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filterPrivacy="1" codeName="ThisWorkbook" defaultThemeVersion="124226"/>
  <xr:revisionPtr revIDLastSave="0" documentId="13_ncr:1_{C3642E17-0539-4013-BE40-D964B87CB406}" xr6:coauthVersionLast="36" xr6:coauthVersionMax="36" xr10:uidLastSave="{00000000-0000-0000-0000-000000000000}"/>
  <bookViews>
    <workbookView xWindow="0" yWindow="0" windowWidth="28800" windowHeight="12135" tabRatio="811" xr2:uid="{00000000-000D-0000-FFFF-FFFF00000000}"/>
  </bookViews>
  <sheets>
    <sheet name="年齢階層別_在宅(医科)" sheetId="39" r:id="rId1"/>
    <sheet name="要介護度別_在宅(医科)" sheetId="104" r:id="rId2"/>
    <sheet name="男女別_在宅(医科)" sheetId="98" r:id="rId3"/>
    <sheet name="地区別_在宅(医科)" sheetId="50" r:id="rId4"/>
    <sheet name="地区別_在宅患者割合(医科)グラフ" sheetId="76" r:id="rId5"/>
    <sheet name="地区別_在宅患者割合(医科)MAP" sheetId="89" r:id="rId6"/>
    <sheet name="地区別_訪問診療患者割合(医科)グラフ" sheetId="77" r:id="rId7"/>
    <sheet name="市区町村別_在宅(医科)" sheetId="25" r:id="rId8"/>
    <sheet name="市区町村別_在宅患者割合(医科)グラフ" sheetId="35" r:id="rId9"/>
    <sheet name="市区町村別_在宅患者割合(医科)MAP" sheetId="91" r:id="rId10"/>
    <sheet name="市区町村別_訪問診療患者割合(医科)グラフ" sheetId="75" r:id="rId11"/>
    <sheet name="年齢階層別_在宅(歯科)" sheetId="38" r:id="rId12"/>
    <sheet name="要介護度別_在宅(歯科)" sheetId="105" r:id="rId13"/>
    <sheet name="男女別_在宅(歯科)" sheetId="99" r:id="rId14"/>
    <sheet name="地区別_在宅(歯科)" sheetId="51" r:id="rId15"/>
    <sheet name="地区別_在宅患者割合(歯科)グラフ" sheetId="78" r:id="rId16"/>
    <sheet name="地区別_在宅患者割合(歯科)MAP" sheetId="92" r:id="rId17"/>
    <sheet name="地区別_訪問診療患者割合(歯科)グラフ" sheetId="79" r:id="rId18"/>
    <sheet name="市区町村別_在宅(歯科)" sheetId="41" r:id="rId19"/>
    <sheet name="市区町村別_在宅患者割合(歯科)グラフ" sheetId="80" r:id="rId20"/>
    <sheet name="市区町村別_在宅患者割合(歯科)MAP" sheetId="93" r:id="rId21"/>
    <sheet name="市区町村別_訪問診療患者割合(歯科)グラフ" sheetId="81" r:id="rId22"/>
    <sheet name="在宅患者の疾病傾向" sheetId="100" r:id="rId23"/>
    <sheet name="地区別_在宅患者の疾病傾向(医療費)" sheetId="97" r:id="rId24"/>
    <sheet name="市区町村別_在宅患者の疾病傾向(医療費)" sheetId="47" r:id="rId25"/>
    <sheet name="地区別_在宅患者の疾病傾向(患者数)" sheetId="71" r:id="rId26"/>
    <sheet name="市区町村別_在宅患者の疾病傾向(患者数)" sheetId="73" r:id="rId27"/>
    <sheet name="地区別_在宅患者の疾病傾向(一人当たり医療費)" sheetId="72" r:id="rId28"/>
    <sheet name="市区町村別_在宅患者の疾病傾向(一人当たり医療費)" sheetId="74" r:id="rId29"/>
    <sheet name="地区別_医療機関数" sheetId="53" r:id="rId30"/>
    <sheet name="市区町村別_医療機関数" sheetId="48" r:id="rId31"/>
  </sheets>
  <definedNames>
    <definedName name="_xlnm._FilterDatabase" localSheetId="24" hidden="1">'市区町村別_在宅患者の疾病傾向(医療費)'!$B$3:$M$3</definedName>
    <definedName name="_xlnm._FilterDatabase" localSheetId="28" hidden="1">'市区町村別_在宅患者の疾病傾向(一人当たり医療費)'!$B$3:$M$3</definedName>
    <definedName name="_xlnm._FilterDatabase" localSheetId="26" hidden="1">'市区町村別_在宅患者の疾病傾向(患者数)'!$B$3:$M$3</definedName>
    <definedName name="_xlnm._FilterDatabase" localSheetId="9" hidden="1">'市区町村別_在宅患者割合(医科)MAP'!$A$6:$Q$6</definedName>
    <definedName name="_xlnm._FilterDatabase" localSheetId="20" hidden="1">'市区町村別_在宅患者割合(歯科)MAP'!$A$6:$Q$6</definedName>
    <definedName name="_xlnm._FilterDatabase" localSheetId="2" hidden="1">'男女別_在宅(医科)'!#REF!</definedName>
    <definedName name="_xlnm._FilterDatabase" localSheetId="13" hidden="1">'男女別_在宅(歯科)'!#REF!</definedName>
    <definedName name="_xlnm._FilterDatabase" localSheetId="23" hidden="1">'地区別_在宅患者の疾病傾向(医療費)'!$A$3:$L$57</definedName>
    <definedName name="_xlnm._FilterDatabase" localSheetId="27" hidden="1">'地区別_在宅患者の疾病傾向(一人当たり医療費)'!$B$3:$M$3</definedName>
    <definedName name="_xlnm._FilterDatabase" localSheetId="25" hidden="1">'地区別_在宅患者の疾病傾向(患者数)'!$B$3:$M$3</definedName>
    <definedName name="_xlnm._FilterDatabase" localSheetId="0" hidden="1">'年齢階層別_在宅(医科)'!#REF!</definedName>
    <definedName name="_xlnm._FilterDatabase" localSheetId="11" hidden="1">'年齢階層別_在宅(歯科)'!#REF!</definedName>
    <definedName name="_xlnm._FilterDatabase" localSheetId="1" hidden="1">'要介護度別_在宅(医科)'!#REF!</definedName>
    <definedName name="_xlnm._FilterDatabase" localSheetId="12" hidden="1">'要介護度別_在宅(歯科)'!#REF!</definedName>
    <definedName name="_Order1" hidden="1">255</definedName>
    <definedName name="_xlnm.Print_Area" localSheetId="22">在宅患者の疾病傾向!$A$1:$J$49</definedName>
    <definedName name="_xlnm.Print_Area" localSheetId="30">市区町村別_医療機関数!$A$1:$J$82</definedName>
    <definedName name="_xlnm.Print_Area" localSheetId="7">'市区町村別_在宅(医科)'!$A$1:$BW$81</definedName>
    <definedName name="_xlnm.Print_Area" localSheetId="18">'市区町村別_在宅(歯科)'!$A$1:$BW$81</definedName>
    <definedName name="_xlnm.Print_Area" localSheetId="24">'市区町村別_在宅患者の疾病傾向(医療費)'!$A$1:$M$453</definedName>
    <definedName name="_xlnm.Print_Area" localSheetId="28">'市区町村別_在宅患者の疾病傾向(一人当たり医療費)'!$A$1:$M$453</definedName>
    <definedName name="_xlnm.Print_Area" localSheetId="26">'市区町村別_在宅患者の疾病傾向(患者数)'!$A$1:$M$453</definedName>
    <definedName name="_xlnm.Print_Area" localSheetId="9">'市区町村別_在宅患者割合(医科)MAP'!$A$1:$P$84</definedName>
    <definedName name="_xlnm.Print_Area" localSheetId="8">'市区町村別_在宅患者割合(医科)グラフ'!$A$1:$J$154</definedName>
    <definedName name="_xlnm.Print_Area" localSheetId="20">'市区町村別_在宅患者割合(歯科)MAP'!$A$1:$P$84</definedName>
    <definedName name="_xlnm.Print_Area" localSheetId="19">'市区町村別_在宅患者割合(歯科)グラフ'!$A$1:$J$154</definedName>
    <definedName name="_xlnm.Print_Area" localSheetId="10">'市区町村別_訪問診療患者割合(医科)グラフ'!$A$1:$J$154</definedName>
    <definedName name="_xlnm.Print_Area" localSheetId="21">'市区町村別_訪問診療患者割合(歯科)グラフ'!$A$1:$J$154</definedName>
    <definedName name="_xlnm.Print_Area" localSheetId="2">'男女別_在宅(医科)'!$A$1:$K$8</definedName>
    <definedName name="_xlnm.Print_Area" localSheetId="13">'男女別_在宅(歯科)'!$A$1:$K$8</definedName>
    <definedName name="_xlnm.Print_Area" localSheetId="29">地区別_医療機関数!$A$1:$J$16</definedName>
    <definedName name="_xlnm.Print_Area" localSheetId="3">'地区別_在宅(医科)'!$A$1:$BW$15</definedName>
    <definedName name="_xlnm.Print_Area" localSheetId="14">'地区別_在宅(歯科)'!$A$1:$BW$15</definedName>
    <definedName name="_xlnm.Print_Area" localSheetId="23">'地区別_在宅患者の疾病傾向(医療費)'!$A$1:$M$57</definedName>
    <definedName name="_xlnm.Print_Area" localSheetId="27">'地区別_在宅患者の疾病傾向(一人当たり医療費)'!$A$1:$M$57</definedName>
    <definedName name="_xlnm.Print_Area" localSheetId="25">'地区別_在宅患者の疾病傾向(患者数)'!$A$1:$M$57</definedName>
    <definedName name="_xlnm.Print_Area" localSheetId="5">'地区別_在宅患者割合(医科)MAP'!$A$1:$P$84</definedName>
    <definedName name="_xlnm.Print_Area" localSheetId="4">'地区別_在宅患者割合(医科)グラフ'!$A$1:$J$77</definedName>
    <definedName name="_xlnm.Print_Area" localSheetId="16">'地区別_在宅患者割合(歯科)MAP'!$A$1:$P$84</definedName>
    <definedName name="_xlnm.Print_Area" localSheetId="15">'地区別_在宅患者割合(歯科)グラフ'!$A$1:$J$77</definedName>
    <definedName name="_xlnm.Print_Area" localSheetId="6">'地区別_訪問診療患者割合(医科)グラフ'!$A$1:$J$77</definedName>
    <definedName name="_xlnm.Print_Area" localSheetId="17">'地区別_訪問診療患者割合(歯科)グラフ'!$A$1:$J$77</definedName>
    <definedName name="_xlnm.Print_Area" localSheetId="0">'年齢階層別_在宅(医科)'!$A$1:$L$57</definedName>
    <definedName name="_xlnm.Print_Area" localSheetId="11">'年齢階層別_在宅(歯科)'!$A$1:$L$53</definedName>
    <definedName name="_xlnm.Print_Area" localSheetId="1">'要介護度別_在宅(医科)'!$A$1:$L$44</definedName>
    <definedName name="_xlnm.Print_Area" localSheetId="12">'要介護度別_在宅(歯科)'!$A$1:$L$40</definedName>
    <definedName name="_xlnm.Print_Titles" localSheetId="7">'市区町村別_在宅(医科)'!$A:$C,'市区町村別_在宅(医科)'!$1:$6</definedName>
    <definedName name="_xlnm.Print_Titles" localSheetId="18">'市区町村別_在宅(歯科)'!$A:$C,'市区町村別_在宅(歯科)'!$1:$6</definedName>
    <definedName name="_xlnm.Print_Titles" localSheetId="24">'市区町村別_在宅患者の疾病傾向(医療費)'!$1:$3</definedName>
    <definedName name="_xlnm.Print_Titles" localSheetId="28">'市区町村別_在宅患者の疾病傾向(一人当たり医療費)'!$1:$3</definedName>
    <definedName name="_xlnm.Print_Titles" localSheetId="26">'市区町村別_在宅患者の疾病傾向(患者数)'!$1:$3</definedName>
    <definedName name="_xlnm.Print_Titles" localSheetId="3">'地区別_在宅(医科)'!$A:$C,'地区別_在宅(医科)'!$1:$6</definedName>
    <definedName name="_xlnm.Print_Titles" localSheetId="14">'地区別_在宅(歯科)'!$A:$C,'地区別_在宅(歯科)'!$1:$6</definedName>
    <definedName name="_xlnm.Print_Titles" localSheetId="23">'地区別_在宅患者の疾病傾向(医療費)'!$1:$3</definedName>
    <definedName name="_xlnm.Print_Titles" localSheetId="27">'地区別_在宅患者の疾病傾向(一人当たり医療費)'!$1:$3</definedName>
    <definedName name="_xlnm.Print_Titles" localSheetId="25">'地区別_在宅患者の疾病傾向(患者数)'!$1:$3</definedName>
  </definedNames>
  <calcPr calcId="191029"/>
</workbook>
</file>

<file path=xl/calcChain.xml><?xml version="1.0" encoding="utf-8"?>
<calcChain xmlns="http://schemas.openxmlformats.org/spreadsheetml/2006/main">
  <c r="C6" i="105" l="1"/>
  <c r="C7" i="99" l="1"/>
  <c r="C6" i="99"/>
  <c r="J57" i="72" l="1"/>
  <c r="I57" i="72"/>
  <c r="H57" i="72"/>
  <c r="J57" i="71"/>
  <c r="H57" i="71"/>
  <c r="K13" i="104" l="1"/>
  <c r="K12" i="104"/>
  <c r="K11" i="104"/>
  <c r="K10" i="104"/>
  <c r="K9" i="104"/>
  <c r="K8" i="104"/>
  <c r="K7" i="104"/>
  <c r="K6" i="104"/>
  <c r="J13" i="104"/>
  <c r="J12" i="104"/>
  <c r="J11" i="104"/>
  <c r="J10" i="104"/>
  <c r="J9" i="104"/>
  <c r="J8" i="104"/>
  <c r="J7" i="104"/>
  <c r="J6" i="104"/>
  <c r="J7" i="99"/>
  <c r="J6" i="99"/>
  <c r="K13" i="105"/>
  <c r="K12" i="105"/>
  <c r="K11" i="105"/>
  <c r="K10" i="105"/>
  <c r="K9" i="105"/>
  <c r="K8" i="105"/>
  <c r="K7" i="105"/>
  <c r="K6" i="105"/>
  <c r="J13" i="105"/>
  <c r="J12" i="105"/>
  <c r="J11" i="105"/>
  <c r="J10" i="105"/>
  <c r="J9" i="105"/>
  <c r="J8" i="105"/>
  <c r="J7" i="105"/>
  <c r="J6" i="105"/>
  <c r="C13" i="105" l="1"/>
  <c r="F13" i="105" s="1"/>
  <c r="C12" i="105"/>
  <c r="C11" i="105"/>
  <c r="G11" i="105" s="1"/>
  <c r="C10" i="105"/>
  <c r="G10" i="105" s="1"/>
  <c r="C9" i="105"/>
  <c r="C8" i="105"/>
  <c r="C7" i="105"/>
  <c r="F7" i="105" s="1"/>
  <c r="E14" i="105"/>
  <c r="D14" i="105"/>
  <c r="C14" i="105"/>
  <c r="E14" i="104"/>
  <c r="D14" i="104"/>
  <c r="C14" i="104"/>
  <c r="G13" i="104"/>
  <c r="F13" i="104"/>
  <c r="G12" i="104"/>
  <c r="F12" i="104"/>
  <c r="G11" i="104"/>
  <c r="F11" i="104"/>
  <c r="G10" i="104"/>
  <c r="F10" i="104"/>
  <c r="G9" i="104"/>
  <c r="F9" i="104"/>
  <c r="G8" i="104"/>
  <c r="F8" i="104"/>
  <c r="G7" i="104"/>
  <c r="F7" i="104"/>
  <c r="G6" i="104"/>
  <c r="F6" i="104"/>
  <c r="G13" i="105" l="1"/>
  <c r="F12" i="105"/>
  <c r="G12" i="105"/>
  <c r="G7" i="105"/>
  <c r="F8" i="105"/>
  <c r="F6" i="105"/>
  <c r="G8" i="105"/>
  <c r="G6" i="105"/>
  <c r="F9" i="105"/>
  <c r="G9" i="105"/>
  <c r="F11" i="105"/>
  <c r="F10" i="105"/>
  <c r="K7" i="99" l="1"/>
  <c r="K6" i="99"/>
  <c r="K6" i="98"/>
  <c r="J6" i="98"/>
  <c r="K7" i="98"/>
  <c r="J7" i="98"/>
  <c r="K453" i="74" l="1"/>
  <c r="J453" i="74"/>
  <c r="I453" i="74"/>
  <c r="H453" i="74"/>
  <c r="K57" i="72"/>
  <c r="K453" i="73"/>
  <c r="J453" i="73"/>
  <c r="I453" i="73"/>
  <c r="H453" i="73"/>
  <c r="K57" i="71"/>
  <c r="I57" i="71"/>
  <c r="K453" i="47"/>
  <c r="J453" i="47"/>
  <c r="I453" i="47"/>
  <c r="H453" i="47"/>
  <c r="J452" i="47"/>
  <c r="H452" i="47"/>
  <c r="G452" i="47"/>
  <c r="F452" i="47"/>
  <c r="J451" i="47"/>
  <c r="H451" i="47"/>
  <c r="G451" i="47"/>
  <c r="F451" i="47"/>
  <c r="J450" i="47"/>
  <c r="H450" i="47"/>
  <c r="G450" i="47"/>
  <c r="F450" i="47"/>
  <c r="J449" i="47"/>
  <c r="H449" i="47"/>
  <c r="G449" i="47"/>
  <c r="F449" i="47"/>
  <c r="J448" i="47"/>
  <c r="H448" i="47"/>
  <c r="G448" i="47"/>
  <c r="F448" i="47"/>
  <c r="G10" i="100"/>
  <c r="E10" i="100"/>
  <c r="D10" i="100"/>
  <c r="C10" i="100"/>
  <c r="G9" i="100"/>
  <c r="E9" i="100"/>
  <c r="D9" i="100"/>
  <c r="C9" i="100"/>
  <c r="G8" i="100"/>
  <c r="E8" i="100"/>
  <c r="D8" i="100"/>
  <c r="C8" i="100"/>
  <c r="G7" i="100"/>
  <c r="E7" i="100"/>
  <c r="D7" i="100"/>
  <c r="C7" i="100"/>
  <c r="G6" i="100"/>
  <c r="E6" i="100"/>
  <c r="D6" i="100"/>
  <c r="C6" i="100"/>
  <c r="E3" i="100"/>
  <c r="E11" i="100" l="1"/>
  <c r="E8" i="99"/>
  <c r="D8" i="99"/>
  <c r="C8" i="99"/>
  <c r="G7" i="99"/>
  <c r="F7" i="99"/>
  <c r="G6" i="99"/>
  <c r="F6" i="99"/>
  <c r="E8" i="98"/>
  <c r="D8" i="98"/>
  <c r="C8" i="98"/>
  <c r="G7" i="98"/>
  <c r="F7" i="98"/>
  <c r="G6" i="98"/>
  <c r="F6" i="98"/>
  <c r="DB8" i="25" l="1"/>
  <c r="DB9" i="25"/>
  <c r="DB10" i="25"/>
  <c r="DB11" i="25"/>
  <c r="DB12" i="25"/>
  <c r="DB13" i="25"/>
  <c r="DB14" i="25"/>
  <c r="DB15" i="25"/>
  <c r="DB16" i="25"/>
  <c r="DB17" i="25"/>
  <c r="DB18" i="25"/>
  <c r="DB19" i="25"/>
  <c r="DB20" i="25"/>
  <c r="DB21" i="25"/>
  <c r="DB22" i="25"/>
  <c r="DB23" i="25"/>
  <c r="DB24" i="25"/>
  <c r="DB25" i="25"/>
  <c r="DB26" i="25"/>
  <c r="DB27" i="25"/>
  <c r="DB28" i="25"/>
  <c r="DB29" i="25"/>
  <c r="DB30" i="25"/>
  <c r="DB31" i="25"/>
  <c r="DB32" i="25"/>
  <c r="DB33" i="25"/>
  <c r="DB34" i="25"/>
  <c r="DB35" i="25"/>
  <c r="DB36" i="25"/>
  <c r="DB37" i="25"/>
  <c r="DB38" i="25"/>
  <c r="DB39" i="25"/>
  <c r="DB40" i="25"/>
  <c r="DB41" i="25"/>
  <c r="DB42" i="25"/>
  <c r="DB43" i="25"/>
  <c r="DB44" i="25"/>
  <c r="DB45" i="25"/>
  <c r="DB46" i="25"/>
  <c r="DB47" i="25"/>
  <c r="DB48" i="25"/>
  <c r="DB49" i="25"/>
  <c r="DB50" i="25"/>
  <c r="DB51" i="25"/>
  <c r="DB52" i="25"/>
  <c r="DB53" i="25"/>
  <c r="DB54" i="25"/>
  <c r="DB55" i="25"/>
  <c r="DB56" i="25"/>
  <c r="DB57" i="25"/>
  <c r="DB58" i="25"/>
  <c r="DB59" i="25"/>
  <c r="DB60" i="25"/>
  <c r="DB61" i="25"/>
  <c r="DB62" i="25"/>
  <c r="DB63" i="25"/>
  <c r="DB64" i="25"/>
  <c r="DB65" i="25"/>
  <c r="DB66" i="25"/>
  <c r="DB67" i="25"/>
  <c r="DB68" i="25"/>
  <c r="DB69" i="25"/>
  <c r="DB70" i="25"/>
  <c r="DB71" i="25"/>
  <c r="DB72" i="25"/>
  <c r="DB73" i="25"/>
  <c r="DB74" i="25"/>
  <c r="DB75" i="25"/>
  <c r="DB76" i="25"/>
  <c r="DB77" i="25"/>
  <c r="DB78" i="25"/>
  <c r="DB79" i="25"/>
  <c r="DB80" i="25"/>
  <c r="DB7" i="25"/>
  <c r="DB8" i="41" l="1"/>
  <c r="DB9" i="41"/>
  <c r="DB10" i="41"/>
  <c r="DB11" i="41"/>
  <c r="DB12" i="41"/>
  <c r="DB13" i="41"/>
  <c r="DB14" i="41"/>
  <c r="DB15" i="41"/>
  <c r="DB16" i="41"/>
  <c r="DB17" i="41"/>
  <c r="DB18" i="41"/>
  <c r="DB19" i="41"/>
  <c r="DB20" i="41"/>
  <c r="DB21" i="41"/>
  <c r="DB22" i="41"/>
  <c r="DB23" i="41"/>
  <c r="DB24" i="41"/>
  <c r="DB25" i="41"/>
  <c r="DB26" i="41"/>
  <c r="DB27" i="41"/>
  <c r="DB28" i="41"/>
  <c r="DB29" i="41"/>
  <c r="DB30" i="41"/>
  <c r="DB31" i="41"/>
  <c r="DB32" i="41"/>
  <c r="DB33" i="41"/>
  <c r="DB34" i="41"/>
  <c r="DB35" i="41"/>
  <c r="DB36" i="41"/>
  <c r="DB37" i="41"/>
  <c r="DB38" i="41"/>
  <c r="DB39" i="41"/>
  <c r="DB40" i="41"/>
  <c r="DB41" i="41"/>
  <c r="DB42" i="41"/>
  <c r="DB43" i="41"/>
  <c r="DB44" i="41"/>
  <c r="DB45" i="41"/>
  <c r="DB46" i="41"/>
  <c r="DB47" i="41"/>
  <c r="DB48" i="41"/>
  <c r="DB49" i="41"/>
  <c r="DB50" i="41"/>
  <c r="DB51" i="41"/>
  <c r="DB52" i="41"/>
  <c r="DB53" i="41"/>
  <c r="DB54" i="41"/>
  <c r="DB55" i="41"/>
  <c r="DB56" i="41"/>
  <c r="DB57" i="41"/>
  <c r="DB58" i="41"/>
  <c r="DB59" i="41"/>
  <c r="DB60" i="41"/>
  <c r="DB61" i="41"/>
  <c r="DB62" i="41"/>
  <c r="DB63" i="41"/>
  <c r="DB64" i="41"/>
  <c r="DB65" i="41"/>
  <c r="DB66" i="41"/>
  <c r="DB67" i="41"/>
  <c r="DB68" i="41"/>
  <c r="DB69" i="41"/>
  <c r="DB70" i="41"/>
  <c r="DB71" i="41"/>
  <c r="DB72" i="41"/>
  <c r="DB73" i="41"/>
  <c r="DB74" i="41"/>
  <c r="DB75" i="41"/>
  <c r="DB76" i="41"/>
  <c r="DB77" i="41"/>
  <c r="DB78" i="41"/>
  <c r="DB79" i="41"/>
  <c r="DB80" i="41"/>
  <c r="CY8" i="41"/>
  <c r="CY9" i="41"/>
  <c r="CY10" i="41"/>
  <c r="CY11" i="41"/>
  <c r="CY12" i="41"/>
  <c r="CY13" i="41"/>
  <c r="CY14" i="41"/>
  <c r="CY15" i="41"/>
  <c r="CY16" i="41"/>
  <c r="CY17" i="41"/>
  <c r="CY18" i="41"/>
  <c r="CY19" i="41"/>
  <c r="CY20" i="41"/>
  <c r="CY21" i="41"/>
  <c r="CY22" i="41"/>
  <c r="CY23" i="41"/>
  <c r="CY24" i="41"/>
  <c r="CY25" i="41"/>
  <c r="CY26" i="41"/>
  <c r="CY27" i="41"/>
  <c r="CY28" i="41"/>
  <c r="CY29" i="41"/>
  <c r="CY30" i="41"/>
  <c r="CY31" i="41"/>
  <c r="CY32" i="41"/>
  <c r="CY33" i="41"/>
  <c r="CY34" i="41"/>
  <c r="CY35" i="41"/>
  <c r="CY36" i="41"/>
  <c r="CY37" i="41"/>
  <c r="CY38" i="41"/>
  <c r="CY39" i="41"/>
  <c r="CY40" i="41"/>
  <c r="CY41" i="41"/>
  <c r="CY42" i="41"/>
  <c r="CY43" i="41"/>
  <c r="CY44" i="41"/>
  <c r="CY45" i="41"/>
  <c r="CY46" i="41"/>
  <c r="CY47" i="41"/>
  <c r="CY48" i="41"/>
  <c r="CY49" i="41"/>
  <c r="CY50" i="41"/>
  <c r="CY51" i="41"/>
  <c r="CY52" i="41"/>
  <c r="CY53" i="41"/>
  <c r="CY54" i="41"/>
  <c r="CY55" i="41"/>
  <c r="CY56" i="41"/>
  <c r="CY57" i="41"/>
  <c r="CY58" i="41"/>
  <c r="CY59" i="41"/>
  <c r="CY60" i="41"/>
  <c r="CY61" i="41"/>
  <c r="CY62" i="41"/>
  <c r="CY63" i="41"/>
  <c r="CY64" i="41"/>
  <c r="CY65" i="41"/>
  <c r="CY66" i="41"/>
  <c r="CY67" i="41"/>
  <c r="CY68" i="41"/>
  <c r="CY69" i="41"/>
  <c r="CY70" i="41"/>
  <c r="CY71" i="41"/>
  <c r="CY72" i="41"/>
  <c r="CY73" i="41"/>
  <c r="CY74" i="41"/>
  <c r="CY75" i="41"/>
  <c r="CY76" i="41"/>
  <c r="CY77" i="41"/>
  <c r="CY78" i="41"/>
  <c r="CY79" i="41"/>
  <c r="CY80" i="41"/>
  <c r="DB7" i="41"/>
  <c r="CY7" i="41"/>
  <c r="CY8" i="25"/>
  <c r="CY9" i="25"/>
  <c r="CY10" i="25"/>
  <c r="CY11" i="25"/>
  <c r="CY12" i="25"/>
  <c r="CY13" i="25"/>
  <c r="CY14" i="25"/>
  <c r="CY15" i="25"/>
  <c r="CY16" i="25"/>
  <c r="CY17" i="25"/>
  <c r="CY18" i="25"/>
  <c r="CY19" i="25"/>
  <c r="CY20" i="25"/>
  <c r="CY21" i="25"/>
  <c r="CY22" i="25"/>
  <c r="CY23" i="25"/>
  <c r="CY24" i="25"/>
  <c r="CY25" i="25"/>
  <c r="CY26" i="25"/>
  <c r="CY27" i="25"/>
  <c r="CY28" i="25"/>
  <c r="CY29" i="25"/>
  <c r="CY30" i="25"/>
  <c r="CY31" i="25"/>
  <c r="CY32" i="25"/>
  <c r="CY33" i="25"/>
  <c r="CY34" i="25"/>
  <c r="CY35" i="25"/>
  <c r="CY36" i="25"/>
  <c r="CY37" i="25"/>
  <c r="CY38" i="25"/>
  <c r="CY39" i="25"/>
  <c r="CY40" i="25"/>
  <c r="CY41" i="25"/>
  <c r="CY42" i="25"/>
  <c r="CY43" i="25"/>
  <c r="CY44" i="25"/>
  <c r="CY45" i="25"/>
  <c r="CY46" i="25"/>
  <c r="CY47" i="25"/>
  <c r="CY48" i="25"/>
  <c r="CY49" i="25"/>
  <c r="CY50" i="25"/>
  <c r="CY51" i="25"/>
  <c r="CY52" i="25"/>
  <c r="CY53" i="25"/>
  <c r="CY54" i="25"/>
  <c r="CY55" i="25"/>
  <c r="CY56" i="25"/>
  <c r="CY57" i="25"/>
  <c r="CY58" i="25"/>
  <c r="CY59" i="25"/>
  <c r="CY60" i="25"/>
  <c r="CY61" i="25"/>
  <c r="CY62" i="25"/>
  <c r="CY63" i="25"/>
  <c r="CY64" i="25"/>
  <c r="CY65" i="25"/>
  <c r="CY66" i="25"/>
  <c r="CY67" i="25"/>
  <c r="CY68" i="25"/>
  <c r="CY69" i="25"/>
  <c r="CY70" i="25"/>
  <c r="CY71" i="25"/>
  <c r="CY72" i="25"/>
  <c r="CY73" i="25"/>
  <c r="CY74" i="25"/>
  <c r="CY75" i="25"/>
  <c r="CY76" i="25"/>
  <c r="CY77" i="25"/>
  <c r="CY78" i="25"/>
  <c r="CY79" i="25"/>
  <c r="CY80" i="25"/>
  <c r="CY7" i="25"/>
  <c r="G11" i="100" l="1"/>
  <c r="L56" i="97" l="1"/>
  <c r="K56" i="97"/>
  <c r="I56" i="97"/>
  <c r="L55" i="97"/>
  <c r="K55" i="97"/>
  <c r="I55" i="97"/>
  <c r="L54" i="97"/>
  <c r="K54" i="97"/>
  <c r="I54" i="97"/>
  <c r="L53" i="97"/>
  <c r="K53" i="97"/>
  <c r="I53" i="97"/>
  <c r="L52" i="97"/>
  <c r="K52" i="97"/>
  <c r="I52" i="97"/>
  <c r="D52" i="97"/>
  <c r="L51" i="97"/>
  <c r="L50" i="97"/>
  <c r="K50" i="97"/>
  <c r="I50" i="97"/>
  <c r="L49" i="97"/>
  <c r="K49" i="97"/>
  <c r="I49" i="97"/>
  <c r="L48" i="97"/>
  <c r="K48" i="97"/>
  <c r="I48" i="97"/>
  <c r="L47" i="97"/>
  <c r="K47" i="97"/>
  <c r="I47" i="97"/>
  <c r="L46" i="97"/>
  <c r="K46" i="97"/>
  <c r="I46" i="97"/>
  <c r="L45" i="97"/>
  <c r="L44" i="97"/>
  <c r="K44" i="97"/>
  <c r="I44" i="97"/>
  <c r="L43" i="97"/>
  <c r="K43" i="97"/>
  <c r="I43" i="97"/>
  <c r="L42" i="97"/>
  <c r="K42" i="97"/>
  <c r="I42" i="97"/>
  <c r="L41" i="97"/>
  <c r="K41" i="97"/>
  <c r="I41" i="97"/>
  <c r="L40" i="97"/>
  <c r="K40" i="97"/>
  <c r="I40" i="97"/>
  <c r="L39" i="97"/>
  <c r="L38" i="97"/>
  <c r="K38" i="97"/>
  <c r="I38" i="97"/>
  <c r="L37" i="97"/>
  <c r="K37" i="97"/>
  <c r="I37" i="97"/>
  <c r="L36" i="97"/>
  <c r="K36" i="97"/>
  <c r="I36" i="97"/>
  <c r="L35" i="97"/>
  <c r="K35" i="97"/>
  <c r="I35" i="97"/>
  <c r="L34" i="97"/>
  <c r="K34" i="97"/>
  <c r="I34" i="97"/>
  <c r="L33" i="97"/>
  <c r="L32" i="97"/>
  <c r="K32" i="97"/>
  <c r="I32" i="97"/>
  <c r="L31" i="97"/>
  <c r="K31" i="97"/>
  <c r="I31" i="97"/>
  <c r="L30" i="97"/>
  <c r="K30" i="97"/>
  <c r="I30" i="97"/>
  <c r="L29" i="97"/>
  <c r="K29" i="97"/>
  <c r="I29" i="97"/>
  <c r="L28" i="97"/>
  <c r="K28" i="97"/>
  <c r="I28" i="97"/>
  <c r="L27" i="97"/>
  <c r="L26" i="97"/>
  <c r="K26" i="97"/>
  <c r="I26" i="97"/>
  <c r="L25" i="97"/>
  <c r="K25" i="97"/>
  <c r="I25" i="97"/>
  <c r="L24" i="97"/>
  <c r="K24" i="97"/>
  <c r="I24" i="97"/>
  <c r="L23" i="97"/>
  <c r="K23" i="97"/>
  <c r="I23" i="97"/>
  <c r="L22" i="97"/>
  <c r="K22" i="97"/>
  <c r="I22" i="97"/>
  <c r="L21" i="97"/>
  <c r="L20" i="97"/>
  <c r="K20" i="97"/>
  <c r="I20" i="97"/>
  <c r="L19" i="97"/>
  <c r="K19" i="97"/>
  <c r="I19" i="97"/>
  <c r="L18" i="97"/>
  <c r="K18" i="97"/>
  <c r="I18" i="97"/>
  <c r="L17" i="97"/>
  <c r="K17" i="97"/>
  <c r="I17" i="97"/>
  <c r="L16" i="97"/>
  <c r="K16" i="97"/>
  <c r="I16" i="97"/>
  <c r="L15" i="97"/>
  <c r="L14" i="97"/>
  <c r="K14" i="97"/>
  <c r="I14" i="97"/>
  <c r="L13" i="97"/>
  <c r="K13" i="97"/>
  <c r="I13" i="97"/>
  <c r="Q12" i="97"/>
  <c r="M56" i="97" s="1"/>
  <c r="L12" i="97"/>
  <c r="K12" i="97"/>
  <c r="I12" i="97"/>
  <c r="L11" i="97"/>
  <c r="K11" i="97"/>
  <c r="I11" i="97"/>
  <c r="L10" i="97"/>
  <c r="K10" i="97"/>
  <c r="I10" i="97"/>
  <c r="L9" i="97"/>
  <c r="L8" i="97"/>
  <c r="K8" i="97"/>
  <c r="I8" i="97"/>
  <c r="L7" i="97"/>
  <c r="K7" i="97"/>
  <c r="I7" i="97"/>
  <c r="L6" i="97"/>
  <c r="K6" i="97"/>
  <c r="I6" i="97"/>
  <c r="L5" i="97"/>
  <c r="K5" i="97"/>
  <c r="I5" i="97"/>
  <c r="L4" i="97"/>
  <c r="K4" i="97"/>
  <c r="I4" i="97"/>
  <c r="L452" i="47" l="1"/>
  <c r="I448" i="47"/>
  <c r="I450" i="47"/>
  <c r="K448" i="47"/>
  <c r="K450" i="47"/>
  <c r="K452" i="47"/>
  <c r="I449" i="47"/>
  <c r="I451" i="47"/>
  <c r="L448" i="47"/>
  <c r="K449" i="47"/>
  <c r="L450" i="47"/>
  <c r="K451" i="47"/>
  <c r="L449" i="47"/>
  <c r="L451" i="47"/>
  <c r="I452" i="47"/>
  <c r="M452" i="47"/>
  <c r="M52" i="97"/>
  <c r="M53" i="97"/>
  <c r="M54" i="97"/>
  <c r="M55" i="97"/>
  <c r="C6" i="39"/>
  <c r="M450" i="47" l="1"/>
  <c r="M449" i="47"/>
  <c r="M448" i="47"/>
  <c r="M451" i="47"/>
  <c r="I4" i="47"/>
  <c r="I5" i="47"/>
  <c r="I6" i="47"/>
  <c r="I7" i="47"/>
  <c r="I8" i="47"/>
  <c r="BQ7" i="51" l="1"/>
  <c r="BP7" i="51"/>
  <c r="F448" i="74" l="1"/>
  <c r="I4" i="73" l="1"/>
  <c r="K4" i="73"/>
  <c r="I5" i="73"/>
  <c r="K5" i="73"/>
  <c r="I6" i="73"/>
  <c r="K6" i="73"/>
  <c r="I7" i="73"/>
  <c r="K7" i="73"/>
  <c r="I8" i="73"/>
  <c r="K8" i="73"/>
  <c r="I10" i="73"/>
  <c r="K10" i="73"/>
  <c r="I11" i="73"/>
  <c r="K11" i="73"/>
  <c r="I12" i="73"/>
  <c r="K12" i="73"/>
  <c r="I13" i="73"/>
  <c r="K13" i="73"/>
  <c r="I14" i="73"/>
  <c r="K14" i="73"/>
  <c r="I16" i="73"/>
  <c r="K16" i="73"/>
  <c r="I17" i="73"/>
  <c r="K17" i="73"/>
  <c r="I18" i="73"/>
  <c r="K18" i="73"/>
  <c r="I19" i="73"/>
  <c r="K19" i="73"/>
  <c r="I20" i="73"/>
  <c r="K20" i="73"/>
  <c r="I22" i="73"/>
  <c r="K22" i="73"/>
  <c r="I23" i="73"/>
  <c r="K23" i="73"/>
  <c r="I24" i="73"/>
  <c r="K24" i="73"/>
  <c r="I25" i="73"/>
  <c r="K25" i="73"/>
  <c r="I26" i="73"/>
  <c r="K26" i="73"/>
  <c r="I28" i="73"/>
  <c r="K28" i="73"/>
  <c r="I29" i="73"/>
  <c r="K29" i="73"/>
  <c r="I30" i="73"/>
  <c r="K30" i="73"/>
  <c r="I31" i="73"/>
  <c r="K31" i="73"/>
  <c r="I32" i="73"/>
  <c r="K32" i="73"/>
  <c r="I34" i="73"/>
  <c r="K34" i="73"/>
  <c r="I35" i="73"/>
  <c r="K35" i="73"/>
  <c r="I36" i="73"/>
  <c r="K36" i="73"/>
  <c r="I37" i="73"/>
  <c r="K37" i="73"/>
  <c r="I38" i="73"/>
  <c r="K38" i="73"/>
  <c r="I40" i="73"/>
  <c r="K40" i="73"/>
  <c r="I41" i="73"/>
  <c r="K41" i="73"/>
  <c r="I42" i="73"/>
  <c r="K42" i="73"/>
  <c r="I43" i="73"/>
  <c r="K43" i="73"/>
  <c r="I44" i="73"/>
  <c r="K44" i="73"/>
  <c r="I46" i="73"/>
  <c r="K46" i="73"/>
  <c r="I47" i="73"/>
  <c r="K47" i="73"/>
  <c r="I48" i="73"/>
  <c r="K48" i="73"/>
  <c r="I49" i="73"/>
  <c r="K49" i="73"/>
  <c r="I50" i="73"/>
  <c r="K50" i="73"/>
  <c r="I52" i="73"/>
  <c r="K52" i="73"/>
  <c r="I53" i="73"/>
  <c r="K53" i="73"/>
  <c r="I54" i="73"/>
  <c r="K54" i="73"/>
  <c r="I55" i="73"/>
  <c r="K55" i="73"/>
  <c r="I56" i="73"/>
  <c r="K56" i="73"/>
  <c r="I58" i="73"/>
  <c r="K58" i="73"/>
  <c r="I59" i="73"/>
  <c r="K59" i="73"/>
  <c r="I60" i="73"/>
  <c r="K60" i="73"/>
  <c r="I61" i="73"/>
  <c r="K61" i="73"/>
  <c r="I62" i="73"/>
  <c r="K62" i="73"/>
  <c r="I64" i="73"/>
  <c r="K64" i="73"/>
  <c r="I65" i="73"/>
  <c r="K65" i="73"/>
  <c r="I66" i="73"/>
  <c r="K66" i="73"/>
  <c r="I67" i="73"/>
  <c r="K67" i="73"/>
  <c r="I68" i="73"/>
  <c r="K68" i="73"/>
  <c r="I70" i="73"/>
  <c r="K70" i="73"/>
  <c r="I71" i="73"/>
  <c r="K71" i="73"/>
  <c r="I72" i="73"/>
  <c r="K72" i="73"/>
  <c r="I73" i="73"/>
  <c r="K73" i="73"/>
  <c r="I74" i="73"/>
  <c r="K74" i="73"/>
  <c r="I76" i="73"/>
  <c r="K76" i="73"/>
  <c r="I77" i="73"/>
  <c r="K77" i="73"/>
  <c r="I78" i="73"/>
  <c r="K78" i="73"/>
  <c r="I79" i="73"/>
  <c r="K79" i="73"/>
  <c r="I80" i="73"/>
  <c r="K80" i="73"/>
  <c r="I82" i="73"/>
  <c r="K82" i="73"/>
  <c r="I83" i="73"/>
  <c r="K83" i="73"/>
  <c r="I84" i="73"/>
  <c r="K84" i="73"/>
  <c r="I85" i="73"/>
  <c r="K85" i="73"/>
  <c r="I86" i="73"/>
  <c r="K86" i="73"/>
  <c r="I88" i="73"/>
  <c r="K88" i="73"/>
  <c r="I89" i="73"/>
  <c r="K89" i="73"/>
  <c r="I90" i="73"/>
  <c r="K90" i="73"/>
  <c r="I91" i="73"/>
  <c r="K91" i="73"/>
  <c r="I92" i="73"/>
  <c r="K92" i="73"/>
  <c r="I94" i="73"/>
  <c r="K94" i="73"/>
  <c r="I95" i="73"/>
  <c r="K95" i="73"/>
  <c r="I96" i="73"/>
  <c r="K96" i="73"/>
  <c r="I97" i="73"/>
  <c r="K97" i="73"/>
  <c r="I98" i="73"/>
  <c r="K98" i="73"/>
  <c r="I100" i="73"/>
  <c r="K100" i="73"/>
  <c r="I101" i="73"/>
  <c r="K101" i="73"/>
  <c r="I102" i="73"/>
  <c r="K102" i="73"/>
  <c r="I103" i="73"/>
  <c r="K103" i="73"/>
  <c r="I104" i="73"/>
  <c r="K104" i="73"/>
  <c r="I106" i="73"/>
  <c r="K106" i="73"/>
  <c r="I107" i="73"/>
  <c r="K107" i="73"/>
  <c r="I108" i="73"/>
  <c r="K108" i="73"/>
  <c r="I109" i="73"/>
  <c r="K109" i="73"/>
  <c r="I110" i="73"/>
  <c r="K110" i="73"/>
  <c r="I112" i="73"/>
  <c r="K112" i="73"/>
  <c r="I113" i="73"/>
  <c r="K113" i="73"/>
  <c r="I114" i="73"/>
  <c r="K114" i="73"/>
  <c r="I115" i="73"/>
  <c r="K115" i="73"/>
  <c r="I116" i="73"/>
  <c r="K116" i="73"/>
  <c r="I118" i="73"/>
  <c r="K118" i="73"/>
  <c r="I119" i="73"/>
  <c r="K119" i="73"/>
  <c r="I120" i="73"/>
  <c r="K120" i="73"/>
  <c r="I121" i="73"/>
  <c r="K121" i="73"/>
  <c r="I122" i="73"/>
  <c r="K122" i="73"/>
  <c r="I124" i="73"/>
  <c r="K124" i="73"/>
  <c r="I125" i="73"/>
  <c r="K125" i="73"/>
  <c r="I126" i="73"/>
  <c r="K126" i="73"/>
  <c r="I127" i="73"/>
  <c r="K127" i="73"/>
  <c r="I128" i="73"/>
  <c r="K128" i="73"/>
  <c r="I130" i="73"/>
  <c r="K130" i="73"/>
  <c r="I131" i="73"/>
  <c r="K131" i="73"/>
  <c r="I132" i="73"/>
  <c r="K132" i="73"/>
  <c r="I133" i="73"/>
  <c r="K133" i="73"/>
  <c r="I134" i="73"/>
  <c r="K134" i="73"/>
  <c r="I136" i="73"/>
  <c r="K136" i="73"/>
  <c r="I137" i="73"/>
  <c r="K137" i="73"/>
  <c r="I138" i="73"/>
  <c r="K138" i="73"/>
  <c r="I139" i="73"/>
  <c r="K139" i="73"/>
  <c r="I140" i="73"/>
  <c r="K140" i="73"/>
  <c r="I142" i="73"/>
  <c r="K142" i="73"/>
  <c r="I143" i="73"/>
  <c r="K143" i="73"/>
  <c r="I144" i="73"/>
  <c r="K144" i="73"/>
  <c r="I145" i="73"/>
  <c r="K145" i="73"/>
  <c r="I146" i="73"/>
  <c r="K146" i="73"/>
  <c r="I148" i="73"/>
  <c r="K148" i="73"/>
  <c r="I149" i="73"/>
  <c r="K149" i="73"/>
  <c r="I150" i="73"/>
  <c r="K150" i="73"/>
  <c r="I151" i="73"/>
  <c r="K151" i="73"/>
  <c r="I152" i="73"/>
  <c r="K152" i="73"/>
  <c r="I154" i="73"/>
  <c r="K154" i="73"/>
  <c r="I155" i="73"/>
  <c r="K155" i="73"/>
  <c r="I156" i="73"/>
  <c r="K156" i="73"/>
  <c r="I157" i="73"/>
  <c r="K157" i="73"/>
  <c r="I158" i="73"/>
  <c r="K158" i="73"/>
  <c r="I160" i="73"/>
  <c r="K160" i="73"/>
  <c r="I161" i="73"/>
  <c r="K161" i="73"/>
  <c r="I162" i="73"/>
  <c r="K162" i="73"/>
  <c r="I163" i="73"/>
  <c r="K163" i="73"/>
  <c r="I164" i="73"/>
  <c r="K164" i="73"/>
  <c r="I166" i="73"/>
  <c r="K166" i="73"/>
  <c r="I167" i="73"/>
  <c r="K167" i="73"/>
  <c r="I168" i="73"/>
  <c r="K168" i="73"/>
  <c r="I169" i="73"/>
  <c r="K169" i="73"/>
  <c r="I170" i="73"/>
  <c r="K170" i="73"/>
  <c r="I172" i="73"/>
  <c r="K172" i="73"/>
  <c r="I173" i="73"/>
  <c r="K173" i="73"/>
  <c r="I174" i="73"/>
  <c r="K174" i="73"/>
  <c r="I175" i="73"/>
  <c r="K175" i="73"/>
  <c r="I176" i="73"/>
  <c r="K176" i="73"/>
  <c r="I178" i="73"/>
  <c r="K178" i="73"/>
  <c r="I179" i="73"/>
  <c r="K179" i="73"/>
  <c r="I180" i="73"/>
  <c r="K180" i="73"/>
  <c r="I181" i="73"/>
  <c r="K181" i="73"/>
  <c r="I182" i="73"/>
  <c r="K182" i="73"/>
  <c r="I184" i="73"/>
  <c r="K184" i="73"/>
  <c r="I185" i="73"/>
  <c r="K185" i="73"/>
  <c r="I186" i="73"/>
  <c r="K186" i="73"/>
  <c r="I187" i="73"/>
  <c r="K187" i="73"/>
  <c r="I188" i="73"/>
  <c r="K188" i="73"/>
  <c r="I190" i="73"/>
  <c r="K190" i="73"/>
  <c r="I191" i="73"/>
  <c r="K191" i="73"/>
  <c r="I192" i="73"/>
  <c r="K192" i="73"/>
  <c r="I193" i="73"/>
  <c r="K193" i="73"/>
  <c r="I194" i="73"/>
  <c r="K194" i="73"/>
  <c r="I196" i="73"/>
  <c r="K196" i="73"/>
  <c r="I197" i="73"/>
  <c r="K197" i="73"/>
  <c r="I198" i="73"/>
  <c r="K198" i="73"/>
  <c r="I199" i="73"/>
  <c r="K199" i="73"/>
  <c r="I200" i="73"/>
  <c r="K200" i="73"/>
  <c r="I202" i="73"/>
  <c r="K202" i="73"/>
  <c r="I203" i="73"/>
  <c r="K203" i="73"/>
  <c r="I204" i="73"/>
  <c r="K204" i="73"/>
  <c r="I205" i="73"/>
  <c r="K205" i="73"/>
  <c r="I206" i="73"/>
  <c r="K206" i="73"/>
  <c r="I208" i="73"/>
  <c r="K208" i="73"/>
  <c r="I209" i="73"/>
  <c r="K209" i="73"/>
  <c r="I210" i="73"/>
  <c r="K210" i="73"/>
  <c r="I211" i="73"/>
  <c r="K211" i="73"/>
  <c r="I212" i="73"/>
  <c r="K212" i="73"/>
  <c r="I214" i="73"/>
  <c r="K214" i="73"/>
  <c r="I215" i="73"/>
  <c r="K215" i="73"/>
  <c r="I216" i="73"/>
  <c r="K216" i="73"/>
  <c r="I217" i="73"/>
  <c r="K217" i="73"/>
  <c r="I218" i="73"/>
  <c r="K218" i="73"/>
  <c r="I220" i="73"/>
  <c r="K220" i="73"/>
  <c r="I221" i="73"/>
  <c r="K221" i="73"/>
  <c r="I222" i="73"/>
  <c r="K222" i="73"/>
  <c r="I223" i="73"/>
  <c r="K223" i="73"/>
  <c r="I224" i="73"/>
  <c r="K224" i="73"/>
  <c r="I226" i="73"/>
  <c r="K226" i="73"/>
  <c r="I227" i="73"/>
  <c r="K227" i="73"/>
  <c r="I228" i="73"/>
  <c r="K228" i="73"/>
  <c r="I229" i="73"/>
  <c r="K229" i="73"/>
  <c r="I230" i="73"/>
  <c r="K230" i="73"/>
  <c r="I232" i="73"/>
  <c r="K232" i="73"/>
  <c r="I233" i="73"/>
  <c r="K233" i="73"/>
  <c r="I234" i="73"/>
  <c r="K234" i="73"/>
  <c r="I235" i="73"/>
  <c r="K235" i="73"/>
  <c r="I236" i="73"/>
  <c r="K236" i="73"/>
  <c r="I238" i="73"/>
  <c r="K238" i="73"/>
  <c r="I239" i="73"/>
  <c r="K239" i="73"/>
  <c r="I240" i="73"/>
  <c r="K240" i="73"/>
  <c r="I241" i="73"/>
  <c r="K241" i="73"/>
  <c r="I242" i="73"/>
  <c r="K242" i="73"/>
  <c r="I244" i="73"/>
  <c r="K244" i="73"/>
  <c r="I245" i="73"/>
  <c r="K245" i="73"/>
  <c r="I246" i="73"/>
  <c r="K246" i="73"/>
  <c r="I247" i="73"/>
  <c r="K247" i="73"/>
  <c r="I248" i="73"/>
  <c r="K248" i="73"/>
  <c r="I250" i="73"/>
  <c r="K250" i="73"/>
  <c r="I251" i="73"/>
  <c r="K251" i="73"/>
  <c r="I252" i="73"/>
  <c r="K252" i="73"/>
  <c r="I253" i="73"/>
  <c r="K253" i="73"/>
  <c r="I254" i="73"/>
  <c r="K254" i="73"/>
  <c r="I256" i="73"/>
  <c r="K256" i="73"/>
  <c r="I257" i="73"/>
  <c r="K257" i="73"/>
  <c r="I258" i="73"/>
  <c r="K258" i="73"/>
  <c r="I259" i="73"/>
  <c r="K259" i="73"/>
  <c r="I260" i="73"/>
  <c r="K260" i="73"/>
  <c r="I262" i="73"/>
  <c r="K262" i="73"/>
  <c r="I263" i="73"/>
  <c r="K263" i="73"/>
  <c r="I264" i="73"/>
  <c r="K264" i="73"/>
  <c r="I265" i="73"/>
  <c r="K265" i="73"/>
  <c r="I266" i="73"/>
  <c r="K266" i="73"/>
  <c r="I268" i="73"/>
  <c r="K268" i="73"/>
  <c r="I269" i="73"/>
  <c r="K269" i="73"/>
  <c r="I270" i="73"/>
  <c r="K270" i="73"/>
  <c r="I271" i="73"/>
  <c r="K271" i="73"/>
  <c r="I272" i="73"/>
  <c r="K272" i="73"/>
  <c r="I274" i="73"/>
  <c r="K274" i="73"/>
  <c r="I275" i="73"/>
  <c r="K275" i="73"/>
  <c r="I276" i="73"/>
  <c r="K276" i="73"/>
  <c r="I277" i="73"/>
  <c r="K277" i="73"/>
  <c r="I278" i="73"/>
  <c r="K278" i="73"/>
  <c r="I280" i="73"/>
  <c r="K280" i="73"/>
  <c r="I281" i="73"/>
  <c r="K281" i="73"/>
  <c r="I282" i="73"/>
  <c r="K282" i="73"/>
  <c r="I283" i="73"/>
  <c r="K283" i="73"/>
  <c r="I284" i="73"/>
  <c r="K284" i="73"/>
  <c r="I286" i="73"/>
  <c r="K286" i="73"/>
  <c r="I287" i="73"/>
  <c r="K287" i="73"/>
  <c r="I288" i="73"/>
  <c r="K288" i="73"/>
  <c r="I289" i="73"/>
  <c r="K289" i="73"/>
  <c r="I290" i="73"/>
  <c r="K290" i="73"/>
  <c r="I292" i="73"/>
  <c r="K292" i="73"/>
  <c r="I293" i="73"/>
  <c r="K293" i="73"/>
  <c r="I294" i="73"/>
  <c r="K294" i="73"/>
  <c r="I295" i="73"/>
  <c r="K295" i="73"/>
  <c r="I296" i="73"/>
  <c r="K296" i="73"/>
  <c r="I298" i="73"/>
  <c r="K298" i="73"/>
  <c r="I299" i="73"/>
  <c r="K299" i="73"/>
  <c r="I300" i="73"/>
  <c r="K300" i="73"/>
  <c r="I301" i="73"/>
  <c r="K301" i="73"/>
  <c r="I302" i="73"/>
  <c r="K302" i="73"/>
  <c r="I304" i="73"/>
  <c r="K304" i="73"/>
  <c r="I305" i="73"/>
  <c r="K305" i="73"/>
  <c r="I306" i="73"/>
  <c r="K306" i="73"/>
  <c r="I307" i="73"/>
  <c r="K307" i="73"/>
  <c r="I308" i="73"/>
  <c r="K308" i="73"/>
  <c r="I310" i="73"/>
  <c r="K310" i="73"/>
  <c r="I311" i="73"/>
  <c r="K311" i="73"/>
  <c r="I312" i="73"/>
  <c r="K312" i="73"/>
  <c r="I313" i="73"/>
  <c r="K313" i="73"/>
  <c r="I314" i="73"/>
  <c r="K314" i="73"/>
  <c r="I316" i="73"/>
  <c r="K316" i="73"/>
  <c r="I317" i="73"/>
  <c r="K317" i="73"/>
  <c r="I318" i="73"/>
  <c r="K318" i="73"/>
  <c r="I319" i="73"/>
  <c r="K319" i="73"/>
  <c r="I320" i="73"/>
  <c r="K320" i="73"/>
  <c r="I322" i="73"/>
  <c r="K322" i="73"/>
  <c r="I323" i="73"/>
  <c r="K323" i="73"/>
  <c r="I324" i="73"/>
  <c r="K324" i="73"/>
  <c r="I325" i="73"/>
  <c r="K325" i="73"/>
  <c r="I326" i="73"/>
  <c r="K326" i="73"/>
  <c r="I328" i="73"/>
  <c r="K328" i="73"/>
  <c r="I329" i="73"/>
  <c r="K329" i="73"/>
  <c r="I330" i="73"/>
  <c r="K330" i="73"/>
  <c r="I331" i="73"/>
  <c r="K331" i="73"/>
  <c r="I332" i="73"/>
  <c r="K332" i="73"/>
  <c r="I334" i="73"/>
  <c r="K334" i="73"/>
  <c r="I335" i="73"/>
  <c r="K335" i="73"/>
  <c r="I336" i="73"/>
  <c r="K336" i="73"/>
  <c r="I337" i="73"/>
  <c r="K337" i="73"/>
  <c r="I338" i="73"/>
  <c r="K338" i="73"/>
  <c r="I340" i="73"/>
  <c r="K340" i="73"/>
  <c r="I341" i="73"/>
  <c r="K341" i="73"/>
  <c r="I342" i="73"/>
  <c r="K342" i="73"/>
  <c r="I343" i="73"/>
  <c r="K343" i="73"/>
  <c r="I344" i="73"/>
  <c r="K344" i="73"/>
  <c r="I346" i="73"/>
  <c r="K346" i="73"/>
  <c r="I347" i="73"/>
  <c r="K347" i="73"/>
  <c r="I348" i="73"/>
  <c r="K348" i="73"/>
  <c r="I349" i="73"/>
  <c r="K349" i="73"/>
  <c r="I350" i="73"/>
  <c r="K350" i="73"/>
  <c r="I352" i="73"/>
  <c r="K352" i="73"/>
  <c r="I353" i="73"/>
  <c r="K353" i="73"/>
  <c r="I354" i="73"/>
  <c r="K354" i="73"/>
  <c r="I355" i="73"/>
  <c r="K355" i="73"/>
  <c r="I356" i="73"/>
  <c r="K356" i="73"/>
  <c r="I358" i="73"/>
  <c r="K358" i="73"/>
  <c r="I359" i="73"/>
  <c r="K359" i="73"/>
  <c r="I360" i="73"/>
  <c r="K360" i="73"/>
  <c r="I361" i="73"/>
  <c r="K361" i="73"/>
  <c r="I362" i="73"/>
  <c r="K362" i="73"/>
  <c r="I364" i="73"/>
  <c r="K364" i="73"/>
  <c r="I365" i="73"/>
  <c r="K365" i="73"/>
  <c r="I366" i="73"/>
  <c r="K366" i="73"/>
  <c r="I367" i="73"/>
  <c r="K367" i="73"/>
  <c r="I368" i="73"/>
  <c r="K368" i="73"/>
  <c r="I370" i="73"/>
  <c r="K370" i="73"/>
  <c r="I371" i="73"/>
  <c r="K371" i="73"/>
  <c r="I372" i="73"/>
  <c r="K372" i="73"/>
  <c r="I373" i="73"/>
  <c r="K373" i="73"/>
  <c r="I374" i="73"/>
  <c r="K374" i="73"/>
  <c r="I376" i="73"/>
  <c r="K376" i="73"/>
  <c r="I377" i="73"/>
  <c r="K377" i="73"/>
  <c r="I378" i="73"/>
  <c r="K378" i="73"/>
  <c r="I379" i="73"/>
  <c r="K379" i="73"/>
  <c r="I380" i="73"/>
  <c r="K380" i="73"/>
  <c r="I382" i="73"/>
  <c r="K382" i="73"/>
  <c r="I383" i="73"/>
  <c r="K383" i="73"/>
  <c r="I384" i="73"/>
  <c r="K384" i="73"/>
  <c r="I385" i="73"/>
  <c r="K385" i="73"/>
  <c r="I386" i="73"/>
  <c r="K386" i="73"/>
  <c r="I388" i="73"/>
  <c r="K388" i="73"/>
  <c r="I389" i="73"/>
  <c r="K389" i="73"/>
  <c r="I390" i="73"/>
  <c r="K390" i="73"/>
  <c r="I391" i="73"/>
  <c r="K391" i="73"/>
  <c r="I392" i="73"/>
  <c r="K392" i="73"/>
  <c r="I394" i="73"/>
  <c r="K394" i="73"/>
  <c r="I395" i="73"/>
  <c r="K395" i="73"/>
  <c r="I396" i="73"/>
  <c r="K396" i="73"/>
  <c r="I397" i="73"/>
  <c r="K397" i="73"/>
  <c r="I398" i="73"/>
  <c r="K398" i="73"/>
  <c r="I400" i="73"/>
  <c r="K400" i="73"/>
  <c r="I401" i="73"/>
  <c r="K401" i="73"/>
  <c r="I402" i="73"/>
  <c r="K402" i="73"/>
  <c r="I403" i="73"/>
  <c r="K403" i="73"/>
  <c r="I404" i="73"/>
  <c r="K404" i="73"/>
  <c r="I406" i="73"/>
  <c r="K406" i="73"/>
  <c r="I407" i="73"/>
  <c r="K407" i="73"/>
  <c r="I408" i="73"/>
  <c r="K408" i="73"/>
  <c r="I409" i="73"/>
  <c r="K409" i="73"/>
  <c r="I410" i="73"/>
  <c r="K410" i="73"/>
  <c r="I412" i="73"/>
  <c r="K412" i="73"/>
  <c r="I413" i="73"/>
  <c r="K413" i="73"/>
  <c r="I414" i="73"/>
  <c r="K414" i="73"/>
  <c r="I415" i="73"/>
  <c r="K415" i="73"/>
  <c r="I416" i="73"/>
  <c r="K416" i="73"/>
  <c r="I418" i="73"/>
  <c r="K418" i="73"/>
  <c r="I419" i="73"/>
  <c r="K419" i="73"/>
  <c r="I420" i="73"/>
  <c r="K420" i="73"/>
  <c r="I421" i="73"/>
  <c r="K421" i="73"/>
  <c r="I422" i="73"/>
  <c r="K422" i="73"/>
  <c r="I424" i="73"/>
  <c r="K424" i="73"/>
  <c r="I425" i="73"/>
  <c r="K425" i="73"/>
  <c r="I426" i="73"/>
  <c r="K426" i="73"/>
  <c r="I427" i="73"/>
  <c r="K427" i="73"/>
  <c r="I428" i="73"/>
  <c r="K428" i="73"/>
  <c r="I430" i="73"/>
  <c r="K430" i="73"/>
  <c r="I431" i="73"/>
  <c r="K431" i="73"/>
  <c r="I432" i="73"/>
  <c r="K432" i="73"/>
  <c r="I433" i="73"/>
  <c r="K433" i="73"/>
  <c r="I434" i="73"/>
  <c r="K434" i="73"/>
  <c r="I436" i="73"/>
  <c r="K436" i="73"/>
  <c r="I437" i="73"/>
  <c r="K437" i="73"/>
  <c r="I438" i="73"/>
  <c r="K438" i="73"/>
  <c r="I439" i="73"/>
  <c r="K439" i="73"/>
  <c r="I440" i="73"/>
  <c r="K440" i="73"/>
  <c r="I442" i="73"/>
  <c r="K442" i="73"/>
  <c r="I443" i="73"/>
  <c r="K443" i="73"/>
  <c r="I444" i="73"/>
  <c r="K444" i="73"/>
  <c r="I445" i="73"/>
  <c r="K445" i="73"/>
  <c r="I446" i="73"/>
  <c r="K446" i="73"/>
  <c r="K112" i="47" l="1"/>
  <c r="K116" i="47"/>
  <c r="K115" i="47"/>
  <c r="K114" i="47"/>
  <c r="K113" i="47"/>
  <c r="BO7" i="50" l="1"/>
  <c r="D4" i="97" l="1"/>
  <c r="Q4" i="97"/>
  <c r="BO15" i="51"/>
  <c r="BF15" i="51"/>
  <c r="AW15" i="51"/>
  <c r="AN15" i="51"/>
  <c r="AE15" i="51"/>
  <c r="V15" i="51"/>
  <c r="M15" i="51"/>
  <c r="D15" i="51"/>
  <c r="M9" i="97" l="1"/>
  <c r="M8" i="97"/>
  <c r="M4" i="97"/>
  <c r="M6" i="97"/>
  <c r="M7" i="97"/>
  <c r="M5" i="97"/>
  <c r="D448" i="74"/>
  <c r="D52" i="72"/>
  <c r="D4" i="72"/>
  <c r="D448" i="73"/>
  <c r="D52" i="71"/>
  <c r="D4" i="71"/>
  <c r="D448" i="47"/>
  <c r="J452" i="74" l="1"/>
  <c r="J451" i="74"/>
  <c r="J450" i="74"/>
  <c r="J449" i="74"/>
  <c r="J448" i="74"/>
  <c r="F11" i="100"/>
  <c r="H11" i="100"/>
  <c r="J452" i="73"/>
  <c r="J451" i="73"/>
  <c r="J450" i="73"/>
  <c r="J449" i="73"/>
  <c r="J448" i="73"/>
  <c r="L52" i="71"/>
  <c r="BQ81" i="41"/>
  <c r="BP81" i="41"/>
  <c r="BO81" i="41"/>
  <c r="BH81" i="41"/>
  <c r="BG81" i="41"/>
  <c r="BF81" i="41"/>
  <c r="AY81" i="41"/>
  <c r="AX81" i="41"/>
  <c r="AW81" i="41"/>
  <c r="AP81" i="41"/>
  <c r="AO81" i="41"/>
  <c r="AN81" i="41"/>
  <c r="AG81" i="41"/>
  <c r="AF81" i="41"/>
  <c r="AE81" i="41"/>
  <c r="X81" i="41"/>
  <c r="W81" i="41"/>
  <c r="V81" i="41"/>
  <c r="O81" i="41"/>
  <c r="N81" i="41"/>
  <c r="M81" i="41"/>
  <c r="F81" i="41"/>
  <c r="E81" i="41"/>
  <c r="D81" i="41"/>
  <c r="E13" i="38"/>
  <c r="D13" i="38"/>
  <c r="E12" i="38"/>
  <c r="E11" i="38"/>
  <c r="E10" i="38"/>
  <c r="E9" i="38"/>
  <c r="E8" i="38"/>
  <c r="D12" i="38"/>
  <c r="D11" i="38"/>
  <c r="D10" i="38"/>
  <c r="D9" i="38"/>
  <c r="D8" i="38"/>
  <c r="C8" i="38"/>
  <c r="E7" i="38"/>
  <c r="D7" i="38"/>
  <c r="E6" i="38"/>
  <c r="D6" i="38"/>
  <c r="BS15" i="51"/>
  <c r="BR15" i="51"/>
  <c r="BL15" i="51"/>
  <c r="BK15" i="51"/>
  <c r="BJ15" i="51"/>
  <c r="BI15" i="51"/>
  <c r="BC15" i="51"/>
  <c r="BB15" i="51"/>
  <c r="BA15" i="51"/>
  <c r="AZ15" i="51"/>
  <c r="AT15" i="51"/>
  <c r="AS15" i="51"/>
  <c r="AR15" i="51"/>
  <c r="AQ15" i="51"/>
  <c r="AK15" i="51"/>
  <c r="AJ15" i="51"/>
  <c r="AI15" i="51"/>
  <c r="AH15" i="51"/>
  <c r="AB15" i="51"/>
  <c r="AA15" i="51"/>
  <c r="Z15" i="51"/>
  <c r="Y15" i="51"/>
  <c r="S15" i="51"/>
  <c r="R15" i="51"/>
  <c r="Q15" i="51"/>
  <c r="P15" i="51"/>
  <c r="J15" i="51"/>
  <c r="I15" i="51"/>
  <c r="H15" i="51"/>
  <c r="G15" i="51"/>
  <c r="W81" i="25"/>
  <c r="X81" i="25"/>
  <c r="AE81" i="25"/>
  <c r="AF81" i="25"/>
  <c r="AG81" i="25"/>
  <c r="AN81" i="25"/>
  <c r="AO81" i="25"/>
  <c r="AP81" i="25"/>
  <c r="AW81" i="25"/>
  <c r="AX81" i="25"/>
  <c r="AY81" i="25"/>
  <c r="BF81" i="25"/>
  <c r="BG81" i="25"/>
  <c r="BH81" i="25"/>
  <c r="BO81" i="25"/>
  <c r="BP81" i="25"/>
  <c r="BQ81" i="25"/>
  <c r="V81" i="25"/>
  <c r="N81" i="25"/>
  <c r="O81" i="25"/>
  <c r="M81" i="25"/>
  <c r="E81" i="25"/>
  <c r="F81" i="25"/>
  <c r="D81" i="25"/>
  <c r="D12" i="39"/>
  <c r="E12" i="39"/>
  <c r="C12" i="39"/>
  <c r="D11" i="39"/>
  <c r="E11" i="39"/>
  <c r="C11" i="39"/>
  <c r="D10" i="39"/>
  <c r="E10" i="39"/>
  <c r="C10" i="39"/>
  <c r="D9" i="39"/>
  <c r="E9" i="39"/>
  <c r="C9" i="39"/>
  <c r="D8" i="39"/>
  <c r="E8" i="39"/>
  <c r="C8" i="39"/>
  <c r="D7" i="39"/>
  <c r="E7" i="39"/>
  <c r="C7" i="39"/>
  <c r="D6" i="39"/>
  <c r="E6" i="39"/>
  <c r="C13" i="38"/>
  <c r="C12" i="38"/>
  <c r="C11" i="38"/>
  <c r="C10" i="38"/>
  <c r="C9" i="38"/>
  <c r="C7" i="38"/>
  <c r="C6" i="38"/>
  <c r="E13" i="39"/>
  <c r="D13" i="39"/>
  <c r="C13" i="39"/>
  <c r="L448" i="73" l="1"/>
  <c r="AB81" i="41"/>
  <c r="BE15" i="51"/>
  <c r="AT81" i="41"/>
  <c r="AJ81" i="41"/>
  <c r="BM15" i="51"/>
  <c r="AU15" i="51"/>
  <c r="I9" i="38"/>
  <c r="BN15" i="51"/>
  <c r="AA81" i="41"/>
  <c r="H11" i="38"/>
  <c r="I7" i="38"/>
  <c r="I81" i="41"/>
  <c r="H7" i="38"/>
  <c r="J81" i="41"/>
  <c r="G12" i="38"/>
  <c r="AR81" i="41"/>
  <c r="F7" i="38"/>
  <c r="AH81" i="41"/>
  <c r="AZ81" i="41"/>
  <c r="BR81" i="41"/>
  <c r="F14" i="105"/>
  <c r="F8" i="99"/>
  <c r="Z81" i="41"/>
  <c r="Q81" i="41"/>
  <c r="AI81" i="41"/>
  <c r="G11" i="38"/>
  <c r="G13" i="38"/>
  <c r="G14" i="105"/>
  <c r="G8" i="99"/>
  <c r="H81" i="41"/>
  <c r="G81" i="41"/>
  <c r="Y81" i="41"/>
  <c r="AQ81" i="41"/>
  <c r="F12" i="38"/>
  <c r="I10" i="38"/>
  <c r="BL81" i="41"/>
  <c r="I12" i="38"/>
  <c r="AD15" i="51"/>
  <c r="K12" i="38"/>
  <c r="H12" i="38"/>
  <c r="BK81" i="41"/>
  <c r="BE81" i="41"/>
  <c r="K11" i="38"/>
  <c r="I11" i="38"/>
  <c r="BC81" i="41"/>
  <c r="BD15" i="51"/>
  <c r="BB81" i="41"/>
  <c r="AV15" i="51"/>
  <c r="J10" i="38"/>
  <c r="AU81" i="41"/>
  <c r="AS81" i="41"/>
  <c r="H10" i="38"/>
  <c r="AM15" i="51"/>
  <c r="AK81" i="41"/>
  <c r="AL15" i="51"/>
  <c r="H9" i="38"/>
  <c r="I8" i="38"/>
  <c r="AC15" i="51"/>
  <c r="H8" i="38"/>
  <c r="S81" i="41"/>
  <c r="U15" i="51"/>
  <c r="R81" i="41"/>
  <c r="T15" i="51"/>
  <c r="L15" i="51"/>
  <c r="I6" i="38"/>
  <c r="H6" i="38"/>
  <c r="K15" i="51"/>
  <c r="F13" i="38"/>
  <c r="F11" i="38"/>
  <c r="G8" i="38"/>
  <c r="P81" i="41"/>
  <c r="G9" i="38"/>
  <c r="BA81" i="41"/>
  <c r="BJ81" i="41"/>
  <c r="BS81" i="41"/>
  <c r="BI81" i="41"/>
  <c r="G10" i="38"/>
  <c r="F10" i="38"/>
  <c r="F9" i="38"/>
  <c r="F8" i="38"/>
  <c r="G7" i="38"/>
  <c r="F6" i="38"/>
  <c r="G6" i="38"/>
  <c r="BL15" i="50"/>
  <c r="BK15" i="50"/>
  <c r="BC15" i="50"/>
  <c r="BB15" i="50"/>
  <c r="AT15" i="50"/>
  <c r="AS15" i="50"/>
  <c r="AK15" i="50"/>
  <c r="AJ15" i="50"/>
  <c r="AB15" i="50"/>
  <c r="AA15" i="50"/>
  <c r="S15" i="50"/>
  <c r="R15" i="50"/>
  <c r="G15" i="50"/>
  <c r="J15" i="50"/>
  <c r="I15" i="50"/>
  <c r="H15" i="50"/>
  <c r="BN81" i="41" l="1"/>
  <c r="BM81" i="41"/>
  <c r="J12" i="38"/>
  <c r="J6" i="38"/>
  <c r="AD81" i="41"/>
  <c r="K8" i="38"/>
  <c r="J11" i="38"/>
  <c r="BD81" i="41"/>
  <c r="K10" i="38"/>
  <c r="AV81" i="41"/>
  <c r="K9" i="38"/>
  <c r="AM81" i="41"/>
  <c r="AL81" i="41"/>
  <c r="J9" i="38"/>
  <c r="AC81" i="41"/>
  <c r="J8" i="38"/>
  <c r="U81" i="41"/>
  <c r="K7" i="38"/>
  <c r="T81" i="41"/>
  <c r="J7" i="38"/>
  <c r="L81" i="41"/>
  <c r="K6" i="38"/>
  <c r="K81" i="41"/>
  <c r="H81" i="25"/>
  <c r="G6" i="39"/>
  <c r="F6" i="39"/>
  <c r="G81" i="25"/>
  <c r="I12" i="39"/>
  <c r="BL81" i="25"/>
  <c r="H12" i="39"/>
  <c r="BK81" i="25"/>
  <c r="I11" i="39"/>
  <c r="BC81" i="25"/>
  <c r="H11" i="39"/>
  <c r="BB81" i="25"/>
  <c r="AT81" i="25"/>
  <c r="I10" i="39"/>
  <c r="AS81" i="25"/>
  <c r="H10" i="39"/>
  <c r="I9" i="39"/>
  <c r="AK81" i="25"/>
  <c r="H9" i="39"/>
  <c r="AJ81" i="25"/>
  <c r="AB81" i="25"/>
  <c r="I8" i="39"/>
  <c r="AA81" i="25"/>
  <c r="H8" i="39"/>
  <c r="S81" i="25"/>
  <c r="I7" i="39"/>
  <c r="R81" i="25"/>
  <c r="H7" i="39"/>
  <c r="L15" i="50"/>
  <c r="I6" i="39"/>
  <c r="J81" i="25"/>
  <c r="K15" i="50"/>
  <c r="H6" i="39"/>
  <c r="I81" i="25"/>
  <c r="K6" i="39" l="1"/>
  <c r="L81" i="25"/>
  <c r="J6" i="39"/>
  <c r="K81" i="25"/>
  <c r="L447" i="47"/>
  <c r="L446" i="47"/>
  <c r="L445" i="47"/>
  <c r="BF80" i="41" l="1"/>
  <c r="BF79" i="41"/>
  <c r="BF78" i="41"/>
  <c r="BF77" i="41"/>
  <c r="BF76" i="41"/>
  <c r="BF75" i="41"/>
  <c r="BF74" i="41"/>
  <c r="BF73" i="41"/>
  <c r="BF72" i="41"/>
  <c r="BF71" i="41"/>
  <c r="BF70" i="41"/>
  <c r="BF69" i="41"/>
  <c r="BF68" i="41"/>
  <c r="BF67" i="41"/>
  <c r="BF66" i="41"/>
  <c r="BF65" i="41"/>
  <c r="BF64" i="41"/>
  <c r="BF63" i="41"/>
  <c r="BF62" i="41"/>
  <c r="BF61" i="41"/>
  <c r="BF60" i="41"/>
  <c r="BF59" i="41"/>
  <c r="BF58" i="41"/>
  <c r="BF57" i="41"/>
  <c r="BF56" i="41"/>
  <c r="BF55" i="41"/>
  <c r="BF54" i="41"/>
  <c r="BF53" i="41"/>
  <c r="BF52" i="41"/>
  <c r="BF51" i="41"/>
  <c r="BF50" i="41"/>
  <c r="BF49" i="41"/>
  <c r="BF48" i="41"/>
  <c r="BF47" i="41"/>
  <c r="BF46" i="41"/>
  <c r="BF45" i="41"/>
  <c r="BF44" i="41"/>
  <c r="BF43" i="41"/>
  <c r="BF42" i="41"/>
  <c r="BF41" i="41"/>
  <c r="BF40" i="41"/>
  <c r="BF39" i="41"/>
  <c r="BF38" i="41"/>
  <c r="BF37" i="41"/>
  <c r="BF36" i="41"/>
  <c r="BF35" i="41"/>
  <c r="BF34" i="41"/>
  <c r="BF33" i="41"/>
  <c r="BF32" i="41"/>
  <c r="BF31" i="41"/>
  <c r="BF30" i="41"/>
  <c r="BF29" i="41"/>
  <c r="BF28" i="41"/>
  <c r="BF27" i="41"/>
  <c r="BF26" i="41"/>
  <c r="BF25" i="41"/>
  <c r="BF24" i="41"/>
  <c r="BF23" i="41"/>
  <c r="BF22" i="41"/>
  <c r="BF21" i="41"/>
  <c r="BF20" i="41"/>
  <c r="BF19" i="41"/>
  <c r="BF18" i="41"/>
  <c r="BF17" i="41"/>
  <c r="BF16" i="41"/>
  <c r="BF15" i="41"/>
  <c r="BF14" i="41"/>
  <c r="BF13" i="41"/>
  <c r="BF12" i="41"/>
  <c r="BF11" i="41"/>
  <c r="BF10" i="41"/>
  <c r="BF9" i="41"/>
  <c r="BF8" i="41"/>
  <c r="BF7" i="41"/>
  <c r="AW80" i="41"/>
  <c r="AW79" i="41"/>
  <c r="AW78" i="41"/>
  <c r="AW77" i="41"/>
  <c r="AW76" i="41"/>
  <c r="AW75" i="41"/>
  <c r="AW74" i="41"/>
  <c r="AW73" i="41"/>
  <c r="AW72" i="41"/>
  <c r="AW71" i="41"/>
  <c r="AW70" i="41"/>
  <c r="AW69" i="41"/>
  <c r="AW68" i="41"/>
  <c r="AW67" i="41"/>
  <c r="AW66" i="41"/>
  <c r="AW65" i="41"/>
  <c r="AW64" i="41"/>
  <c r="AW63" i="41"/>
  <c r="AW62" i="41"/>
  <c r="AW61" i="41"/>
  <c r="AW60" i="41"/>
  <c r="AW59" i="41"/>
  <c r="AW58" i="41"/>
  <c r="AW57" i="41"/>
  <c r="AW56" i="41"/>
  <c r="AW55" i="41"/>
  <c r="AW54" i="41"/>
  <c r="AW53" i="41"/>
  <c r="AW52" i="41"/>
  <c r="AW51" i="41"/>
  <c r="AW50" i="41"/>
  <c r="AW49" i="41"/>
  <c r="AW48" i="41"/>
  <c r="AW47" i="41"/>
  <c r="AW46" i="41"/>
  <c r="AW45" i="41"/>
  <c r="AW44" i="41"/>
  <c r="AW43" i="41"/>
  <c r="AW42" i="41"/>
  <c r="AW41" i="41"/>
  <c r="AW40" i="41"/>
  <c r="AW39" i="41"/>
  <c r="AW38" i="41"/>
  <c r="AW37" i="41"/>
  <c r="AW36" i="41"/>
  <c r="AW35" i="41"/>
  <c r="AW34" i="41"/>
  <c r="AW33" i="41"/>
  <c r="AW32" i="41"/>
  <c r="AW31" i="41"/>
  <c r="AW30" i="41"/>
  <c r="AW29" i="41"/>
  <c r="AW28" i="41"/>
  <c r="AW27" i="41"/>
  <c r="AW26" i="41"/>
  <c r="AW25" i="41"/>
  <c r="AW24" i="41"/>
  <c r="AW23" i="41"/>
  <c r="AW22" i="41"/>
  <c r="AW21" i="41"/>
  <c r="AW20" i="41"/>
  <c r="AW19" i="41"/>
  <c r="AW18" i="41"/>
  <c r="AW17" i="41"/>
  <c r="AW16" i="41"/>
  <c r="AW15" i="41"/>
  <c r="AW14" i="41"/>
  <c r="AW13" i="41"/>
  <c r="AW12" i="41"/>
  <c r="AW11" i="41"/>
  <c r="AW10" i="41"/>
  <c r="AW9" i="41"/>
  <c r="AW8" i="41"/>
  <c r="AW7" i="41"/>
  <c r="AN80" i="41"/>
  <c r="AN79" i="41"/>
  <c r="AN78" i="41"/>
  <c r="AN77" i="41"/>
  <c r="AN76" i="41"/>
  <c r="AN75" i="41"/>
  <c r="AN74" i="41"/>
  <c r="AN73" i="41"/>
  <c r="AN72" i="41"/>
  <c r="AN71" i="41"/>
  <c r="AN70" i="41"/>
  <c r="AN69" i="41"/>
  <c r="AN68" i="41"/>
  <c r="AN67" i="41"/>
  <c r="AN66" i="41"/>
  <c r="AN65" i="41"/>
  <c r="AN64" i="41"/>
  <c r="AN63" i="41"/>
  <c r="AN62" i="41"/>
  <c r="AN61" i="41"/>
  <c r="AN60" i="41"/>
  <c r="AN59" i="41"/>
  <c r="AN58" i="41"/>
  <c r="AN57" i="41"/>
  <c r="AN56" i="41"/>
  <c r="AN55" i="41"/>
  <c r="AN54" i="41"/>
  <c r="AN53" i="41"/>
  <c r="AN52" i="41"/>
  <c r="AN51" i="41"/>
  <c r="AN50" i="41"/>
  <c r="AN49" i="41"/>
  <c r="AN48" i="41"/>
  <c r="AN47" i="41"/>
  <c r="AN46" i="41"/>
  <c r="AN45" i="41"/>
  <c r="AN44" i="41"/>
  <c r="AN43" i="41"/>
  <c r="AN42" i="41"/>
  <c r="AN41" i="41"/>
  <c r="AN40" i="41"/>
  <c r="AN39" i="41"/>
  <c r="AN38" i="41"/>
  <c r="AN37" i="41"/>
  <c r="AN36" i="41"/>
  <c r="AN35" i="41"/>
  <c r="AN34" i="41"/>
  <c r="AN33" i="41"/>
  <c r="AN32" i="41"/>
  <c r="AN31" i="41"/>
  <c r="AN30" i="41"/>
  <c r="AN29" i="41"/>
  <c r="AN28" i="41"/>
  <c r="AN27" i="41"/>
  <c r="AN26" i="41"/>
  <c r="AN25" i="41"/>
  <c r="AN24" i="41"/>
  <c r="AN23" i="41"/>
  <c r="AN22" i="41"/>
  <c r="AN21" i="41"/>
  <c r="AN20" i="41"/>
  <c r="AN19" i="41"/>
  <c r="AN18" i="41"/>
  <c r="AN17" i="41"/>
  <c r="AN16" i="41"/>
  <c r="AN15" i="41"/>
  <c r="AN14" i="41"/>
  <c r="AN13" i="41"/>
  <c r="AN12" i="41"/>
  <c r="AN11" i="41"/>
  <c r="AN10" i="41"/>
  <c r="AN9" i="41"/>
  <c r="AN8" i="41"/>
  <c r="AN7" i="41"/>
  <c r="AE80" i="41"/>
  <c r="AE79" i="41"/>
  <c r="AE78" i="41"/>
  <c r="AE77" i="41"/>
  <c r="AE76" i="41"/>
  <c r="AE75" i="41"/>
  <c r="AE74" i="41"/>
  <c r="AE73" i="41"/>
  <c r="AE72" i="41"/>
  <c r="AE71" i="41"/>
  <c r="AE70" i="41"/>
  <c r="AE69" i="41"/>
  <c r="AE68" i="41"/>
  <c r="AE67" i="41"/>
  <c r="AE66" i="41"/>
  <c r="AE65" i="41"/>
  <c r="AE64" i="41"/>
  <c r="AE63" i="41"/>
  <c r="AE62" i="41"/>
  <c r="AE61" i="41"/>
  <c r="AE60" i="41"/>
  <c r="AE59" i="41"/>
  <c r="AE58" i="41"/>
  <c r="AE57" i="41"/>
  <c r="AE56" i="41"/>
  <c r="AE55" i="41"/>
  <c r="AE54" i="41"/>
  <c r="AE53" i="41"/>
  <c r="AE52" i="41"/>
  <c r="AE51" i="41"/>
  <c r="AE50" i="41"/>
  <c r="AE49" i="41"/>
  <c r="AE48" i="41"/>
  <c r="AE47" i="41"/>
  <c r="AE46" i="41"/>
  <c r="AE45" i="41"/>
  <c r="AE44" i="41"/>
  <c r="AE43" i="41"/>
  <c r="AE42" i="41"/>
  <c r="AE41" i="41"/>
  <c r="AE40" i="41"/>
  <c r="AE39" i="41"/>
  <c r="AE38" i="41"/>
  <c r="AE37" i="41"/>
  <c r="AE36" i="41"/>
  <c r="AE35" i="41"/>
  <c r="AE34" i="41"/>
  <c r="AE33" i="41"/>
  <c r="AE32" i="41"/>
  <c r="AE31" i="41"/>
  <c r="AE30" i="41"/>
  <c r="AE29" i="41"/>
  <c r="AE28" i="41"/>
  <c r="AE27" i="41"/>
  <c r="AE26" i="41"/>
  <c r="AE25" i="41"/>
  <c r="AE24" i="41"/>
  <c r="AE23" i="41"/>
  <c r="AE22" i="41"/>
  <c r="AE21" i="41"/>
  <c r="AE20" i="41"/>
  <c r="AE19" i="41"/>
  <c r="AE18" i="41"/>
  <c r="AE17" i="41"/>
  <c r="AE16" i="41"/>
  <c r="AE15" i="41"/>
  <c r="AE14" i="41"/>
  <c r="AE13" i="41"/>
  <c r="AE12" i="41"/>
  <c r="AE11" i="41"/>
  <c r="AE10" i="41"/>
  <c r="AE9" i="41"/>
  <c r="AE8" i="41"/>
  <c r="AE7" i="41"/>
  <c r="V80" i="41"/>
  <c r="V79" i="41"/>
  <c r="V78" i="41"/>
  <c r="V77" i="41"/>
  <c r="V76" i="41"/>
  <c r="V75" i="41"/>
  <c r="V74" i="41"/>
  <c r="V73" i="41"/>
  <c r="V72" i="41"/>
  <c r="V71" i="41"/>
  <c r="V70" i="41"/>
  <c r="V69" i="41"/>
  <c r="V68" i="41"/>
  <c r="V67" i="41"/>
  <c r="V66" i="41"/>
  <c r="V65" i="41"/>
  <c r="V64" i="41"/>
  <c r="V63" i="41"/>
  <c r="V62" i="41"/>
  <c r="V61" i="41"/>
  <c r="V60" i="41"/>
  <c r="V59" i="41"/>
  <c r="V58" i="41"/>
  <c r="V57" i="41"/>
  <c r="V56" i="41"/>
  <c r="V55" i="41"/>
  <c r="V54" i="41"/>
  <c r="V53" i="41"/>
  <c r="V52" i="41"/>
  <c r="V51" i="41"/>
  <c r="V50" i="41"/>
  <c r="V49" i="41"/>
  <c r="V48" i="41"/>
  <c r="V47" i="41"/>
  <c r="V46" i="41"/>
  <c r="V45" i="41"/>
  <c r="V44" i="41"/>
  <c r="V43" i="41"/>
  <c r="V42" i="41"/>
  <c r="V41" i="41"/>
  <c r="V40" i="41"/>
  <c r="V39" i="41"/>
  <c r="V38" i="41"/>
  <c r="V37" i="41"/>
  <c r="V36" i="41"/>
  <c r="V35" i="41"/>
  <c r="V34" i="41"/>
  <c r="V33" i="41"/>
  <c r="V32" i="41"/>
  <c r="V31" i="41"/>
  <c r="V30" i="41"/>
  <c r="V29" i="41"/>
  <c r="V28" i="41"/>
  <c r="V27" i="41"/>
  <c r="V26" i="41"/>
  <c r="V25" i="41"/>
  <c r="V24" i="41"/>
  <c r="V23" i="41"/>
  <c r="V22" i="41"/>
  <c r="V21" i="41"/>
  <c r="V20" i="41"/>
  <c r="V19" i="41"/>
  <c r="V18" i="41"/>
  <c r="V17" i="41"/>
  <c r="V16" i="41"/>
  <c r="V15" i="41"/>
  <c r="V14" i="41"/>
  <c r="V13" i="41"/>
  <c r="V12" i="41"/>
  <c r="V11" i="41"/>
  <c r="V10" i="41"/>
  <c r="V9" i="41"/>
  <c r="V8" i="41"/>
  <c r="V7" i="41"/>
  <c r="M80" i="41"/>
  <c r="M79" i="41"/>
  <c r="M78" i="41"/>
  <c r="M77" i="41"/>
  <c r="M76" i="41"/>
  <c r="M75" i="41"/>
  <c r="M74" i="41"/>
  <c r="M73" i="41"/>
  <c r="M72" i="41"/>
  <c r="M71" i="41"/>
  <c r="M70" i="41"/>
  <c r="M69" i="41"/>
  <c r="M68" i="41"/>
  <c r="M67" i="41"/>
  <c r="M66" i="41"/>
  <c r="M65" i="41"/>
  <c r="M64" i="41"/>
  <c r="M63" i="41"/>
  <c r="M62" i="41"/>
  <c r="M61" i="41"/>
  <c r="M60" i="41"/>
  <c r="M59" i="41"/>
  <c r="M58" i="41"/>
  <c r="M57" i="41"/>
  <c r="M56" i="41"/>
  <c r="M55" i="41"/>
  <c r="M54" i="41"/>
  <c r="M53" i="41"/>
  <c r="M52" i="41"/>
  <c r="M51" i="41"/>
  <c r="M50" i="41"/>
  <c r="M49" i="41"/>
  <c r="M48" i="41"/>
  <c r="M47" i="41"/>
  <c r="M46" i="41"/>
  <c r="M45" i="41"/>
  <c r="M44" i="41"/>
  <c r="M43" i="41"/>
  <c r="M42" i="41"/>
  <c r="M41" i="41"/>
  <c r="M40" i="41"/>
  <c r="M39" i="41"/>
  <c r="M38" i="41"/>
  <c r="M37" i="41"/>
  <c r="M36" i="41"/>
  <c r="M35" i="41"/>
  <c r="M34" i="41"/>
  <c r="M33" i="41"/>
  <c r="M32" i="41"/>
  <c r="M31" i="41"/>
  <c r="M30" i="41"/>
  <c r="M29" i="41"/>
  <c r="M28" i="41"/>
  <c r="M27" i="41"/>
  <c r="M26" i="41"/>
  <c r="M25" i="41"/>
  <c r="M24" i="41"/>
  <c r="M23" i="41"/>
  <c r="M22" i="41"/>
  <c r="M21" i="41"/>
  <c r="M20" i="41"/>
  <c r="M19" i="41"/>
  <c r="M18" i="41"/>
  <c r="M17" i="41"/>
  <c r="M16" i="41"/>
  <c r="M15" i="41"/>
  <c r="M14" i="41"/>
  <c r="M13" i="41"/>
  <c r="M12" i="41"/>
  <c r="M11" i="41"/>
  <c r="M10" i="41"/>
  <c r="M9" i="41"/>
  <c r="M8" i="41"/>
  <c r="M7" i="41"/>
  <c r="D80" i="41"/>
  <c r="D79" i="41"/>
  <c r="D78" i="41"/>
  <c r="D77" i="41"/>
  <c r="D76" i="41"/>
  <c r="D75" i="41"/>
  <c r="D74" i="41"/>
  <c r="D73" i="41"/>
  <c r="D72" i="41"/>
  <c r="D71" i="41"/>
  <c r="D70" i="41"/>
  <c r="D69" i="41"/>
  <c r="D68" i="41"/>
  <c r="D67" i="41"/>
  <c r="D66" i="41"/>
  <c r="D65" i="41"/>
  <c r="D64" i="41"/>
  <c r="D63" i="41"/>
  <c r="D62" i="41"/>
  <c r="D61" i="41"/>
  <c r="D60" i="41"/>
  <c r="D59" i="41"/>
  <c r="D58" i="41"/>
  <c r="D57" i="41"/>
  <c r="D56" i="41"/>
  <c r="D55" i="41"/>
  <c r="D54" i="41"/>
  <c r="D53" i="41"/>
  <c r="D52" i="41"/>
  <c r="D51" i="41"/>
  <c r="D50" i="41"/>
  <c r="D49" i="41"/>
  <c r="D48" i="41"/>
  <c r="D47" i="41"/>
  <c r="D46" i="41"/>
  <c r="D45" i="41"/>
  <c r="D44" i="41"/>
  <c r="D43" i="41"/>
  <c r="D42" i="41"/>
  <c r="D41" i="41"/>
  <c r="D40" i="41"/>
  <c r="D39" i="41"/>
  <c r="D38" i="41"/>
  <c r="D37" i="41"/>
  <c r="D36" i="41"/>
  <c r="D35" i="41"/>
  <c r="D34" i="41"/>
  <c r="D33" i="41"/>
  <c r="D32" i="41"/>
  <c r="D31" i="41"/>
  <c r="D30" i="41"/>
  <c r="D29" i="41"/>
  <c r="D28" i="41"/>
  <c r="D27" i="41"/>
  <c r="D26" i="41"/>
  <c r="D25" i="41"/>
  <c r="D24" i="41"/>
  <c r="D23" i="41"/>
  <c r="D22" i="41"/>
  <c r="D21" i="41"/>
  <c r="D20" i="41"/>
  <c r="D19" i="41"/>
  <c r="D18" i="41"/>
  <c r="D17" i="41"/>
  <c r="D16" i="41"/>
  <c r="D15" i="41"/>
  <c r="D14" i="41"/>
  <c r="D13" i="41"/>
  <c r="D12" i="41"/>
  <c r="D11" i="41"/>
  <c r="D10" i="41"/>
  <c r="D9" i="41"/>
  <c r="D8" i="41"/>
  <c r="D7" i="41"/>
  <c r="H13" i="53" l="1"/>
  <c r="G13" i="53"/>
  <c r="F13" i="53"/>
  <c r="E13" i="53"/>
  <c r="D13" i="53"/>
  <c r="BF8" i="51" l="1"/>
  <c r="BF9" i="51"/>
  <c r="BF10" i="51"/>
  <c r="BF11" i="51"/>
  <c r="BF12" i="51"/>
  <c r="BF13" i="51"/>
  <c r="BF14" i="51"/>
  <c r="BF7" i="51"/>
  <c r="AW8" i="51"/>
  <c r="AW9" i="51"/>
  <c r="AW10" i="51"/>
  <c r="AW11" i="51"/>
  <c r="AW12" i="51"/>
  <c r="AW13" i="51"/>
  <c r="AW14" i="51"/>
  <c r="AW7" i="51"/>
  <c r="AN8" i="51"/>
  <c r="AN9" i="51"/>
  <c r="AN10" i="51"/>
  <c r="AN11" i="51"/>
  <c r="AN12" i="51"/>
  <c r="AN13" i="51"/>
  <c r="AN14" i="51"/>
  <c r="AN7" i="51"/>
  <c r="AE8" i="51"/>
  <c r="AE9" i="51"/>
  <c r="AE10" i="51"/>
  <c r="AE11" i="51"/>
  <c r="AE12" i="51"/>
  <c r="AE13" i="51"/>
  <c r="AE14" i="51"/>
  <c r="AE7" i="51"/>
  <c r="V8" i="51"/>
  <c r="V9" i="51"/>
  <c r="V10" i="51"/>
  <c r="V11" i="51"/>
  <c r="V12" i="51"/>
  <c r="V13" i="51"/>
  <c r="V14" i="51"/>
  <c r="V7" i="51"/>
  <c r="M8" i="51"/>
  <c r="M9" i="51"/>
  <c r="M10" i="51"/>
  <c r="M11" i="51"/>
  <c r="M12" i="51"/>
  <c r="M13" i="51"/>
  <c r="M14" i="51"/>
  <c r="M7" i="51"/>
  <c r="D8" i="51"/>
  <c r="D9" i="51"/>
  <c r="D10" i="51"/>
  <c r="D11" i="51"/>
  <c r="D12" i="51"/>
  <c r="D13" i="51"/>
  <c r="D14" i="51"/>
  <c r="D7" i="51"/>
  <c r="BO8" i="50"/>
  <c r="BN14" i="50"/>
  <c r="BN13" i="50"/>
  <c r="BN12" i="50"/>
  <c r="BN11" i="50"/>
  <c r="BN10" i="50"/>
  <c r="BN9" i="50"/>
  <c r="BN8" i="50"/>
  <c r="BN7" i="50"/>
  <c r="BM13" i="50"/>
  <c r="BM12" i="50"/>
  <c r="BM11" i="50"/>
  <c r="BM10" i="50"/>
  <c r="BM9" i="50"/>
  <c r="BM8" i="50"/>
  <c r="BM7" i="50"/>
  <c r="BJ14" i="50"/>
  <c r="BJ13" i="50"/>
  <c r="BJ12" i="50"/>
  <c r="BJ11" i="50"/>
  <c r="BJ10" i="50"/>
  <c r="BJ9" i="50"/>
  <c r="BJ8" i="50"/>
  <c r="BJ7" i="50"/>
  <c r="BI14" i="50"/>
  <c r="BI13" i="50"/>
  <c r="BI12" i="50"/>
  <c r="BI11" i="50"/>
  <c r="BI10" i="50"/>
  <c r="BI9" i="50"/>
  <c r="BI8" i="50"/>
  <c r="BI7" i="50"/>
  <c r="BE14" i="50"/>
  <c r="BE13" i="50"/>
  <c r="BE12" i="50"/>
  <c r="BE11" i="50"/>
  <c r="BE10" i="50"/>
  <c r="BE9" i="50"/>
  <c r="BE8" i="50"/>
  <c r="BE7" i="50"/>
  <c r="BD14" i="50"/>
  <c r="BD13" i="50"/>
  <c r="BD12" i="50"/>
  <c r="BD11" i="50"/>
  <c r="BD10" i="50"/>
  <c r="BD9" i="50"/>
  <c r="BD8" i="50"/>
  <c r="BD7" i="50"/>
  <c r="BA14" i="50"/>
  <c r="BA13" i="50"/>
  <c r="BA12" i="50"/>
  <c r="BA11" i="50"/>
  <c r="AV14" i="50"/>
  <c r="AV13" i="50"/>
  <c r="AV12" i="50"/>
  <c r="AV11" i="50"/>
  <c r="AV10" i="50"/>
  <c r="AV9" i="50"/>
  <c r="AV8" i="50"/>
  <c r="AV7" i="50"/>
  <c r="AU14" i="50"/>
  <c r="AU13" i="50"/>
  <c r="AU12" i="50"/>
  <c r="AU11" i="50"/>
  <c r="AU10" i="50"/>
  <c r="AU9" i="50"/>
  <c r="AU8" i="50"/>
  <c r="AU7" i="50"/>
  <c r="AR14" i="50"/>
  <c r="AR13" i="50"/>
  <c r="AR12" i="50"/>
  <c r="AR11" i="50"/>
  <c r="AR10" i="50"/>
  <c r="AR9" i="50"/>
  <c r="AR8" i="50"/>
  <c r="AR7" i="50"/>
  <c r="AQ14" i="50"/>
  <c r="AQ13" i="50"/>
  <c r="AQ12" i="50"/>
  <c r="AQ11" i="50"/>
  <c r="AQ10" i="50"/>
  <c r="AQ9" i="50"/>
  <c r="AQ8" i="50"/>
  <c r="AQ7" i="50"/>
  <c r="AM14" i="50"/>
  <c r="AM13" i="50"/>
  <c r="AM12" i="50"/>
  <c r="AM11" i="50"/>
  <c r="AM10" i="50"/>
  <c r="AM9" i="50"/>
  <c r="AM8" i="50"/>
  <c r="AM7" i="50"/>
  <c r="AL14" i="50"/>
  <c r="AL13" i="50"/>
  <c r="AL12" i="50"/>
  <c r="AL11" i="50"/>
  <c r="AL10" i="50"/>
  <c r="AL9" i="50"/>
  <c r="AL8" i="50"/>
  <c r="AL7" i="50"/>
  <c r="AI14" i="50"/>
  <c r="AI13" i="50"/>
  <c r="AI12" i="50"/>
  <c r="AI11" i="50"/>
  <c r="AI10" i="50"/>
  <c r="AI9" i="50"/>
  <c r="AI8" i="50"/>
  <c r="AI7" i="50"/>
  <c r="AH14" i="50"/>
  <c r="AH13" i="50"/>
  <c r="AH12" i="50"/>
  <c r="AH11" i="50"/>
  <c r="AH10" i="50"/>
  <c r="AH9" i="50"/>
  <c r="AH8" i="50"/>
  <c r="AH7" i="50"/>
  <c r="AD14" i="50"/>
  <c r="AD13" i="50"/>
  <c r="AD12" i="50"/>
  <c r="AD11" i="50"/>
  <c r="AD10" i="50"/>
  <c r="AD9" i="50"/>
  <c r="AD8" i="50"/>
  <c r="AD7" i="50"/>
  <c r="AC14" i="50"/>
  <c r="AC13" i="50"/>
  <c r="AC12" i="50"/>
  <c r="AC11" i="50"/>
  <c r="AC10" i="50"/>
  <c r="AC9" i="50"/>
  <c r="AC8" i="50"/>
  <c r="AC7" i="50"/>
  <c r="Z14" i="50"/>
  <c r="Z13" i="50"/>
  <c r="Z12" i="50"/>
  <c r="Z11" i="50"/>
  <c r="Z10" i="50"/>
  <c r="Z9" i="50"/>
  <c r="Z8" i="50"/>
  <c r="Z7" i="50"/>
  <c r="Y14" i="50"/>
  <c r="Y13" i="50"/>
  <c r="Y12" i="50"/>
  <c r="Y11" i="50"/>
  <c r="Y10" i="50"/>
  <c r="Y9" i="50"/>
  <c r="Y8" i="50"/>
  <c r="Y7" i="50"/>
  <c r="U14" i="50"/>
  <c r="U13" i="50"/>
  <c r="U12" i="50"/>
  <c r="U11" i="50"/>
  <c r="U10" i="50"/>
  <c r="U9" i="50"/>
  <c r="U8" i="50"/>
  <c r="U7" i="50"/>
  <c r="T14" i="50"/>
  <c r="T13" i="50"/>
  <c r="T12" i="50"/>
  <c r="T11" i="50"/>
  <c r="T10" i="50"/>
  <c r="T9" i="50"/>
  <c r="T8" i="50"/>
  <c r="T7" i="50"/>
  <c r="Q14" i="50"/>
  <c r="Q13" i="50"/>
  <c r="Q12" i="50"/>
  <c r="Q11" i="50"/>
  <c r="Q10" i="50"/>
  <c r="Q9" i="50"/>
  <c r="Q8" i="50"/>
  <c r="Q7" i="50"/>
  <c r="P14" i="50"/>
  <c r="P13" i="50"/>
  <c r="P12" i="50"/>
  <c r="P11" i="50"/>
  <c r="P10" i="50"/>
  <c r="P9" i="50"/>
  <c r="P8" i="50"/>
  <c r="P7" i="50"/>
  <c r="L14" i="50"/>
  <c r="L13" i="50"/>
  <c r="L12" i="50"/>
  <c r="L11" i="50"/>
  <c r="L10" i="50"/>
  <c r="L9" i="50"/>
  <c r="L8" i="50"/>
  <c r="L7" i="50"/>
  <c r="K14" i="50"/>
  <c r="K13" i="50"/>
  <c r="K12" i="50"/>
  <c r="K11" i="50"/>
  <c r="K10" i="50"/>
  <c r="K9" i="50"/>
  <c r="K8" i="50"/>
  <c r="K7" i="50"/>
  <c r="H14" i="50"/>
  <c r="H13" i="50"/>
  <c r="H12" i="50"/>
  <c r="H11" i="50"/>
  <c r="H10" i="50"/>
  <c r="H9" i="50"/>
  <c r="H8" i="50"/>
  <c r="H7" i="50"/>
  <c r="G14" i="50"/>
  <c r="G13" i="50"/>
  <c r="G12" i="50"/>
  <c r="G11" i="50"/>
  <c r="G10" i="50"/>
  <c r="G9" i="50"/>
  <c r="G8" i="50"/>
  <c r="G7" i="50"/>
  <c r="Q5" i="97" l="1"/>
  <c r="D10" i="97"/>
  <c r="D10" i="71"/>
  <c r="D10" i="72"/>
  <c r="Q5" i="71"/>
  <c r="Q5" i="72"/>
  <c r="Q4" i="72"/>
  <c r="Q4" i="71"/>
  <c r="M12" i="97" l="1"/>
  <c r="M13" i="97"/>
  <c r="M11" i="97"/>
  <c r="M14" i="97"/>
  <c r="M15" i="97"/>
  <c r="M10" i="97"/>
  <c r="M14" i="71"/>
  <c r="M9" i="71"/>
  <c r="M15" i="71" l="1"/>
  <c r="M7" i="71"/>
  <c r="M8" i="71"/>
  <c r="M8" i="72"/>
  <c r="M5" i="72"/>
  <c r="M9" i="72"/>
  <c r="M7" i="72"/>
  <c r="M6" i="72"/>
  <c r="M4" i="72"/>
  <c r="M10" i="72"/>
  <c r="M15" i="72"/>
  <c r="M14" i="72"/>
  <c r="M13" i="72"/>
  <c r="M12" i="72"/>
  <c r="M11" i="72"/>
  <c r="M11" i="71"/>
  <c r="M4" i="71"/>
  <c r="M12" i="71"/>
  <c r="M10" i="71"/>
  <c r="M5" i="71"/>
  <c r="M13" i="71"/>
  <c r="M6" i="71"/>
  <c r="BN80" i="41" l="1"/>
  <c r="BM80" i="41"/>
  <c r="BN79" i="41"/>
  <c r="BM79" i="41"/>
  <c r="BN78" i="41"/>
  <c r="BM78" i="41"/>
  <c r="BN77" i="41"/>
  <c r="BM77" i="41"/>
  <c r="BN76" i="41"/>
  <c r="BM76" i="41"/>
  <c r="BN75" i="41"/>
  <c r="BM75" i="41"/>
  <c r="BN74" i="41"/>
  <c r="BM74" i="41"/>
  <c r="BN73" i="41"/>
  <c r="BM73" i="41"/>
  <c r="BN72" i="41"/>
  <c r="BM72" i="41"/>
  <c r="BN71" i="41"/>
  <c r="BM71" i="41"/>
  <c r="BN70" i="41"/>
  <c r="BM70" i="41"/>
  <c r="BN69" i="41"/>
  <c r="BM69" i="41"/>
  <c r="BN68" i="41"/>
  <c r="BM68" i="41"/>
  <c r="BN67" i="41"/>
  <c r="BM67" i="41"/>
  <c r="BN66" i="41"/>
  <c r="BM66" i="41"/>
  <c r="BN65" i="41"/>
  <c r="BM65" i="41"/>
  <c r="BN64" i="41"/>
  <c r="BM64" i="41"/>
  <c r="BN63" i="41"/>
  <c r="BM63" i="41"/>
  <c r="BN62" i="41"/>
  <c r="BM62" i="41"/>
  <c r="BN61" i="41"/>
  <c r="BM61" i="41"/>
  <c r="BN60" i="41"/>
  <c r="BM60" i="41"/>
  <c r="BN59" i="41"/>
  <c r="BM59" i="41"/>
  <c r="BN58" i="41"/>
  <c r="BM58" i="41"/>
  <c r="BN57" i="41"/>
  <c r="BM57" i="41"/>
  <c r="BN56" i="41"/>
  <c r="BM56" i="41"/>
  <c r="BN55" i="41"/>
  <c r="BM55" i="41"/>
  <c r="BN54" i="41"/>
  <c r="BM54" i="41"/>
  <c r="BN53" i="41"/>
  <c r="BM53" i="41"/>
  <c r="BN52" i="41"/>
  <c r="BM52" i="41"/>
  <c r="BN51" i="41"/>
  <c r="BM51" i="41"/>
  <c r="BN50" i="41"/>
  <c r="BM50" i="41"/>
  <c r="BN49" i="41"/>
  <c r="BM49" i="41"/>
  <c r="BN48" i="41"/>
  <c r="BM48" i="41"/>
  <c r="BN47" i="41"/>
  <c r="BM47" i="41"/>
  <c r="BN46" i="41"/>
  <c r="BM46" i="41"/>
  <c r="BN45" i="41"/>
  <c r="BM45" i="41"/>
  <c r="BN44" i="41"/>
  <c r="BM44" i="41"/>
  <c r="BN43" i="41"/>
  <c r="BM43" i="41"/>
  <c r="BN42" i="41"/>
  <c r="BM42" i="41"/>
  <c r="BN41" i="41"/>
  <c r="BM41" i="41"/>
  <c r="BN40" i="41"/>
  <c r="BM40" i="41"/>
  <c r="BN39" i="41"/>
  <c r="BM39" i="41"/>
  <c r="BN38" i="41"/>
  <c r="BM38" i="41"/>
  <c r="BN37" i="41"/>
  <c r="BM37" i="41"/>
  <c r="BN36" i="41"/>
  <c r="BM36" i="41"/>
  <c r="BN35" i="41"/>
  <c r="BM35" i="41"/>
  <c r="BN34" i="41"/>
  <c r="BM34" i="41"/>
  <c r="BN33" i="41"/>
  <c r="BM33" i="41"/>
  <c r="BN32" i="41"/>
  <c r="BM32" i="41"/>
  <c r="BN31" i="41"/>
  <c r="BM31" i="41"/>
  <c r="BN30" i="41"/>
  <c r="BM30" i="41"/>
  <c r="BN29" i="41"/>
  <c r="BM29" i="41"/>
  <c r="BN28" i="41"/>
  <c r="BM28" i="41"/>
  <c r="BN27" i="41"/>
  <c r="BM27" i="41"/>
  <c r="BN26" i="41"/>
  <c r="BM26" i="41"/>
  <c r="BN25" i="41"/>
  <c r="BM25" i="41"/>
  <c r="BN24" i="41"/>
  <c r="BM24" i="41"/>
  <c r="BN23" i="41"/>
  <c r="BM23" i="41"/>
  <c r="BN22" i="41"/>
  <c r="BM22" i="41"/>
  <c r="BN21" i="41"/>
  <c r="BM21" i="41"/>
  <c r="BN20" i="41"/>
  <c r="BM20" i="41"/>
  <c r="BN19" i="41"/>
  <c r="BM19" i="41"/>
  <c r="BN18" i="41"/>
  <c r="BM18" i="41"/>
  <c r="BN17" i="41"/>
  <c r="BM17" i="41"/>
  <c r="BN16" i="41"/>
  <c r="BM16" i="41"/>
  <c r="BN15" i="41"/>
  <c r="BM15" i="41"/>
  <c r="BN14" i="41"/>
  <c r="BM14" i="41"/>
  <c r="BN13" i="41"/>
  <c r="BM13" i="41"/>
  <c r="BN12" i="41"/>
  <c r="BM12" i="41"/>
  <c r="BN11" i="41"/>
  <c r="BM11" i="41"/>
  <c r="BN10" i="41"/>
  <c r="BM10" i="41"/>
  <c r="BN9" i="41"/>
  <c r="BM9" i="41"/>
  <c r="BN8" i="41"/>
  <c r="BM8" i="41"/>
  <c r="BN7" i="41"/>
  <c r="BM7" i="41"/>
  <c r="BE80" i="41"/>
  <c r="BD80" i="41"/>
  <c r="BE79" i="41"/>
  <c r="BD79" i="41"/>
  <c r="BE78" i="41"/>
  <c r="BD78" i="41"/>
  <c r="BE77" i="41"/>
  <c r="BD77" i="41"/>
  <c r="BE76" i="41"/>
  <c r="BD76" i="41"/>
  <c r="BE75" i="41"/>
  <c r="BD75" i="41"/>
  <c r="BE74" i="41"/>
  <c r="BD74" i="41"/>
  <c r="BE73" i="41"/>
  <c r="BD73" i="41"/>
  <c r="BE72" i="41"/>
  <c r="BD72" i="41"/>
  <c r="BE71" i="41"/>
  <c r="BD71" i="41"/>
  <c r="BE70" i="41"/>
  <c r="BD70" i="41"/>
  <c r="BE69" i="41"/>
  <c r="BD69" i="41"/>
  <c r="BE68" i="41"/>
  <c r="BD68" i="41"/>
  <c r="BE67" i="41"/>
  <c r="BD67" i="41"/>
  <c r="BE66" i="41"/>
  <c r="BD66" i="41"/>
  <c r="BE65" i="41"/>
  <c r="BD65" i="41"/>
  <c r="BE64" i="41"/>
  <c r="BD64" i="41"/>
  <c r="BE63" i="41"/>
  <c r="BD63" i="41"/>
  <c r="BE62" i="41"/>
  <c r="BD62" i="41"/>
  <c r="BE61" i="41"/>
  <c r="BD61" i="41"/>
  <c r="BE60" i="41"/>
  <c r="BD60" i="41"/>
  <c r="BE59" i="41"/>
  <c r="BD59" i="41"/>
  <c r="BE58" i="41"/>
  <c r="BD58" i="41"/>
  <c r="BE57" i="41"/>
  <c r="BD57" i="41"/>
  <c r="BE56" i="41"/>
  <c r="BD56" i="41"/>
  <c r="BE55" i="41"/>
  <c r="BD55" i="41"/>
  <c r="BE54" i="41"/>
  <c r="BD54" i="41"/>
  <c r="BE53" i="41"/>
  <c r="BD53" i="41"/>
  <c r="BE52" i="41"/>
  <c r="BD52" i="41"/>
  <c r="BE51" i="41"/>
  <c r="BD51" i="41"/>
  <c r="BE50" i="41"/>
  <c r="BD50" i="41"/>
  <c r="BE49" i="41"/>
  <c r="BD49" i="41"/>
  <c r="BE48" i="41"/>
  <c r="BD48" i="41"/>
  <c r="BE47" i="41"/>
  <c r="BD47" i="41"/>
  <c r="BE46" i="41"/>
  <c r="BD46" i="41"/>
  <c r="BE45" i="41"/>
  <c r="BD45" i="41"/>
  <c r="BE44" i="41"/>
  <c r="BD44" i="41"/>
  <c r="BE43" i="41"/>
  <c r="BD43" i="41"/>
  <c r="BE42" i="41"/>
  <c r="BD42" i="41"/>
  <c r="BE41" i="41"/>
  <c r="BD41" i="41"/>
  <c r="BE40" i="41"/>
  <c r="BD40" i="41"/>
  <c r="BE39" i="41"/>
  <c r="BD39" i="41"/>
  <c r="BE38" i="41"/>
  <c r="BD38" i="41"/>
  <c r="BE37" i="41"/>
  <c r="BD37" i="41"/>
  <c r="BE36" i="41"/>
  <c r="BD36" i="41"/>
  <c r="BE35" i="41"/>
  <c r="BD35" i="41"/>
  <c r="BE34" i="41"/>
  <c r="BD34" i="41"/>
  <c r="BE33" i="41"/>
  <c r="BD33" i="41"/>
  <c r="BE32" i="41"/>
  <c r="BD32" i="41"/>
  <c r="BE31" i="41"/>
  <c r="BD31" i="41"/>
  <c r="BE30" i="41"/>
  <c r="BD30" i="41"/>
  <c r="BE29" i="41"/>
  <c r="BD29" i="41"/>
  <c r="BE28" i="41"/>
  <c r="BD28" i="41"/>
  <c r="BE27" i="41"/>
  <c r="BD27" i="41"/>
  <c r="BE26" i="41"/>
  <c r="BD26" i="41"/>
  <c r="BE25" i="41"/>
  <c r="BD25" i="41"/>
  <c r="BE24" i="41"/>
  <c r="BD24" i="41"/>
  <c r="BE23" i="41"/>
  <c r="BD23" i="41"/>
  <c r="BE22" i="41"/>
  <c r="BD22" i="41"/>
  <c r="BE21" i="41"/>
  <c r="BD21" i="41"/>
  <c r="BE20" i="41"/>
  <c r="BD20" i="41"/>
  <c r="BE19" i="41"/>
  <c r="BD19" i="41"/>
  <c r="BE18" i="41"/>
  <c r="BD18" i="41"/>
  <c r="BE17" i="41"/>
  <c r="BD17" i="41"/>
  <c r="BE16" i="41"/>
  <c r="BD16" i="41"/>
  <c r="BE15" i="41"/>
  <c r="BD15" i="41"/>
  <c r="BE14" i="41"/>
  <c r="BD14" i="41"/>
  <c r="BE13" i="41"/>
  <c r="BD13" i="41"/>
  <c r="BE12" i="41"/>
  <c r="BD12" i="41"/>
  <c r="BE11" i="41"/>
  <c r="BD11" i="41"/>
  <c r="BE10" i="41"/>
  <c r="BD10" i="41"/>
  <c r="BE9" i="41"/>
  <c r="BD9" i="41"/>
  <c r="BE8" i="41"/>
  <c r="BD8" i="41"/>
  <c r="BE7" i="41"/>
  <c r="BD7" i="41"/>
  <c r="AV80" i="41"/>
  <c r="AU80" i="41"/>
  <c r="AV79" i="41"/>
  <c r="AU79" i="41"/>
  <c r="AV78" i="41"/>
  <c r="AU78" i="41"/>
  <c r="AV77" i="41"/>
  <c r="AU77" i="41"/>
  <c r="AV76" i="41"/>
  <c r="AU76" i="41"/>
  <c r="AV75" i="41"/>
  <c r="AU75" i="41"/>
  <c r="AV74" i="41"/>
  <c r="AU74" i="41"/>
  <c r="AV73" i="41"/>
  <c r="AU73" i="41"/>
  <c r="AV72" i="41"/>
  <c r="AU72" i="41"/>
  <c r="AV71" i="41"/>
  <c r="AU71" i="41"/>
  <c r="AV70" i="41"/>
  <c r="AU70" i="41"/>
  <c r="AV69" i="41"/>
  <c r="AU69" i="41"/>
  <c r="AV68" i="41"/>
  <c r="AU68" i="41"/>
  <c r="AV67" i="41"/>
  <c r="AU67" i="41"/>
  <c r="AV66" i="41"/>
  <c r="AU66" i="41"/>
  <c r="AV65" i="41"/>
  <c r="AU65" i="41"/>
  <c r="AV64" i="41"/>
  <c r="AU64" i="41"/>
  <c r="AV63" i="41"/>
  <c r="AU63" i="41"/>
  <c r="AV62" i="41"/>
  <c r="AU62" i="41"/>
  <c r="AV61" i="41"/>
  <c r="AU61" i="41"/>
  <c r="AV60" i="41"/>
  <c r="AU60" i="41"/>
  <c r="AV59" i="41"/>
  <c r="AU59" i="41"/>
  <c r="AV58" i="41"/>
  <c r="AU58" i="41"/>
  <c r="AV57" i="41"/>
  <c r="AU57" i="41"/>
  <c r="AV56" i="41"/>
  <c r="AU56" i="41"/>
  <c r="AV55" i="41"/>
  <c r="AU55" i="41"/>
  <c r="AV54" i="41"/>
  <c r="AU54" i="41"/>
  <c r="AV53" i="41"/>
  <c r="AU53" i="41"/>
  <c r="AV52" i="41"/>
  <c r="AU52" i="41"/>
  <c r="AV51" i="41"/>
  <c r="AU51" i="41"/>
  <c r="AV50" i="41"/>
  <c r="AU50" i="41"/>
  <c r="AV49" i="41"/>
  <c r="AU49" i="41"/>
  <c r="AV48" i="41"/>
  <c r="AU48" i="41"/>
  <c r="AV47" i="41"/>
  <c r="AU47" i="41"/>
  <c r="AV46" i="41"/>
  <c r="AU46" i="41"/>
  <c r="AV45" i="41"/>
  <c r="AU45" i="41"/>
  <c r="AV44" i="41"/>
  <c r="AU44" i="41"/>
  <c r="AV43" i="41"/>
  <c r="AU43" i="41"/>
  <c r="AV42" i="41"/>
  <c r="AU42" i="41"/>
  <c r="AV41" i="41"/>
  <c r="AU41" i="41"/>
  <c r="AV40" i="41"/>
  <c r="AU40" i="41"/>
  <c r="AV39" i="41"/>
  <c r="AU39" i="41"/>
  <c r="AV38" i="41"/>
  <c r="AU38" i="41"/>
  <c r="AV37" i="41"/>
  <c r="AU37" i="41"/>
  <c r="AV36" i="41"/>
  <c r="AU36" i="41"/>
  <c r="AV35" i="41"/>
  <c r="AU35" i="41"/>
  <c r="AV34" i="41"/>
  <c r="AU34" i="41"/>
  <c r="AV33" i="41"/>
  <c r="AU33" i="41"/>
  <c r="AV32" i="41"/>
  <c r="AU32" i="41"/>
  <c r="AV31" i="41"/>
  <c r="AU31" i="41"/>
  <c r="AV30" i="41"/>
  <c r="AU30" i="41"/>
  <c r="AV29" i="41"/>
  <c r="AU29" i="41"/>
  <c r="AV28" i="41"/>
  <c r="AU28" i="41"/>
  <c r="AV27" i="41"/>
  <c r="AU27" i="41"/>
  <c r="AV26" i="41"/>
  <c r="AU26" i="41"/>
  <c r="AV25" i="41"/>
  <c r="AU25" i="41"/>
  <c r="AV24" i="41"/>
  <c r="AU24" i="41"/>
  <c r="AV23" i="41"/>
  <c r="AU23" i="41"/>
  <c r="AV22" i="41"/>
  <c r="AU22" i="41"/>
  <c r="AV21" i="41"/>
  <c r="AU21" i="41"/>
  <c r="AV20" i="41"/>
  <c r="AU20" i="41"/>
  <c r="AV19" i="41"/>
  <c r="AU19" i="41"/>
  <c r="AV18" i="41"/>
  <c r="AU18" i="41"/>
  <c r="AV17" i="41"/>
  <c r="AU17" i="41"/>
  <c r="AV16" i="41"/>
  <c r="AU16" i="41"/>
  <c r="AV15" i="41"/>
  <c r="AU15" i="41"/>
  <c r="AV14" i="41"/>
  <c r="AU14" i="41"/>
  <c r="AV13" i="41"/>
  <c r="AU13" i="41"/>
  <c r="AV12" i="41"/>
  <c r="AU12" i="41"/>
  <c r="AV11" i="41"/>
  <c r="AU11" i="41"/>
  <c r="AV10" i="41"/>
  <c r="AU10" i="41"/>
  <c r="AV9" i="41"/>
  <c r="AU9" i="41"/>
  <c r="AV8" i="41"/>
  <c r="AU8" i="41"/>
  <c r="AV7" i="41"/>
  <c r="AU7" i="41"/>
  <c r="AM80" i="41"/>
  <c r="AL80" i="41"/>
  <c r="AM79" i="41"/>
  <c r="AL79" i="41"/>
  <c r="AM78" i="41"/>
  <c r="AL78" i="41"/>
  <c r="AM77" i="41"/>
  <c r="AL77" i="41"/>
  <c r="AM76" i="41"/>
  <c r="AL76" i="41"/>
  <c r="AM75" i="41"/>
  <c r="AL75" i="41"/>
  <c r="AM74" i="41"/>
  <c r="AL74" i="41"/>
  <c r="AM73" i="41"/>
  <c r="AL73" i="41"/>
  <c r="AM72" i="41"/>
  <c r="AL72" i="41"/>
  <c r="AM71" i="41"/>
  <c r="AL71" i="41"/>
  <c r="AM70" i="41"/>
  <c r="AL70" i="41"/>
  <c r="AM69" i="41"/>
  <c r="AL69" i="41"/>
  <c r="AM68" i="41"/>
  <c r="AL68" i="41"/>
  <c r="AM67" i="41"/>
  <c r="AL67" i="41"/>
  <c r="AM66" i="41"/>
  <c r="AL66" i="41"/>
  <c r="AM65" i="41"/>
  <c r="AL65" i="41"/>
  <c r="AM64" i="41"/>
  <c r="AL64" i="41"/>
  <c r="AM63" i="41"/>
  <c r="AL63" i="41"/>
  <c r="AM62" i="41"/>
  <c r="AL62" i="41"/>
  <c r="AM61" i="41"/>
  <c r="AL61" i="41"/>
  <c r="AM60" i="41"/>
  <c r="AL60" i="41"/>
  <c r="AM59" i="41"/>
  <c r="AL59" i="41"/>
  <c r="AM58" i="41"/>
  <c r="AL58" i="41"/>
  <c r="AM57" i="41"/>
  <c r="AL57" i="41"/>
  <c r="AM56" i="41"/>
  <c r="AL56" i="41"/>
  <c r="AM55" i="41"/>
  <c r="AL55" i="41"/>
  <c r="AM54" i="41"/>
  <c r="AL54" i="41"/>
  <c r="AM53" i="41"/>
  <c r="AL53" i="41"/>
  <c r="AM52" i="41"/>
  <c r="AL52" i="41"/>
  <c r="AM51" i="41"/>
  <c r="AL51" i="41"/>
  <c r="AM50" i="41"/>
  <c r="AL50" i="41"/>
  <c r="AM49" i="41"/>
  <c r="AL49" i="41"/>
  <c r="AM48" i="41"/>
  <c r="AL48" i="41"/>
  <c r="AM47" i="41"/>
  <c r="AL47" i="41"/>
  <c r="AM46" i="41"/>
  <c r="AL46" i="41"/>
  <c r="AM45" i="41"/>
  <c r="AL45" i="41"/>
  <c r="AM44" i="41"/>
  <c r="AL44" i="41"/>
  <c r="AM43" i="41"/>
  <c r="AL43" i="41"/>
  <c r="AM42" i="41"/>
  <c r="AL42" i="41"/>
  <c r="AM41" i="41"/>
  <c r="AL41" i="41"/>
  <c r="AM40" i="41"/>
  <c r="AL40" i="41"/>
  <c r="AM39" i="41"/>
  <c r="AL39" i="41"/>
  <c r="AM38" i="41"/>
  <c r="AL38" i="41"/>
  <c r="AM37" i="41"/>
  <c r="AL37" i="41"/>
  <c r="AM36" i="41"/>
  <c r="AL36" i="41"/>
  <c r="AM35" i="41"/>
  <c r="AL35" i="41"/>
  <c r="AM34" i="41"/>
  <c r="AL34" i="41"/>
  <c r="AM33" i="41"/>
  <c r="AL33" i="41"/>
  <c r="AM32" i="41"/>
  <c r="AL32" i="41"/>
  <c r="AM31" i="41"/>
  <c r="AL31" i="41"/>
  <c r="AM30" i="41"/>
  <c r="AL30" i="41"/>
  <c r="AM29" i="41"/>
  <c r="AL29" i="41"/>
  <c r="AM28" i="41"/>
  <c r="AL28" i="41"/>
  <c r="AM27" i="41"/>
  <c r="AL27" i="41"/>
  <c r="AM26" i="41"/>
  <c r="AL26" i="41"/>
  <c r="AM25" i="41"/>
  <c r="AL25" i="41"/>
  <c r="AM24" i="41"/>
  <c r="AL24" i="41"/>
  <c r="AM23" i="41"/>
  <c r="AL23" i="41"/>
  <c r="AM22" i="41"/>
  <c r="AL22" i="41"/>
  <c r="AM21" i="41"/>
  <c r="AL21" i="41"/>
  <c r="AM20" i="41"/>
  <c r="AL20" i="41"/>
  <c r="AM19" i="41"/>
  <c r="AL19" i="41"/>
  <c r="AM18" i="41"/>
  <c r="AL18" i="41"/>
  <c r="AM17" i="41"/>
  <c r="AL17" i="41"/>
  <c r="AM16" i="41"/>
  <c r="AL16" i="41"/>
  <c r="AM15" i="41"/>
  <c r="AL15" i="41"/>
  <c r="AM14" i="41"/>
  <c r="AL14" i="41"/>
  <c r="AM13" i="41"/>
  <c r="AL13" i="41"/>
  <c r="AM12" i="41"/>
  <c r="AL12" i="41"/>
  <c r="AM11" i="41"/>
  <c r="AL11" i="41"/>
  <c r="AM10" i="41"/>
  <c r="AL10" i="41"/>
  <c r="AM9" i="41"/>
  <c r="AL9" i="41"/>
  <c r="AM8" i="41"/>
  <c r="AL8" i="41"/>
  <c r="AM7" i="41"/>
  <c r="AL7" i="41"/>
  <c r="AD80" i="41"/>
  <c r="AC80" i="41"/>
  <c r="AD79" i="41"/>
  <c r="AC79" i="41"/>
  <c r="AD78" i="41"/>
  <c r="AC78" i="41"/>
  <c r="AD77" i="41"/>
  <c r="AC77" i="41"/>
  <c r="AD76" i="41"/>
  <c r="AC76" i="41"/>
  <c r="AD75" i="41"/>
  <c r="AC75" i="41"/>
  <c r="AD74" i="41"/>
  <c r="AC74" i="41"/>
  <c r="AD73" i="41"/>
  <c r="AC73" i="41"/>
  <c r="AD72" i="41"/>
  <c r="AC72" i="41"/>
  <c r="AD71" i="41"/>
  <c r="AC71" i="41"/>
  <c r="AD70" i="41"/>
  <c r="AC70" i="41"/>
  <c r="AD69" i="41"/>
  <c r="AC69" i="41"/>
  <c r="AD68" i="41"/>
  <c r="AC68" i="41"/>
  <c r="AD67" i="41"/>
  <c r="AC67" i="41"/>
  <c r="AD66" i="41"/>
  <c r="AC66" i="41"/>
  <c r="AD65" i="41"/>
  <c r="AC65" i="41"/>
  <c r="AD64" i="41"/>
  <c r="AC64" i="41"/>
  <c r="AD63" i="41"/>
  <c r="AC63" i="41"/>
  <c r="AD62" i="41"/>
  <c r="AC62" i="41"/>
  <c r="AD61" i="41"/>
  <c r="AC61" i="41"/>
  <c r="AD60" i="41"/>
  <c r="AC60" i="41"/>
  <c r="AD59" i="41"/>
  <c r="AC59" i="41"/>
  <c r="AD58" i="41"/>
  <c r="AC58" i="41"/>
  <c r="AD57" i="41"/>
  <c r="AC57" i="41"/>
  <c r="AD56" i="41"/>
  <c r="AC56" i="41"/>
  <c r="AD55" i="41"/>
  <c r="AC55" i="41"/>
  <c r="AD54" i="41"/>
  <c r="AC54" i="41"/>
  <c r="AD53" i="41"/>
  <c r="AC53" i="41"/>
  <c r="AD52" i="41"/>
  <c r="AC52" i="41"/>
  <c r="AD51" i="41"/>
  <c r="AC51" i="41"/>
  <c r="AD50" i="41"/>
  <c r="AC50" i="41"/>
  <c r="AD49" i="41"/>
  <c r="AC49" i="41"/>
  <c r="AD48" i="41"/>
  <c r="AC48" i="41"/>
  <c r="AD47" i="41"/>
  <c r="AC47" i="41"/>
  <c r="AD46" i="41"/>
  <c r="AC46" i="41"/>
  <c r="AD45" i="41"/>
  <c r="AC45" i="41"/>
  <c r="AD44" i="41"/>
  <c r="AC44" i="41"/>
  <c r="AD43" i="41"/>
  <c r="AC43" i="41"/>
  <c r="AD42" i="41"/>
  <c r="AC42" i="41"/>
  <c r="AD41" i="41"/>
  <c r="AC41" i="41"/>
  <c r="AD40" i="41"/>
  <c r="AC40" i="41"/>
  <c r="AD39" i="41"/>
  <c r="AC39" i="41"/>
  <c r="AD38" i="41"/>
  <c r="AC38" i="41"/>
  <c r="AD37" i="41"/>
  <c r="AC37" i="41"/>
  <c r="AD36" i="41"/>
  <c r="AC36" i="41"/>
  <c r="AD35" i="41"/>
  <c r="AC35" i="41"/>
  <c r="AD34" i="41"/>
  <c r="AC34" i="41"/>
  <c r="AD33" i="41"/>
  <c r="AC33" i="41"/>
  <c r="AD32" i="41"/>
  <c r="AC32" i="41"/>
  <c r="AD31" i="41"/>
  <c r="AC31" i="41"/>
  <c r="AD30" i="41"/>
  <c r="AC30" i="41"/>
  <c r="AD29" i="41"/>
  <c r="AC29" i="41"/>
  <c r="AD28" i="41"/>
  <c r="AC28" i="41"/>
  <c r="AD27" i="41"/>
  <c r="AC27" i="41"/>
  <c r="AD26" i="41"/>
  <c r="AC26" i="41"/>
  <c r="AD25" i="41"/>
  <c r="AC25" i="41"/>
  <c r="AD24" i="41"/>
  <c r="AC24" i="41"/>
  <c r="AD23" i="41"/>
  <c r="AC23" i="41"/>
  <c r="AD22" i="41"/>
  <c r="AC22" i="41"/>
  <c r="AD21" i="41"/>
  <c r="AC21" i="41"/>
  <c r="AD20" i="41"/>
  <c r="AC20" i="41"/>
  <c r="AD19" i="41"/>
  <c r="AC19" i="41"/>
  <c r="AD18" i="41"/>
  <c r="AC18" i="41"/>
  <c r="AD17" i="41"/>
  <c r="AC17" i="41"/>
  <c r="AD16" i="41"/>
  <c r="AC16" i="41"/>
  <c r="AD15" i="41"/>
  <c r="AC15" i="41"/>
  <c r="AD14" i="41"/>
  <c r="AC14" i="41"/>
  <c r="AD13" i="41"/>
  <c r="AC13" i="41"/>
  <c r="AD12" i="41"/>
  <c r="AC12" i="41"/>
  <c r="AD11" i="41"/>
  <c r="AC11" i="41"/>
  <c r="AD10" i="41"/>
  <c r="AC10" i="41"/>
  <c r="AD9" i="41"/>
  <c r="AC9" i="41"/>
  <c r="AD8" i="41"/>
  <c r="AC8" i="41"/>
  <c r="AD7" i="41"/>
  <c r="AC7" i="41"/>
  <c r="U80" i="41"/>
  <c r="T80" i="41"/>
  <c r="U79" i="41"/>
  <c r="T79" i="41"/>
  <c r="U78" i="41"/>
  <c r="T78" i="41"/>
  <c r="U77" i="41"/>
  <c r="T77" i="41"/>
  <c r="U76" i="41"/>
  <c r="T76" i="41"/>
  <c r="U75" i="41"/>
  <c r="T75" i="41"/>
  <c r="U74" i="41"/>
  <c r="T74" i="41"/>
  <c r="U73" i="41"/>
  <c r="T73" i="41"/>
  <c r="U72" i="41"/>
  <c r="T72" i="41"/>
  <c r="U71" i="41"/>
  <c r="T71" i="41"/>
  <c r="U70" i="41"/>
  <c r="T70" i="41"/>
  <c r="U69" i="41"/>
  <c r="T69" i="41"/>
  <c r="U68" i="41"/>
  <c r="T68" i="41"/>
  <c r="U67" i="41"/>
  <c r="T67" i="41"/>
  <c r="U66" i="41"/>
  <c r="T66" i="41"/>
  <c r="U65" i="41"/>
  <c r="T65" i="41"/>
  <c r="U64" i="41"/>
  <c r="T64" i="41"/>
  <c r="U63" i="41"/>
  <c r="T63" i="41"/>
  <c r="U62" i="41"/>
  <c r="T62" i="41"/>
  <c r="U61" i="41"/>
  <c r="T61" i="41"/>
  <c r="U60" i="41"/>
  <c r="T60" i="41"/>
  <c r="U59" i="41"/>
  <c r="T59" i="41"/>
  <c r="U58" i="41"/>
  <c r="T58" i="41"/>
  <c r="U57" i="41"/>
  <c r="T57" i="41"/>
  <c r="U56" i="41"/>
  <c r="T56" i="41"/>
  <c r="U55" i="41"/>
  <c r="T55" i="41"/>
  <c r="U54" i="41"/>
  <c r="T54" i="41"/>
  <c r="U53" i="41"/>
  <c r="T53" i="41"/>
  <c r="U52" i="41"/>
  <c r="T52" i="41"/>
  <c r="U51" i="41"/>
  <c r="T51" i="41"/>
  <c r="U50" i="41"/>
  <c r="T50" i="41"/>
  <c r="U49" i="41"/>
  <c r="T49" i="41"/>
  <c r="U48" i="41"/>
  <c r="T48" i="41"/>
  <c r="U47" i="41"/>
  <c r="T47" i="41"/>
  <c r="U46" i="41"/>
  <c r="T46" i="41"/>
  <c r="U45" i="41"/>
  <c r="T45" i="41"/>
  <c r="U44" i="41"/>
  <c r="T44" i="41"/>
  <c r="U43" i="41"/>
  <c r="T43" i="41"/>
  <c r="U42" i="41"/>
  <c r="T42" i="41"/>
  <c r="U41" i="41"/>
  <c r="T41" i="41"/>
  <c r="U40" i="41"/>
  <c r="T40" i="41"/>
  <c r="U39" i="41"/>
  <c r="T39" i="41"/>
  <c r="U38" i="41"/>
  <c r="T38" i="41"/>
  <c r="U37" i="41"/>
  <c r="T37" i="41"/>
  <c r="U36" i="41"/>
  <c r="T36" i="41"/>
  <c r="U35" i="41"/>
  <c r="T35" i="41"/>
  <c r="U34" i="41"/>
  <c r="T34" i="41"/>
  <c r="U33" i="41"/>
  <c r="T33" i="41"/>
  <c r="U32" i="41"/>
  <c r="T32" i="41"/>
  <c r="U31" i="41"/>
  <c r="T31" i="41"/>
  <c r="U30" i="41"/>
  <c r="T30" i="41"/>
  <c r="U29" i="41"/>
  <c r="T29" i="41"/>
  <c r="U28" i="41"/>
  <c r="T28" i="41"/>
  <c r="U27" i="41"/>
  <c r="T27" i="41"/>
  <c r="U26" i="41"/>
  <c r="T26" i="41"/>
  <c r="U25" i="41"/>
  <c r="T25" i="41"/>
  <c r="U24" i="41"/>
  <c r="T24" i="41"/>
  <c r="U23" i="41"/>
  <c r="T23" i="41"/>
  <c r="U22" i="41"/>
  <c r="T22" i="41"/>
  <c r="U21" i="41"/>
  <c r="T21" i="41"/>
  <c r="U20" i="41"/>
  <c r="T20" i="41"/>
  <c r="U19" i="41"/>
  <c r="T19" i="41"/>
  <c r="U18" i="41"/>
  <c r="T18" i="41"/>
  <c r="U17" i="41"/>
  <c r="T17" i="41"/>
  <c r="U16" i="41"/>
  <c r="T16" i="41"/>
  <c r="U15" i="41"/>
  <c r="T15" i="41"/>
  <c r="U14" i="41"/>
  <c r="T14" i="41"/>
  <c r="U13" i="41"/>
  <c r="T13" i="41"/>
  <c r="U12" i="41"/>
  <c r="T12" i="41"/>
  <c r="U11" i="41"/>
  <c r="T11" i="41"/>
  <c r="U10" i="41"/>
  <c r="T10" i="41"/>
  <c r="U9" i="41"/>
  <c r="T9" i="41"/>
  <c r="U8" i="41"/>
  <c r="T8" i="41"/>
  <c r="U7" i="41"/>
  <c r="T7" i="41"/>
  <c r="BJ80" i="41"/>
  <c r="BI80" i="41"/>
  <c r="BJ79" i="41"/>
  <c r="BI79" i="41"/>
  <c r="BJ78" i="41"/>
  <c r="BI78" i="41"/>
  <c r="BJ77" i="41"/>
  <c r="BI77" i="41"/>
  <c r="BJ76" i="41"/>
  <c r="BI76" i="41"/>
  <c r="BJ75" i="41"/>
  <c r="BI75" i="41"/>
  <c r="BJ74" i="41"/>
  <c r="BI74" i="41"/>
  <c r="BJ73" i="41"/>
  <c r="BI73" i="41"/>
  <c r="BJ72" i="41"/>
  <c r="BI72" i="41"/>
  <c r="BJ71" i="41"/>
  <c r="BI71" i="41"/>
  <c r="BJ70" i="41"/>
  <c r="BI70" i="41"/>
  <c r="BJ69" i="41"/>
  <c r="BI69" i="41"/>
  <c r="BJ68" i="41"/>
  <c r="BI68" i="41"/>
  <c r="BJ67" i="41"/>
  <c r="BI67" i="41"/>
  <c r="BJ66" i="41"/>
  <c r="BI66" i="41"/>
  <c r="BJ65" i="41"/>
  <c r="BI65" i="41"/>
  <c r="BJ64" i="41"/>
  <c r="BI64" i="41"/>
  <c r="BJ63" i="41"/>
  <c r="BI63" i="41"/>
  <c r="BJ62" i="41"/>
  <c r="BI62" i="41"/>
  <c r="BJ61" i="41"/>
  <c r="BI61" i="41"/>
  <c r="BJ60" i="41"/>
  <c r="BI60" i="41"/>
  <c r="BJ59" i="41"/>
  <c r="BI59" i="41"/>
  <c r="BJ58" i="41"/>
  <c r="BI58" i="41"/>
  <c r="BJ57" i="41"/>
  <c r="BI57" i="41"/>
  <c r="BJ56" i="41"/>
  <c r="BI56" i="41"/>
  <c r="BJ55" i="41"/>
  <c r="BI55" i="41"/>
  <c r="BJ54" i="41"/>
  <c r="BI54" i="41"/>
  <c r="BJ53" i="41"/>
  <c r="BI53" i="41"/>
  <c r="BJ52" i="41"/>
  <c r="BI52" i="41"/>
  <c r="BJ51" i="41"/>
  <c r="BI51" i="41"/>
  <c r="BJ50" i="41"/>
  <c r="BI50" i="41"/>
  <c r="BJ49" i="41"/>
  <c r="BI49" i="41"/>
  <c r="BJ48" i="41"/>
  <c r="BI48" i="41"/>
  <c r="BJ47" i="41"/>
  <c r="BI47" i="41"/>
  <c r="BJ46" i="41"/>
  <c r="BI46" i="41"/>
  <c r="BJ45" i="41"/>
  <c r="BI45" i="41"/>
  <c r="BJ44" i="41"/>
  <c r="BI44" i="41"/>
  <c r="BJ43" i="41"/>
  <c r="BI43" i="41"/>
  <c r="BJ42" i="41"/>
  <c r="BI42" i="41"/>
  <c r="BJ41" i="41"/>
  <c r="BI41" i="41"/>
  <c r="BJ40" i="41"/>
  <c r="BI40" i="41"/>
  <c r="BJ39" i="41"/>
  <c r="BI39" i="41"/>
  <c r="BJ38" i="41"/>
  <c r="BI38" i="41"/>
  <c r="BJ37" i="41"/>
  <c r="BI37" i="41"/>
  <c r="BJ36" i="41"/>
  <c r="BI36" i="41"/>
  <c r="BJ35" i="41"/>
  <c r="BI35" i="41"/>
  <c r="BJ34" i="41"/>
  <c r="BI34" i="41"/>
  <c r="BJ33" i="41"/>
  <c r="BI33" i="41"/>
  <c r="BJ32" i="41"/>
  <c r="BI32" i="41"/>
  <c r="BJ31" i="41"/>
  <c r="BI31" i="41"/>
  <c r="BJ30" i="41"/>
  <c r="BI30" i="41"/>
  <c r="BJ29" i="41"/>
  <c r="BI29" i="41"/>
  <c r="BJ28" i="41"/>
  <c r="BI28" i="41"/>
  <c r="BJ27" i="41"/>
  <c r="BI27" i="41"/>
  <c r="BJ26" i="41"/>
  <c r="BI26" i="41"/>
  <c r="BJ25" i="41"/>
  <c r="BI25" i="41"/>
  <c r="BJ24" i="41"/>
  <c r="BI24" i="41"/>
  <c r="BJ23" i="41"/>
  <c r="BI23" i="41"/>
  <c r="BJ22" i="41"/>
  <c r="BI22" i="41"/>
  <c r="BJ21" i="41"/>
  <c r="BI21" i="41"/>
  <c r="BJ20" i="41"/>
  <c r="BI20" i="41"/>
  <c r="BJ19" i="41"/>
  <c r="BI19" i="41"/>
  <c r="BJ18" i="41"/>
  <c r="BI18" i="41"/>
  <c r="BJ17" i="41"/>
  <c r="BI17" i="41"/>
  <c r="BJ16" i="41"/>
  <c r="BI16" i="41"/>
  <c r="BJ15" i="41"/>
  <c r="BI15" i="41"/>
  <c r="BJ14" i="41"/>
  <c r="BI14" i="41"/>
  <c r="BJ13" i="41"/>
  <c r="BI13" i="41"/>
  <c r="BJ12" i="41"/>
  <c r="BI12" i="41"/>
  <c r="BJ11" i="41"/>
  <c r="BI11" i="41"/>
  <c r="BJ10" i="41"/>
  <c r="BI10" i="41"/>
  <c r="BJ9" i="41"/>
  <c r="BI9" i="41"/>
  <c r="BJ8" i="41"/>
  <c r="BI8" i="41"/>
  <c r="BJ7" i="41"/>
  <c r="BI7" i="41"/>
  <c r="BA80" i="41"/>
  <c r="AZ80" i="41"/>
  <c r="BA79" i="41"/>
  <c r="AZ79" i="41"/>
  <c r="BA78" i="41"/>
  <c r="AZ78" i="41"/>
  <c r="BA77" i="41"/>
  <c r="AZ77" i="41"/>
  <c r="BA76" i="41"/>
  <c r="AZ76" i="41"/>
  <c r="BA75" i="41"/>
  <c r="AZ75" i="41"/>
  <c r="BA74" i="41"/>
  <c r="AZ74" i="41"/>
  <c r="BA73" i="41"/>
  <c r="AZ73" i="41"/>
  <c r="BA72" i="41"/>
  <c r="AZ72" i="41"/>
  <c r="BA71" i="41"/>
  <c r="AZ71" i="41"/>
  <c r="BA70" i="41"/>
  <c r="AZ70" i="41"/>
  <c r="BA69" i="41"/>
  <c r="AZ69" i="41"/>
  <c r="BA68" i="41"/>
  <c r="AZ68" i="41"/>
  <c r="BA67" i="41"/>
  <c r="AZ67" i="41"/>
  <c r="BA66" i="41"/>
  <c r="AZ66" i="41"/>
  <c r="BA65" i="41"/>
  <c r="AZ65" i="41"/>
  <c r="BA64" i="41"/>
  <c r="AZ64" i="41"/>
  <c r="BA63" i="41"/>
  <c r="AZ63" i="41"/>
  <c r="BA62" i="41"/>
  <c r="AZ62" i="41"/>
  <c r="BA61" i="41"/>
  <c r="AZ61" i="41"/>
  <c r="BA60" i="41"/>
  <c r="AZ60" i="41"/>
  <c r="BA59" i="41"/>
  <c r="AZ59" i="41"/>
  <c r="BA58" i="41"/>
  <c r="AZ58" i="41"/>
  <c r="BA57" i="41"/>
  <c r="AZ57" i="41"/>
  <c r="BA56" i="41"/>
  <c r="AZ56" i="41"/>
  <c r="BA55" i="41"/>
  <c r="AZ55" i="41"/>
  <c r="BA54" i="41"/>
  <c r="AZ54" i="41"/>
  <c r="BA53" i="41"/>
  <c r="AZ53" i="41"/>
  <c r="BA52" i="41"/>
  <c r="AZ52" i="41"/>
  <c r="BA51" i="41"/>
  <c r="AZ51" i="41"/>
  <c r="BA50" i="41"/>
  <c r="AZ50" i="41"/>
  <c r="BA49" i="41"/>
  <c r="AZ49" i="41"/>
  <c r="BA48" i="41"/>
  <c r="AZ48" i="41"/>
  <c r="BA47" i="41"/>
  <c r="AZ47" i="41"/>
  <c r="BA46" i="41"/>
  <c r="AZ46" i="41"/>
  <c r="BA45" i="41"/>
  <c r="AZ45" i="41"/>
  <c r="BA44" i="41"/>
  <c r="AZ44" i="41"/>
  <c r="BA43" i="41"/>
  <c r="AZ43" i="41"/>
  <c r="BA42" i="41"/>
  <c r="AZ42" i="41"/>
  <c r="BA41" i="41"/>
  <c r="AZ41" i="41"/>
  <c r="BA40" i="41"/>
  <c r="AZ40" i="41"/>
  <c r="BA39" i="41"/>
  <c r="AZ39" i="41"/>
  <c r="BA38" i="41"/>
  <c r="AZ38" i="41"/>
  <c r="BA37" i="41"/>
  <c r="AZ37" i="41"/>
  <c r="BA36" i="41"/>
  <c r="AZ36" i="41"/>
  <c r="BA35" i="41"/>
  <c r="AZ35" i="41"/>
  <c r="BA34" i="41"/>
  <c r="AZ34" i="41"/>
  <c r="BA33" i="41"/>
  <c r="AZ33" i="41"/>
  <c r="BA32" i="41"/>
  <c r="AZ32" i="41"/>
  <c r="BA31" i="41"/>
  <c r="AZ31" i="41"/>
  <c r="BA30" i="41"/>
  <c r="AZ30" i="41"/>
  <c r="BA29" i="41"/>
  <c r="AZ29" i="41"/>
  <c r="BA28" i="41"/>
  <c r="AZ28" i="41"/>
  <c r="BA27" i="41"/>
  <c r="AZ27" i="41"/>
  <c r="BA26" i="41"/>
  <c r="AZ26" i="41"/>
  <c r="BA25" i="41"/>
  <c r="AZ25" i="41"/>
  <c r="BA24" i="41"/>
  <c r="AZ24" i="41"/>
  <c r="BA23" i="41"/>
  <c r="AZ23" i="41"/>
  <c r="BA22" i="41"/>
  <c r="AZ22" i="41"/>
  <c r="BA21" i="41"/>
  <c r="AZ21" i="41"/>
  <c r="BA20" i="41"/>
  <c r="AZ20" i="41"/>
  <c r="BA19" i="41"/>
  <c r="AZ19" i="41"/>
  <c r="BA18" i="41"/>
  <c r="AZ18" i="41"/>
  <c r="BA17" i="41"/>
  <c r="AZ17" i="41"/>
  <c r="BA16" i="41"/>
  <c r="AZ16" i="41"/>
  <c r="BA15" i="41"/>
  <c r="AZ15" i="41"/>
  <c r="BA14" i="41"/>
  <c r="AZ14" i="41"/>
  <c r="BA13" i="41"/>
  <c r="AZ13" i="41"/>
  <c r="BA12" i="41"/>
  <c r="AZ12" i="41"/>
  <c r="BA11" i="41"/>
  <c r="AZ11" i="41"/>
  <c r="BA10" i="41"/>
  <c r="AZ10" i="41"/>
  <c r="BA9" i="41"/>
  <c r="AZ9" i="41"/>
  <c r="BA8" i="41"/>
  <c r="AZ8" i="41"/>
  <c r="BA7" i="41"/>
  <c r="AZ7" i="41"/>
  <c r="AR80" i="41"/>
  <c r="AQ80" i="41"/>
  <c r="AR79" i="41"/>
  <c r="AQ79" i="41"/>
  <c r="AR78" i="41"/>
  <c r="AQ78" i="41"/>
  <c r="AR77" i="41"/>
  <c r="AQ77" i="41"/>
  <c r="AR76" i="41"/>
  <c r="AQ76" i="41"/>
  <c r="AR75" i="41"/>
  <c r="AQ75" i="41"/>
  <c r="AR74" i="41"/>
  <c r="AQ74" i="41"/>
  <c r="AR73" i="41"/>
  <c r="AQ73" i="41"/>
  <c r="AR72" i="41"/>
  <c r="AQ72" i="41"/>
  <c r="AR71" i="41"/>
  <c r="AQ71" i="41"/>
  <c r="AR70" i="41"/>
  <c r="AQ70" i="41"/>
  <c r="AR69" i="41"/>
  <c r="AQ69" i="41"/>
  <c r="AR68" i="41"/>
  <c r="AQ68" i="41"/>
  <c r="AR67" i="41"/>
  <c r="AQ67" i="41"/>
  <c r="AR66" i="41"/>
  <c r="AQ66" i="41"/>
  <c r="AR65" i="41"/>
  <c r="AQ65" i="41"/>
  <c r="AR64" i="41"/>
  <c r="AQ64" i="41"/>
  <c r="AR63" i="41"/>
  <c r="AQ63" i="41"/>
  <c r="AR62" i="41"/>
  <c r="AQ62" i="41"/>
  <c r="AR61" i="41"/>
  <c r="AQ61" i="41"/>
  <c r="AR60" i="41"/>
  <c r="AQ60" i="41"/>
  <c r="AR59" i="41"/>
  <c r="AQ59" i="41"/>
  <c r="AR58" i="41"/>
  <c r="AQ58" i="41"/>
  <c r="AR57" i="41"/>
  <c r="AQ57" i="41"/>
  <c r="AR56" i="41"/>
  <c r="AQ56" i="41"/>
  <c r="AR55" i="41"/>
  <c r="AQ55" i="41"/>
  <c r="AR54" i="41"/>
  <c r="AQ54" i="41"/>
  <c r="AR53" i="41"/>
  <c r="AQ53" i="41"/>
  <c r="AR52" i="41"/>
  <c r="AQ52" i="41"/>
  <c r="AR51" i="41"/>
  <c r="AQ51" i="41"/>
  <c r="AR50" i="41"/>
  <c r="AQ50" i="41"/>
  <c r="AR49" i="41"/>
  <c r="AQ49" i="41"/>
  <c r="AR48" i="41"/>
  <c r="AQ48" i="41"/>
  <c r="AR47" i="41"/>
  <c r="AQ47" i="41"/>
  <c r="AR46" i="41"/>
  <c r="AQ46" i="41"/>
  <c r="AR45" i="41"/>
  <c r="AQ45" i="41"/>
  <c r="AR44" i="41"/>
  <c r="AQ44" i="41"/>
  <c r="AR43" i="41"/>
  <c r="AQ43" i="41"/>
  <c r="AR42" i="41"/>
  <c r="AQ42" i="41"/>
  <c r="AR41" i="41"/>
  <c r="AQ41" i="41"/>
  <c r="AR40" i="41"/>
  <c r="AQ40" i="41"/>
  <c r="AR39" i="41"/>
  <c r="AQ39" i="41"/>
  <c r="AR38" i="41"/>
  <c r="AQ38" i="41"/>
  <c r="AR37" i="41"/>
  <c r="AQ37" i="41"/>
  <c r="AR36" i="41"/>
  <c r="AQ36" i="41"/>
  <c r="AR35" i="41"/>
  <c r="AQ35" i="41"/>
  <c r="AR34" i="41"/>
  <c r="AQ34" i="41"/>
  <c r="AR33" i="41"/>
  <c r="AQ33" i="41"/>
  <c r="AR32" i="41"/>
  <c r="AQ32" i="41"/>
  <c r="AR31" i="41"/>
  <c r="AQ31" i="41"/>
  <c r="AR30" i="41"/>
  <c r="AQ30" i="41"/>
  <c r="AR29" i="41"/>
  <c r="AQ29" i="41"/>
  <c r="AR28" i="41"/>
  <c r="AQ28" i="41"/>
  <c r="AR27" i="41"/>
  <c r="AQ27" i="41"/>
  <c r="AR26" i="41"/>
  <c r="AQ26" i="41"/>
  <c r="AR25" i="41"/>
  <c r="AQ25" i="41"/>
  <c r="AR24" i="41"/>
  <c r="AQ24" i="41"/>
  <c r="AR23" i="41"/>
  <c r="AQ23" i="41"/>
  <c r="AR22" i="41"/>
  <c r="AQ22" i="41"/>
  <c r="AR21" i="41"/>
  <c r="AQ21" i="41"/>
  <c r="AR20" i="41"/>
  <c r="AQ20" i="41"/>
  <c r="AR19" i="41"/>
  <c r="AQ19" i="41"/>
  <c r="AR18" i="41"/>
  <c r="AQ18" i="41"/>
  <c r="AR17" i="41"/>
  <c r="AQ17" i="41"/>
  <c r="AR16" i="41"/>
  <c r="AQ16" i="41"/>
  <c r="AR15" i="41"/>
  <c r="AQ15" i="41"/>
  <c r="AR14" i="41"/>
  <c r="AQ14" i="41"/>
  <c r="AR13" i="41"/>
  <c r="AQ13" i="41"/>
  <c r="AR12" i="41"/>
  <c r="AQ12" i="41"/>
  <c r="AR11" i="41"/>
  <c r="AQ11" i="41"/>
  <c r="AR10" i="41"/>
  <c r="AQ10" i="41"/>
  <c r="AR9" i="41"/>
  <c r="AQ9" i="41"/>
  <c r="AR8" i="41"/>
  <c r="AQ8" i="41"/>
  <c r="AR7" i="41"/>
  <c r="AQ7" i="41"/>
  <c r="AI80" i="41"/>
  <c r="AH80" i="41"/>
  <c r="AI79" i="41"/>
  <c r="AH79" i="41"/>
  <c r="AI78" i="41"/>
  <c r="AH78" i="41"/>
  <c r="AI77" i="41"/>
  <c r="AH77" i="41"/>
  <c r="AI76" i="41"/>
  <c r="AH76" i="41"/>
  <c r="AI75" i="41"/>
  <c r="AH75" i="41"/>
  <c r="AI74" i="41"/>
  <c r="AH74" i="41"/>
  <c r="AI73" i="41"/>
  <c r="AH73" i="41"/>
  <c r="AI72" i="41"/>
  <c r="AH72" i="41"/>
  <c r="AI71" i="41"/>
  <c r="AH71" i="41"/>
  <c r="AI70" i="41"/>
  <c r="AH70" i="41"/>
  <c r="AI69" i="41"/>
  <c r="AH69" i="41"/>
  <c r="AI68" i="41"/>
  <c r="AH68" i="41"/>
  <c r="AI67" i="41"/>
  <c r="AH67" i="41"/>
  <c r="AI66" i="41"/>
  <c r="AH66" i="41"/>
  <c r="AI65" i="41"/>
  <c r="AH65" i="41"/>
  <c r="AI64" i="41"/>
  <c r="AH64" i="41"/>
  <c r="AI63" i="41"/>
  <c r="AH63" i="41"/>
  <c r="AI62" i="41"/>
  <c r="AH62" i="41"/>
  <c r="AI61" i="41"/>
  <c r="AH61" i="41"/>
  <c r="AI60" i="41"/>
  <c r="AH60" i="41"/>
  <c r="AI59" i="41"/>
  <c r="AH59" i="41"/>
  <c r="AI58" i="41"/>
  <c r="AH58" i="41"/>
  <c r="AI57" i="41"/>
  <c r="AH57" i="41"/>
  <c r="AI56" i="41"/>
  <c r="AH56" i="41"/>
  <c r="AI55" i="41"/>
  <c r="AH55" i="41"/>
  <c r="AI54" i="41"/>
  <c r="AH54" i="41"/>
  <c r="AI53" i="41"/>
  <c r="AH53" i="41"/>
  <c r="AI52" i="41"/>
  <c r="AH52" i="41"/>
  <c r="AI51" i="41"/>
  <c r="AH51" i="41"/>
  <c r="AI50" i="41"/>
  <c r="AH50" i="41"/>
  <c r="AI49" i="41"/>
  <c r="AH49" i="41"/>
  <c r="AI48" i="41"/>
  <c r="AH48" i="41"/>
  <c r="AI47" i="41"/>
  <c r="AH47" i="41"/>
  <c r="AI46" i="41"/>
  <c r="AH46" i="41"/>
  <c r="AI45" i="41"/>
  <c r="AH45" i="41"/>
  <c r="AI44" i="41"/>
  <c r="AH44" i="41"/>
  <c r="AI43" i="41"/>
  <c r="AH43" i="41"/>
  <c r="AI42" i="41"/>
  <c r="AH42" i="41"/>
  <c r="AI41" i="41"/>
  <c r="AH41" i="41"/>
  <c r="AI40" i="41"/>
  <c r="AH40" i="41"/>
  <c r="AI39" i="41"/>
  <c r="AH39" i="41"/>
  <c r="AI38" i="41"/>
  <c r="AH38" i="41"/>
  <c r="AI37" i="41"/>
  <c r="AH37" i="41"/>
  <c r="AI36" i="41"/>
  <c r="AH36" i="41"/>
  <c r="AI35" i="41"/>
  <c r="AH35" i="41"/>
  <c r="AI34" i="41"/>
  <c r="AH34" i="41"/>
  <c r="AI33" i="41"/>
  <c r="AH33" i="41"/>
  <c r="AI32" i="41"/>
  <c r="AH32" i="41"/>
  <c r="AI31" i="41"/>
  <c r="AH31" i="41"/>
  <c r="AI30" i="41"/>
  <c r="AH30" i="41"/>
  <c r="AI29" i="41"/>
  <c r="AH29" i="41"/>
  <c r="AI28" i="41"/>
  <c r="AH28" i="41"/>
  <c r="AI27" i="41"/>
  <c r="AH27" i="41"/>
  <c r="AI26" i="41"/>
  <c r="AH26" i="41"/>
  <c r="AI25" i="41"/>
  <c r="AH25" i="41"/>
  <c r="AI24" i="41"/>
  <c r="AH24" i="41"/>
  <c r="AI23" i="41"/>
  <c r="AH23" i="41"/>
  <c r="AI22" i="41"/>
  <c r="AH22" i="41"/>
  <c r="AI21" i="41"/>
  <c r="AH21" i="41"/>
  <c r="AI20" i="41"/>
  <c r="AH20" i="41"/>
  <c r="AI19" i="41"/>
  <c r="AH19" i="41"/>
  <c r="AI18" i="41"/>
  <c r="AH18" i="41"/>
  <c r="AI17" i="41"/>
  <c r="AH17" i="41"/>
  <c r="AI16" i="41"/>
  <c r="AH16" i="41"/>
  <c r="AI15" i="41"/>
  <c r="AH15" i="41"/>
  <c r="AI14" i="41"/>
  <c r="AH14" i="41"/>
  <c r="AI13" i="41"/>
  <c r="AH13" i="41"/>
  <c r="AI12" i="41"/>
  <c r="AH12" i="41"/>
  <c r="AI11" i="41"/>
  <c r="AH11" i="41"/>
  <c r="AI10" i="41"/>
  <c r="AH10" i="41"/>
  <c r="AI9" i="41"/>
  <c r="AH9" i="41"/>
  <c r="AI8" i="41"/>
  <c r="AH8" i="41"/>
  <c r="AI7" i="41"/>
  <c r="AH7" i="41"/>
  <c r="Z80" i="41"/>
  <c r="Y80" i="41"/>
  <c r="Z79" i="41"/>
  <c r="Y79" i="41"/>
  <c r="Z78" i="41"/>
  <c r="Y78" i="41"/>
  <c r="Z77" i="41"/>
  <c r="Y77" i="41"/>
  <c r="Z76" i="41"/>
  <c r="Y76" i="41"/>
  <c r="Z75" i="41"/>
  <c r="Y75" i="41"/>
  <c r="Z74" i="41"/>
  <c r="Y74" i="41"/>
  <c r="Z73" i="41"/>
  <c r="Y73" i="41"/>
  <c r="Z72" i="41"/>
  <c r="Y72" i="41"/>
  <c r="Z71" i="41"/>
  <c r="Y71" i="41"/>
  <c r="Z70" i="41"/>
  <c r="Y70" i="41"/>
  <c r="Z69" i="41"/>
  <c r="Y69" i="41"/>
  <c r="Z68" i="41"/>
  <c r="Y68" i="41"/>
  <c r="Z67" i="41"/>
  <c r="Y67" i="41"/>
  <c r="Z66" i="41"/>
  <c r="Y66" i="41"/>
  <c r="Z65" i="41"/>
  <c r="Y65" i="41"/>
  <c r="Z64" i="41"/>
  <c r="Y64" i="41"/>
  <c r="Z63" i="41"/>
  <c r="Y63" i="41"/>
  <c r="Z62" i="41"/>
  <c r="Y62" i="41"/>
  <c r="Z61" i="41"/>
  <c r="Y61" i="41"/>
  <c r="Z60" i="41"/>
  <c r="Y60" i="41"/>
  <c r="Z59" i="41"/>
  <c r="Y59" i="41"/>
  <c r="Z58" i="41"/>
  <c r="Y58" i="41"/>
  <c r="Z57" i="41"/>
  <c r="Y57" i="41"/>
  <c r="Z56" i="41"/>
  <c r="Y56" i="41"/>
  <c r="Z55" i="41"/>
  <c r="Y55" i="41"/>
  <c r="Z54" i="41"/>
  <c r="Y54" i="41"/>
  <c r="Z53" i="41"/>
  <c r="Y53" i="41"/>
  <c r="Z52" i="41"/>
  <c r="Y52" i="41"/>
  <c r="Z51" i="41"/>
  <c r="Y51" i="41"/>
  <c r="Z50" i="41"/>
  <c r="Y50" i="41"/>
  <c r="Z49" i="41"/>
  <c r="Y49" i="41"/>
  <c r="Z48" i="41"/>
  <c r="Y48" i="41"/>
  <c r="Z47" i="41"/>
  <c r="Y47" i="41"/>
  <c r="Z46" i="41"/>
  <c r="Y46" i="41"/>
  <c r="Z45" i="41"/>
  <c r="Y45" i="41"/>
  <c r="Z44" i="41"/>
  <c r="Y44" i="41"/>
  <c r="Z43" i="41"/>
  <c r="Y43" i="41"/>
  <c r="Z42" i="41"/>
  <c r="Y42" i="41"/>
  <c r="Z41" i="41"/>
  <c r="Y41" i="41"/>
  <c r="Z40" i="41"/>
  <c r="Y40" i="41"/>
  <c r="Z39" i="41"/>
  <c r="Y39" i="41"/>
  <c r="Z38" i="41"/>
  <c r="Y38" i="41"/>
  <c r="Z37" i="41"/>
  <c r="Y37" i="41"/>
  <c r="Z36" i="41"/>
  <c r="Y36" i="41"/>
  <c r="Z35" i="41"/>
  <c r="Y35" i="41"/>
  <c r="Z34" i="41"/>
  <c r="Y34" i="41"/>
  <c r="Z33" i="41"/>
  <c r="Y33" i="41"/>
  <c r="Z32" i="41"/>
  <c r="Y32" i="41"/>
  <c r="Z31" i="41"/>
  <c r="Y31" i="41"/>
  <c r="Z30" i="41"/>
  <c r="Y30" i="41"/>
  <c r="Z29" i="41"/>
  <c r="Y29" i="41"/>
  <c r="Z28" i="41"/>
  <c r="Y28" i="41"/>
  <c r="Z27" i="41"/>
  <c r="Y27" i="41"/>
  <c r="Z26" i="41"/>
  <c r="Y26" i="41"/>
  <c r="Z25" i="41"/>
  <c r="Y25" i="41"/>
  <c r="Z24" i="41"/>
  <c r="Y24" i="41"/>
  <c r="Z23" i="41"/>
  <c r="Y23" i="41"/>
  <c r="Z22" i="41"/>
  <c r="Y22" i="41"/>
  <c r="Z21" i="41"/>
  <c r="Y21" i="41"/>
  <c r="Z20" i="41"/>
  <c r="Y20" i="41"/>
  <c r="Z19" i="41"/>
  <c r="Y19" i="41"/>
  <c r="Z18" i="41"/>
  <c r="Y18" i="41"/>
  <c r="Z17" i="41"/>
  <c r="Y17" i="41"/>
  <c r="Z16" i="41"/>
  <c r="Y16" i="41"/>
  <c r="Z15" i="41"/>
  <c r="Y15" i="41"/>
  <c r="Z14" i="41"/>
  <c r="Y14" i="41"/>
  <c r="Z13" i="41"/>
  <c r="Y13" i="41"/>
  <c r="Z12" i="41"/>
  <c r="Y12" i="41"/>
  <c r="Z11" i="41"/>
  <c r="Y11" i="41"/>
  <c r="Z10" i="41"/>
  <c r="Y10" i="41"/>
  <c r="Z9" i="41"/>
  <c r="Y9" i="41"/>
  <c r="Z8" i="41"/>
  <c r="Y8" i="41"/>
  <c r="Z7" i="41"/>
  <c r="Y7" i="41"/>
  <c r="Q80" i="41"/>
  <c r="P80" i="41"/>
  <c r="Q79" i="41"/>
  <c r="P79" i="41"/>
  <c r="Q78" i="41"/>
  <c r="P78" i="41"/>
  <c r="Q77" i="41"/>
  <c r="P77" i="41"/>
  <c r="Q76" i="41"/>
  <c r="P76" i="41"/>
  <c r="Q75" i="41"/>
  <c r="P75" i="41"/>
  <c r="Q74" i="41"/>
  <c r="P74" i="41"/>
  <c r="Q73" i="41"/>
  <c r="P73" i="41"/>
  <c r="Q72" i="41"/>
  <c r="P72" i="41"/>
  <c r="Q71" i="41"/>
  <c r="P71" i="41"/>
  <c r="Q70" i="41"/>
  <c r="P70" i="41"/>
  <c r="Q69" i="41"/>
  <c r="P69" i="41"/>
  <c r="Q68" i="41"/>
  <c r="P68" i="41"/>
  <c r="Q67" i="41"/>
  <c r="P67" i="41"/>
  <c r="Q66" i="41"/>
  <c r="P66" i="41"/>
  <c r="Q65" i="41"/>
  <c r="P65" i="41"/>
  <c r="Q64" i="41"/>
  <c r="P64" i="41"/>
  <c r="Q63" i="41"/>
  <c r="P63" i="41"/>
  <c r="Q62" i="41"/>
  <c r="P62" i="41"/>
  <c r="Q61" i="41"/>
  <c r="P61" i="41"/>
  <c r="Q60" i="41"/>
  <c r="P60" i="41"/>
  <c r="Q59" i="41"/>
  <c r="P59" i="41"/>
  <c r="Q58" i="41"/>
  <c r="P58" i="41"/>
  <c r="Q57" i="41"/>
  <c r="P57" i="41"/>
  <c r="Q56" i="41"/>
  <c r="P56" i="41"/>
  <c r="Q55" i="41"/>
  <c r="P55" i="41"/>
  <c r="Q54" i="41"/>
  <c r="P54" i="41"/>
  <c r="Q53" i="41"/>
  <c r="P53" i="41"/>
  <c r="Q52" i="41"/>
  <c r="P52" i="41"/>
  <c r="Q51" i="41"/>
  <c r="P51" i="41"/>
  <c r="Q50" i="41"/>
  <c r="P50" i="41"/>
  <c r="Q49" i="41"/>
  <c r="P49" i="41"/>
  <c r="Q48" i="41"/>
  <c r="P48" i="41"/>
  <c r="Q47" i="41"/>
  <c r="P47" i="41"/>
  <c r="Q46" i="41"/>
  <c r="P46" i="41"/>
  <c r="Q45" i="41"/>
  <c r="P45" i="41"/>
  <c r="Q44" i="41"/>
  <c r="P44" i="41"/>
  <c r="Q43" i="41"/>
  <c r="P43" i="41"/>
  <c r="Q42" i="41"/>
  <c r="P42" i="41"/>
  <c r="Q41" i="41"/>
  <c r="P41" i="41"/>
  <c r="Q40" i="41"/>
  <c r="P40" i="41"/>
  <c r="Q39" i="41"/>
  <c r="P39" i="41"/>
  <c r="Q38" i="41"/>
  <c r="P38" i="41"/>
  <c r="Q37" i="41"/>
  <c r="P37" i="41"/>
  <c r="Q36" i="41"/>
  <c r="P36" i="41"/>
  <c r="Q35" i="41"/>
  <c r="P35" i="41"/>
  <c r="Q34" i="41"/>
  <c r="P34" i="41"/>
  <c r="Q33" i="41"/>
  <c r="P33" i="41"/>
  <c r="Q32" i="41"/>
  <c r="P32" i="41"/>
  <c r="Q31" i="41"/>
  <c r="P31" i="41"/>
  <c r="Q30" i="41"/>
  <c r="P30" i="41"/>
  <c r="Q29" i="41"/>
  <c r="P29" i="41"/>
  <c r="Q28" i="41"/>
  <c r="P28" i="41"/>
  <c r="Q27" i="41"/>
  <c r="P27" i="41"/>
  <c r="Q26" i="41"/>
  <c r="P26" i="41"/>
  <c r="Q25" i="41"/>
  <c r="P25" i="41"/>
  <c r="Q24" i="41"/>
  <c r="P24" i="41"/>
  <c r="Q23" i="41"/>
  <c r="P23" i="41"/>
  <c r="Q22" i="41"/>
  <c r="P22" i="41"/>
  <c r="Q21" i="41"/>
  <c r="P21" i="41"/>
  <c r="Q20" i="41"/>
  <c r="P20" i="41"/>
  <c r="Q19" i="41"/>
  <c r="P19" i="41"/>
  <c r="Q18" i="41"/>
  <c r="P18" i="41"/>
  <c r="Q17" i="41"/>
  <c r="P17" i="41"/>
  <c r="Q16" i="41"/>
  <c r="P16" i="41"/>
  <c r="Q15" i="41"/>
  <c r="P15" i="41"/>
  <c r="Q14" i="41"/>
  <c r="P14" i="41"/>
  <c r="Q13" i="41"/>
  <c r="P13" i="41"/>
  <c r="Q12" i="41"/>
  <c r="P12" i="41"/>
  <c r="Q11" i="41"/>
  <c r="P11" i="41"/>
  <c r="Q10" i="41"/>
  <c r="P10" i="41"/>
  <c r="Q9" i="41"/>
  <c r="P9" i="41"/>
  <c r="Q8" i="41"/>
  <c r="P8" i="41"/>
  <c r="Q7" i="41"/>
  <c r="P7" i="41"/>
  <c r="K8" i="41"/>
  <c r="L8" i="41"/>
  <c r="K9" i="41"/>
  <c r="L9" i="41"/>
  <c r="K10" i="41"/>
  <c r="L10" i="41"/>
  <c r="K11" i="41"/>
  <c r="L11" i="41"/>
  <c r="K12" i="41"/>
  <c r="L12" i="41"/>
  <c r="K13" i="41"/>
  <c r="L13" i="41"/>
  <c r="K14" i="41"/>
  <c r="L14" i="41"/>
  <c r="K15" i="41"/>
  <c r="L15" i="41"/>
  <c r="K16" i="41"/>
  <c r="L16" i="41"/>
  <c r="K17" i="41"/>
  <c r="L17" i="41"/>
  <c r="K18" i="41"/>
  <c r="L18" i="41"/>
  <c r="K19" i="41"/>
  <c r="L19" i="41"/>
  <c r="K20" i="41"/>
  <c r="L20" i="41"/>
  <c r="K21" i="41"/>
  <c r="L21" i="41"/>
  <c r="K22" i="41"/>
  <c r="L22" i="41"/>
  <c r="K23" i="41"/>
  <c r="L23" i="41"/>
  <c r="K24" i="41"/>
  <c r="L24" i="41"/>
  <c r="K25" i="41"/>
  <c r="L25" i="41"/>
  <c r="K26" i="41"/>
  <c r="L26" i="41"/>
  <c r="K27" i="41"/>
  <c r="L27" i="41"/>
  <c r="K28" i="41"/>
  <c r="L28" i="41"/>
  <c r="K29" i="41"/>
  <c r="L29" i="41"/>
  <c r="K30" i="41"/>
  <c r="L30" i="41"/>
  <c r="K31" i="41"/>
  <c r="L31" i="41"/>
  <c r="K32" i="41"/>
  <c r="L32" i="41"/>
  <c r="K33" i="41"/>
  <c r="L33" i="41"/>
  <c r="K34" i="41"/>
  <c r="L34" i="41"/>
  <c r="K35" i="41"/>
  <c r="L35" i="41"/>
  <c r="K36" i="41"/>
  <c r="L36" i="41"/>
  <c r="K37" i="41"/>
  <c r="L37" i="41"/>
  <c r="K38" i="41"/>
  <c r="L38" i="41"/>
  <c r="K39" i="41"/>
  <c r="L39" i="41"/>
  <c r="K40" i="41"/>
  <c r="L40" i="41"/>
  <c r="K41" i="41"/>
  <c r="L41" i="41"/>
  <c r="K42" i="41"/>
  <c r="L42" i="41"/>
  <c r="K43" i="41"/>
  <c r="L43" i="41"/>
  <c r="K44" i="41"/>
  <c r="L44" i="41"/>
  <c r="K45" i="41"/>
  <c r="L45" i="41"/>
  <c r="K46" i="41"/>
  <c r="L46" i="41"/>
  <c r="K47" i="41"/>
  <c r="L47" i="41"/>
  <c r="K48" i="41"/>
  <c r="L48" i="41"/>
  <c r="K49" i="41"/>
  <c r="L49" i="41"/>
  <c r="K50" i="41"/>
  <c r="L50" i="41"/>
  <c r="K51" i="41"/>
  <c r="L51" i="41"/>
  <c r="K52" i="41"/>
  <c r="L52" i="41"/>
  <c r="K53" i="41"/>
  <c r="L53" i="41"/>
  <c r="K54" i="41"/>
  <c r="L54" i="41"/>
  <c r="K55" i="41"/>
  <c r="L55" i="41"/>
  <c r="K56" i="41"/>
  <c r="L56" i="41"/>
  <c r="K57" i="41"/>
  <c r="L57" i="41"/>
  <c r="K58" i="41"/>
  <c r="L58" i="41"/>
  <c r="K59" i="41"/>
  <c r="L59" i="41"/>
  <c r="K60" i="41"/>
  <c r="L60" i="41"/>
  <c r="K61" i="41"/>
  <c r="L61" i="41"/>
  <c r="K62" i="41"/>
  <c r="L62" i="41"/>
  <c r="K63" i="41"/>
  <c r="L63" i="41"/>
  <c r="K64" i="41"/>
  <c r="L64" i="41"/>
  <c r="K65" i="41"/>
  <c r="L65" i="41"/>
  <c r="K66" i="41"/>
  <c r="L66" i="41"/>
  <c r="K67" i="41"/>
  <c r="L67" i="41"/>
  <c r="K68" i="41"/>
  <c r="L68" i="41"/>
  <c r="K69" i="41"/>
  <c r="L69" i="41"/>
  <c r="K70" i="41"/>
  <c r="L70" i="41"/>
  <c r="K71" i="41"/>
  <c r="L71" i="41"/>
  <c r="K72" i="41"/>
  <c r="L72" i="41"/>
  <c r="K73" i="41"/>
  <c r="L73" i="41"/>
  <c r="K74" i="41"/>
  <c r="L74" i="41"/>
  <c r="K75" i="41"/>
  <c r="L75" i="41"/>
  <c r="K76" i="41"/>
  <c r="L76" i="41"/>
  <c r="K77" i="41"/>
  <c r="L77" i="41"/>
  <c r="K78" i="41"/>
  <c r="L78" i="41"/>
  <c r="K79" i="41"/>
  <c r="L79" i="41"/>
  <c r="K80" i="41"/>
  <c r="L80" i="41"/>
  <c r="G8" i="41"/>
  <c r="H8" i="41"/>
  <c r="G9" i="41"/>
  <c r="H9" i="41"/>
  <c r="G10" i="41"/>
  <c r="H10" i="41"/>
  <c r="G11" i="41"/>
  <c r="H11" i="41"/>
  <c r="G12" i="41"/>
  <c r="H12" i="41"/>
  <c r="G13" i="41"/>
  <c r="H13" i="41"/>
  <c r="G14" i="41"/>
  <c r="H14" i="41"/>
  <c r="G15" i="41"/>
  <c r="H15" i="41"/>
  <c r="G16" i="41"/>
  <c r="H16" i="41"/>
  <c r="G17" i="41"/>
  <c r="H17" i="41"/>
  <c r="G18" i="41"/>
  <c r="H18" i="41"/>
  <c r="G19" i="41"/>
  <c r="H19" i="41"/>
  <c r="G20" i="41"/>
  <c r="H20" i="41"/>
  <c r="G21" i="41"/>
  <c r="H21" i="41"/>
  <c r="G22" i="41"/>
  <c r="H22" i="41"/>
  <c r="G23" i="41"/>
  <c r="H23" i="41"/>
  <c r="G24" i="41"/>
  <c r="H24" i="41"/>
  <c r="G25" i="41"/>
  <c r="H25" i="41"/>
  <c r="G26" i="41"/>
  <c r="H26" i="41"/>
  <c r="G27" i="41"/>
  <c r="H27" i="41"/>
  <c r="G28" i="41"/>
  <c r="H28" i="41"/>
  <c r="G29" i="41"/>
  <c r="H29" i="41"/>
  <c r="G30" i="41"/>
  <c r="H30" i="41"/>
  <c r="G31" i="41"/>
  <c r="H31" i="41"/>
  <c r="G32" i="41"/>
  <c r="H32" i="41"/>
  <c r="G33" i="41"/>
  <c r="H33" i="41"/>
  <c r="G34" i="41"/>
  <c r="H34" i="41"/>
  <c r="G35" i="41"/>
  <c r="H35" i="41"/>
  <c r="G36" i="41"/>
  <c r="H36" i="41"/>
  <c r="G37" i="41"/>
  <c r="H37" i="41"/>
  <c r="G38" i="41"/>
  <c r="H38" i="41"/>
  <c r="G39" i="41"/>
  <c r="H39" i="41"/>
  <c r="G40" i="41"/>
  <c r="H40" i="41"/>
  <c r="G41" i="41"/>
  <c r="H41" i="41"/>
  <c r="G42" i="41"/>
  <c r="H42" i="41"/>
  <c r="G43" i="41"/>
  <c r="H43" i="41"/>
  <c r="G44" i="41"/>
  <c r="H44" i="41"/>
  <c r="G45" i="41"/>
  <c r="H45" i="41"/>
  <c r="G46" i="41"/>
  <c r="H46" i="41"/>
  <c r="G47" i="41"/>
  <c r="H47" i="41"/>
  <c r="G48" i="41"/>
  <c r="H48" i="41"/>
  <c r="G49" i="41"/>
  <c r="H49" i="41"/>
  <c r="G50" i="41"/>
  <c r="H50" i="41"/>
  <c r="G51" i="41"/>
  <c r="H51" i="41"/>
  <c r="G52" i="41"/>
  <c r="H52" i="41"/>
  <c r="G53" i="41"/>
  <c r="H53" i="41"/>
  <c r="G54" i="41"/>
  <c r="H54" i="41"/>
  <c r="G55" i="41"/>
  <c r="H55" i="41"/>
  <c r="G56" i="41"/>
  <c r="H56" i="41"/>
  <c r="G57" i="41"/>
  <c r="H57" i="41"/>
  <c r="G58" i="41"/>
  <c r="H58" i="41"/>
  <c r="G59" i="41"/>
  <c r="H59" i="41"/>
  <c r="G60" i="41"/>
  <c r="H60" i="41"/>
  <c r="G61" i="41"/>
  <c r="H61" i="41"/>
  <c r="G62" i="41"/>
  <c r="H62" i="41"/>
  <c r="G63" i="41"/>
  <c r="H63" i="41"/>
  <c r="G64" i="41"/>
  <c r="H64" i="41"/>
  <c r="G65" i="41"/>
  <c r="H65" i="41"/>
  <c r="G66" i="41"/>
  <c r="H66" i="41"/>
  <c r="G67" i="41"/>
  <c r="H67" i="41"/>
  <c r="G68" i="41"/>
  <c r="H68" i="41"/>
  <c r="G69" i="41"/>
  <c r="H69" i="41"/>
  <c r="G70" i="41"/>
  <c r="H70" i="41"/>
  <c r="G71" i="41"/>
  <c r="H71" i="41"/>
  <c r="G72" i="41"/>
  <c r="H72" i="41"/>
  <c r="G73" i="41"/>
  <c r="H73" i="41"/>
  <c r="G74" i="41"/>
  <c r="H74" i="41"/>
  <c r="G75" i="41"/>
  <c r="H75" i="41"/>
  <c r="G76" i="41"/>
  <c r="H76" i="41"/>
  <c r="G77" i="41"/>
  <c r="H77" i="41"/>
  <c r="G78" i="41"/>
  <c r="H78" i="41"/>
  <c r="G79" i="41"/>
  <c r="H79" i="41"/>
  <c r="G80" i="41"/>
  <c r="H80" i="41"/>
  <c r="L7" i="41"/>
  <c r="K7" i="41"/>
  <c r="H7" i="41"/>
  <c r="G7" i="41"/>
  <c r="BN14" i="51"/>
  <c r="BM14" i="51"/>
  <c r="BN13" i="51"/>
  <c r="BM13" i="51"/>
  <c r="BN12" i="51"/>
  <c r="BM12" i="51"/>
  <c r="BN11" i="51"/>
  <c r="BM11" i="51"/>
  <c r="BN10" i="51"/>
  <c r="BM10" i="51"/>
  <c r="BN9" i="51"/>
  <c r="BM9" i="51"/>
  <c r="BN8" i="51"/>
  <c r="BM8" i="51"/>
  <c r="BN7" i="51"/>
  <c r="BM7" i="51"/>
  <c r="BE14" i="51"/>
  <c r="BD14" i="51"/>
  <c r="BE13" i="51"/>
  <c r="BD13" i="51"/>
  <c r="BE12" i="51"/>
  <c r="BD12" i="51"/>
  <c r="BE11" i="51"/>
  <c r="BD11" i="51"/>
  <c r="BE10" i="51"/>
  <c r="BD10" i="51"/>
  <c r="BE9" i="51"/>
  <c r="BD9" i="51"/>
  <c r="BE8" i="51"/>
  <c r="BD8" i="51"/>
  <c r="BE7" i="51"/>
  <c r="BD7" i="51"/>
  <c r="AV14" i="51"/>
  <c r="AU14" i="51"/>
  <c r="AV13" i="51"/>
  <c r="AU13" i="51"/>
  <c r="AV12" i="51"/>
  <c r="AU12" i="51"/>
  <c r="AV11" i="51"/>
  <c r="AU11" i="51"/>
  <c r="AV10" i="51"/>
  <c r="AU10" i="51"/>
  <c r="AV9" i="51"/>
  <c r="AU9" i="51"/>
  <c r="AV8" i="51"/>
  <c r="AU8" i="51"/>
  <c r="AV7" i="51"/>
  <c r="AU7" i="51"/>
  <c r="AM14" i="51"/>
  <c r="AL14" i="51"/>
  <c r="AM13" i="51"/>
  <c r="AL13" i="51"/>
  <c r="AM12" i="51"/>
  <c r="AL12" i="51"/>
  <c r="AM11" i="51"/>
  <c r="AL11" i="51"/>
  <c r="AM10" i="51"/>
  <c r="AL10" i="51"/>
  <c r="AM9" i="51"/>
  <c r="AL9" i="51"/>
  <c r="AM8" i="51"/>
  <c r="AL8" i="51"/>
  <c r="AM7" i="51"/>
  <c r="AL7" i="51"/>
  <c r="AD14" i="51"/>
  <c r="AC14" i="51"/>
  <c r="AD13" i="51"/>
  <c r="AC13" i="51"/>
  <c r="AD12" i="51"/>
  <c r="AC12" i="51"/>
  <c r="AD11" i="51"/>
  <c r="AC11" i="51"/>
  <c r="AD10" i="51"/>
  <c r="AC10" i="51"/>
  <c r="AD9" i="51"/>
  <c r="AC9" i="51"/>
  <c r="AD8" i="51"/>
  <c r="AC8" i="51"/>
  <c r="AD7" i="51"/>
  <c r="AC7" i="51"/>
  <c r="U14" i="51"/>
  <c r="T14" i="51"/>
  <c r="U13" i="51"/>
  <c r="T13" i="51"/>
  <c r="U12" i="51"/>
  <c r="T12" i="51"/>
  <c r="U11" i="51"/>
  <c r="T11" i="51"/>
  <c r="U10" i="51"/>
  <c r="T10" i="51"/>
  <c r="U9" i="51"/>
  <c r="T9" i="51"/>
  <c r="U8" i="51"/>
  <c r="T8" i="51"/>
  <c r="U7" i="51"/>
  <c r="T7" i="51"/>
  <c r="K14" i="51"/>
  <c r="K8" i="51"/>
  <c r="L8" i="51"/>
  <c r="K9" i="51"/>
  <c r="L9" i="51"/>
  <c r="K10" i="51"/>
  <c r="L10" i="51"/>
  <c r="K11" i="51"/>
  <c r="L11" i="51"/>
  <c r="K12" i="51"/>
  <c r="L12" i="51"/>
  <c r="K13" i="51"/>
  <c r="L13" i="51"/>
  <c r="L14" i="51"/>
  <c r="L7" i="51"/>
  <c r="K7" i="51"/>
  <c r="BJ14" i="51"/>
  <c r="BI14" i="51"/>
  <c r="BJ13" i="51"/>
  <c r="BI13" i="51"/>
  <c r="BJ12" i="51"/>
  <c r="BI12" i="51"/>
  <c r="BJ11" i="51"/>
  <c r="BI11" i="51"/>
  <c r="BJ10" i="51"/>
  <c r="BI10" i="51"/>
  <c r="BJ9" i="51"/>
  <c r="BI9" i="51"/>
  <c r="BJ8" i="51"/>
  <c r="BI8" i="51"/>
  <c r="BJ7" i="51"/>
  <c r="BI7" i="51"/>
  <c r="BA14" i="51"/>
  <c r="AZ14" i="51"/>
  <c r="BA13" i="51"/>
  <c r="AZ13" i="51"/>
  <c r="BA12" i="51"/>
  <c r="AZ12" i="51"/>
  <c r="BA11" i="51"/>
  <c r="AZ11" i="51"/>
  <c r="BA10" i="51"/>
  <c r="AZ10" i="51"/>
  <c r="BA9" i="51"/>
  <c r="AZ9" i="51"/>
  <c r="BA8" i="51"/>
  <c r="AZ8" i="51"/>
  <c r="BA7" i="51"/>
  <c r="AZ7" i="51"/>
  <c r="AR14" i="51"/>
  <c r="AQ14" i="51"/>
  <c r="AR13" i="51"/>
  <c r="AQ13" i="51"/>
  <c r="AR12" i="51"/>
  <c r="AQ12" i="51"/>
  <c r="AR11" i="51"/>
  <c r="AQ11" i="51"/>
  <c r="AR10" i="51"/>
  <c r="AQ10" i="51"/>
  <c r="AR9" i="51"/>
  <c r="AQ9" i="51"/>
  <c r="AR8" i="51"/>
  <c r="AQ8" i="51"/>
  <c r="AR7" i="51"/>
  <c r="AQ7" i="51"/>
  <c r="AI14" i="51"/>
  <c r="AH14" i="51"/>
  <c r="AI13" i="51"/>
  <c r="AH13" i="51"/>
  <c r="AI12" i="51"/>
  <c r="AH12" i="51"/>
  <c r="AI11" i="51"/>
  <c r="AH11" i="51"/>
  <c r="AI10" i="51"/>
  <c r="AH10" i="51"/>
  <c r="AI9" i="51"/>
  <c r="AH9" i="51"/>
  <c r="AI8" i="51"/>
  <c r="AH8" i="51"/>
  <c r="AI7" i="51"/>
  <c r="AH7" i="51"/>
  <c r="Z14" i="51"/>
  <c r="Y14" i="51"/>
  <c r="Z13" i="51"/>
  <c r="Y13" i="51"/>
  <c r="Z12" i="51"/>
  <c r="Y12" i="51"/>
  <c r="Z11" i="51"/>
  <c r="Y11" i="51"/>
  <c r="Z10" i="51"/>
  <c r="Y10" i="51"/>
  <c r="Z9" i="51"/>
  <c r="Y9" i="51"/>
  <c r="Z8" i="51"/>
  <c r="Y8" i="51"/>
  <c r="Z7" i="51"/>
  <c r="Y7" i="51"/>
  <c r="Q14" i="51"/>
  <c r="P14" i="51"/>
  <c r="Q13" i="51"/>
  <c r="P13" i="51"/>
  <c r="Q12" i="51"/>
  <c r="P12" i="51"/>
  <c r="Q11" i="51"/>
  <c r="P11" i="51"/>
  <c r="Q10" i="51"/>
  <c r="P10" i="51"/>
  <c r="Q9" i="51"/>
  <c r="P9" i="51"/>
  <c r="Q8" i="51"/>
  <c r="P8" i="51"/>
  <c r="Q7" i="51"/>
  <c r="P7" i="51"/>
  <c r="G8" i="51"/>
  <c r="H8" i="51"/>
  <c r="G9" i="51"/>
  <c r="H9" i="51"/>
  <c r="G10" i="51"/>
  <c r="H10" i="51"/>
  <c r="G11" i="51"/>
  <c r="H11" i="51"/>
  <c r="G12" i="51"/>
  <c r="H12" i="51"/>
  <c r="G13" i="51"/>
  <c r="H13" i="51"/>
  <c r="G14" i="51"/>
  <c r="H14" i="51"/>
  <c r="H7" i="51"/>
  <c r="G7" i="51"/>
  <c r="G79" i="48" l="1"/>
  <c r="L56" i="71" l="1"/>
  <c r="L55" i="71"/>
  <c r="L54" i="71"/>
  <c r="L53" i="71"/>
  <c r="L51" i="71"/>
  <c r="L50" i="71"/>
  <c r="L49" i="71"/>
  <c r="L48" i="71"/>
  <c r="L47" i="71"/>
  <c r="L46" i="71"/>
  <c r="L45" i="71"/>
  <c r="L44" i="71"/>
  <c r="L43" i="71"/>
  <c r="L42" i="71"/>
  <c r="L41" i="71"/>
  <c r="L40" i="71"/>
  <c r="L39" i="71"/>
  <c r="L38" i="71"/>
  <c r="L37" i="71"/>
  <c r="L36" i="71"/>
  <c r="L35" i="71"/>
  <c r="L34" i="71"/>
  <c r="L33" i="71"/>
  <c r="L32" i="71"/>
  <c r="L31" i="71"/>
  <c r="L30" i="71"/>
  <c r="L29" i="71"/>
  <c r="L28" i="71"/>
  <c r="L27" i="71"/>
  <c r="L26" i="71"/>
  <c r="L25" i="71"/>
  <c r="L24" i="71"/>
  <c r="L23" i="71"/>
  <c r="L22" i="71"/>
  <c r="L21" i="71"/>
  <c r="L20" i="71"/>
  <c r="L19" i="71"/>
  <c r="L18" i="71"/>
  <c r="L17" i="71"/>
  <c r="L16" i="71"/>
  <c r="L15" i="71"/>
  <c r="L14" i="71"/>
  <c r="L13" i="71"/>
  <c r="L12" i="71"/>
  <c r="L11" i="71"/>
  <c r="L10" i="71"/>
  <c r="L56" i="72"/>
  <c r="L55" i="72"/>
  <c r="L54" i="72"/>
  <c r="L53" i="72"/>
  <c r="L52" i="72"/>
  <c r="L51" i="72"/>
  <c r="L50" i="72"/>
  <c r="L49" i="72"/>
  <c r="L48" i="72"/>
  <c r="L47" i="72"/>
  <c r="L46" i="72"/>
  <c r="L45" i="72"/>
  <c r="L44" i="72"/>
  <c r="L43" i="72"/>
  <c r="L42" i="72"/>
  <c r="L41" i="72"/>
  <c r="L40" i="72"/>
  <c r="L39" i="72"/>
  <c r="L38" i="72"/>
  <c r="L37" i="72"/>
  <c r="L36" i="72"/>
  <c r="L35" i="72"/>
  <c r="L34" i="72"/>
  <c r="L33" i="72"/>
  <c r="L32" i="72"/>
  <c r="L31" i="72"/>
  <c r="L30" i="72"/>
  <c r="L29" i="72"/>
  <c r="L28" i="72"/>
  <c r="L27" i="72"/>
  <c r="L26" i="72"/>
  <c r="L25" i="72"/>
  <c r="L24" i="72"/>
  <c r="L23" i="72"/>
  <c r="L22" i="72"/>
  <c r="L21" i="72"/>
  <c r="L20" i="72"/>
  <c r="L19" i="72"/>
  <c r="L18" i="72"/>
  <c r="L17" i="72"/>
  <c r="L16" i="72"/>
  <c r="L15" i="72"/>
  <c r="L14" i="72"/>
  <c r="L13" i="72"/>
  <c r="L12" i="72"/>
  <c r="L11" i="72"/>
  <c r="L10" i="72"/>
  <c r="L447" i="73"/>
  <c r="L446" i="73"/>
  <c r="L445" i="73"/>
  <c r="L444" i="73"/>
  <c r="L443" i="73"/>
  <c r="L442" i="73"/>
  <c r="L441" i="73"/>
  <c r="L440" i="73"/>
  <c r="L439" i="73"/>
  <c r="L438" i="73"/>
  <c r="L437" i="73"/>
  <c r="L436" i="73"/>
  <c r="L435" i="73"/>
  <c r="L434" i="73"/>
  <c r="L433" i="73"/>
  <c r="L432" i="73"/>
  <c r="L431" i="73"/>
  <c r="L430" i="73"/>
  <c r="L429" i="73"/>
  <c r="L428" i="73"/>
  <c r="L427" i="73"/>
  <c r="L426" i="73"/>
  <c r="L425" i="73"/>
  <c r="L424" i="73"/>
  <c r="L423" i="73"/>
  <c r="L422" i="73"/>
  <c r="L421" i="73"/>
  <c r="L420" i="73"/>
  <c r="L419" i="73"/>
  <c r="L418" i="73"/>
  <c r="L417" i="73"/>
  <c r="L416" i="73"/>
  <c r="L415" i="73"/>
  <c r="L414" i="73"/>
  <c r="L413" i="73"/>
  <c r="L412" i="73"/>
  <c r="L411" i="73"/>
  <c r="L410" i="73"/>
  <c r="L409" i="73"/>
  <c r="L408" i="73"/>
  <c r="L407" i="73"/>
  <c r="L406" i="73"/>
  <c r="L405" i="73"/>
  <c r="L404" i="73"/>
  <c r="L403" i="73"/>
  <c r="L402" i="73"/>
  <c r="L401" i="73"/>
  <c r="L400" i="73"/>
  <c r="L399" i="73"/>
  <c r="L398" i="73"/>
  <c r="L397" i="73"/>
  <c r="L396" i="73"/>
  <c r="L395" i="73"/>
  <c r="L394" i="73"/>
  <c r="L393" i="73"/>
  <c r="L392" i="73"/>
  <c r="L391" i="73"/>
  <c r="L390" i="73"/>
  <c r="L389" i="73"/>
  <c r="L388" i="73"/>
  <c r="L387" i="73"/>
  <c r="L386" i="73"/>
  <c r="L385" i="73"/>
  <c r="L384" i="73"/>
  <c r="L383" i="73"/>
  <c r="L382" i="73"/>
  <c r="L381" i="73"/>
  <c r="L380" i="73"/>
  <c r="L379" i="73"/>
  <c r="L378" i="73"/>
  <c r="L377" i="73"/>
  <c r="L376" i="73"/>
  <c r="L375" i="73"/>
  <c r="L374" i="73"/>
  <c r="L373" i="73"/>
  <c r="L372" i="73"/>
  <c r="L371" i="73"/>
  <c r="L370" i="73"/>
  <c r="L369" i="73"/>
  <c r="L368" i="73"/>
  <c r="L367" i="73"/>
  <c r="L366" i="73"/>
  <c r="L365" i="73"/>
  <c r="L364" i="73"/>
  <c r="L363" i="73"/>
  <c r="L362" i="73"/>
  <c r="L361" i="73"/>
  <c r="L360" i="73"/>
  <c r="L359" i="73"/>
  <c r="L358" i="73"/>
  <c r="L357" i="73"/>
  <c r="L356" i="73"/>
  <c r="L355" i="73"/>
  <c r="L354" i="73"/>
  <c r="L353" i="73"/>
  <c r="L352" i="73"/>
  <c r="L351" i="73"/>
  <c r="L350" i="73"/>
  <c r="L349" i="73"/>
  <c r="L348" i="73"/>
  <c r="L347" i="73"/>
  <c r="L346" i="73"/>
  <c r="L345" i="73"/>
  <c r="L344" i="73"/>
  <c r="L343" i="73"/>
  <c r="L342" i="73"/>
  <c r="L341" i="73"/>
  <c r="L340" i="73"/>
  <c r="L339" i="73"/>
  <c r="L338" i="73"/>
  <c r="L337" i="73"/>
  <c r="L336" i="73"/>
  <c r="L335" i="73"/>
  <c r="L334" i="73"/>
  <c r="L333" i="73"/>
  <c r="L332" i="73"/>
  <c r="L331" i="73"/>
  <c r="L330" i="73"/>
  <c r="L329" i="73"/>
  <c r="L328" i="73"/>
  <c r="L327" i="73"/>
  <c r="L326" i="73"/>
  <c r="L325" i="73"/>
  <c r="L324" i="73"/>
  <c r="L323" i="73"/>
  <c r="L322" i="73"/>
  <c r="L321" i="73"/>
  <c r="L320" i="73"/>
  <c r="L319" i="73"/>
  <c r="L318" i="73"/>
  <c r="L317" i="73"/>
  <c r="L316" i="73"/>
  <c r="L315" i="73"/>
  <c r="L314" i="73"/>
  <c r="L313" i="73"/>
  <c r="L312" i="73"/>
  <c r="L311" i="73"/>
  <c r="L310" i="73"/>
  <c r="L309" i="73"/>
  <c r="L308" i="73"/>
  <c r="L307" i="73"/>
  <c r="L306" i="73"/>
  <c r="L305" i="73"/>
  <c r="L304" i="73"/>
  <c r="L303" i="73"/>
  <c r="L302" i="73"/>
  <c r="L301" i="73"/>
  <c r="L300" i="73"/>
  <c r="L299" i="73"/>
  <c r="L298" i="73"/>
  <c r="L297" i="73"/>
  <c r="L296" i="73"/>
  <c r="L295" i="73"/>
  <c r="L294" i="73"/>
  <c r="L293" i="73"/>
  <c r="L292" i="73"/>
  <c r="L291" i="73"/>
  <c r="L290" i="73"/>
  <c r="L289" i="73"/>
  <c r="L288" i="73"/>
  <c r="L287" i="73"/>
  <c r="L286" i="73"/>
  <c r="L285" i="73"/>
  <c r="L284" i="73"/>
  <c r="L283" i="73"/>
  <c r="L282" i="73"/>
  <c r="L281" i="73"/>
  <c r="L280" i="73"/>
  <c r="L279" i="73"/>
  <c r="L278" i="73"/>
  <c r="L277" i="73"/>
  <c r="L276" i="73"/>
  <c r="L275" i="73"/>
  <c r="L274" i="73"/>
  <c r="L273" i="73"/>
  <c r="L272" i="73"/>
  <c r="L271" i="73"/>
  <c r="L270" i="73"/>
  <c r="L269" i="73"/>
  <c r="L268" i="73"/>
  <c r="L267" i="73"/>
  <c r="L266" i="73"/>
  <c r="L265" i="73"/>
  <c r="L264" i="73"/>
  <c r="L263" i="73"/>
  <c r="L262" i="73"/>
  <c r="L261" i="73"/>
  <c r="L260" i="73"/>
  <c r="L259" i="73"/>
  <c r="L258" i="73"/>
  <c r="L257" i="73"/>
  <c r="L256" i="73"/>
  <c r="L255" i="73"/>
  <c r="L254" i="73"/>
  <c r="L253" i="73"/>
  <c r="L252" i="73"/>
  <c r="L251" i="73"/>
  <c r="L250" i="73"/>
  <c r="L249" i="73"/>
  <c r="L248" i="73"/>
  <c r="L247" i="73"/>
  <c r="L246" i="73"/>
  <c r="L245" i="73"/>
  <c r="L244" i="73"/>
  <c r="L243" i="73"/>
  <c r="L242" i="73"/>
  <c r="L241" i="73"/>
  <c r="L240" i="73"/>
  <c r="L239" i="73"/>
  <c r="L238" i="73"/>
  <c r="L237" i="73"/>
  <c r="L236" i="73"/>
  <c r="L235" i="73"/>
  <c r="L234" i="73"/>
  <c r="L233" i="73"/>
  <c r="L232" i="73"/>
  <c r="L231" i="73"/>
  <c r="L230" i="73"/>
  <c r="L229" i="73"/>
  <c r="L228" i="73"/>
  <c r="L227" i="73"/>
  <c r="L226" i="73"/>
  <c r="L225" i="73"/>
  <c r="L224" i="73"/>
  <c r="L223" i="73"/>
  <c r="L222" i="73"/>
  <c r="L221" i="73"/>
  <c r="L220" i="73"/>
  <c r="L219" i="73"/>
  <c r="L218" i="73"/>
  <c r="L217" i="73"/>
  <c r="L216" i="73"/>
  <c r="L215" i="73"/>
  <c r="L214" i="73"/>
  <c r="L213" i="73"/>
  <c r="L212" i="73"/>
  <c r="L211" i="73"/>
  <c r="L210" i="73"/>
  <c r="L209" i="73"/>
  <c r="L208" i="73"/>
  <c r="L207" i="73"/>
  <c r="L206" i="73"/>
  <c r="L205" i="73"/>
  <c r="L204" i="73"/>
  <c r="L203" i="73"/>
  <c r="L202" i="73"/>
  <c r="L201" i="73"/>
  <c r="L200" i="73"/>
  <c r="L199" i="73"/>
  <c r="L198" i="73"/>
  <c r="L197" i="73"/>
  <c r="L196" i="73"/>
  <c r="L195" i="73"/>
  <c r="L194" i="73"/>
  <c r="L193" i="73"/>
  <c r="L192" i="73"/>
  <c r="L191" i="73"/>
  <c r="L190" i="73"/>
  <c r="L189" i="73"/>
  <c r="L188" i="73"/>
  <c r="L187" i="73"/>
  <c r="L186" i="73"/>
  <c r="L185" i="73"/>
  <c r="L184" i="73"/>
  <c r="L183" i="73"/>
  <c r="L182" i="73"/>
  <c r="L181" i="73"/>
  <c r="L180" i="73"/>
  <c r="L179" i="73"/>
  <c r="L178" i="73"/>
  <c r="L177" i="73"/>
  <c r="L176" i="73"/>
  <c r="L175" i="73"/>
  <c r="L174" i="73"/>
  <c r="L173" i="73"/>
  <c r="L172" i="73"/>
  <c r="L171" i="73"/>
  <c r="L170" i="73"/>
  <c r="L169" i="73"/>
  <c r="L168" i="73"/>
  <c r="L167" i="73"/>
  <c r="L166" i="73"/>
  <c r="L165" i="73"/>
  <c r="L164" i="73"/>
  <c r="L163" i="73"/>
  <c r="L162" i="73"/>
  <c r="L161" i="73"/>
  <c r="L160" i="73"/>
  <c r="L159" i="73"/>
  <c r="L158" i="73"/>
  <c r="L157" i="73"/>
  <c r="L156" i="73"/>
  <c r="L155" i="73"/>
  <c r="L154" i="73"/>
  <c r="L153" i="73"/>
  <c r="L152" i="73"/>
  <c r="L151" i="73"/>
  <c r="L150" i="73"/>
  <c r="L149" i="73"/>
  <c r="L148" i="73"/>
  <c r="L147" i="73"/>
  <c r="L146" i="73"/>
  <c r="L145" i="73"/>
  <c r="L144" i="73"/>
  <c r="L143" i="73"/>
  <c r="L142" i="73"/>
  <c r="L141" i="73"/>
  <c r="L140" i="73"/>
  <c r="L139" i="73"/>
  <c r="L138" i="73"/>
  <c r="L137" i="73"/>
  <c r="L136" i="73"/>
  <c r="L135" i="73"/>
  <c r="L134" i="73"/>
  <c r="L133" i="73"/>
  <c r="L132" i="73"/>
  <c r="L131" i="73"/>
  <c r="L130" i="73"/>
  <c r="L129" i="73"/>
  <c r="L128" i="73"/>
  <c r="L127" i="73"/>
  <c r="L126" i="73"/>
  <c r="L125" i="73"/>
  <c r="L124" i="73"/>
  <c r="L123" i="73"/>
  <c r="L122" i="73"/>
  <c r="L121" i="73"/>
  <c r="L120" i="73"/>
  <c r="L119" i="73"/>
  <c r="L118" i="73"/>
  <c r="L117" i="73"/>
  <c r="L116" i="73"/>
  <c r="L115" i="73"/>
  <c r="L114" i="73"/>
  <c r="L113" i="73"/>
  <c r="L112" i="73"/>
  <c r="L111" i="73"/>
  <c r="L110" i="73"/>
  <c r="L109" i="73"/>
  <c r="L108" i="73"/>
  <c r="L107" i="73"/>
  <c r="L106" i="73"/>
  <c r="L105" i="73"/>
  <c r="L104" i="73"/>
  <c r="L103" i="73"/>
  <c r="L102" i="73"/>
  <c r="L101" i="73"/>
  <c r="L100" i="73"/>
  <c r="L99" i="73"/>
  <c r="L98" i="73"/>
  <c r="L97" i="73"/>
  <c r="L96" i="73"/>
  <c r="L95" i="73"/>
  <c r="L94" i="73"/>
  <c r="L93" i="73"/>
  <c r="L92" i="73"/>
  <c r="L91" i="73"/>
  <c r="L90" i="73"/>
  <c r="L89" i="73"/>
  <c r="L88" i="73"/>
  <c r="L87" i="73"/>
  <c r="L86" i="73"/>
  <c r="L85" i="73"/>
  <c r="L84" i="73"/>
  <c r="L83" i="73"/>
  <c r="L82" i="73"/>
  <c r="L81" i="73"/>
  <c r="L80" i="73"/>
  <c r="L79" i="73"/>
  <c r="L78" i="73"/>
  <c r="L77" i="73"/>
  <c r="L76" i="73"/>
  <c r="L75" i="73"/>
  <c r="L74" i="73"/>
  <c r="L73" i="73"/>
  <c r="L72" i="73"/>
  <c r="L71" i="73"/>
  <c r="L70" i="73"/>
  <c r="L69" i="73"/>
  <c r="L68" i="73"/>
  <c r="L67" i="73"/>
  <c r="L66" i="73"/>
  <c r="L65" i="73"/>
  <c r="L64" i="73"/>
  <c r="L63" i="73"/>
  <c r="L62" i="73"/>
  <c r="L61" i="73"/>
  <c r="L60" i="73"/>
  <c r="L59" i="73"/>
  <c r="L58" i="73"/>
  <c r="L57" i="73"/>
  <c r="L56" i="73"/>
  <c r="L55" i="73"/>
  <c r="L54" i="73"/>
  <c r="L53" i="73"/>
  <c r="L52" i="73"/>
  <c r="L51" i="73"/>
  <c r="L50" i="73"/>
  <c r="L49" i="73"/>
  <c r="L48" i="73"/>
  <c r="L47" i="73"/>
  <c r="L46" i="73"/>
  <c r="L45" i="73"/>
  <c r="L44" i="73"/>
  <c r="L43" i="73"/>
  <c r="L42" i="73"/>
  <c r="L41" i="73"/>
  <c r="L40" i="73"/>
  <c r="L39" i="73"/>
  <c r="L38" i="73"/>
  <c r="L37" i="73"/>
  <c r="L36" i="73"/>
  <c r="L35" i="73"/>
  <c r="L34" i="73"/>
  <c r="L33" i="73"/>
  <c r="L32" i="73"/>
  <c r="L31" i="73"/>
  <c r="L30" i="73"/>
  <c r="L29" i="73"/>
  <c r="L28" i="73"/>
  <c r="L27" i="73"/>
  <c r="L26" i="73"/>
  <c r="L25" i="73"/>
  <c r="L24" i="73"/>
  <c r="L23" i="73"/>
  <c r="L22" i="73"/>
  <c r="L21" i="73"/>
  <c r="L20" i="73"/>
  <c r="L19" i="73"/>
  <c r="L18" i="73"/>
  <c r="L17" i="73"/>
  <c r="L16" i="73"/>
  <c r="L15" i="73"/>
  <c r="L14" i="73"/>
  <c r="L13" i="73"/>
  <c r="L12" i="73"/>
  <c r="L11" i="73"/>
  <c r="L10" i="73"/>
  <c r="L447" i="74"/>
  <c r="L446" i="74"/>
  <c r="K446" i="74"/>
  <c r="L445" i="74"/>
  <c r="K445" i="74"/>
  <c r="L444" i="74"/>
  <c r="K444" i="74"/>
  <c r="L443" i="74"/>
  <c r="K443" i="74"/>
  <c r="L442" i="74"/>
  <c r="K442" i="74"/>
  <c r="L441" i="74"/>
  <c r="L440" i="74"/>
  <c r="K440" i="74"/>
  <c r="L439" i="74"/>
  <c r="K439" i="74"/>
  <c r="L438" i="74"/>
  <c r="K438" i="74"/>
  <c r="L437" i="74"/>
  <c r="K437" i="74"/>
  <c r="L436" i="74"/>
  <c r="K436" i="74"/>
  <c r="L435" i="74"/>
  <c r="L434" i="74"/>
  <c r="K434" i="74"/>
  <c r="L433" i="74"/>
  <c r="K433" i="74"/>
  <c r="L432" i="74"/>
  <c r="K432" i="74"/>
  <c r="L431" i="74"/>
  <c r="K431" i="74"/>
  <c r="L430" i="74"/>
  <c r="K430" i="74"/>
  <c r="L429" i="74"/>
  <c r="L428" i="74"/>
  <c r="K428" i="74"/>
  <c r="L427" i="74"/>
  <c r="K427" i="74"/>
  <c r="L426" i="74"/>
  <c r="K426" i="74"/>
  <c r="L425" i="74"/>
  <c r="K425" i="74"/>
  <c r="L424" i="74"/>
  <c r="K424" i="74"/>
  <c r="L423" i="74"/>
  <c r="L422" i="74"/>
  <c r="K422" i="74"/>
  <c r="L421" i="74"/>
  <c r="K421" i="74"/>
  <c r="L420" i="74"/>
  <c r="K420" i="74"/>
  <c r="L419" i="74"/>
  <c r="K419" i="74"/>
  <c r="L418" i="74"/>
  <c r="K418" i="74"/>
  <c r="L417" i="74"/>
  <c r="L416" i="74"/>
  <c r="K416" i="74"/>
  <c r="L415" i="74"/>
  <c r="K415" i="74"/>
  <c r="L414" i="74"/>
  <c r="K414" i="74"/>
  <c r="L413" i="74"/>
  <c r="K413" i="74"/>
  <c r="L412" i="74"/>
  <c r="K412" i="74"/>
  <c r="L411" i="74"/>
  <c r="L410" i="74"/>
  <c r="K410" i="74"/>
  <c r="L409" i="74"/>
  <c r="K409" i="74"/>
  <c r="L408" i="74"/>
  <c r="K408" i="74"/>
  <c r="L407" i="74"/>
  <c r="K407" i="74"/>
  <c r="L406" i="74"/>
  <c r="K406" i="74"/>
  <c r="L405" i="74"/>
  <c r="L404" i="74"/>
  <c r="K404" i="74"/>
  <c r="L403" i="74"/>
  <c r="K403" i="74"/>
  <c r="L402" i="74"/>
  <c r="K402" i="74"/>
  <c r="L401" i="74"/>
  <c r="K401" i="74"/>
  <c r="L400" i="74"/>
  <c r="K400" i="74"/>
  <c r="L399" i="74"/>
  <c r="L398" i="74"/>
  <c r="K398" i="74"/>
  <c r="L397" i="74"/>
  <c r="K397" i="74"/>
  <c r="L396" i="74"/>
  <c r="K396" i="74"/>
  <c r="L395" i="74"/>
  <c r="K395" i="74"/>
  <c r="L394" i="74"/>
  <c r="K394" i="74"/>
  <c r="L393" i="74"/>
  <c r="L392" i="74"/>
  <c r="K392" i="74"/>
  <c r="L391" i="74"/>
  <c r="K391" i="74"/>
  <c r="L390" i="74"/>
  <c r="K390" i="74"/>
  <c r="L389" i="74"/>
  <c r="K389" i="74"/>
  <c r="L388" i="74"/>
  <c r="K388" i="74"/>
  <c r="L387" i="74"/>
  <c r="L386" i="74"/>
  <c r="K386" i="74"/>
  <c r="L385" i="74"/>
  <c r="K385" i="74"/>
  <c r="L384" i="74"/>
  <c r="K384" i="74"/>
  <c r="L383" i="74"/>
  <c r="K383" i="74"/>
  <c r="L382" i="74"/>
  <c r="K382" i="74"/>
  <c r="L381" i="74"/>
  <c r="L380" i="74"/>
  <c r="K380" i="74"/>
  <c r="L379" i="74"/>
  <c r="K379" i="74"/>
  <c r="L378" i="74"/>
  <c r="K378" i="74"/>
  <c r="L377" i="74"/>
  <c r="K377" i="74"/>
  <c r="L376" i="74"/>
  <c r="K376" i="74"/>
  <c r="L375" i="74"/>
  <c r="L374" i="74"/>
  <c r="K374" i="74"/>
  <c r="L373" i="74"/>
  <c r="K373" i="74"/>
  <c r="L372" i="74"/>
  <c r="K372" i="74"/>
  <c r="L371" i="74"/>
  <c r="K371" i="74"/>
  <c r="L370" i="74"/>
  <c r="K370" i="74"/>
  <c r="L369" i="74"/>
  <c r="L368" i="74"/>
  <c r="K368" i="74"/>
  <c r="L367" i="74"/>
  <c r="K367" i="74"/>
  <c r="L366" i="74"/>
  <c r="K366" i="74"/>
  <c r="L365" i="74"/>
  <c r="K365" i="74"/>
  <c r="L364" i="74"/>
  <c r="K364" i="74"/>
  <c r="L363" i="74"/>
  <c r="L362" i="74"/>
  <c r="K362" i="74"/>
  <c r="L361" i="74"/>
  <c r="K361" i="74"/>
  <c r="L360" i="74"/>
  <c r="K360" i="74"/>
  <c r="L359" i="74"/>
  <c r="K359" i="74"/>
  <c r="L358" i="74"/>
  <c r="K358" i="74"/>
  <c r="L357" i="74"/>
  <c r="L356" i="74"/>
  <c r="K356" i="74"/>
  <c r="L355" i="74"/>
  <c r="K355" i="74"/>
  <c r="L354" i="74"/>
  <c r="K354" i="74"/>
  <c r="L353" i="74"/>
  <c r="K353" i="74"/>
  <c r="L352" i="74"/>
  <c r="K352" i="74"/>
  <c r="L351" i="74"/>
  <c r="L350" i="74"/>
  <c r="K350" i="74"/>
  <c r="L349" i="74"/>
  <c r="K349" i="74"/>
  <c r="L348" i="74"/>
  <c r="K348" i="74"/>
  <c r="L347" i="74"/>
  <c r="K347" i="74"/>
  <c r="L346" i="74"/>
  <c r="K346" i="74"/>
  <c r="L345" i="74"/>
  <c r="L344" i="74"/>
  <c r="K344" i="74"/>
  <c r="L343" i="74"/>
  <c r="K343" i="74"/>
  <c r="L342" i="74"/>
  <c r="K342" i="74"/>
  <c r="L341" i="74"/>
  <c r="K341" i="74"/>
  <c r="L340" i="74"/>
  <c r="K340" i="74"/>
  <c r="L339" i="74"/>
  <c r="L338" i="74"/>
  <c r="K338" i="74"/>
  <c r="L337" i="74"/>
  <c r="K337" i="74"/>
  <c r="L336" i="74"/>
  <c r="K336" i="74"/>
  <c r="L335" i="74"/>
  <c r="K335" i="74"/>
  <c r="L334" i="74"/>
  <c r="K334" i="74"/>
  <c r="L333" i="74"/>
  <c r="L332" i="74"/>
  <c r="K332" i="74"/>
  <c r="L331" i="74"/>
  <c r="K331" i="74"/>
  <c r="L330" i="74"/>
  <c r="K330" i="74"/>
  <c r="L329" i="74"/>
  <c r="K329" i="74"/>
  <c r="L328" i="74"/>
  <c r="K328" i="74"/>
  <c r="L327" i="74"/>
  <c r="L326" i="74"/>
  <c r="K326" i="74"/>
  <c r="L325" i="74"/>
  <c r="K325" i="74"/>
  <c r="L324" i="74"/>
  <c r="K324" i="74"/>
  <c r="L323" i="74"/>
  <c r="K323" i="74"/>
  <c r="L322" i="74"/>
  <c r="K322" i="74"/>
  <c r="L321" i="74"/>
  <c r="L320" i="74"/>
  <c r="K320" i="74"/>
  <c r="L319" i="74"/>
  <c r="K319" i="74"/>
  <c r="L318" i="74"/>
  <c r="K318" i="74"/>
  <c r="L317" i="74"/>
  <c r="K317" i="74"/>
  <c r="L316" i="74"/>
  <c r="K316" i="74"/>
  <c r="L315" i="74"/>
  <c r="L314" i="74"/>
  <c r="K314" i="74"/>
  <c r="L313" i="74"/>
  <c r="K313" i="74"/>
  <c r="L312" i="74"/>
  <c r="K312" i="74"/>
  <c r="L311" i="74"/>
  <c r="K311" i="74"/>
  <c r="L310" i="74"/>
  <c r="K310" i="74"/>
  <c r="L309" i="74"/>
  <c r="L308" i="74"/>
  <c r="K308" i="74"/>
  <c r="L307" i="74"/>
  <c r="K307" i="74"/>
  <c r="L306" i="74"/>
  <c r="K306" i="74"/>
  <c r="L305" i="74"/>
  <c r="K305" i="74"/>
  <c r="L304" i="74"/>
  <c r="K304" i="74"/>
  <c r="L303" i="74"/>
  <c r="L302" i="74"/>
  <c r="K302" i="74"/>
  <c r="L301" i="74"/>
  <c r="K301" i="74"/>
  <c r="L300" i="74"/>
  <c r="K300" i="74"/>
  <c r="L299" i="74"/>
  <c r="K299" i="74"/>
  <c r="L298" i="74"/>
  <c r="K298" i="74"/>
  <c r="L297" i="74"/>
  <c r="L296" i="74"/>
  <c r="K296" i="74"/>
  <c r="L295" i="74"/>
  <c r="K295" i="74"/>
  <c r="L294" i="74"/>
  <c r="K294" i="74"/>
  <c r="L293" i="74"/>
  <c r="K293" i="74"/>
  <c r="L292" i="74"/>
  <c r="K292" i="74"/>
  <c r="L291" i="74"/>
  <c r="L290" i="74"/>
  <c r="K290" i="74"/>
  <c r="L289" i="74"/>
  <c r="K289" i="74"/>
  <c r="L288" i="74"/>
  <c r="K288" i="74"/>
  <c r="L287" i="74"/>
  <c r="K287" i="74"/>
  <c r="L286" i="74"/>
  <c r="K286" i="74"/>
  <c r="L285" i="74"/>
  <c r="L284" i="74"/>
  <c r="K284" i="74"/>
  <c r="L283" i="74"/>
  <c r="K283" i="74"/>
  <c r="L282" i="74"/>
  <c r="K282" i="74"/>
  <c r="L281" i="74"/>
  <c r="K281" i="74"/>
  <c r="L280" i="74"/>
  <c r="K280" i="74"/>
  <c r="L279" i="74"/>
  <c r="L278" i="74"/>
  <c r="K278" i="74"/>
  <c r="L277" i="74"/>
  <c r="K277" i="74"/>
  <c r="L276" i="74"/>
  <c r="K276" i="74"/>
  <c r="L275" i="74"/>
  <c r="K275" i="74"/>
  <c r="L274" i="74"/>
  <c r="K274" i="74"/>
  <c r="L273" i="74"/>
  <c r="L272" i="74"/>
  <c r="K272" i="74"/>
  <c r="L271" i="74"/>
  <c r="K271" i="74"/>
  <c r="L270" i="74"/>
  <c r="K270" i="74"/>
  <c r="L269" i="74"/>
  <c r="K269" i="74"/>
  <c r="L268" i="74"/>
  <c r="K268" i="74"/>
  <c r="L267" i="74"/>
  <c r="L266" i="74"/>
  <c r="K266" i="74"/>
  <c r="L265" i="74"/>
  <c r="K265" i="74"/>
  <c r="L264" i="74"/>
  <c r="K264" i="74"/>
  <c r="L263" i="74"/>
  <c r="K263" i="74"/>
  <c r="L262" i="74"/>
  <c r="K262" i="74"/>
  <c r="L261" i="74"/>
  <c r="L260" i="74"/>
  <c r="K260" i="74"/>
  <c r="L259" i="74"/>
  <c r="K259" i="74"/>
  <c r="L258" i="74"/>
  <c r="K258" i="74"/>
  <c r="L257" i="74"/>
  <c r="K257" i="74"/>
  <c r="L256" i="74"/>
  <c r="K256" i="74"/>
  <c r="L255" i="74"/>
  <c r="L254" i="74"/>
  <c r="K254" i="74"/>
  <c r="L253" i="74"/>
  <c r="K253" i="74"/>
  <c r="L252" i="74"/>
  <c r="K252" i="74"/>
  <c r="L251" i="74"/>
  <c r="K251" i="74"/>
  <c r="L250" i="74"/>
  <c r="K250" i="74"/>
  <c r="L249" i="74"/>
  <c r="L248" i="74"/>
  <c r="K248" i="74"/>
  <c r="L247" i="74"/>
  <c r="K247" i="74"/>
  <c r="L246" i="74"/>
  <c r="K246" i="74"/>
  <c r="L245" i="74"/>
  <c r="K245" i="74"/>
  <c r="L244" i="74"/>
  <c r="K244" i="74"/>
  <c r="L243" i="74"/>
  <c r="L242" i="74"/>
  <c r="K242" i="74"/>
  <c r="L241" i="74"/>
  <c r="K241" i="74"/>
  <c r="L240" i="74"/>
  <c r="K240" i="74"/>
  <c r="L239" i="74"/>
  <c r="K239" i="74"/>
  <c r="L238" i="74"/>
  <c r="K238" i="74"/>
  <c r="L237" i="74"/>
  <c r="L236" i="74"/>
  <c r="K236" i="74"/>
  <c r="L235" i="74"/>
  <c r="K235" i="74"/>
  <c r="L234" i="74"/>
  <c r="K234" i="74"/>
  <c r="L233" i="74"/>
  <c r="K233" i="74"/>
  <c r="L232" i="74"/>
  <c r="K232" i="74"/>
  <c r="L231" i="74"/>
  <c r="L230" i="74"/>
  <c r="K230" i="74"/>
  <c r="L229" i="74"/>
  <c r="K229" i="74"/>
  <c r="L228" i="74"/>
  <c r="K228" i="74"/>
  <c r="L227" i="74"/>
  <c r="K227" i="74"/>
  <c r="L226" i="74"/>
  <c r="K226" i="74"/>
  <c r="L225" i="74"/>
  <c r="L224" i="74"/>
  <c r="K224" i="74"/>
  <c r="L223" i="74"/>
  <c r="K223" i="74"/>
  <c r="L222" i="74"/>
  <c r="K222" i="74"/>
  <c r="L221" i="74"/>
  <c r="K221" i="74"/>
  <c r="L220" i="74"/>
  <c r="K220" i="74"/>
  <c r="L219" i="74"/>
  <c r="L218" i="74"/>
  <c r="K218" i="74"/>
  <c r="L217" i="74"/>
  <c r="K217" i="74"/>
  <c r="L216" i="74"/>
  <c r="K216" i="74"/>
  <c r="L215" i="74"/>
  <c r="K215" i="74"/>
  <c r="L214" i="74"/>
  <c r="K214" i="74"/>
  <c r="L213" i="74"/>
  <c r="L212" i="74"/>
  <c r="K212" i="74"/>
  <c r="L211" i="74"/>
  <c r="K211" i="74"/>
  <c r="L210" i="74"/>
  <c r="K210" i="74"/>
  <c r="L209" i="74"/>
  <c r="K209" i="74"/>
  <c r="L208" i="74"/>
  <c r="K208" i="74"/>
  <c r="L207" i="74"/>
  <c r="L206" i="74"/>
  <c r="K206" i="74"/>
  <c r="L205" i="74"/>
  <c r="K205" i="74"/>
  <c r="L204" i="74"/>
  <c r="K204" i="74"/>
  <c r="L203" i="74"/>
  <c r="K203" i="74"/>
  <c r="L202" i="74"/>
  <c r="K202" i="74"/>
  <c r="L201" i="74"/>
  <c r="L200" i="74"/>
  <c r="K200" i="74"/>
  <c r="L199" i="74"/>
  <c r="K199" i="74"/>
  <c r="L198" i="74"/>
  <c r="K198" i="74"/>
  <c r="L197" i="74"/>
  <c r="K197" i="74"/>
  <c r="L196" i="74"/>
  <c r="K196" i="74"/>
  <c r="L195" i="74"/>
  <c r="L194" i="74"/>
  <c r="K194" i="74"/>
  <c r="L193" i="74"/>
  <c r="K193" i="74"/>
  <c r="L192" i="74"/>
  <c r="K192" i="74"/>
  <c r="L191" i="74"/>
  <c r="K191" i="74"/>
  <c r="L190" i="74"/>
  <c r="K190" i="74"/>
  <c r="L189" i="74"/>
  <c r="L188" i="74"/>
  <c r="K188" i="74"/>
  <c r="L187" i="74"/>
  <c r="K187" i="74"/>
  <c r="L186" i="74"/>
  <c r="K186" i="74"/>
  <c r="L185" i="74"/>
  <c r="K185" i="74"/>
  <c r="L184" i="74"/>
  <c r="K184" i="74"/>
  <c r="L183" i="74"/>
  <c r="L182" i="74"/>
  <c r="K182" i="74"/>
  <c r="L181" i="74"/>
  <c r="K181" i="74"/>
  <c r="L180" i="74"/>
  <c r="K180" i="74"/>
  <c r="L179" i="74"/>
  <c r="K179" i="74"/>
  <c r="L178" i="74"/>
  <c r="K178" i="74"/>
  <c r="L177" i="74"/>
  <c r="L176" i="74"/>
  <c r="K176" i="74"/>
  <c r="L175" i="74"/>
  <c r="K175" i="74"/>
  <c r="L174" i="74"/>
  <c r="K174" i="74"/>
  <c r="L173" i="74"/>
  <c r="K173" i="74"/>
  <c r="L172" i="74"/>
  <c r="K172" i="74"/>
  <c r="L171" i="74"/>
  <c r="L170" i="74"/>
  <c r="K170" i="74"/>
  <c r="L169" i="74"/>
  <c r="K169" i="74"/>
  <c r="L168" i="74"/>
  <c r="K168" i="74"/>
  <c r="L167" i="74"/>
  <c r="K167" i="74"/>
  <c r="L166" i="74"/>
  <c r="K166" i="74"/>
  <c r="L165" i="74"/>
  <c r="L164" i="74"/>
  <c r="K164" i="74"/>
  <c r="L163" i="74"/>
  <c r="K163" i="74"/>
  <c r="L162" i="74"/>
  <c r="K162" i="74"/>
  <c r="L161" i="74"/>
  <c r="K161" i="74"/>
  <c r="L160" i="74"/>
  <c r="K160" i="74"/>
  <c r="L159" i="74"/>
  <c r="L158" i="74"/>
  <c r="K158" i="74"/>
  <c r="L157" i="74"/>
  <c r="K157" i="74"/>
  <c r="L156" i="74"/>
  <c r="K156" i="74"/>
  <c r="L155" i="74"/>
  <c r="K155" i="74"/>
  <c r="L154" i="74"/>
  <c r="K154" i="74"/>
  <c r="L153" i="74"/>
  <c r="L152" i="74"/>
  <c r="K152" i="74"/>
  <c r="L151" i="74"/>
  <c r="K151" i="74"/>
  <c r="L150" i="74"/>
  <c r="K150" i="74"/>
  <c r="L149" i="74"/>
  <c r="K149" i="74"/>
  <c r="L148" i="74"/>
  <c r="K148" i="74"/>
  <c r="L147" i="74"/>
  <c r="L146" i="74"/>
  <c r="K146" i="74"/>
  <c r="L145" i="74"/>
  <c r="K145" i="74"/>
  <c r="L144" i="74"/>
  <c r="K144" i="74"/>
  <c r="L143" i="74"/>
  <c r="K143" i="74"/>
  <c r="L142" i="74"/>
  <c r="K142" i="74"/>
  <c r="L141" i="74"/>
  <c r="L140" i="74"/>
  <c r="K140" i="74"/>
  <c r="L139" i="74"/>
  <c r="K139" i="74"/>
  <c r="L138" i="74"/>
  <c r="K138" i="74"/>
  <c r="L137" i="74"/>
  <c r="K137" i="74"/>
  <c r="L136" i="74"/>
  <c r="K136" i="74"/>
  <c r="L135" i="74"/>
  <c r="L134" i="74"/>
  <c r="K134" i="74"/>
  <c r="L133" i="74"/>
  <c r="K133" i="74"/>
  <c r="L132" i="74"/>
  <c r="K132" i="74"/>
  <c r="L131" i="74"/>
  <c r="K131" i="74"/>
  <c r="L130" i="74"/>
  <c r="K130" i="74"/>
  <c r="L129" i="74"/>
  <c r="L128" i="74"/>
  <c r="K128" i="74"/>
  <c r="L127" i="74"/>
  <c r="K127" i="74"/>
  <c r="L126" i="74"/>
  <c r="K126" i="74"/>
  <c r="L125" i="74"/>
  <c r="K125" i="74"/>
  <c r="L124" i="74"/>
  <c r="K124" i="74"/>
  <c r="L123" i="74"/>
  <c r="L122" i="74"/>
  <c r="K122" i="74"/>
  <c r="L121" i="74"/>
  <c r="K121" i="74"/>
  <c r="L120" i="74"/>
  <c r="K120" i="74"/>
  <c r="L119" i="74"/>
  <c r="K119" i="74"/>
  <c r="L118" i="74"/>
  <c r="K118" i="74"/>
  <c r="L117" i="74"/>
  <c r="L116" i="74"/>
  <c r="K116" i="74"/>
  <c r="L115" i="74"/>
  <c r="K115" i="74"/>
  <c r="L114" i="74"/>
  <c r="K114" i="74"/>
  <c r="L113" i="74"/>
  <c r="K113" i="74"/>
  <c r="L112" i="74"/>
  <c r="K112" i="74"/>
  <c r="L111" i="74"/>
  <c r="L110" i="74"/>
  <c r="K110" i="74"/>
  <c r="L109" i="74"/>
  <c r="K109" i="74"/>
  <c r="L108" i="74"/>
  <c r="K108" i="74"/>
  <c r="L107" i="74"/>
  <c r="K107" i="74"/>
  <c r="L106" i="74"/>
  <c r="K106" i="74"/>
  <c r="L105" i="74"/>
  <c r="L104" i="74"/>
  <c r="K104" i="74"/>
  <c r="L103" i="74"/>
  <c r="K103" i="74"/>
  <c r="L102" i="74"/>
  <c r="K102" i="74"/>
  <c r="L101" i="74"/>
  <c r="K101" i="74"/>
  <c r="L100" i="74"/>
  <c r="K100" i="74"/>
  <c r="L99" i="74"/>
  <c r="L98" i="74"/>
  <c r="K98" i="74"/>
  <c r="L97" i="74"/>
  <c r="K97" i="74"/>
  <c r="L96" i="74"/>
  <c r="K96" i="74"/>
  <c r="L95" i="74"/>
  <c r="K95" i="74"/>
  <c r="L94" i="74"/>
  <c r="K94" i="74"/>
  <c r="L93" i="74"/>
  <c r="L92" i="74"/>
  <c r="K92" i="74"/>
  <c r="L91" i="74"/>
  <c r="K91" i="74"/>
  <c r="L90" i="74"/>
  <c r="K90" i="74"/>
  <c r="L89" i="74"/>
  <c r="K89" i="74"/>
  <c r="L88" i="74"/>
  <c r="K88" i="74"/>
  <c r="L87" i="74"/>
  <c r="L86" i="74"/>
  <c r="K86" i="74"/>
  <c r="L85" i="74"/>
  <c r="K85" i="74"/>
  <c r="L84" i="74"/>
  <c r="K84" i="74"/>
  <c r="L83" i="74"/>
  <c r="K83" i="74"/>
  <c r="L82" i="74"/>
  <c r="K82" i="74"/>
  <c r="L81" i="74"/>
  <c r="L80" i="74"/>
  <c r="K80" i="74"/>
  <c r="L79" i="74"/>
  <c r="K79" i="74"/>
  <c r="L78" i="74"/>
  <c r="K78" i="74"/>
  <c r="L77" i="74"/>
  <c r="K77" i="74"/>
  <c r="L76" i="74"/>
  <c r="K76" i="74"/>
  <c r="L75" i="74"/>
  <c r="L74" i="74"/>
  <c r="K74" i="74"/>
  <c r="L73" i="74"/>
  <c r="K73" i="74"/>
  <c r="L72" i="74"/>
  <c r="K72" i="74"/>
  <c r="L71" i="74"/>
  <c r="K71" i="74"/>
  <c r="L70" i="74"/>
  <c r="K70" i="74"/>
  <c r="L69" i="74"/>
  <c r="L68" i="74"/>
  <c r="K68" i="74"/>
  <c r="L67" i="74"/>
  <c r="K67" i="74"/>
  <c r="L66" i="74"/>
  <c r="K66" i="74"/>
  <c r="L65" i="74"/>
  <c r="K65" i="74"/>
  <c r="L64" i="74"/>
  <c r="K64" i="74"/>
  <c r="L63" i="74"/>
  <c r="L62" i="74"/>
  <c r="K62" i="74"/>
  <c r="L61" i="74"/>
  <c r="K61" i="74"/>
  <c r="L60" i="74"/>
  <c r="K60" i="74"/>
  <c r="L59" i="74"/>
  <c r="K59" i="74"/>
  <c r="L58" i="74"/>
  <c r="K58" i="74"/>
  <c r="L57" i="74"/>
  <c r="L56" i="74"/>
  <c r="K56" i="74"/>
  <c r="L55" i="74"/>
  <c r="K55" i="74"/>
  <c r="L54" i="74"/>
  <c r="K54" i="74"/>
  <c r="L53" i="74"/>
  <c r="K53" i="74"/>
  <c r="L52" i="74"/>
  <c r="K52" i="74"/>
  <c r="L51" i="74"/>
  <c r="L50" i="74"/>
  <c r="K50" i="74"/>
  <c r="L49" i="74"/>
  <c r="K49" i="74"/>
  <c r="L48" i="74"/>
  <c r="K48" i="74"/>
  <c r="L47" i="74"/>
  <c r="K47" i="74"/>
  <c r="L46" i="74"/>
  <c r="K46" i="74"/>
  <c r="L45" i="74"/>
  <c r="L44" i="74"/>
  <c r="K44" i="74"/>
  <c r="L43" i="74"/>
  <c r="K43" i="74"/>
  <c r="L42" i="74"/>
  <c r="K42" i="74"/>
  <c r="L41" i="74"/>
  <c r="K41" i="74"/>
  <c r="L40" i="74"/>
  <c r="K40" i="74"/>
  <c r="L39" i="74"/>
  <c r="L38" i="74"/>
  <c r="K38" i="74"/>
  <c r="L37" i="74"/>
  <c r="K37" i="74"/>
  <c r="L36" i="74"/>
  <c r="K36" i="74"/>
  <c r="L35" i="74"/>
  <c r="K35" i="74"/>
  <c r="L34" i="74"/>
  <c r="K34" i="74"/>
  <c r="L33" i="74"/>
  <c r="L32" i="74"/>
  <c r="K32" i="74"/>
  <c r="L31" i="74"/>
  <c r="K31" i="74"/>
  <c r="L30" i="74"/>
  <c r="K30" i="74"/>
  <c r="L29" i="74"/>
  <c r="K29" i="74"/>
  <c r="L28" i="74"/>
  <c r="K28" i="74"/>
  <c r="L27" i="74"/>
  <c r="L26" i="74"/>
  <c r="K26" i="74"/>
  <c r="L25" i="74"/>
  <c r="K25" i="74"/>
  <c r="L24" i="74"/>
  <c r="K24" i="74"/>
  <c r="L23" i="74"/>
  <c r="K23" i="74"/>
  <c r="L22" i="74"/>
  <c r="K22" i="74"/>
  <c r="L21" i="74"/>
  <c r="L20" i="74"/>
  <c r="K20" i="74"/>
  <c r="L19" i="74"/>
  <c r="K19" i="74"/>
  <c r="L18" i="74"/>
  <c r="K18" i="74"/>
  <c r="L17" i="74"/>
  <c r="K17" i="74"/>
  <c r="L16" i="74"/>
  <c r="K16" i="74"/>
  <c r="L15" i="74"/>
  <c r="L14" i="74"/>
  <c r="K14" i="74"/>
  <c r="L13" i="74"/>
  <c r="K13" i="74"/>
  <c r="L12" i="74"/>
  <c r="K12" i="74"/>
  <c r="L11" i="74"/>
  <c r="K11" i="74"/>
  <c r="L10" i="74"/>
  <c r="K10" i="74"/>
  <c r="K446" i="47"/>
  <c r="K445" i="47"/>
  <c r="L444" i="47"/>
  <c r="K444" i="47"/>
  <c r="L443" i="47"/>
  <c r="K443" i="47"/>
  <c r="L442" i="47"/>
  <c r="K442" i="47"/>
  <c r="L441" i="47"/>
  <c r="L440" i="47"/>
  <c r="K440" i="47"/>
  <c r="L439" i="47"/>
  <c r="K439" i="47"/>
  <c r="L438" i="47"/>
  <c r="K438" i="47"/>
  <c r="L437" i="47"/>
  <c r="K437" i="47"/>
  <c r="L436" i="47"/>
  <c r="K436" i="47"/>
  <c r="L435" i="47"/>
  <c r="L434" i="47"/>
  <c r="K434" i="47"/>
  <c r="L433" i="47"/>
  <c r="K433" i="47"/>
  <c r="L432" i="47"/>
  <c r="K432" i="47"/>
  <c r="L431" i="47"/>
  <c r="K431" i="47"/>
  <c r="L430" i="47"/>
  <c r="K430" i="47"/>
  <c r="L429" i="47"/>
  <c r="L428" i="47"/>
  <c r="K428" i="47"/>
  <c r="L427" i="47"/>
  <c r="K427" i="47"/>
  <c r="L426" i="47"/>
  <c r="K426" i="47"/>
  <c r="L425" i="47"/>
  <c r="K425" i="47"/>
  <c r="L424" i="47"/>
  <c r="K424" i="47"/>
  <c r="L423" i="47"/>
  <c r="L422" i="47"/>
  <c r="K422" i="47"/>
  <c r="L421" i="47"/>
  <c r="K421" i="47"/>
  <c r="L420" i="47"/>
  <c r="K420" i="47"/>
  <c r="L419" i="47"/>
  <c r="K419" i="47"/>
  <c r="L418" i="47"/>
  <c r="K418" i="47"/>
  <c r="L417" i="47"/>
  <c r="L416" i="47"/>
  <c r="K416" i="47"/>
  <c r="L415" i="47"/>
  <c r="K415" i="47"/>
  <c r="L414" i="47"/>
  <c r="K414" i="47"/>
  <c r="L413" i="47"/>
  <c r="K413" i="47"/>
  <c r="L412" i="47"/>
  <c r="K412" i="47"/>
  <c r="L411" i="47"/>
  <c r="L410" i="47"/>
  <c r="K410" i="47"/>
  <c r="L409" i="47"/>
  <c r="K409" i="47"/>
  <c r="L408" i="47"/>
  <c r="K408" i="47"/>
  <c r="L407" i="47"/>
  <c r="K407" i="47"/>
  <c r="L406" i="47"/>
  <c r="K406" i="47"/>
  <c r="L405" i="47"/>
  <c r="L404" i="47"/>
  <c r="K404" i="47"/>
  <c r="L403" i="47"/>
  <c r="K403" i="47"/>
  <c r="L402" i="47"/>
  <c r="K402" i="47"/>
  <c r="L401" i="47"/>
  <c r="K401" i="47"/>
  <c r="L400" i="47"/>
  <c r="K400" i="47"/>
  <c r="L399" i="47"/>
  <c r="L398" i="47"/>
  <c r="K398" i="47"/>
  <c r="L397" i="47"/>
  <c r="K397" i="47"/>
  <c r="L396" i="47"/>
  <c r="K396" i="47"/>
  <c r="L395" i="47"/>
  <c r="K395" i="47"/>
  <c r="L394" i="47"/>
  <c r="K394" i="47"/>
  <c r="L393" i="47"/>
  <c r="L392" i="47"/>
  <c r="K392" i="47"/>
  <c r="L391" i="47"/>
  <c r="K391" i="47"/>
  <c r="L390" i="47"/>
  <c r="K390" i="47"/>
  <c r="L389" i="47"/>
  <c r="K389" i="47"/>
  <c r="L388" i="47"/>
  <c r="K388" i="47"/>
  <c r="L387" i="47"/>
  <c r="L386" i="47"/>
  <c r="K386" i="47"/>
  <c r="L385" i="47"/>
  <c r="K385" i="47"/>
  <c r="L384" i="47"/>
  <c r="K384" i="47"/>
  <c r="L383" i="47"/>
  <c r="K383" i="47"/>
  <c r="L382" i="47"/>
  <c r="K382" i="47"/>
  <c r="L381" i="47"/>
  <c r="L380" i="47"/>
  <c r="K380" i="47"/>
  <c r="L379" i="47"/>
  <c r="K379" i="47"/>
  <c r="L378" i="47"/>
  <c r="K378" i="47"/>
  <c r="L377" i="47"/>
  <c r="K377" i="47"/>
  <c r="L376" i="47"/>
  <c r="K376" i="47"/>
  <c r="L375" i="47"/>
  <c r="L374" i="47"/>
  <c r="K374" i="47"/>
  <c r="L373" i="47"/>
  <c r="K373" i="47"/>
  <c r="L372" i="47"/>
  <c r="K372" i="47"/>
  <c r="L371" i="47"/>
  <c r="K371" i="47"/>
  <c r="L370" i="47"/>
  <c r="K370" i="47"/>
  <c r="L369" i="47"/>
  <c r="L368" i="47"/>
  <c r="K368" i="47"/>
  <c r="L367" i="47"/>
  <c r="K367" i="47"/>
  <c r="L366" i="47"/>
  <c r="K366" i="47"/>
  <c r="L365" i="47"/>
  <c r="K365" i="47"/>
  <c r="L364" i="47"/>
  <c r="K364" i="47"/>
  <c r="L363" i="47"/>
  <c r="L362" i="47"/>
  <c r="K362" i="47"/>
  <c r="L361" i="47"/>
  <c r="K361" i="47"/>
  <c r="L360" i="47"/>
  <c r="K360" i="47"/>
  <c r="L359" i="47"/>
  <c r="K359" i="47"/>
  <c r="L358" i="47"/>
  <c r="K358" i="47"/>
  <c r="L357" i="47"/>
  <c r="L356" i="47"/>
  <c r="K356" i="47"/>
  <c r="L355" i="47"/>
  <c r="K355" i="47"/>
  <c r="L354" i="47"/>
  <c r="K354" i="47"/>
  <c r="L353" i="47"/>
  <c r="K353" i="47"/>
  <c r="L352" i="47"/>
  <c r="K352" i="47"/>
  <c r="L351" i="47"/>
  <c r="L350" i="47"/>
  <c r="K350" i="47"/>
  <c r="L349" i="47"/>
  <c r="K349" i="47"/>
  <c r="L348" i="47"/>
  <c r="K348" i="47"/>
  <c r="L347" i="47"/>
  <c r="K347" i="47"/>
  <c r="L346" i="47"/>
  <c r="K346" i="47"/>
  <c r="L345" i="47"/>
  <c r="L344" i="47"/>
  <c r="K344" i="47"/>
  <c r="L343" i="47"/>
  <c r="K343" i="47"/>
  <c r="L342" i="47"/>
  <c r="K342" i="47"/>
  <c r="L341" i="47"/>
  <c r="K341" i="47"/>
  <c r="L340" i="47"/>
  <c r="K340" i="47"/>
  <c r="L339" i="47"/>
  <c r="L338" i="47"/>
  <c r="K338" i="47"/>
  <c r="L337" i="47"/>
  <c r="K337" i="47"/>
  <c r="L336" i="47"/>
  <c r="K336" i="47"/>
  <c r="L335" i="47"/>
  <c r="K335" i="47"/>
  <c r="L334" i="47"/>
  <c r="K334" i="47"/>
  <c r="L333" i="47"/>
  <c r="L332" i="47"/>
  <c r="K332" i="47"/>
  <c r="L331" i="47"/>
  <c r="K331" i="47"/>
  <c r="L330" i="47"/>
  <c r="K330" i="47"/>
  <c r="L329" i="47"/>
  <c r="K329" i="47"/>
  <c r="L328" i="47"/>
  <c r="K328" i="47"/>
  <c r="L327" i="47"/>
  <c r="L326" i="47"/>
  <c r="K326" i="47"/>
  <c r="L325" i="47"/>
  <c r="K325" i="47"/>
  <c r="L324" i="47"/>
  <c r="K324" i="47"/>
  <c r="L323" i="47"/>
  <c r="K323" i="47"/>
  <c r="L322" i="47"/>
  <c r="K322" i="47"/>
  <c r="L321" i="47"/>
  <c r="L320" i="47"/>
  <c r="K320" i="47"/>
  <c r="L319" i="47"/>
  <c r="K319" i="47"/>
  <c r="L318" i="47"/>
  <c r="K318" i="47"/>
  <c r="L317" i="47"/>
  <c r="K317" i="47"/>
  <c r="L316" i="47"/>
  <c r="K316" i="47"/>
  <c r="L315" i="47"/>
  <c r="L314" i="47"/>
  <c r="K314" i="47"/>
  <c r="L313" i="47"/>
  <c r="K313" i="47"/>
  <c r="L312" i="47"/>
  <c r="K312" i="47"/>
  <c r="L311" i="47"/>
  <c r="K311" i="47"/>
  <c r="L310" i="47"/>
  <c r="K310" i="47"/>
  <c r="L309" i="47"/>
  <c r="L308" i="47"/>
  <c r="K308" i="47"/>
  <c r="L307" i="47"/>
  <c r="K307" i="47"/>
  <c r="L306" i="47"/>
  <c r="K306" i="47"/>
  <c r="L305" i="47"/>
  <c r="K305" i="47"/>
  <c r="L304" i="47"/>
  <c r="K304" i="47"/>
  <c r="L303" i="47"/>
  <c r="L302" i="47"/>
  <c r="K302" i="47"/>
  <c r="L301" i="47"/>
  <c r="K301" i="47"/>
  <c r="L300" i="47"/>
  <c r="K300" i="47"/>
  <c r="L299" i="47"/>
  <c r="K299" i="47"/>
  <c r="L298" i="47"/>
  <c r="K298" i="47"/>
  <c r="L297" i="47"/>
  <c r="L296" i="47"/>
  <c r="K296" i="47"/>
  <c r="L295" i="47"/>
  <c r="K295" i="47"/>
  <c r="L294" i="47"/>
  <c r="K294" i="47"/>
  <c r="L293" i="47"/>
  <c r="K293" i="47"/>
  <c r="L292" i="47"/>
  <c r="K292" i="47"/>
  <c r="L291" i="47"/>
  <c r="L290" i="47"/>
  <c r="K290" i="47"/>
  <c r="L289" i="47"/>
  <c r="K289" i="47"/>
  <c r="L288" i="47"/>
  <c r="K288" i="47"/>
  <c r="L287" i="47"/>
  <c r="K287" i="47"/>
  <c r="L286" i="47"/>
  <c r="K286" i="47"/>
  <c r="L285" i="47"/>
  <c r="L284" i="47"/>
  <c r="K284" i="47"/>
  <c r="L283" i="47"/>
  <c r="K283" i="47"/>
  <c r="L282" i="47"/>
  <c r="K282" i="47"/>
  <c r="L281" i="47"/>
  <c r="K281" i="47"/>
  <c r="L280" i="47"/>
  <c r="K280" i="47"/>
  <c r="L279" i="47"/>
  <c r="L278" i="47"/>
  <c r="K278" i="47"/>
  <c r="L277" i="47"/>
  <c r="K277" i="47"/>
  <c r="L276" i="47"/>
  <c r="K276" i="47"/>
  <c r="L275" i="47"/>
  <c r="K275" i="47"/>
  <c r="L274" i="47"/>
  <c r="K274" i="47"/>
  <c r="L273" i="47"/>
  <c r="L272" i="47"/>
  <c r="K272" i="47"/>
  <c r="L271" i="47"/>
  <c r="K271" i="47"/>
  <c r="L270" i="47"/>
  <c r="K270" i="47"/>
  <c r="L269" i="47"/>
  <c r="K269" i="47"/>
  <c r="L268" i="47"/>
  <c r="K268" i="47"/>
  <c r="L267" i="47"/>
  <c r="L266" i="47"/>
  <c r="K266" i="47"/>
  <c r="L265" i="47"/>
  <c r="K265" i="47"/>
  <c r="L264" i="47"/>
  <c r="K264" i="47"/>
  <c r="L263" i="47"/>
  <c r="K263" i="47"/>
  <c r="L262" i="47"/>
  <c r="K262" i="47"/>
  <c r="L261" i="47"/>
  <c r="L260" i="47"/>
  <c r="K260" i="47"/>
  <c r="L259" i="47"/>
  <c r="K259" i="47"/>
  <c r="L258" i="47"/>
  <c r="K258" i="47"/>
  <c r="L257" i="47"/>
  <c r="K257" i="47"/>
  <c r="L256" i="47"/>
  <c r="K256" i="47"/>
  <c r="L255" i="47"/>
  <c r="L254" i="47"/>
  <c r="K254" i="47"/>
  <c r="L253" i="47"/>
  <c r="K253" i="47"/>
  <c r="L252" i="47"/>
  <c r="K252" i="47"/>
  <c r="L251" i="47"/>
  <c r="K251" i="47"/>
  <c r="L250" i="47"/>
  <c r="K250" i="47"/>
  <c r="L249" i="47"/>
  <c r="L248" i="47"/>
  <c r="K248" i="47"/>
  <c r="L247" i="47"/>
  <c r="K247" i="47"/>
  <c r="L246" i="47"/>
  <c r="K246" i="47"/>
  <c r="L245" i="47"/>
  <c r="K245" i="47"/>
  <c r="L244" i="47"/>
  <c r="K244" i="47"/>
  <c r="L243" i="47"/>
  <c r="L242" i="47"/>
  <c r="K242" i="47"/>
  <c r="L241" i="47"/>
  <c r="K241" i="47"/>
  <c r="L240" i="47"/>
  <c r="K240" i="47"/>
  <c r="L239" i="47"/>
  <c r="K239" i="47"/>
  <c r="L238" i="47"/>
  <c r="K238" i="47"/>
  <c r="L237" i="47"/>
  <c r="L236" i="47"/>
  <c r="K236" i="47"/>
  <c r="L235" i="47"/>
  <c r="K235" i="47"/>
  <c r="L234" i="47"/>
  <c r="K234" i="47"/>
  <c r="L233" i="47"/>
  <c r="K233" i="47"/>
  <c r="L232" i="47"/>
  <c r="K232" i="47"/>
  <c r="L231" i="47"/>
  <c r="L230" i="47"/>
  <c r="K230" i="47"/>
  <c r="L229" i="47"/>
  <c r="K229" i="47"/>
  <c r="L228" i="47"/>
  <c r="K228" i="47"/>
  <c r="L227" i="47"/>
  <c r="K227" i="47"/>
  <c r="L226" i="47"/>
  <c r="K226" i="47"/>
  <c r="L225" i="47"/>
  <c r="L224" i="47"/>
  <c r="K224" i="47"/>
  <c r="L223" i="47"/>
  <c r="K223" i="47"/>
  <c r="L222" i="47"/>
  <c r="K222" i="47"/>
  <c r="L221" i="47"/>
  <c r="K221" i="47"/>
  <c r="L220" i="47"/>
  <c r="K220" i="47"/>
  <c r="L219" i="47"/>
  <c r="L218" i="47"/>
  <c r="K218" i="47"/>
  <c r="L217" i="47"/>
  <c r="K217" i="47"/>
  <c r="L216" i="47"/>
  <c r="K216" i="47"/>
  <c r="L215" i="47"/>
  <c r="K215" i="47"/>
  <c r="L214" i="47"/>
  <c r="K214" i="47"/>
  <c r="L213" i="47"/>
  <c r="L212" i="47"/>
  <c r="K212" i="47"/>
  <c r="L211" i="47"/>
  <c r="K211" i="47"/>
  <c r="L210" i="47"/>
  <c r="K210" i="47"/>
  <c r="L209" i="47"/>
  <c r="K209" i="47"/>
  <c r="L208" i="47"/>
  <c r="K208" i="47"/>
  <c r="L207" i="47"/>
  <c r="L206" i="47"/>
  <c r="K206" i="47"/>
  <c r="L205" i="47"/>
  <c r="K205" i="47"/>
  <c r="L204" i="47"/>
  <c r="K204" i="47"/>
  <c r="L203" i="47"/>
  <c r="K203" i="47"/>
  <c r="L202" i="47"/>
  <c r="K202" i="47"/>
  <c r="L201" i="47"/>
  <c r="L200" i="47"/>
  <c r="K200" i="47"/>
  <c r="L199" i="47"/>
  <c r="K199" i="47"/>
  <c r="L198" i="47"/>
  <c r="K198" i="47"/>
  <c r="L197" i="47"/>
  <c r="K197" i="47"/>
  <c r="L196" i="47"/>
  <c r="K196" i="47"/>
  <c r="L195" i="47"/>
  <c r="L194" i="47"/>
  <c r="K194" i="47"/>
  <c r="L193" i="47"/>
  <c r="K193" i="47"/>
  <c r="L192" i="47"/>
  <c r="K192" i="47"/>
  <c r="L191" i="47"/>
  <c r="K191" i="47"/>
  <c r="L190" i="47"/>
  <c r="K190" i="47"/>
  <c r="L189" i="47"/>
  <c r="L188" i="47"/>
  <c r="K188" i="47"/>
  <c r="L187" i="47"/>
  <c r="K187" i="47"/>
  <c r="L186" i="47"/>
  <c r="K186" i="47"/>
  <c r="L185" i="47"/>
  <c r="K185" i="47"/>
  <c r="L184" i="47"/>
  <c r="K184" i="47"/>
  <c r="L183" i="47"/>
  <c r="L182" i="47"/>
  <c r="K182" i="47"/>
  <c r="L181" i="47"/>
  <c r="K181" i="47"/>
  <c r="L180" i="47"/>
  <c r="K180" i="47"/>
  <c r="L179" i="47"/>
  <c r="K179" i="47"/>
  <c r="L178" i="47"/>
  <c r="K178" i="47"/>
  <c r="L177" i="47"/>
  <c r="L176" i="47"/>
  <c r="K176" i="47"/>
  <c r="L175" i="47"/>
  <c r="K175" i="47"/>
  <c r="L174" i="47"/>
  <c r="K174" i="47"/>
  <c r="L173" i="47"/>
  <c r="K173" i="47"/>
  <c r="L172" i="47"/>
  <c r="K172" i="47"/>
  <c r="L171" i="47"/>
  <c r="L170" i="47"/>
  <c r="K170" i="47"/>
  <c r="L169" i="47"/>
  <c r="K169" i="47"/>
  <c r="L168" i="47"/>
  <c r="K168" i="47"/>
  <c r="L167" i="47"/>
  <c r="K167" i="47"/>
  <c r="L166" i="47"/>
  <c r="K166" i="47"/>
  <c r="L165" i="47"/>
  <c r="L164" i="47"/>
  <c r="K164" i="47"/>
  <c r="L163" i="47"/>
  <c r="K163" i="47"/>
  <c r="L162" i="47"/>
  <c r="K162" i="47"/>
  <c r="L161" i="47"/>
  <c r="K161" i="47"/>
  <c r="L160" i="47"/>
  <c r="K160" i="47"/>
  <c r="L159" i="47"/>
  <c r="L158" i="47"/>
  <c r="K158" i="47"/>
  <c r="L157" i="47"/>
  <c r="K157" i="47"/>
  <c r="L156" i="47"/>
  <c r="K156" i="47"/>
  <c r="L155" i="47"/>
  <c r="K155" i="47"/>
  <c r="L154" i="47"/>
  <c r="K154" i="47"/>
  <c r="L153" i="47"/>
  <c r="L152" i="47"/>
  <c r="K152" i="47"/>
  <c r="L151" i="47"/>
  <c r="K151" i="47"/>
  <c r="L150" i="47"/>
  <c r="K150" i="47"/>
  <c r="L149" i="47"/>
  <c r="K149" i="47"/>
  <c r="L148" i="47"/>
  <c r="K148" i="47"/>
  <c r="L147" i="47"/>
  <c r="L146" i="47"/>
  <c r="K146" i="47"/>
  <c r="L145" i="47"/>
  <c r="K145" i="47"/>
  <c r="L144" i="47"/>
  <c r="K144" i="47"/>
  <c r="L143" i="47"/>
  <c r="K143" i="47"/>
  <c r="L142" i="47"/>
  <c r="K142" i="47"/>
  <c r="L141" i="47"/>
  <c r="L140" i="47"/>
  <c r="K140" i="47"/>
  <c r="L139" i="47"/>
  <c r="K139" i="47"/>
  <c r="L138" i="47"/>
  <c r="K138" i="47"/>
  <c r="L137" i="47"/>
  <c r="K137" i="47"/>
  <c r="L136" i="47"/>
  <c r="K136" i="47"/>
  <c r="L135" i="47"/>
  <c r="L134" i="47"/>
  <c r="K134" i="47"/>
  <c r="L133" i="47"/>
  <c r="K133" i="47"/>
  <c r="L132" i="47"/>
  <c r="K132" i="47"/>
  <c r="L131" i="47"/>
  <c r="K131" i="47"/>
  <c r="L130" i="47"/>
  <c r="K130" i="47"/>
  <c r="L129" i="47"/>
  <c r="L128" i="47"/>
  <c r="K128" i="47"/>
  <c r="L127" i="47"/>
  <c r="K127" i="47"/>
  <c r="L126" i="47"/>
  <c r="K126" i="47"/>
  <c r="L125" i="47"/>
  <c r="K125" i="47"/>
  <c r="L124" i="47"/>
  <c r="K124" i="47"/>
  <c r="L123" i="47"/>
  <c r="L122" i="47"/>
  <c r="K122" i="47"/>
  <c r="L121" i="47"/>
  <c r="K121" i="47"/>
  <c r="L120" i="47"/>
  <c r="K120" i="47"/>
  <c r="L119" i="47"/>
  <c r="K119" i="47"/>
  <c r="L118" i="47"/>
  <c r="K118" i="47"/>
  <c r="L117" i="47"/>
  <c r="L116" i="47"/>
  <c r="L115" i="47"/>
  <c r="L114" i="47"/>
  <c r="L113" i="47"/>
  <c r="L112" i="47"/>
  <c r="L111" i="47"/>
  <c r="L110" i="47"/>
  <c r="K110" i="47"/>
  <c r="L109" i="47"/>
  <c r="K109" i="47"/>
  <c r="L108" i="47"/>
  <c r="K108" i="47"/>
  <c r="L107" i="47"/>
  <c r="K107" i="47"/>
  <c r="L106" i="47"/>
  <c r="K106" i="47"/>
  <c r="L105" i="47"/>
  <c r="L104" i="47"/>
  <c r="K104" i="47"/>
  <c r="L103" i="47"/>
  <c r="K103" i="47"/>
  <c r="L102" i="47"/>
  <c r="K102" i="47"/>
  <c r="L101" i="47"/>
  <c r="K101" i="47"/>
  <c r="L100" i="47"/>
  <c r="K100" i="47"/>
  <c r="L99" i="47"/>
  <c r="L98" i="47"/>
  <c r="K98" i="47"/>
  <c r="L97" i="47"/>
  <c r="K97" i="47"/>
  <c r="L96" i="47"/>
  <c r="K96" i="47"/>
  <c r="L95" i="47"/>
  <c r="K95" i="47"/>
  <c r="L94" i="47"/>
  <c r="K94" i="47"/>
  <c r="L93" i="47"/>
  <c r="L92" i="47"/>
  <c r="K92" i="47"/>
  <c r="L91" i="47"/>
  <c r="K91" i="47"/>
  <c r="L90" i="47"/>
  <c r="K90" i="47"/>
  <c r="L89" i="47"/>
  <c r="K89" i="47"/>
  <c r="L88" i="47"/>
  <c r="K88" i="47"/>
  <c r="L87" i="47"/>
  <c r="L86" i="47"/>
  <c r="K86" i="47"/>
  <c r="L85" i="47"/>
  <c r="K85" i="47"/>
  <c r="L84" i="47"/>
  <c r="K84" i="47"/>
  <c r="L83" i="47"/>
  <c r="K83" i="47"/>
  <c r="L82" i="47"/>
  <c r="K82" i="47"/>
  <c r="L81" i="47"/>
  <c r="L80" i="47"/>
  <c r="K80" i="47"/>
  <c r="L79" i="47"/>
  <c r="K79" i="47"/>
  <c r="L78" i="47"/>
  <c r="K78" i="47"/>
  <c r="L77" i="47"/>
  <c r="K77" i="47"/>
  <c r="L76" i="47"/>
  <c r="K76" i="47"/>
  <c r="L75" i="47"/>
  <c r="L74" i="47"/>
  <c r="K74" i="47"/>
  <c r="L73" i="47"/>
  <c r="K73" i="47"/>
  <c r="L72" i="47"/>
  <c r="K72" i="47"/>
  <c r="L71" i="47"/>
  <c r="K71" i="47"/>
  <c r="L70" i="47"/>
  <c r="K70" i="47"/>
  <c r="L69" i="47"/>
  <c r="L68" i="47"/>
  <c r="K68" i="47"/>
  <c r="L67" i="47"/>
  <c r="K67" i="47"/>
  <c r="L66" i="47"/>
  <c r="K66" i="47"/>
  <c r="L65" i="47"/>
  <c r="K65" i="47"/>
  <c r="L64" i="47"/>
  <c r="K64" i="47"/>
  <c r="L63" i="47"/>
  <c r="L62" i="47"/>
  <c r="K62" i="47"/>
  <c r="L61" i="47"/>
  <c r="K61" i="47"/>
  <c r="L60" i="47"/>
  <c r="K60" i="47"/>
  <c r="L59" i="47"/>
  <c r="K59" i="47"/>
  <c r="L58" i="47"/>
  <c r="K58" i="47"/>
  <c r="L57" i="47"/>
  <c r="L56" i="47"/>
  <c r="K56" i="47"/>
  <c r="L55" i="47"/>
  <c r="K55" i="47"/>
  <c r="L54" i="47"/>
  <c r="K54" i="47"/>
  <c r="L53" i="47"/>
  <c r="K53" i="47"/>
  <c r="L52" i="47"/>
  <c r="K52" i="47"/>
  <c r="L51" i="47"/>
  <c r="L50" i="47"/>
  <c r="K50" i="47"/>
  <c r="L49" i="47"/>
  <c r="K49" i="47"/>
  <c r="L48" i="47"/>
  <c r="K48" i="47"/>
  <c r="L47" i="47"/>
  <c r="K47" i="47"/>
  <c r="L46" i="47"/>
  <c r="K46" i="47"/>
  <c r="L45" i="47"/>
  <c r="L44" i="47"/>
  <c r="K44" i="47"/>
  <c r="L43" i="47"/>
  <c r="K43" i="47"/>
  <c r="L42" i="47"/>
  <c r="K42" i="47"/>
  <c r="L41" i="47"/>
  <c r="K41" i="47"/>
  <c r="L40" i="47"/>
  <c r="K40" i="47"/>
  <c r="L39" i="47"/>
  <c r="L38" i="47"/>
  <c r="K38" i="47"/>
  <c r="L37" i="47"/>
  <c r="K37" i="47"/>
  <c r="L36" i="47"/>
  <c r="K36" i="47"/>
  <c r="L35" i="47"/>
  <c r="K35" i="47"/>
  <c r="L34" i="47"/>
  <c r="K34" i="47"/>
  <c r="L33" i="47"/>
  <c r="L32" i="47"/>
  <c r="K32" i="47"/>
  <c r="L31" i="47"/>
  <c r="K31" i="47"/>
  <c r="L30" i="47"/>
  <c r="K30" i="47"/>
  <c r="L29" i="47"/>
  <c r="K29" i="47"/>
  <c r="L28" i="47"/>
  <c r="K28" i="47"/>
  <c r="L27" i="47"/>
  <c r="L26" i="47"/>
  <c r="K26" i="47"/>
  <c r="L25" i="47"/>
  <c r="K25" i="47"/>
  <c r="L24" i="47"/>
  <c r="K24" i="47"/>
  <c r="L23" i="47"/>
  <c r="K23" i="47"/>
  <c r="L22" i="47"/>
  <c r="K22" i="47"/>
  <c r="L21" i="47"/>
  <c r="L20" i="47"/>
  <c r="K20" i="47"/>
  <c r="L19" i="47"/>
  <c r="K19" i="47"/>
  <c r="L18" i="47"/>
  <c r="K18" i="47"/>
  <c r="L17" i="47"/>
  <c r="K17" i="47"/>
  <c r="L16" i="47"/>
  <c r="K16" i="47"/>
  <c r="L15" i="47"/>
  <c r="L14" i="47"/>
  <c r="K14" i="47"/>
  <c r="L13" i="47"/>
  <c r="K13" i="47"/>
  <c r="L12" i="47"/>
  <c r="K12" i="47"/>
  <c r="L11" i="47"/>
  <c r="K11" i="47"/>
  <c r="L10" i="47"/>
  <c r="K10" i="47"/>
  <c r="I446" i="74"/>
  <c r="I445" i="74"/>
  <c r="I444" i="74"/>
  <c r="I443" i="74"/>
  <c r="I442" i="74"/>
  <c r="I440" i="74"/>
  <c r="I439" i="74"/>
  <c r="I438" i="74"/>
  <c r="I437" i="74"/>
  <c r="I436" i="74"/>
  <c r="I434" i="74"/>
  <c r="I433" i="74"/>
  <c r="I432" i="74"/>
  <c r="I431" i="74"/>
  <c r="I430" i="74"/>
  <c r="I428" i="74"/>
  <c r="I427" i="74"/>
  <c r="I426" i="74"/>
  <c r="I425" i="74"/>
  <c r="I424" i="74"/>
  <c r="I422" i="74"/>
  <c r="I421" i="74"/>
  <c r="I420" i="74"/>
  <c r="I419" i="74"/>
  <c r="I418" i="74"/>
  <c r="I416" i="74"/>
  <c r="I415" i="74"/>
  <c r="I414" i="74"/>
  <c r="I413" i="74"/>
  <c r="I412" i="74"/>
  <c r="I410" i="74"/>
  <c r="I409" i="74"/>
  <c r="I408" i="74"/>
  <c r="I407" i="74"/>
  <c r="I406" i="74"/>
  <c r="I404" i="74"/>
  <c r="I403" i="74"/>
  <c r="I402" i="74"/>
  <c r="I401" i="74"/>
  <c r="I400" i="74"/>
  <c r="I398" i="74"/>
  <c r="I397" i="74"/>
  <c r="I396" i="74"/>
  <c r="I395" i="74"/>
  <c r="I394" i="74"/>
  <c r="I392" i="74"/>
  <c r="I391" i="74"/>
  <c r="I390" i="74"/>
  <c r="I389" i="74"/>
  <c r="I388" i="74"/>
  <c r="I386" i="74"/>
  <c r="I385" i="74"/>
  <c r="I384" i="74"/>
  <c r="I383" i="74"/>
  <c r="I382" i="74"/>
  <c r="I380" i="74"/>
  <c r="I379" i="74"/>
  <c r="I378" i="74"/>
  <c r="I377" i="74"/>
  <c r="I376" i="74"/>
  <c r="I374" i="74"/>
  <c r="I373" i="74"/>
  <c r="I372" i="74"/>
  <c r="I371" i="74"/>
  <c r="I370" i="74"/>
  <c r="I368" i="74"/>
  <c r="I367" i="74"/>
  <c r="I366" i="74"/>
  <c r="I365" i="74"/>
  <c r="I364" i="74"/>
  <c r="I362" i="74"/>
  <c r="I361" i="74"/>
  <c r="I360" i="74"/>
  <c r="I359" i="74"/>
  <c r="I358" i="74"/>
  <c r="I356" i="74"/>
  <c r="I355" i="74"/>
  <c r="I354" i="74"/>
  <c r="I353" i="74"/>
  <c r="I352" i="74"/>
  <c r="I350" i="74"/>
  <c r="I349" i="74"/>
  <c r="I348" i="74"/>
  <c r="I347" i="74"/>
  <c r="I346" i="74"/>
  <c r="I344" i="74"/>
  <c r="I343" i="74"/>
  <c r="I342" i="74"/>
  <c r="I341" i="74"/>
  <c r="I340" i="74"/>
  <c r="I338" i="74"/>
  <c r="I337" i="74"/>
  <c r="I336" i="74"/>
  <c r="I335" i="74"/>
  <c r="I334" i="74"/>
  <c r="I332" i="74"/>
  <c r="I331" i="74"/>
  <c r="I330" i="74"/>
  <c r="I329" i="74"/>
  <c r="I328" i="74"/>
  <c r="I326" i="74"/>
  <c r="I325" i="74"/>
  <c r="I324" i="74"/>
  <c r="I323" i="74"/>
  <c r="I322" i="74"/>
  <c r="I320" i="74"/>
  <c r="I319" i="74"/>
  <c r="I318" i="74"/>
  <c r="I317" i="74"/>
  <c r="I316" i="74"/>
  <c r="I314" i="74"/>
  <c r="I313" i="74"/>
  <c r="I312" i="74"/>
  <c r="I311" i="74"/>
  <c r="I310" i="74"/>
  <c r="I308" i="74"/>
  <c r="I307" i="74"/>
  <c r="I306" i="74"/>
  <c r="I305" i="74"/>
  <c r="I304" i="74"/>
  <c r="I302" i="74"/>
  <c r="I301" i="74"/>
  <c r="I300" i="74"/>
  <c r="I299" i="74"/>
  <c r="I298" i="74"/>
  <c r="I296" i="74"/>
  <c r="I295" i="74"/>
  <c r="I294" i="74"/>
  <c r="I293" i="74"/>
  <c r="I292" i="74"/>
  <c r="I290" i="74"/>
  <c r="I289" i="74"/>
  <c r="I288" i="74"/>
  <c r="I287" i="74"/>
  <c r="I286" i="74"/>
  <c r="I284" i="74"/>
  <c r="I283" i="74"/>
  <c r="I282" i="74"/>
  <c r="I281" i="74"/>
  <c r="I280" i="74"/>
  <c r="I278" i="74"/>
  <c r="I277" i="74"/>
  <c r="I276" i="74"/>
  <c r="I275" i="74"/>
  <c r="I274" i="74"/>
  <c r="I272" i="74"/>
  <c r="I271" i="74"/>
  <c r="I270" i="74"/>
  <c r="I269" i="74"/>
  <c r="I268" i="74"/>
  <c r="I266" i="74"/>
  <c r="I265" i="74"/>
  <c r="I264" i="74"/>
  <c r="I263" i="74"/>
  <c r="I262" i="74"/>
  <c r="I260" i="74"/>
  <c r="I259" i="74"/>
  <c r="I258" i="74"/>
  <c r="I257" i="74"/>
  <c r="I256" i="74"/>
  <c r="I254" i="74"/>
  <c r="I253" i="74"/>
  <c r="I252" i="74"/>
  <c r="I251" i="74"/>
  <c r="I250" i="74"/>
  <c r="I248" i="74"/>
  <c r="I247" i="74"/>
  <c r="I246" i="74"/>
  <c r="I245" i="74"/>
  <c r="I244" i="74"/>
  <c r="I242" i="74"/>
  <c r="I241" i="74"/>
  <c r="I240" i="74"/>
  <c r="I239" i="74"/>
  <c r="I238" i="74"/>
  <c r="I236" i="74"/>
  <c r="I235" i="74"/>
  <c r="I234" i="74"/>
  <c r="I233" i="74"/>
  <c r="I232" i="74"/>
  <c r="I230" i="74"/>
  <c r="I229" i="74"/>
  <c r="I228" i="74"/>
  <c r="I227" i="74"/>
  <c r="I226" i="74"/>
  <c r="I224" i="74"/>
  <c r="I223" i="74"/>
  <c r="I222" i="74"/>
  <c r="I221" i="74"/>
  <c r="I220" i="74"/>
  <c r="I218" i="74"/>
  <c r="I217" i="74"/>
  <c r="I216" i="74"/>
  <c r="I215" i="74"/>
  <c r="I214" i="74"/>
  <c r="I212" i="74"/>
  <c r="I211" i="74"/>
  <c r="I210" i="74"/>
  <c r="I209" i="74"/>
  <c r="I208" i="74"/>
  <c r="I206" i="74"/>
  <c r="I205" i="74"/>
  <c r="I204" i="74"/>
  <c r="I203" i="74"/>
  <c r="I202" i="74"/>
  <c r="I200" i="74"/>
  <c r="I199" i="74"/>
  <c r="I198" i="74"/>
  <c r="I197" i="74"/>
  <c r="I196" i="74"/>
  <c r="I194" i="74"/>
  <c r="I193" i="74"/>
  <c r="I192" i="74"/>
  <c r="I191" i="74"/>
  <c r="I190" i="74"/>
  <c r="I188" i="74"/>
  <c r="I187" i="74"/>
  <c r="I186" i="74"/>
  <c r="I185" i="74"/>
  <c r="I184" i="74"/>
  <c r="I182" i="74"/>
  <c r="I181" i="74"/>
  <c r="I180" i="74"/>
  <c r="I179" i="74"/>
  <c r="I178" i="74"/>
  <c r="I176" i="74"/>
  <c r="I175" i="74"/>
  <c r="I174" i="74"/>
  <c r="I173" i="74"/>
  <c r="I172" i="74"/>
  <c r="I170" i="74"/>
  <c r="I169" i="74"/>
  <c r="I168" i="74"/>
  <c r="I167" i="74"/>
  <c r="I166" i="74"/>
  <c r="I164" i="74"/>
  <c r="I163" i="74"/>
  <c r="I162" i="74"/>
  <c r="I161" i="74"/>
  <c r="I160" i="74"/>
  <c r="I158" i="74"/>
  <c r="I157" i="74"/>
  <c r="I156" i="74"/>
  <c r="I155" i="74"/>
  <c r="I154" i="74"/>
  <c r="I152" i="74"/>
  <c r="I151" i="74"/>
  <c r="I150" i="74"/>
  <c r="I149" i="74"/>
  <c r="I148" i="74"/>
  <c r="I146" i="74"/>
  <c r="I145" i="74"/>
  <c r="I144" i="74"/>
  <c r="I143" i="74"/>
  <c r="I142" i="74"/>
  <c r="I140" i="74"/>
  <c r="I139" i="74"/>
  <c r="I138" i="74"/>
  <c r="I137" i="74"/>
  <c r="I136" i="74"/>
  <c r="I134" i="74"/>
  <c r="I133" i="74"/>
  <c r="I132" i="74"/>
  <c r="I131" i="74"/>
  <c r="I130" i="74"/>
  <c r="I128" i="74"/>
  <c r="I127" i="74"/>
  <c r="I126" i="74"/>
  <c r="I125" i="74"/>
  <c r="I124" i="74"/>
  <c r="I122" i="74"/>
  <c r="I121" i="74"/>
  <c r="I120" i="74"/>
  <c r="I119" i="74"/>
  <c r="I118" i="74"/>
  <c r="I116" i="74"/>
  <c r="I115" i="74"/>
  <c r="I114" i="74"/>
  <c r="I113" i="74"/>
  <c r="I112" i="74"/>
  <c r="I110" i="74"/>
  <c r="I109" i="74"/>
  <c r="I108" i="74"/>
  <c r="I107" i="74"/>
  <c r="I106" i="74"/>
  <c r="I104" i="74"/>
  <c r="I103" i="74"/>
  <c r="I102" i="74"/>
  <c r="I101" i="74"/>
  <c r="I100" i="74"/>
  <c r="I98" i="74"/>
  <c r="I97" i="74"/>
  <c r="I96" i="74"/>
  <c r="I95" i="74"/>
  <c r="I94" i="74"/>
  <c r="I92" i="74"/>
  <c r="I91" i="74"/>
  <c r="I90" i="74"/>
  <c r="I89" i="74"/>
  <c r="I88" i="74"/>
  <c r="I86" i="74"/>
  <c r="I85" i="74"/>
  <c r="I84" i="74"/>
  <c r="I83" i="74"/>
  <c r="I82" i="74"/>
  <c r="I80" i="74"/>
  <c r="I79" i="74"/>
  <c r="I78" i="74"/>
  <c r="I77" i="74"/>
  <c r="I76" i="74"/>
  <c r="I74" i="74"/>
  <c r="I73" i="74"/>
  <c r="I72" i="74"/>
  <c r="I71" i="74"/>
  <c r="I70" i="74"/>
  <c r="I68" i="74"/>
  <c r="I67" i="74"/>
  <c r="I66" i="74"/>
  <c r="I65" i="74"/>
  <c r="I64" i="74"/>
  <c r="I62" i="74"/>
  <c r="I61" i="74"/>
  <c r="I60" i="74"/>
  <c r="I59" i="74"/>
  <c r="I58" i="74"/>
  <c r="I56" i="74"/>
  <c r="I55" i="74"/>
  <c r="I54" i="74"/>
  <c r="I53" i="74"/>
  <c r="I52" i="74"/>
  <c r="I50" i="74"/>
  <c r="I49" i="74"/>
  <c r="I48" i="74"/>
  <c r="I47" i="74"/>
  <c r="I46" i="74"/>
  <c r="I44" i="74"/>
  <c r="I43" i="74"/>
  <c r="I42" i="74"/>
  <c r="I41" i="74"/>
  <c r="I40" i="74"/>
  <c r="I38" i="74"/>
  <c r="I37" i="74"/>
  <c r="I36" i="74"/>
  <c r="I35" i="74"/>
  <c r="I34" i="74"/>
  <c r="I32" i="74"/>
  <c r="I31" i="74"/>
  <c r="I30" i="74"/>
  <c r="I29" i="74"/>
  <c r="I28" i="74"/>
  <c r="I26" i="74"/>
  <c r="I25" i="74"/>
  <c r="I24" i="74"/>
  <c r="I23" i="74"/>
  <c r="I22" i="74"/>
  <c r="I20" i="74"/>
  <c r="I19" i="74"/>
  <c r="I18" i="74"/>
  <c r="I17" i="74"/>
  <c r="I16" i="74"/>
  <c r="I14" i="74"/>
  <c r="I13" i="74"/>
  <c r="I12" i="74"/>
  <c r="I11" i="74"/>
  <c r="I10" i="74"/>
  <c r="I446" i="47"/>
  <c r="I445" i="47"/>
  <c r="I444" i="47"/>
  <c r="I443" i="47"/>
  <c r="I442" i="47"/>
  <c r="I440" i="47"/>
  <c r="I439" i="47"/>
  <c r="I438" i="47"/>
  <c r="I437" i="47"/>
  <c r="I436" i="47"/>
  <c r="I434" i="47"/>
  <c r="I433" i="47"/>
  <c r="I432" i="47"/>
  <c r="I431" i="47"/>
  <c r="I430" i="47"/>
  <c r="I428" i="47"/>
  <c r="I427" i="47"/>
  <c r="I426" i="47"/>
  <c r="I425" i="47"/>
  <c r="I424" i="47"/>
  <c r="I422" i="47"/>
  <c r="I421" i="47"/>
  <c r="I420" i="47"/>
  <c r="I419" i="47"/>
  <c r="I418" i="47"/>
  <c r="I416" i="47"/>
  <c r="I415" i="47"/>
  <c r="I414" i="47"/>
  <c r="I413" i="47"/>
  <c r="I412" i="47"/>
  <c r="I410" i="47"/>
  <c r="I409" i="47"/>
  <c r="I408" i="47"/>
  <c r="I407" i="47"/>
  <c r="I406" i="47"/>
  <c r="I404" i="47"/>
  <c r="I403" i="47"/>
  <c r="I402" i="47"/>
  <c r="I401" i="47"/>
  <c r="I400" i="47"/>
  <c r="I398" i="47"/>
  <c r="I397" i="47"/>
  <c r="I396" i="47"/>
  <c r="I395" i="47"/>
  <c r="I394" i="47"/>
  <c r="I392" i="47"/>
  <c r="I391" i="47"/>
  <c r="I390" i="47"/>
  <c r="I389" i="47"/>
  <c r="I388" i="47"/>
  <c r="I386" i="47"/>
  <c r="I385" i="47"/>
  <c r="I384" i="47"/>
  <c r="I383" i="47"/>
  <c r="I382" i="47"/>
  <c r="I380" i="47"/>
  <c r="I379" i="47"/>
  <c r="I378" i="47"/>
  <c r="I377" i="47"/>
  <c r="I376" i="47"/>
  <c r="I374" i="47"/>
  <c r="I373" i="47"/>
  <c r="I372" i="47"/>
  <c r="I371" i="47"/>
  <c r="I370" i="47"/>
  <c r="I368" i="47"/>
  <c r="I367" i="47"/>
  <c r="I366" i="47"/>
  <c r="I365" i="47"/>
  <c r="I364" i="47"/>
  <c r="I362" i="47"/>
  <c r="I361" i="47"/>
  <c r="I360" i="47"/>
  <c r="I359" i="47"/>
  <c r="I358" i="47"/>
  <c r="I356" i="47"/>
  <c r="I355" i="47"/>
  <c r="I354" i="47"/>
  <c r="I353" i="47"/>
  <c r="I352" i="47"/>
  <c r="I350" i="47"/>
  <c r="I349" i="47"/>
  <c r="I348" i="47"/>
  <c r="I347" i="47"/>
  <c r="I346" i="47"/>
  <c r="I344" i="47"/>
  <c r="I343" i="47"/>
  <c r="I342" i="47"/>
  <c r="I341" i="47"/>
  <c r="I340" i="47"/>
  <c r="I338" i="47"/>
  <c r="I337" i="47"/>
  <c r="I336" i="47"/>
  <c r="I335" i="47"/>
  <c r="I334" i="47"/>
  <c r="I332" i="47"/>
  <c r="I331" i="47"/>
  <c r="I330" i="47"/>
  <c r="I329" i="47"/>
  <c r="I328" i="47"/>
  <c r="I326" i="47"/>
  <c r="I325" i="47"/>
  <c r="I324" i="47"/>
  <c r="I323" i="47"/>
  <c r="I322" i="47"/>
  <c r="I320" i="47"/>
  <c r="I319" i="47"/>
  <c r="I318" i="47"/>
  <c r="I317" i="47"/>
  <c r="I316" i="47"/>
  <c r="I314" i="47"/>
  <c r="I313" i="47"/>
  <c r="I312" i="47"/>
  <c r="I311" i="47"/>
  <c r="I310" i="47"/>
  <c r="I308" i="47"/>
  <c r="I307" i="47"/>
  <c r="I306" i="47"/>
  <c r="I305" i="47"/>
  <c r="I304" i="47"/>
  <c r="I302" i="47"/>
  <c r="I301" i="47"/>
  <c r="I300" i="47"/>
  <c r="I299" i="47"/>
  <c r="I298" i="47"/>
  <c r="I296" i="47"/>
  <c r="I295" i="47"/>
  <c r="I294" i="47"/>
  <c r="I293" i="47"/>
  <c r="I292" i="47"/>
  <c r="I290" i="47"/>
  <c r="I289" i="47"/>
  <c r="I288" i="47"/>
  <c r="I287" i="47"/>
  <c r="I286" i="47"/>
  <c r="I284" i="47"/>
  <c r="I283" i="47"/>
  <c r="I282" i="47"/>
  <c r="I281" i="47"/>
  <c r="I280" i="47"/>
  <c r="I278" i="47"/>
  <c r="I277" i="47"/>
  <c r="I276" i="47"/>
  <c r="I275" i="47"/>
  <c r="I274" i="47"/>
  <c r="I272" i="47"/>
  <c r="I271" i="47"/>
  <c r="I270" i="47"/>
  <c r="I269" i="47"/>
  <c r="I268" i="47"/>
  <c r="I266" i="47"/>
  <c r="I265" i="47"/>
  <c r="I264" i="47"/>
  <c r="I263" i="47"/>
  <c r="I262" i="47"/>
  <c r="I260" i="47"/>
  <c r="I259" i="47"/>
  <c r="I258" i="47"/>
  <c r="I257" i="47"/>
  <c r="I256" i="47"/>
  <c r="I254" i="47"/>
  <c r="I253" i="47"/>
  <c r="I252" i="47"/>
  <c r="I251" i="47"/>
  <c r="I250" i="47"/>
  <c r="I248" i="47"/>
  <c r="I247" i="47"/>
  <c r="I246" i="47"/>
  <c r="I245" i="47"/>
  <c r="I244" i="47"/>
  <c r="I242" i="47"/>
  <c r="I241" i="47"/>
  <c r="I240" i="47"/>
  <c r="I239" i="47"/>
  <c r="I238" i="47"/>
  <c r="I236" i="47"/>
  <c r="I235" i="47"/>
  <c r="I234" i="47"/>
  <c r="I233" i="47"/>
  <c r="I232" i="47"/>
  <c r="I230" i="47"/>
  <c r="I229" i="47"/>
  <c r="I228" i="47"/>
  <c r="I227" i="47"/>
  <c r="I226" i="47"/>
  <c r="I224" i="47"/>
  <c r="I223" i="47"/>
  <c r="I222" i="47"/>
  <c r="I221" i="47"/>
  <c r="I220" i="47"/>
  <c r="I218" i="47"/>
  <c r="I217" i="47"/>
  <c r="I216" i="47"/>
  <c r="I215" i="47"/>
  <c r="I214" i="47"/>
  <c r="I212" i="47"/>
  <c r="I211" i="47"/>
  <c r="I210" i="47"/>
  <c r="I209" i="47"/>
  <c r="I208" i="47"/>
  <c r="I206" i="47"/>
  <c r="I205" i="47"/>
  <c r="I204" i="47"/>
  <c r="I203" i="47"/>
  <c r="I202" i="47"/>
  <c r="I200" i="47"/>
  <c r="I199" i="47"/>
  <c r="I198" i="47"/>
  <c r="I197" i="47"/>
  <c r="I196" i="47"/>
  <c r="I194" i="47"/>
  <c r="I193" i="47"/>
  <c r="I192" i="47"/>
  <c r="I191" i="47"/>
  <c r="I190" i="47"/>
  <c r="I188" i="47"/>
  <c r="I187" i="47"/>
  <c r="I186" i="47"/>
  <c r="I185" i="47"/>
  <c r="I184" i="47"/>
  <c r="I182" i="47"/>
  <c r="I181" i="47"/>
  <c r="I180" i="47"/>
  <c r="I179" i="47"/>
  <c r="I178" i="47"/>
  <c r="I176" i="47"/>
  <c r="I175" i="47"/>
  <c r="I174" i="47"/>
  <c r="I173" i="47"/>
  <c r="I172" i="47"/>
  <c r="I170" i="47"/>
  <c r="I169" i="47"/>
  <c r="I168" i="47"/>
  <c r="I167" i="47"/>
  <c r="I166" i="47"/>
  <c r="I164" i="47"/>
  <c r="I163" i="47"/>
  <c r="I162" i="47"/>
  <c r="I161" i="47"/>
  <c r="I160" i="47"/>
  <c r="I158" i="47"/>
  <c r="I157" i="47"/>
  <c r="I156" i="47"/>
  <c r="I155" i="47"/>
  <c r="I154" i="47"/>
  <c r="I152" i="47"/>
  <c r="I151" i="47"/>
  <c r="I150" i="47"/>
  <c r="I149" i="47"/>
  <c r="I148" i="47"/>
  <c r="I146" i="47"/>
  <c r="I145" i="47"/>
  <c r="I144" i="47"/>
  <c r="I143" i="47"/>
  <c r="I142" i="47"/>
  <c r="I140" i="47"/>
  <c r="I139" i="47"/>
  <c r="I138" i="47"/>
  <c r="I137" i="47"/>
  <c r="I136" i="47"/>
  <c r="I134" i="47"/>
  <c r="I133" i="47"/>
  <c r="I132" i="47"/>
  <c r="I131" i="47"/>
  <c r="I130" i="47"/>
  <c r="I128" i="47"/>
  <c r="I127" i="47"/>
  <c r="I126" i="47"/>
  <c r="I125" i="47"/>
  <c r="I124" i="47"/>
  <c r="I122" i="47"/>
  <c r="I121" i="47"/>
  <c r="I120" i="47"/>
  <c r="I119" i="47"/>
  <c r="I118" i="47"/>
  <c r="I116" i="47"/>
  <c r="I115" i="47"/>
  <c r="I114" i="47"/>
  <c r="I113" i="47"/>
  <c r="I112" i="47"/>
  <c r="I110" i="47"/>
  <c r="I109" i="47"/>
  <c r="I108" i="47"/>
  <c r="I107" i="47"/>
  <c r="I106" i="47"/>
  <c r="I104" i="47"/>
  <c r="I103" i="47"/>
  <c r="I102" i="47"/>
  <c r="I101" i="47"/>
  <c r="I100" i="47"/>
  <c r="I98" i="47"/>
  <c r="I97" i="47"/>
  <c r="I96" i="47"/>
  <c r="I95" i="47"/>
  <c r="I94" i="47"/>
  <c r="I92" i="47"/>
  <c r="I91" i="47"/>
  <c r="I90" i="47"/>
  <c r="I89" i="47"/>
  <c r="I88" i="47"/>
  <c r="I86" i="47"/>
  <c r="I85" i="47"/>
  <c r="I84" i="47"/>
  <c r="I83" i="47"/>
  <c r="I82" i="47"/>
  <c r="I80" i="47"/>
  <c r="I79" i="47"/>
  <c r="I78" i="47"/>
  <c r="I77" i="47"/>
  <c r="I76" i="47"/>
  <c r="I74" i="47"/>
  <c r="I73" i="47"/>
  <c r="I72" i="47"/>
  <c r="I71" i="47"/>
  <c r="I70" i="47"/>
  <c r="I68" i="47"/>
  <c r="I67" i="47"/>
  <c r="I66" i="47"/>
  <c r="I65" i="47"/>
  <c r="I64" i="47"/>
  <c r="I62" i="47"/>
  <c r="I61" i="47"/>
  <c r="I60" i="47"/>
  <c r="I59" i="47"/>
  <c r="I58" i="47"/>
  <c r="I56" i="47"/>
  <c r="I55" i="47"/>
  <c r="I54" i="47"/>
  <c r="I53" i="47"/>
  <c r="I52" i="47"/>
  <c r="I50" i="47"/>
  <c r="I49" i="47"/>
  <c r="I48" i="47"/>
  <c r="I47" i="47"/>
  <c r="I46" i="47"/>
  <c r="I44" i="47"/>
  <c r="I43" i="47"/>
  <c r="I42" i="47"/>
  <c r="I41" i="47"/>
  <c r="I40" i="47"/>
  <c r="I38" i="47"/>
  <c r="I37" i="47"/>
  <c r="I36" i="47"/>
  <c r="I35" i="47"/>
  <c r="I34" i="47"/>
  <c r="I32" i="47"/>
  <c r="I31" i="47"/>
  <c r="I30" i="47"/>
  <c r="I29" i="47"/>
  <c r="I28" i="47"/>
  <c r="I26" i="47"/>
  <c r="I25" i="47"/>
  <c r="I24" i="47"/>
  <c r="I23" i="47"/>
  <c r="I22" i="47"/>
  <c r="I20" i="47"/>
  <c r="I19" i="47"/>
  <c r="I18" i="47"/>
  <c r="I17" i="47"/>
  <c r="I16" i="47"/>
  <c r="I14" i="47"/>
  <c r="I13" i="47"/>
  <c r="I12" i="47"/>
  <c r="I11" i="47"/>
  <c r="I10" i="47"/>
  <c r="L9" i="73"/>
  <c r="L9" i="74"/>
  <c r="L9" i="47"/>
  <c r="L8" i="73"/>
  <c r="L7" i="73"/>
  <c r="L6" i="73"/>
  <c r="L5" i="73"/>
  <c r="L4" i="73"/>
  <c r="L8" i="74"/>
  <c r="K8" i="74"/>
  <c r="L7" i="74"/>
  <c r="K7" i="74"/>
  <c r="L6" i="74"/>
  <c r="K6" i="74"/>
  <c r="L5" i="74"/>
  <c r="K5" i="74"/>
  <c r="L4" i="74"/>
  <c r="K4" i="74"/>
  <c r="L8" i="47"/>
  <c r="K8" i="47"/>
  <c r="L7" i="47"/>
  <c r="K7" i="47"/>
  <c r="L6" i="47"/>
  <c r="K6" i="47"/>
  <c r="L5" i="47"/>
  <c r="K5" i="47"/>
  <c r="L4" i="47"/>
  <c r="K4" i="47"/>
  <c r="I4" i="74"/>
  <c r="I8" i="74"/>
  <c r="I7" i="74"/>
  <c r="I6" i="74"/>
  <c r="I5" i="74"/>
  <c r="K50" i="72"/>
  <c r="K49" i="72"/>
  <c r="K48" i="72"/>
  <c r="K47" i="72"/>
  <c r="K46" i="72"/>
  <c r="K44" i="72"/>
  <c r="K43" i="72"/>
  <c r="K42" i="72"/>
  <c r="K41" i="72"/>
  <c r="K40" i="72"/>
  <c r="K38" i="72"/>
  <c r="K37" i="72"/>
  <c r="K36" i="72"/>
  <c r="K35" i="72"/>
  <c r="K34" i="72"/>
  <c r="K32" i="72"/>
  <c r="K31" i="72"/>
  <c r="K30" i="72"/>
  <c r="K29" i="72"/>
  <c r="K28" i="72"/>
  <c r="K26" i="72"/>
  <c r="K25" i="72"/>
  <c r="K24" i="72"/>
  <c r="K23" i="72"/>
  <c r="K22" i="72"/>
  <c r="K20" i="72"/>
  <c r="K19" i="72"/>
  <c r="K18" i="72"/>
  <c r="K17" i="72"/>
  <c r="K16" i="72"/>
  <c r="K14" i="72"/>
  <c r="K13" i="72"/>
  <c r="K12" i="72"/>
  <c r="K11" i="72"/>
  <c r="K10" i="72"/>
  <c r="K50" i="71"/>
  <c r="K49" i="71"/>
  <c r="K48" i="71"/>
  <c r="K47" i="71"/>
  <c r="K46" i="71"/>
  <c r="K44" i="71"/>
  <c r="K43" i="71"/>
  <c r="K42" i="71"/>
  <c r="K41" i="71"/>
  <c r="K40" i="71"/>
  <c r="K38" i="71"/>
  <c r="K37" i="71"/>
  <c r="K36" i="71"/>
  <c r="K35" i="71"/>
  <c r="K34" i="71"/>
  <c r="K32" i="71"/>
  <c r="K31" i="71"/>
  <c r="K30" i="71"/>
  <c r="K29" i="71"/>
  <c r="K28" i="71"/>
  <c r="K26" i="71"/>
  <c r="K25" i="71"/>
  <c r="K24" i="71"/>
  <c r="K23" i="71"/>
  <c r="K22" i="71"/>
  <c r="K20" i="71"/>
  <c r="K19" i="71"/>
  <c r="K18" i="71"/>
  <c r="K17" i="71"/>
  <c r="K16" i="71"/>
  <c r="K14" i="71"/>
  <c r="K13" i="71"/>
  <c r="K12" i="71"/>
  <c r="K11" i="71"/>
  <c r="K10" i="71"/>
  <c r="L5" i="72"/>
  <c r="L6" i="72"/>
  <c r="L7" i="72"/>
  <c r="L8" i="72"/>
  <c r="L9" i="72"/>
  <c r="L5" i="71"/>
  <c r="L6" i="71"/>
  <c r="L7" i="71"/>
  <c r="L8" i="71"/>
  <c r="L9" i="71"/>
  <c r="L4" i="72"/>
  <c r="L4" i="71"/>
  <c r="K8" i="71"/>
  <c r="K7" i="71"/>
  <c r="K6" i="71"/>
  <c r="K5" i="71"/>
  <c r="K4" i="71"/>
  <c r="K8" i="72"/>
  <c r="K7" i="72"/>
  <c r="K6" i="72"/>
  <c r="K5" i="72"/>
  <c r="K4" i="72"/>
  <c r="I50" i="71"/>
  <c r="I49" i="71"/>
  <c r="I48" i="71"/>
  <c r="I47" i="71"/>
  <c r="I46" i="71"/>
  <c r="I44" i="71"/>
  <c r="I43" i="71"/>
  <c r="I42" i="71"/>
  <c r="I41" i="71"/>
  <c r="I40" i="71"/>
  <c r="I38" i="71"/>
  <c r="I37" i="71"/>
  <c r="I36" i="71"/>
  <c r="I35" i="71"/>
  <c r="I34" i="71"/>
  <c r="I32" i="71"/>
  <c r="I31" i="71"/>
  <c r="I30" i="71"/>
  <c r="I29" i="71"/>
  <c r="I28" i="71"/>
  <c r="I26" i="71"/>
  <c r="I25" i="71"/>
  <c r="I24" i="71"/>
  <c r="I23" i="71"/>
  <c r="I22" i="71"/>
  <c r="I20" i="71"/>
  <c r="I19" i="71"/>
  <c r="I18" i="71"/>
  <c r="I17" i="71"/>
  <c r="I16" i="71"/>
  <c r="I14" i="71"/>
  <c r="I13" i="71"/>
  <c r="I12" i="71"/>
  <c r="I11" i="71"/>
  <c r="I10" i="71"/>
  <c r="I50" i="72"/>
  <c r="I49" i="72"/>
  <c r="I48" i="72"/>
  <c r="I47" i="72"/>
  <c r="I46" i="72"/>
  <c r="I44" i="72"/>
  <c r="I43" i="72"/>
  <c r="I42" i="72"/>
  <c r="I41" i="72"/>
  <c r="I40" i="72"/>
  <c r="I38" i="72"/>
  <c r="I37" i="72"/>
  <c r="I36" i="72"/>
  <c r="I35" i="72"/>
  <c r="I34" i="72"/>
  <c r="I32" i="72"/>
  <c r="I31" i="72"/>
  <c r="I30" i="72"/>
  <c r="I29" i="72"/>
  <c r="I28" i="72"/>
  <c r="I26" i="72"/>
  <c r="I25" i="72"/>
  <c r="I24" i="72"/>
  <c r="I23" i="72"/>
  <c r="I22" i="72"/>
  <c r="I20" i="72"/>
  <c r="I19" i="72"/>
  <c r="I18" i="72"/>
  <c r="I17" i="72"/>
  <c r="I16" i="72"/>
  <c r="I14" i="72"/>
  <c r="I13" i="72"/>
  <c r="I12" i="72"/>
  <c r="I11" i="72"/>
  <c r="I10" i="72"/>
  <c r="I8" i="71"/>
  <c r="I7" i="71"/>
  <c r="I6" i="71"/>
  <c r="I5" i="71"/>
  <c r="I4" i="71"/>
  <c r="I8" i="72"/>
  <c r="I7" i="72"/>
  <c r="I6" i="72"/>
  <c r="I5" i="72"/>
  <c r="I4" i="72"/>
  <c r="L449" i="74" l="1"/>
  <c r="I7" i="100"/>
  <c r="L450" i="74"/>
  <c r="I8" i="100"/>
  <c r="L448" i="74"/>
  <c r="I6" i="100"/>
  <c r="L451" i="74"/>
  <c r="I9" i="100"/>
  <c r="L452" i="74"/>
  <c r="I10" i="100"/>
  <c r="L449" i="73"/>
  <c r="L450" i="73"/>
  <c r="L451" i="73"/>
  <c r="L452" i="73"/>
  <c r="BN80" i="25"/>
  <c r="BM80" i="25"/>
  <c r="BN79" i="25"/>
  <c r="BM79" i="25"/>
  <c r="BN78" i="25"/>
  <c r="BM78" i="25"/>
  <c r="BN77" i="25"/>
  <c r="BM77" i="25"/>
  <c r="BN76" i="25"/>
  <c r="BM76" i="25"/>
  <c r="BN75" i="25"/>
  <c r="BM75" i="25"/>
  <c r="BN74" i="25"/>
  <c r="BM74" i="25"/>
  <c r="BN73" i="25"/>
  <c r="BM73" i="25"/>
  <c r="BN72" i="25"/>
  <c r="BM72" i="25"/>
  <c r="BN71" i="25"/>
  <c r="BM71" i="25"/>
  <c r="BN70" i="25"/>
  <c r="BM70" i="25"/>
  <c r="BN69" i="25"/>
  <c r="BM69" i="25"/>
  <c r="BN68" i="25"/>
  <c r="BM68" i="25"/>
  <c r="BN67" i="25"/>
  <c r="BM67" i="25"/>
  <c r="BN66" i="25"/>
  <c r="BM66" i="25"/>
  <c r="BN65" i="25"/>
  <c r="BM65" i="25"/>
  <c r="BN64" i="25"/>
  <c r="BM64" i="25"/>
  <c r="BN63" i="25"/>
  <c r="BM63" i="25"/>
  <c r="BN62" i="25"/>
  <c r="BM62" i="25"/>
  <c r="BN61" i="25"/>
  <c r="BM61" i="25"/>
  <c r="BN60" i="25"/>
  <c r="BM60" i="25"/>
  <c r="BN59" i="25"/>
  <c r="BM59" i="25"/>
  <c r="BN58" i="25"/>
  <c r="BM58" i="25"/>
  <c r="BN57" i="25"/>
  <c r="BM57" i="25"/>
  <c r="BN56" i="25"/>
  <c r="BM56" i="25"/>
  <c r="BN55" i="25"/>
  <c r="BM55" i="25"/>
  <c r="BN54" i="25"/>
  <c r="BM54" i="25"/>
  <c r="BN53" i="25"/>
  <c r="BM53" i="25"/>
  <c r="BN52" i="25"/>
  <c r="BM52" i="25"/>
  <c r="BN51" i="25"/>
  <c r="BM51" i="25"/>
  <c r="BN50" i="25"/>
  <c r="BM50" i="25"/>
  <c r="BN49" i="25"/>
  <c r="BM49" i="25"/>
  <c r="BN48" i="25"/>
  <c r="BM48" i="25"/>
  <c r="BN47" i="25"/>
  <c r="BM47" i="25"/>
  <c r="BN46" i="25"/>
  <c r="BM46" i="25"/>
  <c r="BN45" i="25"/>
  <c r="BM45" i="25"/>
  <c r="BN44" i="25"/>
  <c r="BM44" i="25"/>
  <c r="BN43" i="25"/>
  <c r="BM43" i="25"/>
  <c r="BN42" i="25"/>
  <c r="BM42" i="25"/>
  <c r="BN41" i="25"/>
  <c r="BM41" i="25"/>
  <c r="BN40" i="25"/>
  <c r="BM40" i="25"/>
  <c r="BN39" i="25"/>
  <c r="BM39" i="25"/>
  <c r="BN38" i="25"/>
  <c r="BM38" i="25"/>
  <c r="BN37" i="25"/>
  <c r="BM37" i="25"/>
  <c r="BN36" i="25"/>
  <c r="BM36" i="25"/>
  <c r="BN35" i="25"/>
  <c r="BM35" i="25"/>
  <c r="BN34" i="25"/>
  <c r="BM34" i="25"/>
  <c r="BN33" i="25"/>
  <c r="BM33" i="25"/>
  <c r="BN32" i="25"/>
  <c r="BM32" i="25"/>
  <c r="BN31" i="25"/>
  <c r="BM31" i="25"/>
  <c r="BN30" i="25"/>
  <c r="BM30" i="25"/>
  <c r="BN29" i="25"/>
  <c r="BM29" i="25"/>
  <c r="BN28" i="25"/>
  <c r="BM28" i="25"/>
  <c r="BN27" i="25"/>
  <c r="BM27" i="25"/>
  <c r="BN26" i="25"/>
  <c r="BM26" i="25"/>
  <c r="BN25" i="25"/>
  <c r="BM25" i="25"/>
  <c r="BN24" i="25"/>
  <c r="BM24" i="25"/>
  <c r="BN23" i="25"/>
  <c r="BM23" i="25"/>
  <c r="BN22" i="25"/>
  <c r="BM22" i="25"/>
  <c r="BN21" i="25"/>
  <c r="BM21" i="25"/>
  <c r="BN20" i="25"/>
  <c r="BM20" i="25"/>
  <c r="BN19" i="25"/>
  <c r="BM19" i="25"/>
  <c r="BN18" i="25"/>
  <c r="BM18" i="25"/>
  <c r="BN17" i="25"/>
  <c r="BM17" i="25"/>
  <c r="BN16" i="25"/>
  <c r="BM16" i="25"/>
  <c r="BN15" i="25"/>
  <c r="BM15" i="25"/>
  <c r="BN14" i="25"/>
  <c r="BM14" i="25"/>
  <c r="BN13" i="25"/>
  <c r="BM13" i="25"/>
  <c r="BN12" i="25"/>
  <c r="BM12" i="25"/>
  <c r="BN11" i="25"/>
  <c r="BM11" i="25"/>
  <c r="BN10" i="25"/>
  <c r="BM10" i="25"/>
  <c r="BN9" i="25"/>
  <c r="BM9" i="25"/>
  <c r="BN8" i="25"/>
  <c r="BM8" i="25"/>
  <c r="BN7" i="25"/>
  <c r="BM7" i="25"/>
  <c r="BE80" i="25"/>
  <c r="BD80" i="25"/>
  <c r="BE79" i="25"/>
  <c r="BD79" i="25"/>
  <c r="BE78" i="25"/>
  <c r="BD78" i="25"/>
  <c r="BE77" i="25"/>
  <c r="BD77" i="25"/>
  <c r="BE76" i="25"/>
  <c r="BD76" i="25"/>
  <c r="BE75" i="25"/>
  <c r="BD75" i="25"/>
  <c r="BE74" i="25"/>
  <c r="BD74" i="25"/>
  <c r="BE73" i="25"/>
  <c r="BD73" i="25"/>
  <c r="BE72" i="25"/>
  <c r="BD72" i="25"/>
  <c r="BE71" i="25"/>
  <c r="BD71" i="25"/>
  <c r="BE70" i="25"/>
  <c r="BD70" i="25"/>
  <c r="BE69" i="25"/>
  <c r="BD69" i="25"/>
  <c r="BE68" i="25"/>
  <c r="BD68" i="25"/>
  <c r="BE67" i="25"/>
  <c r="BD67" i="25"/>
  <c r="BE66" i="25"/>
  <c r="BD66" i="25"/>
  <c r="BE65" i="25"/>
  <c r="BD65" i="25"/>
  <c r="BE64" i="25"/>
  <c r="BD64" i="25"/>
  <c r="BE63" i="25"/>
  <c r="BD63" i="25"/>
  <c r="BE62" i="25"/>
  <c r="BD62" i="25"/>
  <c r="BE61" i="25"/>
  <c r="BD61" i="25"/>
  <c r="BE60" i="25"/>
  <c r="BD60" i="25"/>
  <c r="BE59" i="25"/>
  <c r="BD59" i="25"/>
  <c r="BE58" i="25"/>
  <c r="BD58" i="25"/>
  <c r="BE57" i="25"/>
  <c r="BD57" i="25"/>
  <c r="BE56" i="25"/>
  <c r="BD56" i="25"/>
  <c r="BE55" i="25"/>
  <c r="BD55" i="25"/>
  <c r="BE54" i="25"/>
  <c r="BD54" i="25"/>
  <c r="BE53" i="25"/>
  <c r="BD53" i="25"/>
  <c r="BE52" i="25"/>
  <c r="BD52" i="25"/>
  <c r="BE51" i="25"/>
  <c r="BD51" i="25"/>
  <c r="BE50" i="25"/>
  <c r="BD50" i="25"/>
  <c r="BE49" i="25"/>
  <c r="BD49" i="25"/>
  <c r="BE48" i="25"/>
  <c r="BD48" i="25"/>
  <c r="BE47" i="25"/>
  <c r="BD47" i="25"/>
  <c r="BE46" i="25"/>
  <c r="BD46" i="25"/>
  <c r="BE45" i="25"/>
  <c r="BD45" i="25"/>
  <c r="BE44" i="25"/>
  <c r="BD44" i="25"/>
  <c r="BE43" i="25"/>
  <c r="BD43" i="25"/>
  <c r="BE42" i="25"/>
  <c r="BD42" i="25"/>
  <c r="BE41" i="25"/>
  <c r="BD41" i="25"/>
  <c r="BE40" i="25"/>
  <c r="BD40" i="25"/>
  <c r="BE39" i="25"/>
  <c r="BD39" i="25"/>
  <c r="BE38" i="25"/>
  <c r="BD38" i="25"/>
  <c r="BE37" i="25"/>
  <c r="BD37" i="25"/>
  <c r="BE36" i="25"/>
  <c r="BD36" i="25"/>
  <c r="BE35" i="25"/>
  <c r="BD35" i="25"/>
  <c r="BE34" i="25"/>
  <c r="BD34" i="25"/>
  <c r="BE33" i="25"/>
  <c r="BD33" i="25"/>
  <c r="BE32" i="25"/>
  <c r="BD32" i="25"/>
  <c r="BE31" i="25"/>
  <c r="BD31" i="25"/>
  <c r="BE30" i="25"/>
  <c r="BD30" i="25"/>
  <c r="BE29" i="25"/>
  <c r="BD29" i="25"/>
  <c r="BE28" i="25"/>
  <c r="BD28" i="25"/>
  <c r="BE27" i="25"/>
  <c r="BD27" i="25"/>
  <c r="BE26" i="25"/>
  <c r="BD26" i="25"/>
  <c r="BE25" i="25"/>
  <c r="BD25" i="25"/>
  <c r="BE24" i="25"/>
  <c r="BD24" i="25"/>
  <c r="BE23" i="25"/>
  <c r="BD23" i="25"/>
  <c r="BE22" i="25"/>
  <c r="BD22" i="25"/>
  <c r="BE21" i="25"/>
  <c r="BD21" i="25"/>
  <c r="BE20" i="25"/>
  <c r="BD20" i="25"/>
  <c r="BE19" i="25"/>
  <c r="BD19" i="25"/>
  <c r="BE18" i="25"/>
  <c r="BD18" i="25"/>
  <c r="BE17" i="25"/>
  <c r="BD17" i="25"/>
  <c r="BE16" i="25"/>
  <c r="BD16" i="25"/>
  <c r="BE15" i="25"/>
  <c r="BD15" i="25"/>
  <c r="BE14" i="25"/>
  <c r="BD14" i="25"/>
  <c r="BE13" i="25"/>
  <c r="BD13" i="25"/>
  <c r="BE12" i="25"/>
  <c r="BD12" i="25"/>
  <c r="BE11" i="25"/>
  <c r="BD11" i="25"/>
  <c r="BE10" i="25"/>
  <c r="BD10" i="25"/>
  <c r="BE9" i="25"/>
  <c r="BD9" i="25"/>
  <c r="BE8" i="25"/>
  <c r="BD8" i="25"/>
  <c r="BE7" i="25"/>
  <c r="BD7" i="25"/>
  <c r="AV80" i="25"/>
  <c r="AU80" i="25"/>
  <c r="AV79" i="25"/>
  <c r="AU79" i="25"/>
  <c r="AV78" i="25"/>
  <c r="AU78" i="25"/>
  <c r="AV77" i="25"/>
  <c r="AU77" i="25"/>
  <c r="AV76" i="25"/>
  <c r="AU76" i="25"/>
  <c r="AV75" i="25"/>
  <c r="AU75" i="25"/>
  <c r="AV74" i="25"/>
  <c r="AU74" i="25"/>
  <c r="AV73" i="25"/>
  <c r="AU73" i="25"/>
  <c r="AV72" i="25"/>
  <c r="AU72" i="25"/>
  <c r="AV71" i="25"/>
  <c r="AU71" i="25"/>
  <c r="AV70" i="25"/>
  <c r="AU70" i="25"/>
  <c r="AV69" i="25"/>
  <c r="AU69" i="25"/>
  <c r="AV68" i="25"/>
  <c r="AU68" i="25"/>
  <c r="AV67" i="25"/>
  <c r="AU67" i="25"/>
  <c r="AV66" i="25"/>
  <c r="AU66" i="25"/>
  <c r="AV65" i="25"/>
  <c r="AU65" i="25"/>
  <c r="AV64" i="25"/>
  <c r="AU64" i="25"/>
  <c r="AV63" i="25"/>
  <c r="AU63" i="25"/>
  <c r="AV62" i="25"/>
  <c r="AU62" i="25"/>
  <c r="AV61" i="25"/>
  <c r="AU61" i="25"/>
  <c r="AV60" i="25"/>
  <c r="AU60" i="25"/>
  <c r="AV59" i="25"/>
  <c r="AU59" i="25"/>
  <c r="AV58" i="25"/>
  <c r="AU58" i="25"/>
  <c r="AV57" i="25"/>
  <c r="AU57" i="25"/>
  <c r="AV56" i="25"/>
  <c r="AU56" i="25"/>
  <c r="AV55" i="25"/>
  <c r="AU55" i="25"/>
  <c r="AV54" i="25"/>
  <c r="AU54" i="25"/>
  <c r="AV53" i="25"/>
  <c r="AU53" i="25"/>
  <c r="AV52" i="25"/>
  <c r="AU52" i="25"/>
  <c r="AV51" i="25"/>
  <c r="AU51" i="25"/>
  <c r="AV50" i="25"/>
  <c r="AU50" i="25"/>
  <c r="AV49" i="25"/>
  <c r="AU49" i="25"/>
  <c r="AV48" i="25"/>
  <c r="AU48" i="25"/>
  <c r="AV47" i="25"/>
  <c r="AU47" i="25"/>
  <c r="AV46" i="25"/>
  <c r="AU46" i="25"/>
  <c r="AV45" i="25"/>
  <c r="AU45" i="25"/>
  <c r="AV44" i="25"/>
  <c r="AU44" i="25"/>
  <c r="AV43" i="25"/>
  <c r="AU43" i="25"/>
  <c r="AV42" i="25"/>
  <c r="AU42" i="25"/>
  <c r="AV41" i="25"/>
  <c r="AU41" i="25"/>
  <c r="AV40" i="25"/>
  <c r="AU40" i="25"/>
  <c r="AV39" i="25"/>
  <c r="AU39" i="25"/>
  <c r="AV38" i="25"/>
  <c r="AU38" i="25"/>
  <c r="AV37" i="25"/>
  <c r="AU37" i="25"/>
  <c r="AV36" i="25"/>
  <c r="AU36" i="25"/>
  <c r="AV35" i="25"/>
  <c r="AU35" i="25"/>
  <c r="AV34" i="25"/>
  <c r="AU34" i="25"/>
  <c r="AV33" i="25"/>
  <c r="AU33" i="25"/>
  <c r="AV32" i="25"/>
  <c r="AU32" i="25"/>
  <c r="AV31" i="25"/>
  <c r="AU31" i="25"/>
  <c r="AV30" i="25"/>
  <c r="AU30" i="25"/>
  <c r="AV29" i="25"/>
  <c r="AU29" i="25"/>
  <c r="AV28" i="25"/>
  <c r="AU28" i="25"/>
  <c r="AV27" i="25"/>
  <c r="AU27" i="25"/>
  <c r="AV26" i="25"/>
  <c r="AU26" i="25"/>
  <c r="AV25" i="25"/>
  <c r="AU25" i="25"/>
  <c r="AV24" i="25"/>
  <c r="AU24" i="25"/>
  <c r="AV23" i="25"/>
  <c r="AU23" i="25"/>
  <c r="AV22" i="25"/>
  <c r="AU22" i="25"/>
  <c r="AV21" i="25"/>
  <c r="AU21" i="25"/>
  <c r="AV20" i="25"/>
  <c r="AU20" i="25"/>
  <c r="AV19" i="25"/>
  <c r="AU19" i="25"/>
  <c r="AV18" i="25"/>
  <c r="AU18" i="25"/>
  <c r="AV17" i="25"/>
  <c r="AU17" i="25"/>
  <c r="AV16" i="25"/>
  <c r="AU16" i="25"/>
  <c r="AV15" i="25"/>
  <c r="AU15" i="25"/>
  <c r="AV14" i="25"/>
  <c r="AU14" i="25"/>
  <c r="AV13" i="25"/>
  <c r="AU13" i="25"/>
  <c r="AV12" i="25"/>
  <c r="AU12" i="25"/>
  <c r="AV11" i="25"/>
  <c r="AU11" i="25"/>
  <c r="AV10" i="25"/>
  <c r="AU10" i="25"/>
  <c r="AV9" i="25"/>
  <c r="AU9" i="25"/>
  <c r="AV8" i="25"/>
  <c r="AU8" i="25"/>
  <c r="AV7" i="25"/>
  <c r="AU7" i="25"/>
  <c r="AM80" i="25"/>
  <c r="AL80" i="25"/>
  <c r="AM79" i="25"/>
  <c r="AL79" i="25"/>
  <c r="AM78" i="25"/>
  <c r="AL78" i="25"/>
  <c r="AM77" i="25"/>
  <c r="AL77" i="25"/>
  <c r="AM76" i="25"/>
  <c r="AL76" i="25"/>
  <c r="AM75" i="25"/>
  <c r="AL75" i="25"/>
  <c r="AM74" i="25"/>
  <c r="AL74" i="25"/>
  <c r="AM73" i="25"/>
  <c r="AL73" i="25"/>
  <c r="AM72" i="25"/>
  <c r="AL72" i="25"/>
  <c r="AM71" i="25"/>
  <c r="AL71" i="25"/>
  <c r="AM70" i="25"/>
  <c r="AL70" i="25"/>
  <c r="AM69" i="25"/>
  <c r="AL69" i="25"/>
  <c r="AM68" i="25"/>
  <c r="AL68" i="25"/>
  <c r="AM67" i="25"/>
  <c r="AL67" i="25"/>
  <c r="AM66" i="25"/>
  <c r="AL66" i="25"/>
  <c r="AM65" i="25"/>
  <c r="AL65" i="25"/>
  <c r="AM64" i="25"/>
  <c r="AL64" i="25"/>
  <c r="AM63" i="25"/>
  <c r="AL63" i="25"/>
  <c r="AM62" i="25"/>
  <c r="AL62" i="25"/>
  <c r="AM61" i="25"/>
  <c r="AL61" i="25"/>
  <c r="AM60" i="25"/>
  <c r="AL60" i="25"/>
  <c r="AM59" i="25"/>
  <c r="AL59" i="25"/>
  <c r="AM58" i="25"/>
  <c r="AL58" i="25"/>
  <c r="AM57" i="25"/>
  <c r="AL57" i="25"/>
  <c r="AM56" i="25"/>
  <c r="AL56" i="25"/>
  <c r="AM55" i="25"/>
  <c r="AL55" i="25"/>
  <c r="AM54" i="25"/>
  <c r="AL54" i="25"/>
  <c r="AM53" i="25"/>
  <c r="AL53" i="25"/>
  <c r="AM52" i="25"/>
  <c r="AL52" i="25"/>
  <c r="AM51" i="25"/>
  <c r="AL51" i="25"/>
  <c r="AM50" i="25"/>
  <c r="AL50" i="25"/>
  <c r="AM49" i="25"/>
  <c r="AL49" i="25"/>
  <c r="AM48" i="25"/>
  <c r="AL48" i="25"/>
  <c r="AM47" i="25"/>
  <c r="AL47" i="25"/>
  <c r="AM46" i="25"/>
  <c r="AL46" i="25"/>
  <c r="AM45" i="25"/>
  <c r="AL45" i="25"/>
  <c r="AM44" i="25"/>
  <c r="AL44" i="25"/>
  <c r="AM43" i="25"/>
  <c r="AL43" i="25"/>
  <c r="AM42" i="25"/>
  <c r="AL42" i="25"/>
  <c r="AM41" i="25"/>
  <c r="AL41" i="25"/>
  <c r="AM40" i="25"/>
  <c r="AL40" i="25"/>
  <c r="AM39" i="25"/>
  <c r="AL39" i="25"/>
  <c r="AM38" i="25"/>
  <c r="AL38" i="25"/>
  <c r="AM37" i="25"/>
  <c r="AL37" i="25"/>
  <c r="AM36" i="25"/>
  <c r="AL36" i="25"/>
  <c r="AM35" i="25"/>
  <c r="AL35" i="25"/>
  <c r="AM34" i="25"/>
  <c r="AL34" i="25"/>
  <c r="AM33" i="25"/>
  <c r="AL33" i="25"/>
  <c r="AM32" i="25"/>
  <c r="AL32" i="25"/>
  <c r="AM31" i="25"/>
  <c r="AL31" i="25"/>
  <c r="AM30" i="25"/>
  <c r="AL30" i="25"/>
  <c r="AM29" i="25"/>
  <c r="AL29" i="25"/>
  <c r="AM28" i="25"/>
  <c r="AL28" i="25"/>
  <c r="AM27" i="25"/>
  <c r="AL27" i="25"/>
  <c r="AM26" i="25"/>
  <c r="AL26" i="25"/>
  <c r="AM25" i="25"/>
  <c r="AL25" i="25"/>
  <c r="AM24" i="25"/>
  <c r="AL24" i="25"/>
  <c r="AM23" i="25"/>
  <c r="AL23" i="25"/>
  <c r="AM22" i="25"/>
  <c r="AL22" i="25"/>
  <c r="AM21" i="25"/>
  <c r="AL21" i="25"/>
  <c r="AM20" i="25"/>
  <c r="AL20" i="25"/>
  <c r="AM19" i="25"/>
  <c r="AL19" i="25"/>
  <c r="AM18" i="25"/>
  <c r="AL18" i="25"/>
  <c r="AM17" i="25"/>
  <c r="AL17" i="25"/>
  <c r="AM16" i="25"/>
  <c r="AL16" i="25"/>
  <c r="AM15" i="25"/>
  <c r="AL15" i="25"/>
  <c r="AM14" i="25"/>
  <c r="AL14" i="25"/>
  <c r="AM13" i="25"/>
  <c r="AL13" i="25"/>
  <c r="AM12" i="25"/>
  <c r="AL12" i="25"/>
  <c r="AM11" i="25"/>
  <c r="AL11" i="25"/>
  <c r="AM10" i="25"/>
  <c r="AL10" i="25"/>
  <c r="AM9" i="25"/>
  <c r="AL9" i="25"/>
  <c r="AM8" i="25"/>
  <c r="AL8" i="25"/>
  <c r="AM7" i="25"/>
  <c r="AL7" i="25"/>
  <c r="AD80" i="25"/>
  <c r="AC80" i="25"/>
  <c r="AD79" i="25"/>
  <c r="AC79" i="25"/>
  <c r="AD78" i="25"/>
  <c r="AC78" i="25"/>
  <c r="AD77" i="25"/>
  <c r="AC77" i="25"/>
  <c r="AD76" i="25"/>
  <c r="AC76" i="25"/>
  <c r="AD75" i="25"/>
  <c r="AC75" i="25"/>
  <c r="AD74" i="25"/>
  <c r="AC74" i="25"/>
  <c r="AD73" i="25"/>
  <c r="AC73" i="25"/>
  <c r="AD72" i="25"/>
  <c r="AC72" i="25"/>
  <c r="AD71" i="25"/>
  <c r="AC71" i="25"/>
  <c r="AD70" i="25"/>
  <c r="AC70" i="25"/>
  <c r="AD69" i="25"/>
  <c r="AC69" i="25"/>
  <c r="AD68" i="25"/>
  <c r="AC68" i="25"/>
  <c r="AD67" i="25"/>
  <c r="AC67" i="25"/>
  <c r="AD66" i="25"/>
  <c r="AC66" i="25"/>
  <c r="AD65" i="25"/>
  <c r="AC65" i="25"/>
  <c r="AD64" i="25"/>
  <c r="AC64" i="25"/>
  <c r="AD63" i="25"/>
  <c r="AC63" i="25"/>
  <c r="AD62" i="25"/>
  <c r="AC62" i="25"/>
  <c r="AD61" i="25"/>
  <c r="AC61" i="25"/>
  <c r="AD60" i="25"/>
  <c r="AC60" i="25"/>
  <c r="AD59" i="25"/>
  <c r="AC59" i="25"/>
  <c r="AD58" i="25"/>
  <c r="AC58" i="25"/>
  <c r="AD57" i="25"/>
  <c r="AC57" i="25"/>
  <c r="AD56" i="25"/>
  <c r="AC56" i="25"/>
  <c r="AD55" i="25"/>
  <c r="AC55" i="25"/>
  <c r="AD54" i="25"/>
  <c r="AC54" i="25"/>
  <c r="AD53" i="25"/>
  <c r="AC53" i="25"/>
  <c r="AD52" i="25"/>
  <c r="AC52" i="25"/>
  <c r="AD51" i="25"/>
  <c r="AC51" i="25"/>
  <c r="AD50" i="25"/>
  <c r="AC50" i="25"/>
  <c r="AD49" i="25"/>
  <c r="AC49" i="25"/>
  <c r="AD48" i="25"/>
  <c r="AC48" i="25"/>
  <c r="AD47" i="25"/>
  <c r="AC47" i="25"/>
  <c r="AD46" i="25"/>
  <c r="AC46" i="25"/>
  <c r="AD45" i="25"/>
  <c r="AC45" i="25"/>
  <c r="AD44" i="25"/>
  <c r="AC44" i="25"/>
  <c r="AD43" i="25"/>
  <c r="AC43" i="25"/>
  <c r="AD42" i="25"/>
  <c r="AC42" i="25"/>
  <c r="AD41" i="25"/>
  <c r="AC41" i="25"/>
  <c r="AD40" i="25"/>
  <c r="AC40" i="25"/>
  <c r="AD39" i="25"/>
  <c r="AC39" i="25"/>
  <c r="AD38" i="25"/>
  <c r="AC38" i="25"/>
  <c r="AD37" i="25"/>
  <c r="AC37" i="25"/>
  <c r="AD36" i="25"/>
  <c r="AC36" i="25"/>
  <c r="AD35" i="25"/>
  <c r="AC35" i="25"/>
  <c r="AD34" i="25"/>
  <c r="AC34" i="25"/>
  <c r="AD33" i="25"/>
  <c r="AC33" i="25"/>
  <c r="AD32" i="25"/>
  <c r="AC32" i="25"/>
  <c r="AD31" i="25"/>
  <c r="AC31" i="25"/>
  <c r="AD30" i="25"/>
  <c r="AC30" i="25"/>
  <c r="AD29" i="25"/>
  <c r="AC29" i="25"/>
  <c r="AD28" i="25"/>
  <c r="AC28" i="25"/>
  <c r="AD27" i="25"/>
  <c r="AC27" i="25"/>
  <c r="AD26" i="25"/>
  <c r="AC26" i="25"/>
  <c r="AD25" i="25"/>
  <c r="AC25" i="25"/>
  <c r="AD24" i="25"/>
  <c r="AC24" i="25"/>
  <c r="AD23" i="25"/>
  <c r="AC23" i="25"/>
  <c r="AD22" i="25"/>
  <c r="AC22" i="25"/>
  <c r="AD21" i="25"/>
  <c r="AC21" i="25"/>
  <c r="AD20" i="25"/>
  <c r="AC20" i="25"/>
  <c r="AD19" i="25"/>
  <c r="AC19" i="25"/>
  <c r="AD18" i="25"/>
  <c r="AC18" i="25"/>
  <c r="AD17" i="25"/>
  <c r="AC17" i="25"/>
  <c r="AD16" i="25"/>
  <c r="AC16" i="25"/>
  <c r="AD15" i="25"/>
  <c r="AC15" i="25"/>
  <c r="AD14" i="25"/>
  <c r="AC14" i="25"/>
  <c r="AD13" i="25"/>
  <c r="AC13" i="25"/>
  <c r="AD12" i="25"/>
  <c r="AC12" i="25"/>
  <c r="AD11" i="25"/>
  <c r="AC11" i="25"/>
  <c r="AD10" i="25"/>
  <c r="AC10" i="25"/>
  <c r="AD9" i="25"/>
  <c r="AC9" i="25"/>
  <c r="AD8" i="25"/>
  <c r="AC8" i="25"/>
  <c r="AD7" i="25"/>
  <c r="AC7" i="25"/>
  <c r="U80" i="25"/>
  <c r="T80" i="25"/>
  <c r="U79" i="25"/>
  <c r="T79" i="25"/>
  <c r="U78" i="25"/>
  <c r="T78" i="25"/>
  <c r="U77" i="25"/>
  <c r="T77" i="25"/>
  <c r="U76" i="25"/>
  <c r="T76" i="25"/>
  <c r="U75" i="25"/>
  <c r="T75" i="25"/>
  <c r="U74" i="25"/>
  <c r="T74" i="25"/>
  <c r="U73" i="25"/>
  <c r="T73" i="25"/>
  <c r="U72" i="25"/>
  <c r="T72" i="25"/>
  <c r="U71" i="25"/>
  <c r="T71" i="25"/>
  <c r="U70" i="25"/>
  <c r="T70" i="25"/>
  <c r="U69" i="25"/>
  <c r="T69" i="25"/>
  <c r="U68" i="25"/>
  <c r="T68" i="25"/>
  <c r="U67" i="25"/>
  <c r="T67" i="25"/>
  <c r="U66" i="25"/>
  <c r="T66" i="25"/>
  <c r="U65" i="25"/>
  <c r="T65" i="25"/>
  <c r="U64" i="25"/>
  <c r="T64" i="25"/>
  <c r="U63" i="25"/>
  <c r="T63" i="25"/>
  <c r="U62" i="25"/>
  <c r="T62" i="25"/>
  <c r="U61" i="25"/>
  <c r="T61" i="25"/>
  <c r="U60" i="25"/>
  <c r="T60" i="25"/>
  <c r="U59" i="25"/>
  <c r="T59" i="25"/>
  <c r="U58" i="25"/>
  <c r="T58" i="25"/>
  <c r="U57" i="25"/>
  <c r="T57" i="25"/>
  <c r="U56" i="25"/>
  <c r="T56" i="25"/>
  <c r="U55" i="25"/>
  <c r="T55" i="25"/>
  <c r="U54" i="25"/>
  <c r="T54" i="25"/>
  <c r="U53" i="25"/>
  <c r="T53" i="25"/>
  <c r="U52" i="25"/>
  <c r="T52" i="25"/>
  <c r="U51" i="25"/>
  <c r="T51" i="25"/>
  <c r="U50" i="25"/>
  <c r="T50" i="25"/>
  <c r="U49" i="25"/>
  <c r="T49" i="25"/>
  <c r="U48" i="25"/>
  <c r="T48" i="25"/>
  <c r="U47" i="25"/>
  <c r="T47" i="25"/>
  <c r="U46" i="25"/>
  <c r="T46" i="25"/>
  <c r="U45" i="25"/>
  <c r="T45" i="25"/>
  <c r="U44" i="25"/>
  <c r="T44" i="25"/>
  <c r="U43" i="25"/>
  <c r="T43" i="25"/>
  <c r="U42" i="25"/>
  <c r="T42" i="25"/>
  <c r="U41" i="25"/>
  <c r="T41" i="25"/>
  <c r="U40" i="25"/>
  <c r="T40" i="25"/>
  <c r="U39" i="25"/>
  <c r="T39" i="25"/>
  <c r="U38" i="25"/>
  <c r="T38" i="25"/>
  <c r="U37" i="25"/>
  <c r="T37" i="25"/>
  <c r="U36" i="25"/>
  <c r="T36" i="25"/>
  <c r="U35" i="25"/>
  <c r="T35" i="25"/>
  <c r="U34" i="25"/>
  <c r="T34" i="25"/>
  <c r="U33" i="25"/>
  <c r="T33" i="25"/>
  <c r="U32" i="25"/>
  <c r="T32" i="25"/>
  <c r="U31" i="25"/>
  <c r="T31" i="25"/>
  <c r="U30" i="25"/>
  <c r="T30" i="25"/>
  <c r="U29" i="25"/>
  <c r="T29" i="25"/>
  <c r="U28" i="25"/>
  <c r="T28" i="25"/>
  <c r="U27" i="25"/>
  <c r="T27" i="25"/>
  <c r="U26" i="25"/>
  <c r="T26" i="25"/>
  <c r="U25" i="25"/>
  <c r="T25" i="25"/>
  <c r="U24" i="25"/>
  <c r="T24" i="25"/>
  <c r="U23" i="25"/>
  <c r="T23" i="25"/>
  <c r="U22" i="25"/>
  <c r="T22" i="25"/>
  <c r="U21" i="25"/>
  <c r="T21" i="25"/>
  <c r="U20" i="25"/>
  <c r="T20" i="25"/>
  <c r="U19" i="25"/>
  <c r="T19" i="25"/>
  <c r="U18" i="25"/>
  <c r="T18" i="25"/>
  <c r="U17" i="25"/>
  <c r="T17" i="25"/>
  <c r="U16" i="25"/>
  <c r="T16" i="25"/>
  <c r="U15" i="25"/>
  <c r="T15" i="25"/>
  <c r="U14" i="25"/>
  <c r="T14" i="25"/>
  <c r="U13" i="25"/>
  <c r="T13" i="25"/>
  <c r="U12" i="25"/>
  <c r="T12" i="25"/>
  <c r="U11" i="25"/>
  <c r="T11" i="25"/>
  <c r="U10" i="25"/>
  <c r="T10" i="25"/>
  <c r="U9" i="25"/>
  <c r="T9" i="25"/>
  <c r="U8" i="25"/>
  <c r="T8" i="25"/>
  <c r="U7" i="25"/>
  <c r="T7" i="25"/>
  <c r="BJ80" i="25"/>
  <c r="BI80" i="25"/>
  <c r="BJ79" i="25"/>
  <c r="BI79" i="25"/>
  <c r="BJ78" i="25"/>
  <c r="BI78" i="25"/>
  <c r="BJ77" i="25"/>
  <c r="BI77" i="25"/>
  <c r="BJ76" i="25"/>
  <c r="BI76" i="25"/>
  <c r="BJ75" i="25"/>
  <c r="BI75" i="25"/>
  <c r="BJ74" i="25"/>
  <c r="BI74" i="25"/>
  <c r="BJ73" i="25"/>
  <c r="BI73" i="25"/>
  <c r="BJ72" i="25"/>
  <c r="BI72" i="25"/>
  <c r="BJ71" i="25"/>
  <c r="BI71" i="25"/>
  <c r="BJ70" i="25"/>
  <c r="BI70" i="25"/>
  <c r="BJ69" i="25"/>
  <c r="BI69" i="25"/>
  <c r="BJ68" i="25"/>
  <c r="BI68" i="25"/>
  <c r="BJ67" i="25"/>
  <c r="BI67" i="25"/>
  <c r="BJ66" i="25"/>
  <c r="BI66" i="25"/>
  <c r="BJ65" i="25"/>
  <c r="BI65" i="25"/>
  <c r="BJ64" i="25"/>
  <c r="BI64" i="25"/>
  <c r="BJ63" i="25"/>
  <c r="BI63" i="25"/>
  <c r="BJ62" i="25"/>
  <c r="BI62" i="25"/>
  <c r="BJ61" i="25"/>
  <c r="BI61" i="25"/>
  <c r="BJ60" i="25"/>
  <c r="BI60" i="25"/>
  <c r="BJ59" i="25"/>
  <c r="BI59" i="25"/>
  <c r="BJ58" i="25"/>
  <c r="BI58" i="25"/>
  <c r="BJ57" i="25"/>
  <c r="BI57" i="25"/>
  <c r="BJ56" i="25"/>
  <c r="BI56" i="25"/>
  <c r="BJ55" i="25"/>
  <c r="BI55" i="25"/>
  <c r="BJ54" i="25"/>
  <c r="BI54" i="25"/>
  <c r="BJ53" i="25"/>
  <c r="BI53" i="25"/>
  <c r="BJ52" i="25"/>
  <c r="BI52" i="25"/>
  <c r="BJ51" i="25"/>
  <c r="BI51" i="25"/>
  <c r="BJ50" i="25"/>
  <c r="BI50" i="25"/>
  <c r="BJ49" i="25"/>
  <c r="BI49" i="25"/>
  <c r="BJ48" i="25"/>
  <c r="BI48" i="25"/>
  <c r="BJ47" i="25"/>
  <c r="BI47" i="25"/>
  <c r="BJ46" i="25"/>
  <c r="BI46" i="25"/>
  <c r="BJ45" i="25"/>
  <c r="BI45" i="25"/>
  <c r="BJ44" i="25"/>
  <c r="BI44" i="25"/>
  <c r="BJ43" i="25"/>
  <c r="BI43" i="25"/>
  <c r="BJ42" i="25"/>
  <c r="BI42" i="25"/>
  <c r="BJ41" i="25"/>
  <c r="BI41" i="25"/>
  <c r="BJ40" i="25"/>
  <c r="BI40" i="25"/>
  <c r="BJ39" i="25"/>
  <c r="BI39" i="25"/>
  <c r="BJ38" i="25"/>
  <c r="BI38" i="25"/>
  <c r="BJ37" i="25"/>
  <c r="BI37" i="25"/>
  <c r="BJ36" i="25"/>
  <c r="BI36" i="25"/>
  <c r="BJ35" i="25"/>
  <c r="BI35" i="25"/>
  <c r="BJ34" i="25"/>
  <c r="BI34" i="25"/>
  <c r="BJ33" i="25"/>
  <c r="BI33" i="25"/>
  <c r="BJ32" i="25"/>
  <c r="BI32" i="25"/>
  <c r="BJ31" i="25"/>
  <c r="BI31" i="25"/>
  <c r="BJ30" i="25"/>
  <c r="BI30" i="25"/>
  <c r="BJ29" i="25"/>
  <c r="BI29" i="25"/>
  <c r="BJ28" i="25"/>
  <c r="BI28" i="25"/>
  <c r="BJ27" i="25"/>
  <c r="BI27" i="25"/>
  <c r="BJ26" i="25"/>
  <c r="BI26" i="25"/>
  <c r="BJ25" i="25"/>
  <c r="BI25" i="25"/>
  <c r="BJ24" i="25"/>
  <c r="BI24" i="25"/>
  <c r="BJ23" i="25"/>
  <c r="BI23" i="25"/>
  <c r="BJ22" i="25"/>
  <c r="BI22" i="25"/>
  <c r="BJ21" i="25"/>
  <c r="BI21" i="25"/>
  <c r="BJ20" i="25"/>
  <c r="BI20" i="25"/>
  <c r="BJ19" i="25"/>
  <c r="BI19" i="25"/>
  <c r="BJ18" i="25"/>
  <c r="BI18" i="25"/>
  <c r="BJ17" i="25"/>
  <c r="BI17" i="25"/>
  <c r="BJ16" i="25"/>
  <c r="BI16" i="25"/>
  <c r="BJ15" i="25"/>
  <c r="BI15" i="25"/>
  <c r="BJ14" i="25"/>
  <c r="BI14" i="25"/>
  <c r="BJ13" i="25"/>
  <c r="BI13" i="25"/>
  <c r="BJ12" i="25"/>
  <c r="BI12" i="25"/>
  <c r="BJ11" i="25"/>
  <c r="BI11" i="25"/>
  <c r="BJ10" i="25"/>
  <c r="BI10" i="25"/>
  <c r="BJ9" i="25"/>
  <c r="BI9" i="25"/>
  <c r="BJ8" i="25"/>
  <c r="BI8" i="25"/>
  <c r="BJ7" i="25"/>
  <c r="BI7" i="25"/>
  <c r="BA80" i="25"/>
  <c r="AZ80" i="25"/>
  <c r="BA79" i="25"/>
  <c r="AZ79" i="25"/>
  <c r="BA78" i="25"/>
  <c r="AZ78" i="25"/>
  <c r="BA77" i="25"/>
  <c r="AZ77" i="25"/>
  <c r="BA76" i="25"/>
  <c r="AZ76" i="25"/>
  <c r="BA75" i="25"/>
  <c r="AZ75" i="25"/>
  <c r="BA74" i="25"/>
  <c r="AZ74" i="25"/>
  <c r="BA73" i="25"/>
  <c r="AZ73" i="25"/>
  <c r="BA72" i="25"/>
  <c r="AZ72" i="25"/>
  <c r="BA71" i="25"/>
  <c r="AZ71" i="25"/>
  <c r="BA70" i="25"/>
  <c r="AZ70" i="25"/>
  <c r="BA69" i="25"/>
  <c r="AZ69" i="25"/>
  <c r="BA68" i="25"/>
  <c r="AZ68" i="25"/>
  <c r="BA67" i="25"/>
  <c r="AZ67" i="25"/>
  <c r="BA66" i="25"/>
  <c r="AZ66" i="25"/>
  <c r="BA65" i="25"/>
  <c r="AZ65" i="25"/>
  <c r="BA64" i="25"/>
  <c r="AZ64" i="25"/>
  <c r="BA63" i="25"/>
  <c r="AZ63" i="25"/>
  <c r="BA62" i="25"/>
  <c r="AZ62" i="25"/>
  <c r="BA61" i="25"/>
  <c r="AZ61" i="25"/>
  <c r="BA60" i="25"/>
  <c r="AZ60" i="25"/>
  <c r="BA59" i="25"/>
  <c r="AZ59" i="25"/>
  <c r="BA58" i="25"/>
  <c r="AZ58" i="25"/>
  <c r="BA57" i="25"/>
  <c r="AZ57" i="25"/>
  <c r="BA56" i="25"/>
  <c r="AZ56" i="25"/>
  <c r="BA55" i="25"/>
  <c r="AZ55" i="25"/>
  <c r="BA54" i="25"/>
  <c r="AZ54" i="25"/>
  <c r="BA53" i="25"/>
  <c r="AZ53" i="25"/>
  <c r="BA52" i="25"/>
  <c r="AZ52" i="25"/>
  <c r="BA51" i="25"/>
  <c r="AZ51" i="25"/>
  <c r="BA50" i="25"/>
  <c r="AZ50" i="25"/>
  <c r="BA49" i="25"/>
  <c r="AZ49" i="25"/>
  <c r="BA48" i="25"/>
  <c r="AZ48" i="25"/>
  <c r="BA47" i="25"/>
  <c r="AZ47" i="25"/>
  <c r="BA46" i="25"/>
  <c r="AZ46" i="25"/>
  <c r="BA45" i="25"/>
  <c r="AZ45" i="25"/>
  <c r="BA44" i="25"/>
  <c r="AZ44" i="25"/>
  <c r="BA43" i="25"/>
  <c r="AZ43" i="25"/>
  <c r="BA42" i="25"/>
  <c r="AZ42" i="25"/>
  <c r="BA41" i="25"/>
  <c r="AZ41" i="25"/>
  <c r="BA40" i="25"/>
  <c r="AZ40" i="25"/>
  <c r="BA39" i="25"/>
  <c r="AZ39" i="25"/>
  <c r="BA38" i="25"/>
  <c r="AZ38" i="25"/>
  <c r="BA37" i="25"/>
  <c r="AZ37" i="25"/>
  <c r="BA36" i="25"/>
  <c r="AZ36" i="25"/>
  <c r="BA35" i="25"/>
  <c r="AZ35" i="25"/>
  <c r="BA34" i="25"/>
  <c r="AZ34" i="25"/>
  <c r="BA33" i="25"/>
  <c r="AZ33" i="25"/>
  <c r="BA32" i="25"/>
  <c r="AZ32" i="25"/>
  <c r="BA31" i="25"/>
  <c r="AZ31" i="25"/>
  <c r="BA30" i="25"/>
  <c r="AZ30" i="25"/>
  <c r="BA29" i="25"/>
  <c r="AZ29" i="25"/>
  <c r="BA28" i="25"/>
  <c r="AZ28" i="25"/>
  <c r="BA27" i="25"/>
  <c r="AZ27" i="25"/>
  <c r="BA26" i="25"/>
  <c r="AZ26" i="25"/>
  <c r="BA25" i="25"/>
  <c r="AZ25" i="25"/>
  <c r="BA24" i="25"/>
  <c r="AZ24" i="25"/>
  <c r="BA23" i="25"/>
  <c r="AZ23" i="25"/>
  <c r="BA22" i="25"/>
  <c r="AZ22" i="25"/>
  <c r="BA21" i="25"/>
  <c r="AZ21" i="25"/>
  <c r="BA20" i="25"/>
  <c r="AZ20" i="25"/>
  <c r="BA19" i="25"/>
  <c r="AZ19" i="25"/>
  <c r="BA18" i="25"/>
  <c r="AZ18" i="25"/>
  <c r="BA17" i="25"/>
  <c r="AZ17" i="25"/>
  <c r="BA16" i="25"/>
  <c r="AZ16" i="25"/>
  <c r="BA15" i="25"/>
  <c r="AZ15" i="25"/>
  <c r="BA14" i="25"/>
  <c r="AZ14" i="25"/>
  <c r="BA13" i="25"/>
  <c r="AZ13" i="25"/>
  <c r="BA12" i="25"/>
  <c r="AZ12" i="25"/>
  <c r="BA11" i="25"/>
  <c r="AZ11" i="25"/>
  <c r="BA10" i="25"/>
  <c r="AZ10" i="25"/>
  <c r="BA9" i="25"/>
  <c r="AZ9" i="25"/>
  <c r="BA8" i="25"/>
  <c r="AZ8" i="25"/>
  <c r="BA7" i="25"/>
  <c r="AZ7" i="25"/>
  <c r="AR80" i="25"/>
  <c r="AQ80" i="25"/>
  <c r="AR79" i="25"/>
  <c r="AQ79" i="25"/>
  <c r="AR78" i="25"/>
  <c r="AQ78" i="25"/>
  <c r="AR77" i="25"/>
  <c r="AQ77" i="25"/>
  <c r="AR76" i="25"/>
  <c r="AQ76" i="25"/>
  <c r="AR75" i="25"/>
  <c r="AQ75" i="25"/>
  <c r="AR74" i="25"/>
  <c r="AQ74" i="25"/>
  <c r="AR73" i="25"/>
  <c r="AQ73" i="25"/>
  <c r="AR72" i="25"/>
  <c r="AQ72" i="25"/>
  <c r="AR71" i="25"/>
  <c r="AQ71" i="25"/>
  <c r="AR70" i="25"/>
  <c r="AQ70" i="25"/>
  <c r="AR69" i="25"/>
  <c r="AQ69" i="25"/>
  <c r="AR68" i="25"/>
  <c r="AQ68" i="25"/>
  <c r="AR67" i="25"/>
  <c r="AQ67" i="25"/>
  <c r="AR66" i="25"/>
  <c r="AQ66" i="25"/>
  <c r="AR65" i="25"/>
  <c r="AQ65" i="25"/>
  <c r="AR64" i="25"/>
  <c r="AQ64" i="25"/>
  <c r="AR63" i="25"/>
  <c r="AQ63" i="25"/>
  <c r="AR62" i="25"/>
  <c r="AQ62" i="25"/>
  <c r="AR61" i="25"/>
  <c r="AQ61" i="25"/>
  <c r="AR60" i="25"/>
  <c r="AQ60" i="25"/>
  <c r="AR59" i="25"/>
  <c r="AQ59" i="25"/>
  <c r="AR58" i="25"/>
  <c r="AQ58" i="25"/>
  <c r="AR57" i="25"/>
  <c r="AQ57" i="25"/>
  <c r="AR56" i="25"/>
  <c r="AQ56" i="25"/>
  <c r="AR55" i="25"/>
  <c r="AQ55" i="25"/>
  <c r="AR54" i="25"/>
  <c r="AQ54" i="25"/>
  <c r="AR53" i="25"/>
  <c r="AQ53" i="25"/>
  <c r="AR52" i="25"/>
  <c r="AQ52" i="25"/>
  <c r="AR51" i="25"/>
  <c r="AQ51" i="25"/>
  <c r="AR50" i="25"/>
  <c r="AQ50" i="25"/>
  <c r="AR49" i="25"/>
  <c r="AQ49" i="25"/>
  <c r="AR48" i="25"/>
  <c r="AQ48" i="25"/>
  <c r="AR47" i="25"/>
  <c r="AQ47" i="25"/>
  <c r="AR46" i="25"/>
  <c r="AQ46" i="25"/>
  <c r="AR45" i="25"/>
  <c r="AQ45" i="25"/>
  <c r="AR44" i="25"/>
  <c r="AQ44" i="25"/>
  <c r="AR43" i="25"/>
  <c r="AQ43" i="25"/>
  <c r="AR42" i="25"/>
  <c r="AQ42" i="25"/>
  <c r="AR41" i="25"/>
  <c r="AQ41" i="25"/>
  <c r="AR40" i="25"/>
  <c r="AQ40" i="25"/>
  <c r="AR39" i="25"/>
  <c r="AQ39" i="25"/>
  <c r="AR38" i="25"/>
  <c r="AQ38" i="25"/>
  <c r="AR37" i="25"/>
  <c r="AQ37" i="25"/>
  <c r="AR36" i="25"/>
  <c r="AQ36" i="25"/>
  <c r="AR35" i="25"/>
  <c r="AQ35" i="25"/>
  <c r="AR34" i="25"/>
  <c r="AQ34" i="25"/>
  <c r="AR33" i="25"/>
  <c r="AQ33" i="25"/>
  <c r="AR32" i="25"/>
  <c r="AQ32" i="25"/>
  <c r="AR31" i="25"/>
  <c r="AQ31" i="25"/>
  <c r="AR30" i="25"/>
  <c r="AQ30" i="25"/>
  <c r="AR29" i="25"/>
  <c r="AQ29" i="25"/>
  <c r="AR28" i="25"/>
  <c r="AQ28" i="25"/>
  <c r="AR27" i="25"/>
  <c r="AQ27" i="25"/>
  <c r="AR26" i="25"/>
  <c r="AQ26" i="25"/>
  <c r="AR25" i="25"/>
  <c r="AQ25" i="25"/>
  <c r="AR24" i="25"/>
  <c r="AQ24" i="25"/>
  <c r="AR23" i="25"/>
  <c r="AQ23" i="25"/>
  <c r="AR22" i="25"/>
  <c r="AQ22" i="25"/>
  <c r="AR21" i="25"/>
  <c r="AQ21" i="25"/>
  <c r="AR20" i="25"/>
  <c r="AQ20" i="25"/>
  <c r="AR19" i="25"/>
  <c r="AQ19" i="25"/>
  <c r="AR18" i="25"/>
  <c r="AQ18" i="25"/>
  <c r="AR17" i="25"/>
  <c r="AQ17" i="25"/>
  <c r="AR16" i="25"/>
  <c r="AQ16" i="25"/>
  <c r="AR15" i="25"/>
  <c r="AQ15" i="25"/>
  <c r="AR14" i="25"/>
  <c r="AQ14" i="25"/>
  <c r="AR13" i="25"/>
  <c r="AQ13" i="25"/>
  <c r="AR12" i="25"/>
  <c r="AQ12" i="25"/>
  <c r="AR11" i="25"/>
  <c r="AQ11" i="25"/>
  <c r="AR10" i="25"/>
  <c r="AQ10" i="25"/>
  <c r="AR9" i="25"/>
  <c r="AQ9" i="25"/>
  <c r="AR8" i="25"/>
  <c r="AQ8" i="25"/>
  <c r="AR7" i="25"/>
  <c r="AQ7" i="25"/>
  <c r="AI80" i="25"/>
  <c r="AH80" i="25"/>
  <c r="AI79" i="25"/>
  <c r="AH79" i="25"/>
  <c r="AI78" i="25"/>
  <c r="AH78" i="25"/>
  <c r="AI77" i="25"/>
  <c r="AH77" i="25"/>
  <c r="AI76" i="25"/>
  <c r="AH76" i="25"/>
  <c r="AI75" i="25"/>
  <c r="AH75" i="25"/>
  <c r="AI74" i="25"/>
  <c r="AH74" i="25"/>
  <c r="AI73" i="25"/>
  <c r="AH73" i="25"/>
  <c r="AI72" i="25"/>
  <c r="AH72" i="25"/>
  <c r="AI71" i="25"/>
  <c r="AH71" i="25"/>
  <c r="AI70" i="25"/>
  <c r="AH70" i="25"/>
  <c r="AI69" i="25"/>
  <c r="AH69" i="25"/>
  <c r="AI68" i="25"/>
  <c r="AH68" i="25"/>
  <c r="AI67" i="25"/>
  <c r="AH67" i="25"/>
  <c r="AI66" i="25"/>
  <c r="AH66" i="25"/>
  <c r="AI65" i="25"/>
  <c r="AH65" i="25"/>
  <c r="AI64" i="25"/>
  <c r="AH64" i="25"/>
  <c r="AI63" i="25"/>
  <c r="AH63" i="25"/>
  <c r="AI62" i="25"/>
  <c r="AH62" i="25"/>
  <c r="AI61" i="25"/>
  <c r="AH61" i="25"/>
  <c r="AI60" i="25"/>
  <c r="AH60" i="25"/>
  <c r="AI59" i="25"/>
  <c r="AH59" i="25"/>
  <c r="AI58" i="25"/>
  <c r="AH58" i="25"/>
  <c r="AI57" i="25"/>
  <c r="AH57" i="25"/>
  <c r="AI56" i="25"/>
  <c r="AH56" i="25"/>
  <c r="AI55" i="25"/>
  <c r="AH55" i="25"/>
  <c r="AI54" i="25"/>
  <c r="AH54" i="25"/>
  <c r="AI53" i="25"/>
  <c r="AH53" i="25"/>
  <c r="AI52" i="25"/>
  <c r="AH52" i="25"/>
  <c r="AI51" i="25"/>
  <c r="AH51" i="25"/>
  <c r="AI50" i="25"/>
  <c r="AH50" i="25"/>
  <c r="AI49" i="25"/>
  <c r="AH49" i="25"/>
  <c r="AI48" i="25"/>
  <c r="AH48" i="25"/>
  <c r="AI47" i="25"/>
  <c r="AH47" i="25"/>
  <c r="AI46" i="25"/>
  <c r="AH46" i="25"/>
  <c r="AI45" i="25"/>
  <c r="AH45" i="25"/>
  <c r="AI44" i="25"/>
  <c r="AH44" i="25"/>
  <c r="AI43" i="25"/>
  <c r="AH43" i="25"/>
  <c r="AI42" i="25"/>
  <c r="AH42" i="25"/>
  <c r="AI41" i="25"/>
  <c r="AH41" i="25"/>
  <c r="AI40" i="25"/>
  <c r="AH40" i="25"/>
  <c r="AI39" i="25"/>
  <c r="AH39" i="25"/>
  <c r="AI38" i="25"/>
  <c r="AH38" i="25"/>
  <c r="AI37" i="25"/>
  <c r="AH37" i="25"/>
  <c r="AI36" i="25"/>
  <c r="AH36" i="25"/>
  <c r="AI35" i="25"/>
  <c r="AH35" i="25"/>
  <c r="AI34" i="25"/>
  <c r="AH34" i="25"/>
  <c r="AI33" i="25"/>
  <c r="AH33" i="25"/>
  <c r="AI32" i="25"/>
  <c r="AH32" i="25"/>
  <c r="AI31" i="25"/>
  <c r="AH31" i="25"/>
  <c r="AI30" i="25"/>
  <c r="AH30" i="25"/>
  <c r="AI29" i="25"/>
  <c r="AH29" i="25"/>
  <c r="AI28" i="25"/>
  <c r="AH28" i="25"/>
  <c r="AI27" i="25"/>
  <c r="AH27" i="25"/>
  <c r="AI26" i="25"/>
  <c r="AH26" i="25"/>
  <c r="AI25" i="25"/>
  <c r="AH25" i="25"/>
  <c r="AI24" i="25"/>
  <c r="AH24" i="25"/>
  <c r="AI23" i="25"/>
  <c r="AH23" i="25"/>
  <c r="AI22" i="25"/>
  <c r="AH22" i="25"/>
  <c r="AI21" i="25"/>
  <c r="AH21" i="25"/>
  <c r="AI20" i="25"/>
  <c r="AH20" i="25"/>
  <c r="AI19" i="25"/>
  <c r="AH19" i="25"/>
  <c r="AI18" i="25"/>
  <c r="AH18" i="25"/>
  <c r="AI17" i="25"/>
  <c r="AH17" i="25"/>
  <c r="AI16" i="25"/>
  <c r="AH16" i="25"/>
  <c r="AI15" i="25"/>
  <c r="AH15" i="25"/>
  <c r="AI14" i="25"/>
  <c r="AH14" i="25"/>
  <c r="AI13" i="25"/>
  <c r="AH13" i="25"/>
  <c r="AI12" i="25"/>
  <c r="AH12" i="25"/>
  <c r="AI11" i="25"/>
  <c r="AH11" i="25"/>
  <c r="AI10" i="25"/>
  <c r="AH10" i="25"/>
  <c r="AI9" i="25"/>
  <c r="AH9" i="25"/>
  <c r="AI8" i="25"/>
  <c r="AH8" i="25"/>
  <c r="AI7" i="25"/>
  <c r="AH7" i="25"/>
  <c r="Z80" i="25"/>
  <c r="Y80" i="25"/>
  <c r="Z79" i="25"/>
  <c r="Y79" i="25"/>
  <c r="Z78" i="25"/>
  <c r="Y78" i="25"/>
  <c r="Z77" i="25"/>
  <c r="Y77" i="25"/>
  <c r="Z76" i="25"/>
  <c r="Y76" i="25"/>
  <c r="Z75" i="25"/>
  <c r="Y75" i="25"/>
  <c r="Z74" i="25"/>
  <c r="Y74" i="25"/>
  <c r="Z73" i="25"/>
  <c r="Y73" i="25"/>
  <c r="Z72" i="25"/>
  <c r="Y72" i="25"/>
  <c r="Z71" i="25"/>
  <c r="Y71" i="25"/>
  <c r="Z70" i="25"/>
  <c r="Y70" i="25"/>
  <c r="Z69" i="25"/>
  <c r="Y69" i="25"/>
  <c r="Z68" i="25"/>
  <c r="Y68" i="25"/>
  <c r="Z67" i="25"/>
  <c r="Y67" i="25"/>
  <c r="Z66" i="25"/>
  <c r="Y66" i="25"/>
  <c r="Z65" i="25"/>
  <c r="Y65" i="25"/>
  <c r="Z64" i="25"/>
  <c r="Y64" i="25"/>
  <c r="Z63" i="25"/>
  <c r="Y63" i="25"/>
  <c r="Z62" i="25"/>
  <c r="Y62" i="25"/>
  <c r="Z61" i="25"/>
  <c r="Y61" i="25"/>
  <c r="Z60" i="25"/>
  <c r="Y60" i="25"/>
  <c r="Z59" i="25"/>
  <c r="Y59" i="25"/>
  <c r="Z58" i="25"/>
  <c r="Y58" i="25"/>
  <c r="Z57" i="25"/>
  <c r="Y57" i="25"/>
  <c r="Z56" i="25"/>
  <c r="Y56" i="25"/>
  <c r="Z55" i="25"/>
  <c r="Y55" i="25"/>
  <c r="Z54" i="25"/>
  <c r="Y54" i="25"/>
  <c r="Z53" i="25"/>
  <c r="Y53" i="25"/>
  <c r="Z52" i="25"/>
  <c r="Y52" i="25"/>
  <c r="Z51" i="25"/>
  <c r="Y51" i="25"/>
  <c r="Z50" i="25"/>
  <c r="Y50" i="25"/>
  <c r="Z49" i="25"/>
  <c r="Y49" i="25"/>
  <c r="Z48" i="25"/>
  <c r="Y48" i="25"/>
  <c r="Z47" i="25"/>
  <c r="Y47" i="25"/>
  <c r="Z46" i="25"/>
  <c r="Y46" i="25"/>
  <c r="Z45" i="25"/>
  <c r="Y45" i="25"/>
  <c r="Z44" i="25"/>
  <c r="Y44" i="25"/>
  <c r="Z43" i="25"/>
  <c r="Y43" i="25"/>
  <c r="Z42" i="25"/>
  <c r="Y42" i="25"/>
  <c r="Z41" i="25"/>
  <c r="Y41" i="25"/>
  <c r="Z40" i="25"/>
  <c r="Y40" i="25"/>
  <c r="Z39" i="25"/>
  <c r="Y39" i="25"/>
  <c r="Z38" i="25"/>
  <c r="Y38" i="25"/>
  <c r="Z37" i="25"/>
  <c r="Y37" i="25"/>
  <c r="Z36" i="25"/>
  <c r="Y36" i="25"/>
  <c r="Z35" i="25"/>
  <c r="Y35" i="25"/>
  <c r="Z34" i="25"/>
  <c r="Y34" i="25"/>
  <c r="Z33" i="25"/>
  <c r="Y33" i="25"/>
  <c r="Z32" i="25"/>
  <c r="Y32" i="25"/>
  <c r="Z31" i="25"/>
  <c r="Y31" i="25"/>
  <c r="Z30" i="25"/>
  <c r="Y30" i="25"/>
  <c r="Z29" i="25"/>
  <c r="Y29" i="25"/>
  <c r="Z28" i="25"/>
  <c r="Y28" i="25"/>
  <c r="Z27" i="25"/>
  <c r="Y27" i="25"/>
  <c r="Z26" i="25"/>
  <c r="Y26" i="25"/>
  <c r="Z25" i="25"/>
  <c r="Y25" i="25"/>
  <c r="Z24" i="25"/>
  <c r="Y24" i="25"/>
  <c r="Z23" i="25"/>
  <c r="Y23" i="25"/>
  <c r="Z22" i="25"/>
  <c r="Y22" i="25"/>
  <c r="Z21" i="25"/>
  <c r="Y21" i="25"/>
  <c r="Z20" i="25"/>
  <c r="Y20" i="25"/>
  <c r="Z19" i="25"/>
  <c r="Y19" i="25"/>
  <c r="Z18" i="25"/>
  <c r="Y18" i="25"/>
  <c r="Z17" i="25"/>
  <c r="Y17" i="25"/>
  <c r="Z16" i="25"/>
  <c r="Y16" i="25"/>
  <c r="Z15" i="25"/>
  <c r="Y15" i="25"/>
  <c r="Z14" i="25"/>
  <c r="Y14" i="25"/>
  <c r="Z13" i="25"/>
  <c r="Y13" i="25"/>
  <c r="Z12" i="25"/>
  <c r="Y12" i="25"/>
  <c r="Z11" i="25"/>
  <c r="Y11" i="25"/>
  <c r="Z10" i="25"/>
  <c r="Y10" i="25"/>
  <c r="Z9" i="25"/>
  <c r="Y9" i="25"/>
  <c r="Z8" i="25"/>
  <c r="Y8" i="25"/>
  <c r="Z7" i="25"/>
  <c r="Y7" i="25"/>
  <c r="Q80" i="25"/>
  <c r="P80" i="25"/>
  <c r="Q79" i="25"/>
  <c r="P79" i="25"/>
  <c r="Q78" i="25"/>
  <c r="P78" i="25"/>
  <c r="Q77" i="25"/>
  <c r="P77" i="25"/>
  <c r="Q76" i="25"/>
  <c r="P76" i="25"/>
  <c r="Q75" i="25"/>
  <c r="P75" i="25"/>
  <c r="Q74" i="25"/>
  <c r="P74" i="25"/>
  <c r="Q73" i="25"/>
  <c r="P73" i="25"/>
  <c r="Q72" i="25"/>
  <c r="P72" i="25"/>
  <c r="Q71" i="25"/>
  <c r="P71" i="25"/>
  <c r="Q70" i="25"/>
  <c r="P70" i="25"/>
  <c r="Q69" i="25"/>
  <c r="P69" i="25"/>
  <c r="Q68" i="25"/>
  <c r="P68" i="25"/>
  <c r="Q67" i="25"/>
  <c r="P67" i="25"/>
  <c r="Q66" i="25"/>
  <c r="P66" i="25"/>
  <c r="Q65" i="25"/>
  <c r="P65" i="25"/>
  <c r="Q64" i="25"/>
  <c r="P64" i="25"/>
  <c r="Q63" i="25"/>
  <c r="P63" i="25"/>
  <c r="Q62" i="25"/>
  <c r="P62" i="25"/>
  <c r="Q61" i="25"/>
  <c r="P61" i="25"/>
  <c r="Q60" i="25"/>
  <c r="P60" i="25"/>
  <c r="Q59" i="25"/>
  <c r="P59" i="25"/>
  <c r="Q58" i="25"/>
  <c r="P58" i="25"/>
  <c r="Q57" i="25"/>
  <c r="P57" i="25"/>
  <c r="Q56" i="25"/>
  <c r="P56" i="25"/>
  <c r="Q55" i="25"/>
  <c r="P55" i="25"/>
  <c r="Q54" i="25"/>
  <c r="P54" i="25"/>
  <c r="Q53" i="25"/>
  <c r="P53" i="25"/>
  <c r="Q52" i="25"/>
  <c r="P52" i="25"/>
  <c r="Q51" i="25"/>
  <c r="P51" i="25"/>
  <c r="Q50" i="25"/>
  <c r="P50" i="25"/>
  <c r="Q49" i="25"/>
  <c r="P49" i="25"/>
  <c r="Q48" i="25"/>
  <c r="P48" i="25"/>
  <c r="Q47" i="25"/>
  <c r="P47" i="25"/>
  <c r="Q46" i="25"/>
  <c r="P46" i="25"/>
  <c r="Q45" i="25"/>
  <c r="P45" i="25"/>
  <c r="Q44" i="25"/>
  <c r="P44" i="25"/>
  <c r="Q43" i="25"/>
  <c r="P43" i="25"/>
  <c r="Q42" i="25"/>
  <c r="P42" i="25"/>
  <c r="Q41" i="25"/>
  <c r="P41" i="25"/>
  <c r="Q40" i="25"/>
  <c r="P40" i="25"/>
  <c r="Q39" i="25"/>
  <c r="P39" i="25"/>
  <c r="Q38" i="25"/>
  <c r="P38" i="25"/>
  <c r="Q37" i="25"/>
  <c r="P37" i="25"/>
  <c r="Q36" i="25"/>
  <c r="P36" i="25"/>
  <c r="Q35" i="25"/>
  <c r="P35" i="25"/>
  <c r="Q34" i="25"/>
  <c r="P34" i="25"/>
  <c r="Q33" i="25"/>
  <c r="P33" i="25"/>
  <c r="Q32" i="25"/>
  <c r="P32" i="25"/>
  <c r="Q31" i="25"/>
  <c r="P31" i="25"/>
  <c r="Q30" i="25"/>
  <c r="P30" i="25"/>
  <c r="Q29" i="25"/>
  <c r="P29" i="25"/>
  <c r="Q28" i="25"/>
  <c r="P28" i="25"/>
  <c r="Q27" i="25"/>
  <c r="P27" i="25"/>
  <c r="Q26" i="25"/>
  <c r="P26" i="25"/>
  <c r="Q25" i="25"/>
  <c r="P25" i="25"/>
  <c r="Q24" i="25"/>
  <c r="P24" i="25"/>
  <c r="Q23" i="25"/>
  <c r="P23" i="25"/>
  <c r="Q22" i="25"/>
  <c r="P22" i="25"/>
  <c r="Q21" i="25"/>
  <c r="P21" i="25"/>
  <c r="Q20" i="25"/>
  <c r="P20" i="25"/>
  <c r="Q19" i="25"/>
  <c r="P19" i="25"/>
  <c r="Q18" i="25"/>
  <c r="P18" i="25"/>
  <c r="Q17" i="25"/>
  <c r="P17" i="25"/>
  <c r="Q16" i="25"/>
  <c r="P16" i="25"/>
  <c r="Q15" i="25"/>
  <c r="P15" i="25"/>
  <c r="Q14" i="25"/>
  <c r="P14" i="25"/>
  <c r="Q13" i="25"/>
  <c r="P13" i="25"/>
  <c r="Q12" i="25"/>
  <c r="P12" i="25"/>
  <c r="Q11" i="25"/>
  <c r="P11" i="25"/>
  <c r="Q10" i="25"/>
  <c r="P10" i="25"/>
  <c r="Q9" i="25"/>
  <c r="P9" i="25"/>
  <c r="Q8" i="25"/>
  <c r="P8" i="25"/>
  <c r="Q7" i="25"/>
  <c r="P7" i="25"/>
  <c r="K8" i="25"/>
  <c r="L8" i="25"/>
  <c r="K9" i="25"/>
  <c r="L9" i="25"/>
  <c r="K10" i="25"/>
  <c r="L10" i="25"/>
  <c r="K11" i="25"/>
  <c r="L11" i="25"/>
  <c r="K12" i="25"/>
  <c r="L12" i="25"/>
  <c r="K13" i="25"/>
  <c r="L13" i="25"/>
  <c r="K14" i="25"/>
  <c r="L14" i="25"/>
  <c r="K15" i="25"/>
  <c r="L15" i="25"/>
  <c r="K16" i="25"/>
  <c r="L16" i="25"/>
  <c r="K17" i="25"/>
  <c r="L17" i="25"/>
  <c r="K18" i="25"/>
  <c r="L18" i="25"/>
  <c r="K19" i="25"/>
  <c r="L19" i="25"/>
  <c r="K20" i="25"/>
  <c r="L20" i="25"/>
  <c r="K21" i="25"/>
  <c r="L21" i="25"/>
  <c r="K22" i="25"/>
  <c r="L22" i="25"/>
  <c r="K23" i="25"/>
  <c r="L23" i="25"/>
  <c r="K24" i="25"/>
  <c r="L24" i="25"/>
  <c r="K25" i="25"/>
  <c r="L25" i="25"/>
  <c r="K26" i="25"/>
  <c r="L26" i="25"/>
  <c r="K27" i="25"/>
  <c r="L27" i="25"/>
  <c r="K28" i="25"/>
  <c r="L28" i="25"/>
  <c r="K29" i="25"/>
  <c r="L29" i="25"/>
  <c r="K30" i="25"/>
  <c r="L30" i="25"/>
  <c r="K31" i="25"/>
  <c r="L31" i="25"/>
  <c r="K32" i="25"/>
  <c r="L32" i="25"/>
  <c r="K33" i="25"/>
  <c r="L33" i="25"/>
  <c r="K34" i="25"/>
  <c r="L34" i="25"/>
  <c r="K35" i="25"/>
  <c r="L35" i="25"/>
  <c r="K36" i="25"/>
  <c r="L36" i="25"/>
  <c r="K37" i="25"/>
  <c r="L37" i="25"/>
  <c r="K38" i="25"/>
  <c r="L38" i="25"/>
  <c r="K39" i="25"/>
  <c r="L39" i="25"/>
  <c r="K40" i="25"/>
  <c r="L40" i="25"/>
  <c r="K41" i="25"/>
  <c r="L41" i="25"/>
  <c r="K42" i="25"/>
  <c r="L42" i="25"/>
  <c r="K43" i="25"/>
  <c r="L43" i="25"/>
  <c r="K44" i="25"/>
  <c r="L44" i="25"/>
  <c r="K45" i="25"/>
  <c r="L45" i="25"/>
  <c r="K46" i="25"/>
  <c r="L46" i="25"/>
  <c r="K47" i="25"/>
  <c r="L47" i="25"/>
  <c r="K48" i="25"/>
  <c r="L48" i="25"/>
  <c r="K49" i="25"/>
  <c r="L49" i="25"/>
  <c r="K50" i="25"/>
  <c r="L50" i="25"/>
  <c r="K51" i="25"/>
  <c r="L51" i="25"/>
  <c r="K52" i="25"/>
  <c r="L52" i="25"/>
  <c r="K53" i="25"/>
  <c r="L53" i="25"/>
  <c r="K54" i="25"/>
  <c r="L54" i="25"/>
  <c r="K55" i="25"/>
  <c r="L55" i="25"/>
  <c r="K56" i="25"/>
  <c r="L56" i="25"/>
  <c r="K57" i="25"/>
  <c r="L57" i="25"/>
  <c r="K58" i="25"/>
  <c r="L58" i="25"/>
  <c r="K59" i="25"/>
  <c r="L59" i="25"/>
  <c r="K60" i="25"/>
  <c r="L60" i="25"/>
  <c r="K61" i="25"/>
  <c r="L61" i="25"/>
  <c r="K62" i="25"/>
  <c r="L62" i="25"/>
  <c r="K63" i="25"/>
  <c r="L63" i="25"/>
  <c r="K64" i="25"/>
  <c r="L64" i="25"/>
  <c r="K65" i="25"/>
  <c r="L65" i="25"/>
  <c r="K66" i="25"/>
  <c r="L66" i="25"/>
  <c r="K67" i="25"/>
  <c r="L67" i="25"/>
  <c r="K68" i="25"/>
  <c r="L68" i="25"/>
  <c r="K69" i="25"/>
  <c r="L69" i="25"/>
  <c r="K70" i="25"/>
  <c r="L70" i="25"/>
  <c r="K71" i="25"/>
  <c r="L71" i="25"/>
  <c r="K72" i="25"/>
  <c r="L72" i="25"/>
  <c r="K73" i="25"/>
  <c r="L73" i="25"/>
  <c r="K74" i="25"/>
  <c r="L74" i="25"/>
  <c r="K75" i="25"/>
  <c r="L75" i="25"/>
  <c r="K76" i="25"/>
  <c r="L76" i="25"/>
  <c r="K77" i="25"/>
  <c r="L77" i="25"/>
  <c r="K78" i="25"/>
  <c r="L78" i="25"/>
  <c r="K79" i="25"/>
  <c r="L79" i="25"/>
  <c r="K80" i="25"/>
  <c r="L80" i="25"/>
  <c r="G8" i="25"/>
  <c r="H8" i="25"/>
  <c r="G9" i="25"/>
  <c r="H9" i="25"/>
  <c r="G10" i="25"/>
  <c r="H10" i="25"/>
  <c r="G11" i="25"/>
  <c r="H11" i="25"/>
  <c r="G12" i="25"/>
  <c r="H12" i="25"/>
  <c r="G13" i="25"/>
  <c r="H13" i="25"/>
  <c r="G14" i="25"/>
  <c r="H14" i="25"/>
  <c r="G15" i="25"/>
  <c r="H15" i="25"/>
  <c r="G16" i="25"/>
  <c r="H16" i="25"/>
  <c r="G17" i="25"/>
  <c r="H17" i="25"/>
  <c r="G18" i="25"/>
  <c r="H18" i="25"/>
  <c r="G19" i="25"/>
  <c r="H19" i="25"/>
  <c r="G20" i="25"/>
  <c r="H20" i="25"/>
  <c r="G21" i="25"/>
  <c r="H21" i="25"/>
  <c r="G22" i="25"/>
  <c r="H22" i="25"/>
  <c r="G23" i="25"/>
  <c r="H23" i="25"/>
  <c r="G24" i="25"/>
  <c r="H24" i="25"/>
  <c r="G25" i="25"/>
  <c r="H25" i="25"/>
  <c r="G26" i="25"/>
  <c r="H26" i="25"/>
  <c r="G27" i="25"/>
  <c r="H27" i="25"/>
  <c r="G28" i="25"/>
  <c r="H28" i="25"/>
  <c r="G29" i="25"/>
  <c r="H29" i="25"/>
  <c r="G30" i="25"/>
  <c r="H30" i="25"/>
  <c r="G31" i="25"/>
  <c r="H31" i="25"/>
  <c r="G32" i="25"/>
  <c r="H32" i="25"/>
  <c r="G33" i="25"/>
  <c r="H33" i="25"/>
  <c r="G34" i="25"/>
  <c r="H34" i="25"/>
  <c r="G35" i="25"/>
  <c r="H35" i="25"/>
  <c r="G36" i="25"/>
  <c r="H36" i="25"/>
  <c r="G37" i="25"/>
  <c r="H37" i="25"/>
  <c r="G38" i="25"/>
  <c r="H38" i="25"/>
  <c r="G39" i="25"/>
  <c r="H39" i="25"/>
  <c r="G40" i="25"/>
  <c r="H40" i="25"/>
  <c r="G41" i="25"/>
  <c r="H41" i="25"/>
  <c r="G42" i="25"/>
  <c r="H42" i="25"/>
  <c r="G43" i="25"/>
  <c r="H43" i="25"/>
  <c r="G44" i="25"/>
  <c r="H44" i="25"/>
  <c r="G45" i="25"/>
  <c r="H45" i="25"/>
  <c r="G46" i="25"/>
  <c r="H46" i="25"/>
  <c r="G47" i="25"/>
  <c r="H47" i="25"/>
  <c r="G48" i="25"/>
  <c r="H48" i="25"/>
  <c r="G49" i="25"/>
  <c r="H49" i="25"/>
  <c r="G50" i="25"/>
  <c r="H50" i="25"/>
  <c r="G51" i="25"/>
  <c r="H51" i="25"/>
  <c r="G52" i="25"/>
  <c r="H52" i="25"/>
  <c r="G53" i="25"/>
  <c r="H53" i="25"/>
  <c r="G54" i="25"/>
  <c r="H54" i="25"/>
  <c r="G55" i="25"/>
  <c r="H55" i="25"/>
  <c r="G56" i="25"/>
  <c r="H56" i="25"/>
  <c r="G57" i="25"/>
  <c r="H57" i="25"/>
  <c r="G58" i="25"/>
  <c r="H58" i="25"/>
  <c r="G59" i="25"/>
  <c r="H59" i="25"/>
  <c r="G60" i="25"/>
  <c r="H60" i="25"/>
  <c r="G61" i="25"/>
  <c r="H61" i="25"/>
  <c r="G62" i="25"/>
  <c r="H62" i="25"/>
  <c r="G63" i="25"/>
  <c r="H63" i="25"/>
  <c r="G64" i="25"/>
  <c r="H64" i="25"/>
  <c r="G65" i="25"/>
  <c r="H65" i="25"/>
  <c r="G66" i="25"/>
  <c r="H66" i="25"/>
  <c r="G67" i="25"/>
  <c r="H67" i="25"/>
  <c r="G68" i="25"/>
  <c r="H68" i="25"/>
  <c r="G69" i="25"/>
  <c r="H69" i="25"/>
  <c r="G70" i="25"/>
  <c r="H70" i="25"/>
  <c r="G71" i="25"/>
  <c r="H71" i="25"/>
  <c r="G72" i="25"/>
  <c r="H72" i="25"/>
  <c r="G73" i="25"/>
  <c r="H73" i="25"/>
  <c r="G74" i="25"/>
  <c r="H74" i="25"/>
  <c r="G75" i="25"/>
  <c r="H75" i="25"/>
  <c r="G76" i="25"/>
  <c r="H76" i="25"/>
  <c r="G77" i="25"/>
  <c r="H77" i="25"/>
  <c r="G78" i="25"/>
  <c r="H78" i="25"/>
  <c r="G79" i="25"/>
  <c r="H79" i="25"/>
  <c r="G80" i="25"/>
  <c r="H80" i="25"/>
  <c r="L7" i="25"/>
  <c r="K7" i="25"/>
  <c r="H7" i="25"/>
  <c r="G7" i="25"/>
  <c r="BT7" i="50"/>
  <c r="BM14" i="50"/>
  <c r="AZ14" i="50"/>
  <c r="AZ13" i="50"/>
  <c r="AZ12" i="50"/>
  <c r="AZ11" i="50"/>
  <c r="BA10" i="50"/>
  <c r="AZ10" i="50"/>
  <c r="BA9" i="50"/>
  <c r="AZ9" i="50"/>
  <c r="BA8" i="50"/>
  <c r="AZ8" i="50"/>
  <c r="BA7" i="50"/>
  <c r="AZ7" i="50"/>
  <c r="H79" i="48" l="1"/>
  <c r="F79" i="48"/>
  <c r="E79" i="48"/>
  <c r="D79" i="48"/>
  <c r="F449" i="74" l="1"/>
  <c r="G449" i="74"/>
  <c r="H449" i="74"/>
  <c r="F450" i="74"/>
  <c r="G450" i="74"/>
  <c r="H450" i="74"/>
  <c r="F451" i="74"/>
  <c r="G451" i="74"/>
  <c r="H451" i="74"/>
  <c r="F452" i="74"/>
  <c r="G452" i="74"/>
  <c r="H452" i="74"/>
  <c r="G448" i="74"/>
  <c r="H448" i="74"/>
  <c r="G448" i="73"/>
  <c r="H448" i="73"/>
  <c r="G449" i="73"/>
  <c r="H449" i="73"/>
  <c r="G450" i="73"/>
  <c r="H450" i="73"/>
  <c r="G451" i="73"/>
  <c r="H451" i="73"/>
  <c r="G452" i="73"/>
  <c r="H452" i="73"/>
  <c r="F449" i="73"/>
  <c r="F450" i="73"/>
  <c r="F451" i="73"/>
  <c r="F452" i="73"/>
  <c r="F448" i="73"/>
  <c r="BM15" i="50" l="1"/>
  <c r="BI15" i="50"/>
  <c r="AD15" i="50"/>
  <c r="Z15" i="50"/>
  <c r="AZ15" i="50"/>
  <c r="BD15" i="50"/>
  <c r="BJ15" i="50"/>
  <c r="BN15" i="50"/>
  <c r="AH15" i="50"/>
  <c r="AL15" i="50"/>
  <c r="AV15" i="50"/>
  <c r="AR15" i="50"/>
  <c r="AC15" i="50"/>
  <c r="Y15" i="50"/>
  <c r="AI15" i="50"/>
  <c r="AM15" i="50"/>
  <c r="P15" i="50"/>
  <c r="T15" i="50"/>
  <c r="Q15" i="50"/>
  <c r="U15" i="50"/>
  <c r="AU15" i="50"/>
  <c r="AQ15" i="50"/>
  <c r="BA15" i="50"/>
  <c r="BE15" i="50"/>
  <c r="G12" i="39" l="1"/>
  <c r="BJ81" i="25"/>
  <c r="BI81" i="25"/>
  <c r="F12" i="39"/>
  <c r="AZ81" i="25"/>
  <c r="F11" i="39"/>
  <c r="BA81" i="25"/>
  <c r="G11" i="39"/>
  <c r="AR81" i="25"/>
  <c r="G10" i="39"/>
  <c r="AQ81" i="25"/>
  <c r="F10" i="39"/>
  <c r="G9" i="39"/>
  <c r="AI81" i="25"/>
  <c r="AH81" i="25"/>
  <c r="F9" i="39"/>
  <c r="G8" i="39"/>
  <c r="Z81" i="25"/>
  <c r="F8" i="39"/>
  <c r="Y81" i="25"/>
  <c r="Q81" i="25"/>
  <c r="G7" i="39"/>
  <c r="P81" i="25"/>
  <c r="F7" i="39"/>
  <c r="K12" i="39"/>
  <c r="BN81" i="25"/>
  <c r="J12" i="39"/>
  <c r="BM81" i="25"/>
  <c r="BE81" i="25"/>
  <c r="K11" i="39"/>
  <c r="BD81" i="25"/>
  <c r="J11" i="39"/>
  <c r="AV81" i="25"/>
  <c r="K10" i="39"/>
  <c r="J10" i="39"/>
  <c r="AU81" i="25"/>
  <c r="K9" i="39"/>
  <c r="AM81" i="25"/>
  <c r="J9" i="39"/>
  <c r="AL81" i="25"/>
  <c r="AD81" i="25"/>
  <c r="K8" i="39"/>
  <c r="AC81" i="25"/>
  <c r="J8" i="39"/>
  <c r="U81" i="25"/>
  <c r="K7" i="39"/>
  <c r="T81" i="25"/>
  <c r="J7" i="39"/>
  <c r="BU80" i="41" l="1"/>
  <c r="BT80" i="41"/>
  <c r="BQ80" i="41"/>
  <c r="BP80" i="41"/>
  <c r="BU79" i="41"/>
  <c r="BT79" i="41"/>
  <c r="BQ79" i="41"/>
  <c r="BP79" i="41"/>
  <c r="BU78" i="41"/>
  <c r="BT78" i="41"/>
  <c r="BQ78" i="41"/>
  <c r="BP78" i="41"/>
  <c r="BU77" i="41"/>
  <c r="BT77" i="41"/>
  <c r="BQ77" i="41"/>
  <c r="BP77" i="41"/>
  <c r="BU76" i="41"/>
  <c r="BT76" i="41"/>
  <c r="BQ76" i="41"/>
  <c r="BP76" i="41"/>
  <c r="BU75" i="41"/>
  <c r="BT75" i="41"/>
  <c r="BQ75" i="41"/>
  <c r="BP75" i="41"/>
  <c r="BU74" i="41"/>
  <c r="BT74" i="41"/>
  <c r="BQ74" i="41"/>
  <c r="BP74" i="41"/>
  <c r="BU73" i="41"/>
  <c r="BT73" i="41"/>
  <c r="BQ73" i="41"/>
  <c r="BP73" i="41"/>
  <c r="BU72" i="41"/>
  <c r="BT72" i="41"/>
  <c r="BQ72" i="41"/>
  <c r="BP72" i="41"/>
  <c r="BU71" i="41"/>
  <c r="BT71" i="41"/>
  <c r="BQ71" i="41"/>
  <c r="BP71" i="41"/>
  <c r="BU70" i="41"/>
  <c r="BT70" i="41"/>
  <c r="BQ70" i="41"/>
  <c r="BP70" i="41"/>
  <c r="BU69" i="41"/>
  <c r="BT69" i="41"/>
  <c r="BQ69" i="41"/>
  <c r="BP69" i="41"/>
  <c r="BU68" i="41"/>
  <c r="BT68" i="41"/>
  <c r="BQ68" i="41"/>
  <c r="BP68" i="41"/>
  <c r="BU67" i="41"/>
  <c r="BT67" i="41"/>
  <c r="BQ67" i="41"/>
  <c r="BP67" i="41"/>
  <c r="BU66" i="41"/>
  <c r="BT66" i="41"/>
  <c r="BQ66" i="41"/>
  <c r="BP66" i="41"/>
  <c r="BU65" i="41"/>
  <c r="BT65" i="41"/>
  <c r="BQ65" i="41"/>
  <c r="BP65" i="41"/>
  <c r="BU64" i="41"/>
  <c r="BT64" i="41"/>
  <c r="BQ64" i="41"/>
  <c r="BP64" i="41"/>
  <c r="BU63" i="41"/>
  <c r="BT63" i="41"/>
  <c r="BQ63" i="41"/>
  <c r="BP63" i="41"/>
  <c r="BU62" i="41"/>
  <c r="BT62" i="41"/>
  <c r="BQ62" i="41"/>
  <c r="BP62" i="41"/>
  <c r="BU61" i="41"/>
  <c r="BT61" i="41"/>
  <c r="BQ61" i="41"/>
  <c r="BP61" i="41"/>
  <c r="BU60" i="41"/>
  <c r="BT60" i="41"/>
  <c r="BQ60" i="41"/>
  <c r="BP60" i="41"/>
  <c r="BU59" i="41"/>
  <c r="BT59" i="41"/>
  <c r="BQ59" i="41"/>
  <c r="BP59" i="41"/>
  <c r="BU58" i="41"/>
  <c r="BT58" i="41"/>
  <c r="BQ58" i="41"/>
  <c r="BP58" i="41"/>
  <c r="BU57" i="41"/>
  <c r="BT57" i="41"/>
  <c r="BQ57" i="41"/>
  <c r="BP57" i="41"/>
  <c r="BU56" i="41"/>
  <c r="BT56" i="41"/>
  <c r="BQ56" i="41"/>
  <c r="BP56" i="41"/>
  <c r="BU55" i="41"/>
  <c r="BT55" i="41"/>
  <c r="BQ55" i="41"/>
  <c r="BP55" i="41"/>
  <c r="BU54" i="41"/>
  <c r="BT54" i="41"/>
  <c r="BQ54" i="41"/>
  <c r="BP54" i="41"/>
  <c r="BU53" i="41"/>
  <c r="BT53" i="41"/>
  <c r="BQ53" i="41"/>
  <c r="BP53" i="41"/>
  <c r="BU52" i="41"/>
  <c r="BT52" i="41"/>
  <c r="BQ52" i="41"/>
  <c r="BP52" i="41"/>
  <c r="BU51" i="41"/>
  <c r="BT51" i="41"/>
  <c r="BQ51" i="41"/>
  <c r="BP51" i="41"/>
  <c r="BU50" i="41"/>
  <c r="BT50" i="41"/>
  <c r="BQ50" i="41"/>
  <c r="BP50" i="41"/>
  <c r="BU49" i="41"/>
  <c r="BT49" i="41"/>
  <c r="BQ49" i="41"/>
  <c r="BP49" i="41"/>
  <c r="BU48" i="41"/>
  <c r="BT48" i="41"/>
  <c r="BQ48" i="41"/>
  <c r="BP48" i="41"/>
  <c r="BU47" i="41"/>
  <c r="BT47" i="41"/>
  <c r="BQ47" i="41"/>
  <c r="BP47" i="41"/>
  <c r="BU46" i="41"/>
  <c r="BT46" i="41"/>
  <c r="BQ46" i="41"/>
  <c r="BP46" i="41"/>
  <c r="BU45" i="41"/>
  <c r="BT45" i="41"/>
  <c r="BQ45" i="41"/>
  <c r="BP45" i="41"/>
  <c r="BU44" i="41"/>
  <c r="BT44" i="41"/>
  <c r="BQ44" i="41"/>
  <c r="BP44" i="41"/>
  <c r="BU43" i="41"/>
  <c r="BT43" i="41"/>
  <c r="BQ43" i="41"/>
  <c r="BP43" i="41"/>
  <c r="BU42" i="41"/>
  <c r="BT42" i="41"/>
  <c r="BQ42" i="41"/>
  <c r="BP42" i="41"/>
  <c r="BU41" i="41"/>
  <c r="BT41" i="41"/>
  <c r="BQ41" i="41"/>
  <c r="BP41" i="41"/>
  <c r="BU40" i="41"/>
  <c r="BT40" i="41"/>
  <c r="BQ40" i="41"/>
  <c r="BP40" i="41"/>
  <c r="BU39" i="41"/>
  <c r="BT39" i="41"/>
  <c r="BQ39" i="41"/>
  <c r="BP39" i="41"/>
  <c r="BU38" i="41"/>
  <c r="BT38" i="41"/>
  <c r="BQ38" i="41"/>
  <c r="BP38" i="41"/>
  <c r="BU37" i="41"/>
  <c r="BT37" i="41"/>
  <c r="BQ37" i="41"/>
  <c r="BP37" i="41"/>
  <c r="BU36" i="41"/>
  <c r="BT36" i="41"/>
  <c r="BQ36" i="41"/>
  <c r="BP36" i="41"/>
  <c r="BU35" i="41"/>
  <c r="BT35" i="41"/>
  <c r="BQ35" i="41"/>
  <c r="BP35" i="41"/>
  <c r="BU34" i="41"/>
  <c r="BT34" i="41"/>
  <c r="BQ34" i="41"/>
  <c r="BP34" i="41"/>
  <c r="BU33" i="41"/>
  <c r="BT33" i="41"/>
  <c r="BQ33" i="41"/>
  <c r="BP33" i="41"/>
  <c r="BU32" i="41"/>
  <c r="BT32" i="41"/>
  <c r="BQ32" i="41"/>
  <c r="BP32" i="41"/>
  <c r="BU31" i="41"/>
  <c r="BT31" i="41"/>
  <c r="BQ31" i="41"/>
  <c r="BP31" i="41"/>
  <c r="BU30" i="41"/>
  <c r="BT30" i="41"/>
  <c r="BQ30" i="41"/>
  <c r="BP30" i="41"/>
  <c r="BU29" i="41"/>
  <c r="BT29" i="41"/>
  <c r="BQ29" i="41"/>
  <c r="BP29" i="41"/>
  <c r="BU28" i="41"/>
  <c r="BT28" i="41"/>
  <c r="BQ28" i="41"/>
  <c r="BP28" i="41"/>
  <c r="BU27" i="41"/>
  <c r="BT27" i="41"/>
  <c r="BQ27" i="41"/>
  <c r="BP27" i="41"/>
  <c r="BU26" i="41"/>
  <c r="BT26" i="41"/>
  <c r="BQ26" i="41"/>
  <c r="BP26" i="41"/>
  <c r="BU25" i="41"/>
  <c r="BT25" i="41"/>
  <c r="BQ25" i="41"/>
  <c r="BP25" i="41"/>
  <c r="BU24" i="41"/>
  <c r="BT24" i="41"/>
  <c r="BQ24" i="41"/>
  <c r="BP24" i="41"/>
  <c r="BU23" i="41"/>
  <c r="BT23" i="41"/>
  <c r="BQ23" i="41"/>
  <c r="BP23" i="41"/>
  <c r="BU22" i="41"/>
  <c r="BT22" i="41"/>
  <c r="BQ22" i="41"/>
  <c r="BP22" i="41"/>
  <c r="BU21" i="41"/>
  <c r="BT21" i="41"/>
  <c r="BQ21" i="41"/>
  <c r="BP21" i="41"/>
  <c r="BU20" i="41"/>
  <c r="BT20" i="41"/>
  <c r="BQ20" i="41"/>
  <c r="BP20" i="41"/>
  <c r="BU19" i="41"/>
  <c r="BT19" i="41"/>
  <c r="BQ19" i="41"/>
  <c r="BP19" i="41"/>
  <c r="BU18" i="41"/>
  <c r="BT18" i="41"/>
  <c r="BQ18" i="41"/>
  <c r="BP18" i="41"/>
  <c r="BU17" i="41"/>
  <c r="BT17" i="41"/>
  <c r="BQ17" i="41"/>
  <c r="BP17" i="41"/>
  <c r="BU16" i="41"/>
  <c r="BT16" i="41"/>
  <c r="BQ16" i="41"/>
  <c r="BP16" i="41"/>
  <c r="BU15" i="41"/>
  <c r="BT15" i="41"/>
  <c r="BQ15" i="41"/>
  <c r="BP15" i="41"/>
  <c r="BU14" i="41"/>
  <c r="BT14" i="41"/>
  <c r="BQ14" i="41"/>
  <c r="BP14" i="41"/>
  <c r="BU13" i="41"/>
  <c r="BT13" i="41"/>
  <c r="BQ13" i="41"/>
  <c r="BP13" i="41"/>
  <c r="BU12" i="41"/>
  <c r="BT12" i="41"/>
  <c r="BQ12" i="41"/>
  <c r="BP12" i="41"/>
  <c r="BU11" i="41"/>
  <c r="BT11" i="41"/>
  <c r="BQ11" i="41"/>
  <c r="BP11" i="41"/>
  <c r="BU10" i="41"/>
  <c r="BT10" i="41"/>
  <c r="BQ10" i="41"/>
  <c r="BP10" i="41"/>
  <c r="BU9" i="41"/>
  <c r="BT9" i="41"/>
  <c r="BQ9" i="41"/>
  <c r="BP9" i="41"/>
  <c r="BU8" i="41"/>
  <c r="BT8" i="41"/>
  <c r="BQ8" i="41"/>
  <c r="BP8" i="41"/>
  <c r="BU7" i="41"/>
  <c r="BT7" i="41"/>
  <c r="BQ7" i="41"/>
  <c r="BP7" i="41"/>
  <c r="BU14" i="51"/>
  <c r="BT14" i="51"/>
  <c r="BQ14" i="51"/>
  <c r="BP14" i="51"/>
  <c r="BO14" i="51"/>
  <c r="BU13" i="51"/>
  <c r="BT13" i="51"/>
  <c r="BQ13" i="51"/>
  <c r="BP13" i="51"/>
  <c r="BO13" i="51"/>
  <c r="BU12" i="51"/>
  <c r="BT12" i="51"/>
  <c r="BQ12" i="51"/>
  <c r="BP12" i="51"/>
  <c r="BO12" i="51"/>
  <c r="BU11" i="51"/>
  <c r="BT11" i="51"/>
  <c r="BQ11" i="51"/>
  <c r="BP11" i="51"/>
  <c r="BO11" i="51"/>
  <c r="BU10" i="51"/>
  <c r="BT10" i="51"/>
  <c r="BQ10" i="51"/>
  <c r="BP10" i="51"/>
  <c r="BO10" i="51"/>
  <c r="BU9" i="51"/>
  <c r="BT9" i="51"/>
  <c r="BQ9" i="51"/>
  <c r="BP9" i="51"/>
  <c r="BO9" i="51"/>
  <c r="BU8" i="51"/>
  <c r="BT8" i="51"/>
  <c r="BQ8" i="51"/>
  <c r="BP8" i="51"/>
  <c r="BO8" i="51"/>
  <c r="BU7" i="51"/>
  <c r="BT7" i="51"/>
  <c r="BO7" i="51"/>
  <c r="BS7" i="51" l="1"/>
  <c r="BR7" i="51"/>
  <c r="BU15" i="51"/>
  <c r="BT15" i="51"/>
  <c r="I13" i="38"/>
  <c r="BV79" i="41"/>
  <c r="BW74" i="41"/>
  <c r="BW61" i="41"/>
  <c r="BV42" i="41"/>
  <c r="BW37" i="41"/>
  <c r="BV31" i="41"/>
  <c r="BW26" i="41"/>
  <c r="BV26" i="41"/>
  <c r="BW21" i="41"/>
  <c r="BW19" i="41"/>
  <c r="BV7" i="41"/>
  <c r="BW10" i="51"/>
  <c r="BV10" i="51"/>
  <c r="BW13" i="41"/>
  <c r="BV18" i="41"/>
  <c r="BV66" i="41"/>
  <c r="BW44" i="41"/>
  <c r="BR8" i="51"/>
  <c r="BW14" i="41"/>
  <c r="BW38" i="41"/>
  <c r="BR9" i="51"/>
  <c r="BW50" i="41"/>
  <c r="BV55" i="41"/>
  <c r="BS9" i="51"/>
  <c r="BW7" i="41"/>
  <c r="BV12" i="41"/>
  <c r="BW15" i="41"/>
  <c r="BV20" i="41"/>
  <c r="BW31" i="41"/>
  <c r="BV36" i="41"/>
  <c r="BW55" i="41"/>
  <c r="BV60" i="41"/>
  <c r="BW79" i="41"/>
  <c r="BV9" i="51"/>
  <c r="BS14" i="51"/>
  <c r="BW20" i="41"/>
  <c r="BV25" i="41"/>
  <c r="BV49" i="41"/>
  <c r="BW68" i="41"/>
  <c r="BV73" i="41"/>
  <c r="BW9" i="51"/>
  <c r="BV14" i="51"/>
  <c r="BW9" i="41"/>
  <c r="BV14" i="41"/>
  <c r="BW25" i="41"/>
  <c r="BV30" i="41"/>
  <c r="BW49" i="41"/>
  <c r="BV54" i="41"/>
  <c r="BW73" i="41"/>
  <c r="BV78" i="41"/>
  <c r="BS8" i="51"/>
  <c r="BV19" i="41"/>
  <c r="BV43" i="41"/>
  <c r="BW62" i="41"/>
  <c r="BV67" i="41"/>
  <c r="BV8" i="51"/>
  <c r="BW11" i="51"/>
  <c r="BS13" i="51"/>
  <c r="BV24" i="41"/>
  <c r="BW43" i="41"/>
  <c r="BV48" i="41"/>
  <c r="BW67" i="41"/>
  <c r="BV72" i="41"/>
  <c r="BW8" i="41"/>
  <c r="BV13" i="41"/>
  <c r="BW32" i="41"/>
  <c r="BV37" i="41"/>
  <c r="BW56" i="41"/>
  <c r="BV61" i="41"/>
  <c r="BW80" i="41"/>
  <c r="BW39" i="41"/>
  <c r="BR10" i="51"/>
  <c r="BS10" i="51"/>
  <c r="BV11" i="51"/>
  <c r="BW12" i="51"/>
  <c r="BV9" i="41"/>
  <c r="BW10" i="41"/>
  <c r="BV15" i="41"/>
  <c r="BW16" i="41"/>
  <c r="BV21" i="41"/>
  <c r="BW22" i="41"/>
  <c r="BV27" i="41"/>
  <c r="BW28" i="41"/>
  <c r="BV39" i="41"/>
  <c r="BR13" i="51"/>
  <c r="BR12" i="51"/>
  <c r="BV7" i="51"/>
  <c r="BW8" i="51"/>
  <c r="BR11" i="51"/>
  <c r="BS12" i="51"/>
  <c r="BV13" i="51"/>
  <c r="BW14" i="51"/>
  <c r="BV11" i="41"/>
  <c r="BW12" i="41"/>
  <c r="BV17" i="41"/>
  <c r="BW18" i="41"/>
  <c r="BV23" i="41"/>
  <c r="BW24" i="41"/>
  <c r="BV29" i="41"/>
  <c r="BW30" i="41"/>
  <c r="BV35" i="41"/>
  <c r="BW36" i="41"/>
  <c r="BV41" i="41"/>
  <c r="BW42" i="41"/>
  <c r="BV47" i="41"/>
  <c r="BW48" i="41"/>
  <c r="BV53" i="41"/>
  <c r="BW54" i="41"/>
  <c r="BV59" i="41"/>
  <c r="BW60" i="41"/>
  <c r="BV65" i="41"/>
  <c r="BW66" i="41"/>
  <c r="BV71" i="41"/>
  <c r="BW72" i="41"/>
  <c r="BV77" i="41"/>
  <c r="BW78" i="41"/>
  <c r="BW7" i="51"/>
  <c r="BS11" i="51"/>
  <c r="BV12" i="51"/>
  <c r="BW13" i="51"/>
  <c r="BV10" i="41"/>
  <c r="BW11" i="41"/>
  <c r="BV16" i="41"/>
  <c r="BW17" i="41"/>
  <c r="BV22" i="41"/>
  <c r="BW23" i="41"/>
  <c r="BV28" i="41"/>
  <c r="BW29" i="41"/>
  <c r="BV34" i="41"/>
  <c r="BW35" i="41"/>
  <c r="BV40" i="41"/>
  <c r="BW41" i="41"/>
  <c r="BV46" i="41"/>
  <c r="BW47" i="41"/>
  <c r="BV52" i="41"/>
  <c r="BW53" i="41"/>
  <c r="BV58" i="41"/>
  <c r="BW59" i="41"/>
  <c r="BV64" i="41"/>
  <c r="BW65" i="41"/>
  <c r="BV70" i="41"/>
  <c r="BW71" i="41"/>
  <c r="BV76" i="41"/>
  <c r="BW77" i="41"/>
  <c r="BV33" i="41"/>
  <c r="BW34" i="41"/>
  <c r="BW40" i="41"/>
  <c r="BV45" i="41"/>
  <c r="BW46" i="41"/>
  <c r="BV51" i="41"/>
  <c r="BW52" i="41"/>
  <c r="BV57" i="41"/>
  <c r="BW58" i="41"/>
  <c r="BV63" i="41"/>
  <c r="BW64" i="41"/>
  <c r="BV69" i="41"/>
  <c r="BW70" i="41"/>
  <c r="BV75" i="41"/>
  <c r="BW76" i="41"/>
  <c r="BR14" i="51"/>
  <c r="BV8" i="41"/>
  <c r="BW27" i="41"/>
  <c r="BV32" i="41"/>
  <c r="BW33" i="41"/>
  <c r="BV38" i="41"/>
  <c r="BV44" i="41"/>
  <c r="BW45" i="41"/>
  <c r="BV50" i="41"/>
  <c r="BW51" i="41"/>
  <c r="BV56" i="41"/>
  <c r="BW57" i="41"/>
  <c r="BV62" i="41"/>
  <c r="BW63" i="41"/>
  <c r="BV68" i="41"/>
  <c r="BW69" i="41"/>
  <c r="BV74" i="41"/>
  <c r="BW75" i="41"/>
  <c r="BV80" i="41"/>
  <c r="BZ14" i="51" l="1"/>
  <c r="BZ10" i="51"/>
  <c r="BZ11" i="51"/>
  <c r="BZ13" i="51"/>
  <c r="BZ9" i="51"/>
  <c r="BZ7" i="51"/>
  <c r="CA7" i="51" s="1"/>
  <c r="BZ12" i="51"/>
  <c r="BZ8" i="51"/>
  <c r="CC14" i="51"/>
  <c r="CC10" i="51"/>
  <c r="CC13" i="51"/>
  <c r="CC9" i="51"/>
  <c r="CC7" i="51"/>
  <c r="CC12" i="51"/>
  <c r="CC8" i="51"/>
  <c r="CC11" i="51"/>
  <c r="BU81" i="41"/>
  <c r="I14" i="105"/>
  <c r="I8" i="99"/>
  <c r="H13" i="38"/>
  <c r="H14" i="105"/>
  <c r="H8" i="99"/>
  <c r="BT81" i="41"/>
  <c r="BV15" i="51"/>
  <c r="J13" i="38" s="1"/>
  <c r="BW15" i="51"/>
  <c r="BW81" i="41" s="1"/>
  <c r="BU7" i="25"/>
  <c r="BT11" i="25"/>
  <c r="BT10" i="25"/>
  <c r="BT9" i="25"/>
  <c r="BT8" i="25"/>
  <c r="BT7" i="25"/>
  <c r="BQ7" i="25"/>
  <c r="BP7" i="25"/>
  <c r="BO14" i="25"/>
  <c r="BO13" i="25"/>
  <c r="BO12" i="25"/>
  <c r="BO11" i="25"/>
  <c r="BO10" i="25"/>
  <c r="BO9" i="25"/>
  <c r="BO8" i="25"/>
  <c r="BO7" i="25"/>
  <c r="BU7" i="50"/>
  <c r="BT8" i="50"/>
  <c r="BT9" i="50"/>
  <c r="BT10" i="50"/>
  <c r="BT11" i="50"/>
  <c r="BT12" i="50"/>
  <c r="BT13" i="50"/>
  <c r="BT14" i="50"/>
  <c r="K13" i="38" l="1"/>
  <c r="BV81" i="41"/>
  <c r="J14" i="105"/>
  <c r="J8" i="99"/>
  <c r="K14" i="105"/>
  <c r="K8" i="99"/>
  <c r="D46" i="74"/>
  <c r="D46" i="47"/>
  <c r="D46" i="73"/>
  <c r="D40" i="73"/>
  <c r="D40" i="47"/>
  <c r="D40" i="74"/>
  <c r="D34" i="74"/>
  <c r="D34" i="73"/>
  <c r="D34" i="47"/>
  <c r="D28" i="74"/>
  <c r="D28" i="73"/>
  <c r="D28" i="47"/>
  <c r="D22" i="74"/>
  <c r="D22" i="73"/>
  <c r="D22" i="47"/>
  <c r="D16" i="74"/>
  <c r="D16" i="47"/>
  <c r="D16" i="73"/>
  <c r="D10" i="74"/>
  <c r="D10" i="47"/>
  <c r="D10" i="73"/>
  <c r="D4" i="47"/>
  <c r="D4" i="73"/>
  <c r="D4" i="74"/>
  <c r="BT15" i="50"/>
  <c r="BY7" i="51"/>
  <c r="CB10" i="51"/>
  <c r="CD10" i="51"/>
  <c r="BY10" i="51"/>
  <c r="CA10" i="51"/>
  <c r="CB12" i="51"/>
  <c r="CD12" i="51"/>
  <c r="BY13" i="51"/>
  <c r="CA13" i="51"/>
  <c r="BY9" i="51"/>
  <c r="CA9" i="51"/>
  <c r="CB8" i="51"/>
  <c r="CD8" i="51"/>
  <c r="CB7" i="51"/>
  <c r="CD7" i="51"/>
  <c r="CB13" i="51"/>
  <c r="CD13" i="51"/>
  <c r="BY14" i="51"/>
  <c r="CA14" i="51"/>
  <c r="BY8" i="51"/>
  <c r="CA8" i="51"/>
  <c r="CB14" i="51"/>
  <c r="CD14" i="51"/>
  <c r="BY12" i="51"/>
  <c r="CA12" i="51"/>
  <c r="BY11" i="51"/>
  <c r="CA11" i="51"/>
  <c r="CB11" i="51"/>
  <c r="CD11" i="51"/>
  <c r="CB9" i="51"/>
  <c r="CD9" i="51"/>
  <c r="R11" i="47"/>
  <c r="R11" i="74"/>
  <c r="BO14" i="41"/>
  <c r="R11" i="73"/>
  <c r="R10" i="74"/>
  <c r="R10" i="47"/>
  <c r="R10" i="73"/>
  <c r="BO13" i="41"/>
  <c r="R9" i="73"/>
  <c r="BO12" i="41"/>
  <c r="R9" i="74"/>
  <c r="R9" i="47"/>
  <c r="R8" i="47"/>
  <c r="R8" i="73"/>
  <c r="R8" i="74"/>
  <c r="BO11" i="41"/>
  <c r="BO10" i="41"/>
  <c r="R7" i="47"/>
  <c r="R7" i="73"/>
  <c r="R7" i="74"/>
  <c r="R6" i="74"/>
  <c r="R6" i="73"/>
  <c r="R6" i="47"/>
  <c r="M16" i="47" s="1"/>
  <c r="BO9" i="41"/>
  <c r="R5" i="74"/>
  <c r="R5" i="73"/>
  <c r="R5" i="47"/>
  <c r="BO8" i="41"/>
  <c r="BO7" i="41"/>
  <c r="R4" i="74"/>
  <c r="R4" i="73"/>
  <c r="R4" i="47"/>
  <c r="BR7" i="25"/>
  <c r="BS7" i="25"/>
  <c r="BW7" i="25"/>
  <c r="BV7" i="25"/>
  <c r="H14" i="104" l="1"/>
  <c r="H8" i="98"/>
  <c r="H13" i="39"/>
  <c r="BT81" i="25"/>
  <c r="M15" i="47"/>
  <c r="M14" i="47"/>
  <c r="M13" i="47"/>
  <c r="M12" i="47"/>
  <c r="M11" i="47"/>
  <c r="M10" i="47"/>
  <c r="M7" i="47"/>
  <c r="M6" i="47"/>
  <c r="M8" i="47"/>
  <c r="M5" i="47"/>
  <c r="M4" i="47"/>
  <c r="M9" i="47"/>
  <c r="M46" i="73"/>
  <c r="M51" i="73"/>
  <c r="M50" i="73"/>
  <c r="M49" i="73"/>
  <c r="M48" i="73"/>
  <c r="M47" i="73"/>
  <c r="BR14" i="41"/>
  <c r="BS14" i="41"/>
  <c r="M46" i="74"/>
  <c r="M51" i="74"/>
  <c r="M47" i="74"/>
  <c r="M49" i="74"/>
  <c r="M48" i="74"/>
  <c r="M50" i="74"/>
  <c r="M47" i="47"/>
  <c r="M46" i="47"/>
  <c r="M49" i="47"/>
  <c r="M51" i="47"/>
  <c r="M50" i="47"/>
  <c r="M48" i="47"/>
  <c r="M41" i="73"/>
  <c r="M40" i="73"/>
  <c r="M45" i="73"/>
  <c r="M44" i="73"/>
  <c r="M43" i="73"/>
  <c r="M42" i="73"/>
  <c r="M44" i="47"/>
  <c r="M43" i="47"/>
  <c r="M42" i="47"/>
  <c r="M41" i="47"/>
  <c r="M40" i="47"/>
  <c r="M45" i="47"/>
  <c r="BR13" i="41"/>
  <c r="BS13" i="41"/>
  <c r="M45" i="74"/>
  <c r="M42" i="74"/>
  <c r="M43" i="74"/>
  <c r="M41" i="74"/>
  <c r="M40" i="74"/>
  <c r="M44" i="74"/>
  <c r="M38" i="74"/>
  <c r="M34" i="74"/>
  <c r="M36" i="74"/>
  <c r="M39" i="74"/>
  <c r="M35" i="74"/>
  <c r="M37" i="74"/>
  <c r="BS12" i="41"/>
  <c r="BR12" i="41"/>
  <c r="M39" i="47"/>
  <c r="M38" i="47"/>
  <c r="M37" i="47"/>
  <c r="M36" i="47"/>
  <c r="M35" i="47"/>
  <c r="M34" i="47"/>
  <c r="M36" i="73"/>
  <c r="M37" i="73"/>
  <c r="M35" i="73"/>
  <c r="M34" i="73"/>
  <c r="M38" i="73"/>
  <c r="M39" i="73"/>
  <c r="M29" i="74"/>
  <c r="M30" i="74"/>
  <c r="M28" i="74"/>
  <c r="M32" i="74"/>
  <c r="M33" i="74"/>
  <c r="M31" i="74"/>
  <c r="M28" i="73"/>
  <c r="M33" i="73"/>
  <c r="M29" i="73"/>
  <c r="M32" i="73"/>
  <c r="M31" i="73"/>
  <c r="M30" i="73"/>
  <c r="M33" i="47"/>
  <c r="M29" i="47"/>
  <c r="M32" i="47"/>
  <c r="M31" i="47"/>
  <c r="M30" i="47"/>
  <c r="M28" i="47"/>
  <c r="BS11" i="41"/>
  <c r="BR11" i="41"/>
  <c r="M25" i="73"/>
  <c r="M24" i="73"/>
  <c r="M23" i="73"/>
  <c r="M22" i="73"/>
  <c r="M27" i="73"/>
  <c r="M26" i="73"/>
  <c r="M25" i="47"/>
  <c r="M27" i="47"/>
  <c r="M26" i="47"/>
  <c r="M24" i="47"/>
  <c r="M23" i="47"/>
  <c r="M22" i="47"/>
  <c r="BR10" i="41"/>
  <c r="BS10" i="41"/>
  <c r="M27" i="74"/>
  <c r="M22" i="74"/>
  <c r="M26" i="74"/>
  <c r="M24" i="74"/>
  <c r="M23" i="74"/>
  <c r="M25" i="74"/>
  <c r="M19" i="47"/>
  <c r="M18" i="47"/>
  <c r="M17" i="47"/>
  <c r="M21" i="47"/>
  <c r="M20" i="47"/>
  <c r="M18" i="73"/>
  <c r="M17" i="73"/>
  <c r="M16" i="73"/>
  <c r="M21" i="73"/>
  <c r="M20" i="73"/>
  <c r="M19" i="73"/>
  <c r="BS9" i="41"/>
  <c r="BR9" i="41"/>
  <c r="M21" i="74"/>
  <c r="M17" i="74"/>
  <c r="M20" i="74"/>
  <c r="M19" i="74"/>
  <c r="M16" i="74"/>
  <c r="M18" i="74"/>
  <c r="BR8" i="41"/>
  <c r="BS8" i="41"/>
  <c r="M14" i="73"/>
  <c r="M13" i="73"/>
  <c r="M12" i="73"/>
  <c r="M11" i="73"/>
  <c r="M10" i="73"/>
  <c r="M15" i="73"/>
  <c r="M14" i="74"/>
  <c r="M13" i="74"/>
  <c r="M15" i="74"/>
  <c r="M10" i="74"/>
  <c r="M12" i="74"/>
  <c r="M11" i="74"/>
  <c r="M5" i="74"/>
  <c r="M7" i="74"/>
  <c r="M6" i="74"/>
  <c r="M8" i="74"/>
  <c r="M4" i="74"/>
  <c r="M9" i="74"/>
  <c r="M8" i="73"/>
  <c r="M9" i="73"/>
  <c r="M7" i="73"/>
  <c r="M6" i="73"/>
  <c r="M5" i="73"/>
  <c r="M4" i="73"/>
  <c r="BR7" i="41"/>
  <c r="BS7" i="41"/>
  <c r="Q12" i="71" l="1"/>
  <c r="R78" i="74"/>
  <c r="R78" i="47"/>
  <c r="Q12" i="72"/>
  <c r="R78" i="73"/>
  <c r="M53" i="72" l="1"/>
  <c r="M56" i="72"/>
  <c r="M54" i="72"/>
  <c r="M55" i="72"/>
  <c r="M52" i="72"/>
  <c r="M56" i="71"/>
  <c r="M52" i="71"/>
  <c r="M54" i="71"/>
  <c r="M53" i="71"/>
  <c r="M55" i="71"/>
  <c r="M452" i="73" l="1"/>
  <c r="M452" i="74"/>
  <c r="J10" i="100"/>
  <c r="M451" i="74"/>
  <c r="J9" i="100"/>
  <c r="M449" i="74"/>
  <c r="J7" i="100"/>
  <c r="M448" i="74"/>
  <c r="J6" i="100"/>
  <c r="M450" i="73"/>
  <c r="M450" i="74"/>
  <c r="J8" i="100"/>
  <c r="M451" i="73"/>
  <c r="M449" i="73"/>
  <c r="M448" i="73"/>
  <c r="BU14" i="50"/>
  <c r="BQ14" i="50"/>
  <c r="BP14" i="50"/>
  <c r="BO14" i="50"/>
  <c r="BU13" i="50"/>
  <c r="BQ13" i="50"/>
  <c r="BP13" i="50"/>
  <c r="BO13" i="50"/>
  <c r="BU12" i="50"/>
  <c r="BQ12" i="50"/>
  <c r="BP12" i="50"/>
  <c r="BO12" i="50"/>
  <c r="BU11" i="50"/>
  <c r="BQ11" i="50"/>
  <c r="BP11" i="50"/>
  <c r="BO11" i="50"/>
  <c r="BU10" i="50"/>
  <c r="BQ10" i="50"/>
  <c r="BP10" i="50"/>
  <c r="BO10" i="50"/>
  <c r="BU9" i="50"/>
  <c r="BQ9" i="50"/>
  <c r="BP9" i="50"/>
  <c r="BO9" i="50"/>
  <c r="BU8" i="50"/>
  <c r="BQ8" i="50"/>
  <c r="BP8" i="50"/>
  <c r="BQ7" i="50"/>
  <c r="BP7" i="50"/>
  <c r="BU80" i="25"/>
  <c r="BT80" i="25"/>
  <c r="BQ80" i="25"/>
  <c r="BP80" i="25"/>
  <c r="BO80" i="25"/>
  <c r="BU79" i="25"/>
  <c r="BT79" i="25"/>
  <c r="BQ79" i="25"/>
  <c r="BP79" i="25"/>
  <c r="BO79" i="25"/>
  <c r="BU78" i="25"/>
  <c r="BT78" i="25"/>
  <c r="BQ78" i="25"/>
  <c r="BP78" i="25"/>
  <c r="BO78" i="25"/>
  <c r="BU77" i="25"/>
  <c r="BT77" i="25"/>
  <c r="BQ77" i="25"/>
  <c r="BP77" i="25"/>
  <c r="BO77" i="25"/>
  <c r="BU76" i="25"/>
  <c r="BT76" i="25"/>
  <c r="BQ76" i="25"/>
  <c r="BP76" i="25"/>
  <c r="BO76" i="25"/>
  <c r="BU75" i="25"/>
  <c r="BT75" i="25"/>
  <c r="BQ75" i="25"/>
  <c r="BP75" i="25"/>
  <c r="BO75" i="25"/>
  <c r="BU74" i="25"/>
  <c r="BT74" i="25"/>
  <c r="BQ74" i="25"/>
  <c r="BP74" i="25"/>
  <c r="BO74" i="25"/>
  <c r="BU73" i="25"/>
  <c r="BT73" i="25"/>
  <c r="BQ73" i="25"/>
  <c r="BP73" i="25"/>
  <c r="BO73" i="25"/>
  <c r="BU72" i="25"/>
  <c r="BT72" i="25"/>
  <c r="BQ72" i="25"/>
  <c r="BP72" i="25"/>
  <c r="BO72" i="25"/>
  <c r="BU71" i="25"/>
  <c r="BT71" i="25"/>
  <c r="BQ71" i="25"/>
  <c r="BP71" i="25"/>
  <c r="BO71" i="25"/>
  <c r="BU70" i="25"/>
  <c r="BT70" i="25"/>
  <c r="BQ70" i="25"/>
  <c r="BP70" i="25"/>
  <c r="BO70" i="25"/>
  <c r="BU69" i="25"/>
  <c r="BT69" i="25"/>
  <c r="BQ69" i="25"/>
  <c r="BP69" i="25"/>
  <c r="BO69" i="25"/>
  <c r="BU68" i="25"/>
  <c r="BT68" i="25"/>
  <c r="BQ68" i="25"/>
  <c r="BP68" i="25"/>
  <c r="BO68" i="25"/>
  <c r="BU67" i="25"/>
  <c r="BT67" i="25"/>
  <c r="BQ67" i="25"/>
  <c r="BP67" i="25"/>
  <c r="BO67" i="25"/>
  <c r="BU66" i="25"/>
  <c r="BT66" i="25"/>
  <c r="BQ66" i="25"/>
  <c r="BP66" i="25"/>
  <c r="BO66" i="25"/>
  <c r="BU65" i="25"/>
  <c r="BT65" i="25"/>
  <c r="BQ65" i="25"/>
  <c r="BP65" i="25"/>
  <c r="BO65" i="25"/>
  <c r="BU64" i="25"/>
  <c r="BT64" i="25"/>
  <c r="BQ64" i="25"/>
  <c r="BP64" i="25"/>
  <c r="BO64" i="25"/>
  <c r="BU63" i="25"/>
  <c r="BT63" i="25"/>
  <c r="BQ63" i="25"/>
  <c r="BP63" i="25"/>
  <c r="BO63" i="25"/>
  <c r="BU62" i="25"/>
  <c r="BT62" i="25"/>
  <c r="BQ62" i="25"/>
  <c r="BP62" i="25"/>
  <c r="BO62" i="25"/>
  <c r="BU61" i="25"/>
  <c r="BT61" i="25"/>
  <c r="BQ61" i="25"/>
  <c r="BP61" i="25"/>
  <c r="BO61" i="25"/>
  <c r="BU60" i="25"/>
  <c r="BT60" i="25"/>
  <c r="BQ60" i="25"/>
  <c r="BP60" i="25"/>
  <c r="BO60" i="25"/>
  <c r="BU59" i="25"/>
  <c r="BT59" i="25"/>
  <c r="BQ59" i="25"/>
  <c r="BP59" i="25"/>
  <c r="BO59" i="25"/>
  <c r="BU58" i="25"/>
  <c r="BT58" i="25"/>
  <c r="BQ58" i="25"/>
  <c r="BP58" i="25"/>
  <c r="BO58" i="25"/>
  <c r="BU57" i="25"/>
  <c r="BT57" i="25"/>
  <c r="BQ57" i="25"/>
  <c r="BP57" i="25"/>
  <c r="BO57" i="25"/>
  <c r="BU56" i="25"/>
  <c r="BT56" i="25"/>
  <c r="BQ56" i="25"/>
  <c r="BP56" i="25"/>
  <c r="BO56" i="25"/>
  <c r="BU55" i="25"/>
  <c r="BT55" i="25"/>
  <c r="BQ55" i="25"/>
  <c r="BP55" i="25"/>
  <c r="BO55" i="25"/>
  <c r="BU54" i="25"/>
  <c r="BT54" i="25"/>
  <c r="BQ54" i="25"/>
  <c r="BP54" i="25"/>
  <c r="BO54" i="25"/>
  <c r="BU53" i="25"/>
  <c r="BT53" i="25"/>
  <c r="BQ53" i="25"/>
  <c r="BP53" i="25"/>
  <c r="BO53" i="25"/>
  <c r="BU52" i="25"/>
  <c r="BT52" i="25"/>
  <c r="BQ52" i="25"/>
  <c r="BP52" i="25"/>
  <c r="BO52" i="25"/>
  <c r="BU51" i="25"/>
  <c r="BT51" i="25"/>
  <c r="BQ51" i="25"/>
  <c r="BP51" i="25"/>
  <c r="BO51" i="25"/>
  <c r="BU50" i="25"/>
  <c r="BT50" i="25"/>
  <c r="BQ50" i="25"/>
  <c r="BP50" i="25"/>
  <c r="BO50" i="25"/>
  <c r="BU49" i="25"/>
  <c r="BT49" i="25"/>
  <c r="BQ49" i="25"/>
  <c r="BP49" i="25"/>
  <c r="BO49" i="25"/>
  <c r="BU48" i="25"/>
  <c r="BT48" i="25"/>
  <c r="BQ48" i="25"/>
  <c r="BP48" i="25"/>
  <c r="BO48" i="25"/>
  <c r="BU47" i="25"/>
  <c r="BT47" i="25"/>
  <c r="BQ47" i="25"/>
  <c r="BP47" i="25"/>
  <c r="BO47" i="25"/>
  <c r="BU46" i="25"/>
  <c r="BT46" i="25"/>
  <c r="BQ46" i="25"/>
  <c r="BP46" i="25"/>
  <c r="BO46" i="25"/>
  <c r="BU45" i="25"/>
  <c r="BT45" i="25"/>
  <c r="BQ45" i="25"/>
  <c r="BP45" i="25"/>
  <c r="BO45" i="25"/>
  <c r="BU44" i="25"/>
  <c r="BT44" i="25"/>
  <c r="BQ44" i="25"/>
  <c r="BP44" i="25"/>
  <c r="BO44" i="25"/>
  <c r="BU43" i="25"/>
  <c r="BT43" i="25"/>
  <c r="BQ43" i="25"/>
  <c r="BP43" i="25"/>
  <c r="BO43" i="25"/>
  <c r="BU42" i="25"/>
  <c r="BT42" i="25"/>
  <c r="BQ42" i="25"/>
  <c r="BP42" i="25"/>
  <c r="BO42" i="25"/>
  <c r="BU41" i="25"/>
  <c r="BT41" i="25"/>
  <c r="BQ41" i="25"/>
  <c r="BP41" i="25"/>
  <c r="BO41" i="25"/>
  <c r="BU40" i="25"/>
  <c r="BT40" i="25"/>
  <c r="BQ40" i="25"/>
  <c r="BP40" i="25"/>
  <c r="BO40" i="25"/>
  <c r="BU39" i="25"/>
  <c r="BT39" i="25"/>
  <c r="BQ39" i="25"/>
  <c r="BP39" i="25"/>
  <c r="BO39" i="25"/>
  <c r="BU38" i="25"/>
  <c r="BT38" i="25"/>
  <c r="BQ38" i="25"/>
  <c r="BP38" i="25"/>
  <c r="BO38" i="25"/>
  <c r="BU37" i="25"/>
  <c r="BT37" i="25"/>
  <c r="BQ37" i="25"/>
  <c r="BP37" i="25"/>
  <c r="BO37" i="25"/>
  <c r="BU36" i="25"/>
  <c r="BT36" i="25"/>
  <c r="BQ36" i="25"/>
  <c r="BP36" i="25"/>
  <c r="BO36" i="25"/>
  <c r="BU35" i="25"/>
  <c r="BT35" i="25"/>
  <c r="BQ35" i="25"/>
  <c r="BP35" i="25"/>
  <c r="BO35" i="25"/>
  <c r="BU34" i="25"/>
  <c r="BT34" i="25"/>
  <c r="BQ34" i="25"/>
  <c r="BP34" i="25"/>
  <c r="BO34" i="25"/>
  <c r="BU33" i="25"/>
  <c r="BT33" i="25"/>
  <c r="BQ33" i="25"/>
  <c r="BP33" i="25"/>
  <c r="BO33" i="25"/>
  <c r="BU32" i="25"/>
  <c r="BT32" i="25"/>
  <c r="BQ32" i="25"/>
  <c r="BP32" i="25"/>
  <c r="BO32" i="25"/>
  <c r="BU31" i="25"/>
  <c r="BT31" i="25"/>
  <c r="BQ31" i="25"/>
  <c r="BP31" i="25"/>
  <c r="BO31" i="25"/>
  <c r="BU30" i="25"/>
  <c r="BT30" i="25"/>
  <c r="BQ30" i="25"/>
  <c r="BP30" i="25"/>
  <c r="BO30" i="25"/>
  <c r="BU29" i="25"/>
  <c r="BT29" i="25"/>
  <c r="BQ29" i="25"/>
  <c r="BP29" i="25"/>
  <c r="BO29" i="25"/>
  <c r="BU28" i="25"/>
  <c r="BT28" i="25"/>
  <c r="BQ28" i="25"/>
  <c r="BP28" i="25"/>
  <c r="BO28" i="25"/>
  <c r="BU27" i="25"/>
  <c r="BT27" i="25"/>
  <c r="BQ27" i="25"/>
  <c r="BP27" i="25"/>
  <c r="BO27" i="25"/>
  <c r="BU26" i="25"/>
  <c r="BT26" i="25"/>
  <c r="BQ26" i="25"/>
  <c r="BP26" i="25"/>
  <c r="BO26" i="25"/>
  <c r="BU25" i="25"/>
  <c r="BT25" i="25"/>
  <c r="BQ25" i="25"/>
  <c r="BP25" i="25"/>
  <c r="BO25" i="25"/>
  <c r="BU24" i="25"/>
  <c r="BT24" i="25"/>
  <c r="BQ24" i="25"/>
  <c r="BP24" i="25"/>
  <c r="BO24" i="25"/>
  <c r="BU23" i="25"/>
  <c r="BT23" i="25"/>
  <c r="BQ23" i="25"/>
  <c r="BP23" i="25"/>
  <c r="BO23" i="25"/>
  <c r="BU22" i="25"/>
  <c r="BT22" i="25"/>
  <c r="BQ22" i="25"/>
  <c r="BP22" i="25"/>
  <c r="BO22" i="25"/>
  <c r="BU21" i="25"/>
  <c r="BT21" i="25"/>
  <c r="BQ21" i="25"/>
  <c r="BP21" i="25"/>
  <c r="BO21" i="25"/>
  <c r="BU20" i="25"/>
  <c r="BT20" i="25"/>
  <c r="BQ20" i="25"/>
  <c r="BP20" i="25"/>
  <c r="BO20" i="25"/>
  <c r="BU19" i="25"/>
  <c r="BT19" i="25"/>
  <c r="BQ19" i="25"/>
  <c r="BP19" i="25"/>
  <c r="BO19" i="25"/>
  <c r="BU18" i="25"/>
  <c r="BT18" i="25"/>
  <c r="BQ18" i="25"/>
  <c r="BP18" i="25"/>
  <c r="BO18" i="25"/>
  <c r="BU17" i="25"/>
  <c r="BT17" i="25"/>
  <c r="BQ17" i="25"/>
  <c r="BP17" i="25"/>
  <c r="BO17" i="25"/>
  <c r="BU16" i="25"/>
  <c r="BT16" i="25"/>
  <c r="BQ16" i="25"/>
  <c r="BP16" i="25"/>
  <c r="BO16" i="25"/>
  <c r="BU15" i="25"/>
  <c r="BT15" i="25"/>
  <c r="BQ15" i="25"/>
  <c r="BP15" i="25"/>
  <c r="BO15" i="25"/>
  <c r="BU14" i="25"/>
  <c r="BT14" i="25"/>
  <c r="BQ14" i="25"/>
  <c r="BP14" i="25"/>
  <c r="BU13" i="25"/>
  <c r="BT13" i="25"/>
  <c r="BQ13" i="25"/>
  <c r="BP13" i="25"/>
  <c r="BU12" i="25"/>
  <c r="BT12" i="25"/>
  <c r="BQ12" i="25"/>
  <c r="BP12" i="25"/>
  <c r="BU11" i="25"/>
  <c r="BQ11" i="25"/>
  <c r="BP11" i="25"/>
  <c r="BU10" i="25"/>
  <c r="BQ10" i="25"/>
  <c r="BP10" i="25"/>
  <c r="BU9" i="25"/>
  <c r="BQ9" i="25"/>
  <c r="BP9" i="25"/>
  <c r="BU8" i="25"/>
  <c r="BQ8" i="25"/>
  <c r="BP8" i="25"/>
  <c r="BW7" i="50" l="1"/>
  <c r="D46" i="97"/>
  <c r="Q11" i="97"/>
  <c r="Q8" i="97"/>
  <c r="D28" i="97"/>
  <c r="Q7" i="97"/>
  <c r="D22" i="97"/>
  <c r="D40" i="97"/>
  <c r="Q10" i="97"/>
  <c r="D16" i="97"/>
  <c r="Q6" i="97"/>
  <c r="D34" i="97"/>
  <c r="Q9" i="97"/>
  <c r="BS10" i="25"/>
  <c r="BS9" i="25"/>
  <c r="BR12" i="25"/>
  <c r="BR13" i="25"/>
  <c r="BR14" i="25"/>
  <c r="BS8" i="25"/>
  <c r="BS12" i="25"/>
  <c r="BS13" i="25"/>
  <c r="BS14" i="25"/>
  <c r="BS11" i="25"/>
  <c r="D442" i="74"/>
  <c r="D442" i="47"/>
  <c r="D442" i="73"/>
  <c r="D436" i="74"/>
  <c r="D436" i="47"/>
  <c r="D436" i="73"/>
  <c r="D430" i="74"/>
  <c r="D430" i="73"/>
  <c r="D430" i="47"/>
  <c r="D424" i="73"/>
  <c r="D424" i="74"/>
  <c r="D424" i="47"/>
  <c r="D418" i="73"/>
  <c r="D418" i="74"/>
  <c r="D418" i="47"/>
  <c r="D412" i="74"/>
  <c r="D412" i="73"/>
  <c r="D412" i="47"/>
  <c r="D406" i="74"/>
  <c r="D406" i="47"/>
  <c r="D406" i="73"/>
  <c r="D400" i="47"/>
  <c r="D400" i="74"/>
  <c r="D400" i="73"/>
  <c r="D394" i="74"/>
  <c r="D394" i="47"/>
  <c r="D394" i="73"/>
  <c r="D388" i="74"/>
  <c r="D388" i="47"/>
  <c r="D388" i="73"/>
  <c r="D382" i="74"/>
  <c r="D382" i="47"/>
  <c r="D382" i="73"/>
  <c r="D376" i="73"/>
  <c r="D376" i="47"/>
  <c r="D376" i="74"/>
  <c r="D370" i="74"/>
  <c r="D370" i="73"/>
  <c r="D370" i="47"/>
  <c r="D364" i="74"/>
  <c r="D364" i="73"/>
  <c r="D364" i="47"/>
  <c r="D358" i="74"/>
  <c r="D358" i="73"/>
  <c r="D358" i="47"/>
  <c r="D352" i="47"/>
  <c r="D352" i="74"/>
  <c r="D352" i="73"/>
  <c r="D346" i="74"/>
  <c r="D346" i="47"/>
  <c r="D346" i="73"/>
  <c r="D340" i="74"/>
  <c r="D340" i="47"/>
  <c r="D340" i="73"/>
  <c r="D334" i="74"/>
  <c r="D334" i="47"/>
  <c r="D334" i="73"/>
  <c r="D328" i="73"/>
  <c r="D328" i="47"/>
  <c r="D328" i="74"/>
  <c r="D322" i="74"/>
  <c r="D322" i="73"/>
  <c r="D322" i="47"/>
  <c r="D316" i="74"/>
  <c r="D316" i="73"/>
  <c r="D316" i="47"/>
  <c r="D310" i="74"/>
  <c r="D310" i="73"/>
  <c r="D310" i="47"/>
  <c r="D304" i="47"/>
  <c r="D304" i="74"/>
  <c r="D304" i="73"/>
  <c r="D298" i="74"/>
  <c r="D298" i="47"/>
  <c r="D298" i="73"/>
  <c r="D292" i="74"/>
  <c r="D292" i="47"/>
  <c r="D292" i="73"/>
  <c r="D286" i="74"/>
  <c r="D286" i="47"/>
  <c r="D286" i="73"/>
  <c r="D280" i="73"/>
  <c r="D280" i="47"/>
  <c r="D280" i="74"/>
  <c r="D274" i="74"/>
  <c r="D274" i="73"/>
  <c r="D274" i="47"/>
  <c r="D268" i="74"/>
  <c r="D268" i="73"/>
  <c r="D268" i="47"/>
  <c r="D262" i="74"/>
  <c r="D262" i="73"/>
  <c r="D262" i="47"/>
  <c r="D256" i="47"/>
  <c r="D256" i="74"/>
  <c r="D256" i="73"/>
  <c r="D250" i="74"/>
  <c r="D250" i="47"/>
  <c r="D250" i="73"/>
  <c r="D244" i="74"/>
  <c r="D244" i="47"/>
  <c r="D244" i="73"/>
  <c r="D238" i="74"/>
  <c r="D238" i="47"/>
  <c r="D238" i="73"/>
  <c r="D232" i="73"/>
  <c r="D232" i="47"/>
  <c r="D232" i="74"/>
  <c r="D226" i="74"/>
  <c r="D226" i="73"/>
  <c r="D226" i="47"/>
  <c r="D220" i="74"/>
  <c r="D220" i="73"/>
  <c r="D220" i="47"/>
  <c r="D214" i="74"/>
  <c r="D214" i="73"/>
  <c r="D214" i="47"/>
  <c r="D208" i="47"/>
  <c r="D208" i="74"/>
  <c r="D208" i="73"/>
  <c r="D202" i="74"/>
  <c r="D202" i="47"/>
  <c r="D202" i="73"/>
  <c r="D196" i="74"/>
  <c r="D196" i="47"/>
  <c r="D196" i="73"/>
  <c r="D190" i="74"/>
  <c r="D190" i="47"/>
  <c r="D190" i="73"/>
  <c r="D184" i="73"/>
  <c r="D184" i="47"/>
  <c r="D184" i="74"/>
  <c r="D178" i="74"/>
  <c r="D178" i="73"/>
  <c r="D178" i="47"/>
  <c r="D172" i="74"/>
  <c r="D172" i="73"/>
  <c r="D172" i="47"/>
  <c r="D166" i="74"/>
  <c r="D166" i="73"/>
  <c r="D166" i="47"/>
  <c r="D160" i="47"/>
  <c r="D160" i="74"/>
  <c r="D160" i="73"/>
  <c r="D154" i="74"/>
  <c r="D154" i="47"/>
  <c r="D154" i="73"/>
  <c r="D148" i="74"/>
  <c r="D148" i="47"/>
  <c r="D148" i="73"/>
  <c r="D142" i="74"/>
  <c r="D142" i="47"/>
  <c r="D142" i="73"/>
  <c r="D136" i="73"/>
  <c r="D136" i="47"/>
  <c r="D136" i="74"/>
  <c r="D130" i="74"/>
  <c r="D130" i="73"/>
  <c r="D130" i="47"/>
  <c r="D124" i="74"/>
  <c r="D124" i="73"/>
  <c r="D124" i="47"/>
  <c r="D118" i="74"/>
  <c r="D118" i="73"/>
  <c r="D118" i="47"/>
  <c r="D112" i="47"/>
  <c r="D112" i="74"/>
  <c r="D112" i="73"/>
  <c r="D106" i="74"/>
  <c r="D106" i="47"/>
  <c r="D106" i="73"/>
  <c r="D100" i="74"/>
  <c r="D100" i="47"/>
  <c r="D100" i="73"/>
  <c r="D94" i="74"/>
  <c r="D94" i="47"/>
  <c r="D94" i="73"/>
  <c r="D88" i="73"/>
  <c r="D88" i="47"/>
  <c r="D88" i="74"/>
  <c r="D82" i="74"/>
  <c r="D82" i="73"/>
  <c r="D82" i="47"/>
  <c r="D76" i="74"/>
  <c r="D76" i="73"/>
  <c r="D76" i="47"/>
  <c r="D70" i="74"/>
  <c r="D70" i="73"/>
  <c r="D70" i="47"/>
  <c r="D64" i="47"/>
  <c r="D64" i="74"/>
  <c r="D64" i="73"/>
  <c r="D58" i="74"/>
  <c r="D58" i="47"/>
  <c r="D58" i="73"/>
  <c r="D52" i="74"/>
  <c r="D52" i="47"/>
  <c r="D52" i="73"/>
  <c r="D46" i="71"/>
  <c r="D46" i="72"/>
  <c r="D40" i="71"/>
  <c r="D40" i="72"/>
  <c r="D34" i="71"/>
  <c r="D34" i="72"/>
  <c r="D28" i="72"/>
  <c r="D28" i="71"/>
  <c r="D22" i="72"/>
  <c r="D22" i="71"/>
  <c r="BU15" i="50"/>
  <c r="D16" i="71"/>
  <c r="D16" i="72"/>
  <c r="R77" i="74"/>
  <c r="R77" i="73"/>
  <c r="R77" i="47"/>
  <c r="BO80" i="41"/>
  <c r="R76" i="74"/>
  <c r="R76" i="73"/>
  <c r="R76" i="47"/>
  <c r="BO79" i="41"/>
  <c r="R75" i="47"/>
  <c r="R75" i="74"/>
  <c r="BO78" i="41"/>
  <c r="R75" i="73"/>
  <c r="BW77" i="25"/>
  <c r="BV77" i="25"/>
  <c r="R74" i="74"/>
  <c r="R74" i="47"/>
  <c r="R74" i="73"/>
  <c r="BO77" i="41"/>
  <c r="R73" i="73"/>
  <c r="BO76" i="41"/>
  <c r="R73" i="74"/>
  <c r="R73" i="47"/>
  <c r="R72" i="47"/>
  <c r="R72" i="73"/>
  <c r="R72" i="74"/>
  <c r="BO75" i="41"/>
  <c r="BO74" i="41"/>
  <c r="R71" i="47"/>
  <c r="R71" i="73"/>
  <c r="R71" i="74"/>
  <c r="R70" i="74"/>
  <c r="R70" i="73"/>
  <c r="R70" i="47"/>
  <c r="BO73" i="41"/>
  <c r="BW72" i="25"/>
  <c r="R69" i="74"/>
  <c r="R69" i="73"/>
  <c r="R69" i="47"/>
  <c r="BO72" i="41"/>
  <c r="R68" i="74"/>
  <c r="R68" i="73"/>
  <c r="R68" i="47"/>
  <c r="BO71" i="41"/>
  <c r="R67" i="47"/>
  <c r="R67" i="74"/>
  <c r="BO70" i="41"/>
  <c r="R67" i="73"/>
  <c r="R66" i="74"/>
  <c r="R66" i="47"/>
  <c r="R66" i="73"/>
  <c r="BO69" i="41"/>
  <c r="R65" i="73"/>
  <c r="BO68" i="41"/>
  <c r="R65" i="74"/>
  <c r="R65" i="47"/>
  <c r="R64" i="47"/>
  <c r="R64" i="73"/>
  <c r="R64" i="74"/>
  <c r="BO67" i="41"/>
  <c r="BO66" i="41"/>
  <c r="R63" i="47"/>
  <c r="R63" i="73"/>
  <c r="R63" i="74"/>
  <c r="R62" i="74"/>
  <c r="R62" i="73"/>
  <c r="R62" i="47"/>
  <c r="BO65" i="41"/>
  <c r="R61" i="74"/>
  <c r="R61" i="73"/>
  <c r="R61" i="47"/>
  <c r="BO64" i="41"/>
  <c r="R60" i="74"/>
  <c r="R60" i="73"/>
  <c r="R60" i="47"/>
  <c r="BO63" i="41"/>
  <c r="BS63" i="25"/>
  <c r="R59" i="47"/>
  <c r="R59" i="74"/>
  <c r="BO62" i="41"/>
  <c r="R59" i="73"/>
  <c r="R58" i="74"/>
  <c r="R58" i="47"/>
  <c r="R58" i="73"/>
  <c r="BO61" i="41"/>
  <c r="R57" i="73"/>
  <c r="BO60" i="41"/>
  <c r="R57" i="74"/>
  <c r="R57" i="47"/>
  <c r="R56" i="47"/>
  <c r="R56" i="73"/>
  <c r="R56" i="74"/>
  <c r="BO59" i="41"/>
  <c r="BV58" i="25"/>
  <c r="BO58" i="41"/>
  <c r="R55" i="47"/>
  <c r="R55" i="73"/>
  <c r="R55" i="74"/>
  <c r="BS58" i="25"/>
  <c r="R54" i="74"/>
  <c r="R54" i="73"/>
  <c r="R54" i="47"/>
  <c r="BO57" i="41"/>
  <c r="R53" i="74"/>
  <c r="R53" i="73"/>
  <c r="R53" i="47"/>
  <c r="BO56" i="41"/>
  <c r="R52" i="74"/>
  <c r="R52" i="73"/>
  <c r="R52" i="47"/>
  <c r="BO55" i="41"/>
  <c r="R51" i="47"/>
  <c r="R51" i="74"/>
  <c r="BO54" i="41"/>
  <c r="R51" i="73"/>
  <c r="BW53" i="25"/>
  <c r="BV53" i="25"/>
  <c r="R50" i="74"/>
  <c r="R50" i="47"/>
  <c r="R50" i="73"/>
  <c r="BO53" i="41"/>
  <c r="R49" i="73"/>
  <c r="BO52" i="41"/>
  <c r="R49" i="74"/>
  <c r="R49" i="47"/>
  <c r="R48" i="47"/>
  <c r="R48" i="73"/>
  <c r="R48" i="74"/>
  <c r="BO51" i="41"/>
  <c r="BO50" i="41"/>
  <c r="R47" i="47"/>
  <c r="R47" i="73"/>
  <c r="R47" i="74"/>
  <c r="R46" i="74"/>
  <c r="R46" i="73"/>
  <c r="R46" i="47"/>
  <c r="BO49" i="41"/>
  <c r="BW48" i="25"/>
  <c r="R45" i="74"/>
  <c r="R45" i="73"/>
  <c r="R45" i="47"/>
  <c r="BO48" i="41"/>
  <c r="R44" i="74"/>
  <c r="R44" i="73"/>
  <c r="R44" i="47"/>
  <c r="BO47" i="41"/>
  <c r="R43" i="47"/>
  <c r="R43" i="74"/>
  <c r="BO46" i="41"/>
  <c r="R43" i="73"/>
  <c r="R42" i="74"/>
  <c r="R42" i="47"/>
  <c r="R42" i="73"/>
  <c r="BO45" i="41"/>
  <c r="R41" i="73"/>
  <c r="BO44" i="41"/>
  <c r="R41" i="74"/>
  <c r="R41" i="47"/>
  <c r="R40" i="47"/>
  <c r="R40" i="73"/>
  <c r="R40" i="74"/>
  <c r="BO43" i="41"/>
  <c r="BO42" i="41"/>
  <c r="R39" i="47"/>
  <c r="R39" i="73"/>
  <c r="R39" i="74"/>
  <c r="R38" i="74"/>
  <c r="R38" i="73"/>
  <c r="R38" i="47"/>
  <c r="BO41" i="41"/>
  <c r="R37" i="74"/>
  <c r="R37" i="73"/>
  <c r="R37" i="47"/>
  <c r="BO40" i="41"/>
  <c r="R36" i="74"/>
  <c r="R36" i="73"/>
  <c r="R36" i="47"/>
  <c r="BO39" i="41"/>
  <c r="BS39" i="25"/>
  <c r="R35" i="47"/>
  <c r="R35" i="74"/>
  <c r="BO38" i="41"/>
  <c r="R35" i="73"/>
  <c r="R34" i="74"/>
  <c r="R34" i="47"/>
  <c r="R34" i="73"/>
  <c r="BO37" i="41"/>
  <c r="R33" i="73"/>
  <c r="BO36" i="41"/>
  <c r="R33" i="74"/>
  <c r="R33" i="47"/>
  <c r="R32" i="47"/>
  <c r="R32" i="73"/>
  <c r="R32" i="74"/>
  <c r="BO35" i="41"/>
  <c r="BV34" i="25"/>
  <c r="BO34" i="41"/>
  <c r="R31" i="47"/>
  <c r="R31" i="73"/>
  <c r="R31" i="74"/>
  <c r="BS34" i="25"/>
  <c r="R30" i="74"/>
  <c r="R30" i="73"/>
  <c r="R30" i="47"/>
  <c r="BO33" i="41"/>
  <c r="R29" i="74"/>
  <c r="R29" i="73"/>
  <c r="R29" i="47"/>
  <c r="BO32" i="41"/>
  <c r="R28" i="74"/>
  <c r="R28" i="73"/>
  <c r="R28" i="47"/>
  <c r="BO31" i="41"/>
  <c r="R27" i="47"/>
  <c r="R27" i="74"/>
  <c r="BO30" i="41"/>
  <c r="R27" i="73"/>
  <c r="BW29" i="25"/>
  <c r="BV29" i="25"/>
  <c r="R26" i="74"/>
  <c r="R26" i="47"/>
  <c r="R26" i="73"/>
  <c r="BO29" i="41"/>
  <c r="R25" i="73"/>
  <c r="BO28" i="41"/>
  <c r="R25" i="74"/>
  <c r="R25" i="47"/>
  <c r="R24" i="47"/>
  <c r="R24" i="73"/>
  <c r="R24" i="74"/>
  <c r="BO27" i="41"/>
  <c r="BO26" i="41"/>
  <c r="R23" i="47"/>
  <c r="R23" i="73"/>
  <c r="R23" i="74"/>
  <c r="R22" i="74"/>
  <c r="R22" i="73"/>
  <c r="R22" i="47"/>
  <c r="BO25" i="41"/>
  <c r="BW24" i="25"/>
  <c r="R21" i="74"/>
  <c r="R21" i="73"/>
  <c r="R21" i="47"/>
  <c r="BO24" i="41"/>
  <c r="R20" i="74"/>
  <c r="R20" i="73"/>
  <c r="R20" i="47"/>
  <c r="BO23" i="41"/>
  <c r="R19" i="47"/>
  <c r="R19" i="74"/>
  <c r="BO22" i="41"/>
  <c r="R19" i="73"/>
  <c r="R18" i="74"/>
  <c r="R18" i="47"/>
  <c r="R18" i="73"/>
  <c r="BO21" i="41"/>
  <c r="R17" i="73"/>
  <c r="BO20" i="41"/>
  <c r="R17" i="74"/>
  <c r="R17" i="47"/>
  <c r="R16" i="47"/>
  <c r="R16" i="73"/>
  <c r="R16" i="74"/>
  <c r="BO19" i="41"/>
  <c r="BO18" i="41"/>
  <c r="R15" i="47"/>
  <c r="R15" i="73"/>
  <c r="R15" i="74"/>
  <c r="R14" i="74"/>
  <c r="R14" i="73"/>
  <c r="R14" i="47"/>
  <c r="BO17" i="41"/>
  <c r="R13" i="74"/>
  <c r="R13" i="73"/>
  <c r="R13" i="47"/>
  <c r="BO16" i="41"/>
  <c r="R12" i="74"/>
  <c r="R12" i="73"/>
  <c r="R12" i="47"/>
  <c r="BO15" i="41"/>
  <c r="BS15" i="25"/>
  <c r="Q11" i="72"/>
  <c r="Q11" i="71"/>
  <c r="Q10" i="71"/>
  <c r="Q10" i="72"/>
  <c r="Q9" i="71"/>
  <c r="Q9" i="72"/>
  <c r="Q8" i="72"/>
  <c r="Q8" i="71"/>
  <c r="Q7" i="71"/>
  <c r="Q7" i="72"/>
  <c r="Q6" i="72"/>
  <c r="Q6" i="71"/>
  <c r="BR21" i="25"/>
  <c r="BR45" i="25"/>
  <c r="BR69" i="25"/>
  <c r="BW35" i="25"/>
  <c r="BV40" i="25"/>
  <c r="BS45" i="25"/>
  <c r="BW59" i="25"/>
  <c r="BR33" i="25"/>
  <c r="BR15" i="25"/>
  <c r="BR39" i="25"/>
  <c r="BR63" i="25"/>
  <c r="BR57" i="25"/>
  <c r="BW47" i="25"/>
  <c r="BW71" i="25"/>
  <c r="BW23" i="25"/>
  <c r="BV17" i="25"/>
  <c r="BS22" i="25"/>
  <c r="BR27" i="25"/>
  <c r="BW36" i="25"/>
  <c r="BV41" i="25"/>
  <c r="BS46" i="25"/>
  <c r="BR51" i="25"/>
  <c r="BW60" i="25"/>
  <c r="BV65" i="25"/>
  <c r="BS70" i="25"/>
  <c r="BR75" i="25"/>
  <c r="BS16" i="25"/>
  <c r="BW30" i="25"/>
  <c r="BW54" i="25"/>
  <c r="BV59" i="25"/>
  <c r="BW78" i="25"/>
  <c r="BS10" i="50"/>
  <c r="BW13" i="25"/>
  <c r="BW18" i="25"/>
  <c r="BV23" i="25"/>
  <c r="BS28" i="25"/>
  <c r="BW42" i="25"/>
  <c r="BV47" i="25"/>
  <c r="BS52" i="25"/>
  <c r="BW66" i="25"/>
  <c r="BV71" i="25"/>
  <c r="BS76" i="25"/>
  <c r="BS13" i="50"/>
  <c r="BV28" i="25"/>
  <c r="BS33" i="25"/>
  <c r="BV52" i="25"/>
  <c r="BS57" i="25"/>
  <c r="BV76" i="25"/>
  <c r="BV12" i="25"/>
  <c r="BW17" i="25"/>
  <c r="BV22" i="25"/>
  <c r="BS27" i="25"/>
  <c r="BW41" i="25"/>
  <c r="BV46" i="25"/>
  <c r="BS51" i="25"/>
  <c r="BW65" i="25"/>
  <c r="BV70" i="25"/>
  <c r="BS75" i="25"/>
  <c r="BV35" i="25"/>
  <c r="BS40" i="25"/>
  <c r="BS64" i="25"/>
  <c r="BV16" i="25"/>
  <c r="BS21" i="25"/>
  <c r="BV64" i="25"/>
  <c r="BS69" i="25"/>
  <c r="BR20" i="25"/>
  <c r="BR26" i="25"/>
  <c r="BR32" i="25"/>
  <c r="BR68" i="25"/>
  <c r="BR74" i="25"/>
  <c r="BR80" i="25"/>
  <c r="BW12" i="25"/>
  <c r="BR19" i="25"/>
  <c r="BV21" i="25"/>
  <c r="BR25" i="25"/>
  <c r="BS26" i="25"/>
  <c r="BV27" i="25"/>
  <c r="BW28" i="25"/>
  <c r="BR31" i="25"/>
  <c r="BS32" i="25"/>
  <c r="BV33" i="25"/>
  <c r="BW34" i="25"/>
  <c r="BR37" i="25"/>
  <c r="BS38" i="25"/>
  <c r="BV39" i="25"/>
  <c r="BW40" i="25"/>
  <c r="BR43" i="25"/>
  <c r="BS44" i="25"/>
  <c r="BV45" i="25"/>
  <c r="BW46" i="25"/>
  <c r="BR49" i="25"/>
  <c r="BS50" i="25"/>
  <c r="BV51" i="25"/>
  <c r="BW52" i="25"/>
  <c r="BR55" i="25"/>
  <c r="BS56" i="25"/>
  <c r="BV57" i="25"/>
  <c r="BW58" i="25"/>
  <c r="BR61" i="25"/>
  <c r="BS62" i="25"/>
  <c r="BV63" i="25"/>
  <c r="BW64" i="25"/>
  <c r="BR67" i="25"/>
  <c r="BS68" i="25"/>
  <c r="BV69" i="25"/>
  <c r="BW70" i="25"/>
  <c r="BR73" i="25"/>
  <c r="BS74" i="25"/>
  <c r="BV75" i="25"/>
  <c r="BW76" i="25"/>
  <c r="BR79" i="25"/>
  <c r="BS80" i="25"/>
  <c r="BS9" i="50"/>
  <c r="BS12" i="50"/>
  <c r="BW10" i="25"/>
  <c r="BR62" i="25"/>
  <c r="BW10" i="50"/>
  <c r="BR11" i="25"/>
  <c r="BV11" i="25"/>
  <c r="BW16" i="25"/>
  <c r="BV14" i="25"/>
  <c r="BW15" i="25"/>
  <c r="BR18" i="25"/>
  <c r="BS19" i="25"/>
  <c r="BV20" i="25"/>
  <c r="BW21" i="25"/>
  <c r="BR24" i="25"/>
  <c r="BS25" i="25"/>
  <c r="BV26" i="25"/>
  <c r="BW27" i="25"/>
  <c r="BR30" i="25"/>
  <c r="BS31" i="25"/>
  <c r="BV32" i="25"/>
  <c r="BW33" i="25"/>
  <c r="BR36" i="25"/>
  <c r="BS37" i="25"/>
  <c r="BV38" i="25"/>
  <c r="BW39" i="25"/>
  <c r="BR42" i="25"/>
  <c r="BS43" i="25"/>
  <c r="BV44" i="25"/>
  <c r="BW45" i="25"/>
  <c r="BR48" i="25"/>
  <c r="BS49" i="25"/>
  <c r="BV50" i="25"/>
  <c r="BW51" i="25"/>
  <c r="BR54" i="25"/>
  <c r="BS55" i="25"/>
  <c r="BV56" i="25"/>
  <c r="BW57" i="25"/>
  <c r="BR60" i="25"/>
  <c r="BS61" i="25"/>
  <c r="BV62" i="25"/>
  <c r="BW63" i="25"/>
  <c r="BR66" i="25"/>
  <c r="BS67" i="25"/>
  <c r="BV68" i="25"/>
  <c r="BW69" i="25"/>
  <c r="BR72" i="25"/>
  <c r="BS73" i="25"/>
  <c r="BV74" i="25"/>
  <c r="BW75" i="25"/>
  <c r="BR78" i="25"/>
  <c r="BS79" i="25"/>
  <c r="BV80" i="25"/>
  <c r="BW9" i="50"/>
  <c r="BW12" i="50"/>
  <c r="BW8" i="25"/>
  <c r="BR38" i="25"/>
  <c r="BR44" i="25"/>
  <c r="BR56" i="25"/>
  <c r="BR9" i="25"/>
  <c r="BV9" i="25"/>
  <c r="BV15" i="25"/>
  <c r="BS20" i="25"/>
  <c r="BW11" i="25"/>
  <c r="BW14" i="25"/>
  <c r="BR17" i="25"/>
  <c r="BS18" i="25"/>
  <c r="BV19" i="25"/>
  <c r="BW20" i="25"/>
  <c r="BR23" i="25"/>
  <c r="BS24" i="25"/>
  <c r="BV25" i="25"/>
  <c r="BW26" i="25"/>
  <c r="BR29" i="25"/>
  <c r="BS30" i="25"/>
  <c r="BV31" i="25"/>
  <c r="BW32" i="25"/>
  <c r="BR35" i="25"/>
  <c r="BS36" i="25"/>
  <c r="BV37" i="25"/>
  <c r="BW38" i="25"/>
  <c r="BR41" i="25"/>
  <c r="BS42" i="25"/>
  <c r="BV43" i="25"/>
  <c r="BW44" i="25"/>
  <c r="BR47" i="25"/>
  <c r="BS48" i="25"/>
  <c r="BV49" i="25"/>
  <c r="BW50" i="25"/>
  <c r="BR53" i="25"/>
  <c r="BS54" i="25"/>
  <c r="BV55" i="25"/>
  <c r="BW56" i="25"/>
  <c r="BR59" i="25"/>
  <c r="BS60" i="25"/>
  <c r="BV61" i="25"/>
  <c r="BW62" i="25"/>
  <c r="BR65" i="25"/>
  <c r="BS66" i="25"/>
  <c r="BV67" i="25"/>
  <c r="BW68" i="25"/>
  <c r="BR71" i="25"/>
  <c r="BS72" i="25"/>
  <c r="BV73" i="25"/>
  <c r="BW74" i="25"/>
  <c r="BR77" i="25"/>
  <c r="BS78" i="25"/>
  <c r="BV79" i="25"/>
  <c r="BW80" i="25"/>
  <c r="BS8" i="50"/>
  <c r="BS11" i="50"/>
  <c r="BR50" i="25"/>
  <c r="BW13" i="50"/>
  <c r="BW22" i="25"/>
  <c r="BW9" i="25"/>
  <c r="BR8" i="25"/>
  <c r="BV8" i="25"/>
  <c r="BR10" i="25"/>
  <c r="BV10" i="25"/>
  <c r="BV13" i="25"/>
  <c r="BR16" i="25"/>
  <c r="BS17" i="25"/>
  <c r="BV18" i="25"/>
  <c r="BW19" i="25"/>
  <c r="BR22" i="25"/>
  <c r="BS23" i="25"/>
  <c r="BV24" i="25"/>
  <c r="BW25" i="25"/>
  <c r="BR28" i="25"/>
  <c r="BS29" i="25"/>
  <c r="BV30" i="25"/>
  <c r="BW31" i="25"/>
  <c r="BR34" i="25"/>
  <c r="BS35" i="25"/>
  <c r="BV36" i="25"/>
  <c r="BW37" i="25"/>
  <c r="BR40" i="25"/>
  <c r="BS41" i="25"/>
  <c r="BV42" i="25"/>
  <c r="BW43" i="25"/>
  <c r="BR46" i="25"/>
  <c r="BS47" i="25"/>
  <c r="BV48" i="25"/>
  <c r="BW49" i="25"/>
  <c r="BR52" i="25"/>
  <c r="BS53" i="25"/>
  <c r="BV54" i="25"/>
  <c r="BW55" i="25"/>
  <c r="BR58" i="25"/>
  <c r="BS59" i="25"/>
  <c r="BV60" i="25"/>
  <c r="BW61" i="25"/>
  <c r="BR64" i="25"/>
  <c r="BS65" i="25"/>
  <c r="BV66" i="25"/>
  <c r="BW67" i="25"/>
  <c r="BR70" i="25"/>
  <c r="BS71" i="25"/>
  <c r="BV72" i="25"/>
  <c r="BW73" i="25"/>
  <c r="BR76" i="25"/>
  <c r="BS77" i="25"/>
  <c r="BV78" i="25"/>
  <c r="BW79" i="25"/>
  <c r="BW8" i="50"/>
  <c r="BW11" i="50"/>
  <c r="BW14" i="50"/>
  <c r="BV7" i="50"/>
  <c r="BR7" i="50"/>
  <c r="BS14" i="50"/>
  <c r="BS7" i="50"/>
  <c r="BR8" i="50"/>
  <c r="BV8" i="50"/>
  <c r="BR9" i="50"/>
  <c r="BV9" i="50"/>
  <c r="BR10" i="50"/>
  <c r="BV10" i="50"/>
  <c r="BR11" i="50"/>
  <c r="BV11" i="50"/>
  <c r="BR12" i="50"/>
  <c r="BV12" i="50"/>
  <c r="BR13" i="50"/>
  <c r="BV13" i="50"/>
  <c r="BR14" i="50"/>
  <c r="BV14" i="50"/>
  <c r="CL72" i="25" l="1"/>
  <c r="CL56" i="25"/>
  <c r="CL40" i="25"/>
  <c r="CL24" i="25"/>
  <c r="CL8" i="25"/>
  <c r="CL67" i="25"/>
  <c r="CL51" i="25"/>
  <c r="CL35" i="25"/>
  <c r="CL19" i="25"/>
  <c r="CL78" i="25"/>
  <c r="CL62" i="25"/>
  <c r="CL46" i="25"/>
  <c r="CL30" i="25"/>
  <c r="CL14" i="25"/>
  <c r="CL41" i="25"/>
  <c r="CL53" i="25"/>
  <c r="CL33" i="25"/>
  <c r="CL13" i="25"/>
  <c r="CL68" i="25"/>
  <c r="CL52" i="25"/>
  <c r="CL36" i="25"/>
  <c r="CL20" i="25"/>
  <c r="CL79" i="25"/>
  <c r="CL63" i="25"/>
  <c r="CL47" i="25"/>
  <c r="CL31" i="25"/>
  <c r="CL15" i="25"/>
  <c r="CL74" i="25"/>
  <c r="CL58" i="25"/>
  <c r="CL42" i="25"/>
  <c r="CL26" i="25"/>
  <c r="CL10" i="25"/>
  <c r="CL25" i="25"/>
  <c r="CL21" i="25"/>
  <c r="CL17" i="25"/>
  <c r="CL37" i="25"/>
  <c r="CL80" i="25"/>
  <c r="CL64" i="25"/>
  <c r="CL48" i="25"/>
  <c r="CL32" i="25"/>
  <c r="CL16" i="25"/>
  <c r="CL75" i="25"/>
  <c r="CL59" i="25"/>
  <c r="CL43" i="25"/>
  <c r="CL27" i="25"/>
  <c r="CL11" i="25"/>
  <c r="CL70" i="25"/>
  <c r="CL54" i="25"/>
  <c r="CL38" i="25"/>
  <c r="CL22" i="25"/>
  <c r="CL73" i="25"/>
  <c r="CL9" i="25"/>
  <c r="CL65" i="25"/>
  <c r="CL77" i="25"/>
  <c r="CL61" i="25"/>
  <c r="CL76" i="25"/>
  <c r="CL60" i="25"/>
  <c r="CL44" i="25"/>
  <c r="CL28" i="25"/>
  <c r="CL12" i="25"/>
  <c r="CL71" i="25"/>
  <c r="CL55" i="25"/>
  <c r="CL39" i="25"/>
  <c r="CL23" i="25"/>
  <c r="CL7" i="25"/>
  <c r="CL66" i="25"/>
  <c r="CL50" i="25"/>
  <c r="CL34" i="25"/>
  <c r="CL18" i="25"/>
  <c r="CL57" i="25"/>
  <c r="CL69" i="25"/>
  <c r="CL49" i="25"/>
  <c r="CL45" i="25"/>
  <c r="CL29" i="25"/>
  <c r="CR78" i="25"/>
  <c r="CR62" i="25"/>
  <c r="CR46" i="25"/>
  <c r="CR30" i="25"/>
  <c r="CR14" i="25"/>
  <c r="CR69" i="25"/>
  <c r="CR53" i="25"/>
  <c r="CR37" i="25"/>
  <c r="CR21" i="25"/>
  <c r="CR80" i="25"/>
  <c r="CR64" i="25"/>
  <c r="CR48" i="25"/>
  <c r="CR32" i="25"/>
  <c r="CR16" i="25"/>
  <c r="CR63" i="25"/>
  <c r="CR75" i="25"/>
  <c r="CR11" i="25"/>
  <c r="CR23" i="25"/>
  <c r="CR51" i="25"/>
  <c r="CR74" i="25"/>
  <c r="CR58" i="25"/>
  <c r="CR42" i="25"/>
  <c r="CR26" i="25"/>
  <c r="CR10" i="25"/>
  <c r="CR65" i="25"/>
  <c r="CR49" i="25"/>
  <c r="CR33" i="25"/>
  <c r="CR17" i="25"/>
  <c r="CR76" i="25"/>
  <c r="CR60" i="25"/>
  <c r="CR44" i="25"/>
  <c r="CR28" i="25"/>
  <c r="CR12" i="25"/>
  <c r="CR47" i="25"/>
  <c r="CR59" i="25"/>
  <c r="CR71" i="25"/>
  <c r="CR7" i="25"/>
  <c r="CR19" i="25"/>
  <c r="CR70" i="25"/>
  <c r="CR54" i="25"/>
  <c r="CR38" i="25"/>
  <c r="CR22" i="25"/>
  <c r="CR77" i="25"/>
  <c r="CR61" i="25"/>
  <c r="CR45" i="25"/>
  <c r="CR29" i="25"/>
  <c r="CR13" i="25"/>
  <c r="CR72" i="25"/>
  <c r="CR56" i="25"/>
  <c r="CR40" i="25"/>
  <c r="CR24" i="25"/>
  <c r="CR8" i="25"/>
  <c r="CR31" i="25"/>
  <c r="CR43" i="25"/>
  <c r="CR55" i="25"/>
  <c r="CR67" i="25"/>
  <c r="CR66" i="25"/>
  <c r="CR50" i="25"/>
  <c r="CR34" i="25"/>
  <c r="CR18" i="25"/>
  <c r="CR73" i="25"/>
  <c r="CR57" i="25"/>
  <c r="CR41" i="25"/>
  <c r="CR25" i="25"/>
  <c r="CR9" i="25"/>
  <c r="CR68" i="25"/>
  <c r="CR52" i="25"/>
  <c r="CR36" i="25"/>
  <c r="CR20" i="25"/>
  <c r="CR79" i="25"/>
  <c r="CR15" i="25"/>
  <c r="CR27" i="25"/>
  <c r="CR39" i="25"/>
  <c r="CR35" i="25"/>
  <c r="CC12" i="50"/>
  <c r="CC8" i="50"/>
  <c r="CC11" i="50"/>
  <c r="CC7" i="50"/>
  <c r="CC13" i="50"/>
  <c r="CC14" i="50"/>
  <c r="CC10" i="50"/>
  <c r="CC9" i="50"/>
  <c r="BZ12" i="50"/>
  <c r="BZ8" i="50"/>
  <c r="BZ13" i="50"/>
  <c r="BZ11" i="50"/>
  <c r="BZ7" i="50"/>
  <c r="BZ14" i="50"/>
  <c r="BZ10" i="50"/>
  <c r="BZ9" i="50"/>
  <c r="I13" i="39"/>
  <c r="I14" i="104"/>
  <c r="I8" i="98"/>
  <c r="M33" i="97"/>
  <c r="M28" i="97"/>
  <c r="M29" i="97"/>
  <c r="M30" i="97"/>
  <c r="M31" i="97"/>
  <c r="M32" i="97"/>
  <c r="M36" i="97"/>
  <c r="M37" i="97"/>
  <c r="M35" i="97"/>
  <c r="M38" i="97"/>
  <c r="M39" i="97"/>
  <c r="M34" i="97"/>
  <c r="M44" i="97"/>
  <c r="M40" i="97"/>
  <c r="M45" i="97"/>
  <c r="M41" i="97"/>
  <c r="M42" i="97"/>
  <c r="M43" i="97"/>
  <c r="M50" i="97"/>
  <c r="M49" i="97"/>
  <c r="M48" i="97"/>
  <c r="M46" i="97"/>
  <c r="M51" i="97"/>
  <c r="M47" i="97"/>
  <c r="BU81" i="25"/>
  <c r="M20" i="97"/>
  <c r="M18" i="97"/>
  <c r="M21" i="97"/>
  <c r="M16" i="97"/>
  <c r="M17" i="97"/>
  <c r="M19" i="97"/>
  <c r="M26" i="97"/>
  <c r="M24" i="97"/>
  <c r="M23" i="97"/>
  <c r="M25" i="97"/>
  <c r="M27" i="97"/>
  <c r="M22" i="97"/>
  <c r="M445" i="47"/>
  <c r="M444" i="47"/>
  <c r="M443" i="47"/>
  <c r="M442" i="47"/>
  <c r="M447" i="47"/>
  <c r="M446" i="47"/>
  <c r="M441" i="47"/>
  <c r="M440" i="47"/>
  <c r="M438" i="47"/>
  <c r="M439" i="47"/>
  <c r="BR80" i="41"/>
  <c r="BS80" i="41"/>
  <c r="M446" i="73"/>
  <c r="M444" i="73"/>
  <c r="M442" i="73"/>
  <c r="M443" i="73"/>
  <c r="M447" i="73"/>
  <c r="M445" i="73"/>
  <c r="M446" i="74"/>
  <c r="M445" i="74"/>
  <c r="M442" i="74"/>
  <c r="M443" i="74"/>
  <c r="M447" i="74"/>
  <c r="M444" i="74"/>
  <c r="BS79" i="41"/>
  <c r="BR79" i="41"/>
  <c r="M437" i="47"/>
  <c r="M436" i="47"/>
  <c r="M436" i="73"/>
  <c r="M437" i="73"/>
  <c r="M441" i="73"/>
  <c r="M438" i="73"/>
  <c r="M439" i="73"/>
  <c r="M440" i="73"/>
  <c r="M437" i="74"/>
  <c r="M436" i="74"/>
  <c r="M440" i="74"/>
  <c r="M438" i="74"/>
  <c r="M439" i="74"/>
  <c r="M441" i="74"/>
  <c r="M432" i="73"/>
  <c r="M434" i="73"/>
  <c r="M431" i="73"/>
  <c r="M430" i="73"/>
  <c r="M435" i="73"/>
  <c r="M433" i="73"/>
  <c r="BR78" i="41"/>
  <c r="BS78" i="41"/>
  <c r="M430" i="74"/>
  <c r="M435" i="74"/>
  <c r="M433" i="74"/>
  <c r="M431" i="74"/>
  <c r="M432" i="74"/>
  <c r="M434" i="74"/>
  <c r="M432" i="47"/>
  <c r="M431" i="47"/>
  <c r="M433" i="47"/>
  <c r="M435" i="47"/>
  <c r="M434" i="47"/>
  <c r="M430" i="47"/>
  <c r="BR77" i="41"/>
  <c r="BS77" i="41"/>
  <c r="M426" i="73"/>
  <c r="M428" i="73"/>
  <c r="M429" i="73"/>
  <c r="M424" i="73"/>
  <c r="M427" i="73"/>
  <c r="M425" i="73"/>
  <c r="M429" i="47"/>
  <c r="M428" i="47"/>
  <c r="M427" i="47"/>
  <c r="M426" i="47"/>
  <c r="M425" i="47"/>
  <c r="M424" i="47"/>
  <c r="M429" i="74"/>
  <c r="M424" i="74"/>
  <c r="M428" i="74"/>
  <c r="M425" i="74"/>
  <c r="M427" i="74"/>
  <c r="M426" i="74"/>
  <c r="M423" i="47"/>
  <c r="M420" i="47"/>
  <c r="M419" i="47"/>
  <c r="M422" i="47"/>
  <c r="M421" i="47"/>
  <c r="M418" i="47"/>
  <c r="M422" i="74"/>
  <c r="M419" i="74"/>
  <c r="M423" i="74"/>
  <c r="M418" i="74"/>
  <c r="M421" i="74"/>
  <c r="M420" i="74"/>
  <c r="BS76" i="41"/>
  <c r="BR76" i="41"/>
  <c r="M418" i="73"/>
  <c r="M419" i="73"/>
  <c r="M422" i="73"/>
  <c r="M421" i="73"/>
  <c r="M420" i="73"/>
  <c r="M423" i="73"/>
  <c r="BS75" i="41"/>
  <c r="BR75" i="41"/>
  <c r="M414" i="74"/>
  <c r="M415" i="74"/>
  <c r="M417" i="74"/>
  <c r="M412" i="74"/>
  <c r="M416" i="74"/>
  <c r="M413" i="74"/>
  <c r="M414" i="73"/>
  <c r="M415" i="73"/>
  <c r="M416" i="73"/>
  <c r="M417" i="73"/>
  <c r="M412" i="73"/>
  <c r="M413" i="73"/>
  <c r="M416" i="47"/>
  <c r="M415" i="47"/>
  <c r="M414" i="47"/>
  <c r="M413" i="47"/>
  <c r="M417" i="47"/>
  <c r="M412" i="47"/>
  <c r="M411" i="74"/>
  <c r="M406" i="74"/>
  <c r="M410" i="74"/>
  <c r="M408" i="74"/>
  <c r="M407" i="74"/>
  <c r="M409" i="74"/>
  <c r="M410" i="73"/>
  <c r="M411" i="73"/>
  <c r="M407" i="73"/>
  <c r="M409" i="73"/>
  <c r="M408" i="73"/>
  <c r="M406" i="73"/>
  <c r="M407" i="47"/>
  <c r="M411" i="47"/>
  <c r="M409" i="47"/>
  <c r="M410" i="47"/>
  <c r="M408" i="47"/>
  <c r="M406" i="47"/>
  <c r="BR74" i="41"/>
  <c r="BS74" i="41"/>
  <c r="BS73" i="41"/>
  <c r="BR73" i="41"/>
  <c r="M402" i="47"/>
  <c r="M401" i="47"/>
  <c r="M405" i="47"/>
  <c r="M404" i="47"/>
  <c r="M403" i="47"/>
  <c r="M400" i="47"/>
  <c r="M405" i="73"/>
  <c r="M403" i="73"/>
  <c r="M404" i="73"/>
  <c r="M402" i="73"/>
  <c r="M401" i="73"/>
  <c r="M400" i="73"/>
  <c r="M405" i="74"/>
  <c r="M404" i="74"/>
  <c r="M401" i="74"/>
  <c r="M400" i="74"/>
  <c r="M403" i="74"/>
  <c r="M402" i="74"/>
  <c r="BR72" i="41"/>
  <c r="BS72" i="41"/>
  <c r="M395" i="47"/>
  <c r="M398" i="47"/>
  <c r="M397" i="47"/>
  <c r="M399" i="47"/>
  <c r="M396" i="47"/>
  <c r="M394" i="47"/>
  <c r="M396" i="73"/>
  <c r="M395" i="73"/>
  <c r="M398" i="73"/>
  <c r="M394" i="73"/>
  <c r="M399" i="73"/>
  <c r="M397" i="73"/>
  <c r="M397" i="74"/>
  <c r="M398" i="74"/>
  <c r="M395" i="74"/>
  <c r="M394" i="74"/>
  <c r="M396" i="74"/>
  <c r="M399" i="74"/>
  <c r="BS71" i="41"/>
  <c r="BR71" i="41"/>
  <c r="M393" i="47"/>
  <c r="M392" i="47"/>
  <c r="M390" i="47"/>
  <c r="M389" i="47"/>
  <c r="M391" i="47"/>
  <c r="M388" i="47"/>
  <c r="M388" i="73"/>
  <c r="M389" i="73"/>
  <c r="M390" i="73"/>
  <c r="M392" i="73"/>
  <c r="M393" i="73"/>
  <c r="M391" i="73"/>
  <c r="M389" i="74"/>
  <c r="M393" i="74"/>
  <c r="M388" i="74"/>
  <c r="M390" i="74"/>
  <c r="M391" i="74"/>
  <c r="M392" i="74"/>
  <c r="M387" i="73"/>
  <c r="M386" i="73"/>
  <c r="M385" i="73"/>
  <c r="M384" i="73"/>
  <c r="M383" i="73"/>
  <c r="M382" i="73"/>
  <c r="BR70" i="41"/>
  <c r="BS70" i="41"/>
  <c r="M387" i="74"/>
  <c r="M382" i="74"/>
  <c r="M384" i="74"/>
  <c r="M386" i="74"/>
  <c r="M385" i="74"/>
  <c r="M383" i="74"/>
  <c r="M387" i="47"/>
  <c r="M383" i="47"/>
  <c r="M386" i="47"/>
  <c r="M385" i="47"/>
  <c r="M384" i="47"/>
  <c r="M382" i="47"/>
  <c r="BR69" i="41"/>
  <c r="BS69" i="41"/>
  <c r="M379" i="73"/>
  <c r="M376" i="73"/>
  <c r="M380" i="73"/>
  <c r="M377" i="73"/>
  <c r="M381" i="73"/>
  <c r="M378" i="73"/>
  <c r="M381" i="47"/>
  <c r="M380" i="47"/>
  <c r="M377" i="47"/>
  <c r="M379" i="47"/>
  <c r="M378" i="47"/>
  <c r="M376" i="47"/>
  <c r="M378" i="74"/>
  <c r="M379" i="74"/>
  <c r="M381" i="74"/>
  <c r="M376" i="74"/>
  <c r="M377" i="74"/>
  <c r="M380" i="74"/>
  <c r="M373" i="47"/>
  <c r="M372" i="47"/>
  <c r="M371" i="47"/>
  <c r="M374" i="47"/>
  <c r="M375" i="47"/>
  <c r="M370" i="47"/>
  <c r="M375" i="74"/>
  <c r="M371" i="74"/>
  <c r="M373" i="74"/>
  <c r="M374" i="74"/>
  <c r="M370" i="74"/>
  <c r="M372" i="74"/>
  <c r="BS68" i="41"/>
  <c r="BR68" i="41"/>
  <c r="M373" i="73"/>
  <c r="M375" i="73"/>
  <c r="M374" i="73"/>
  <c r="M371" i="73"/>
  <c r="M372" i="73"/>
  <c r="M370" i="73"/>
  <c r="BR67" i="41"/>
  <c r="BS67" i="41"/>
  <c r="M365" i="74"/>
  <c r="M364" i="74"/>
  <c r="M368" i="74"/>
  <c r="M369" i="74"/>
  <c r="M366" i="74"/>
  <c r="M367" i="74"/>
  <c r="M364" i="73"/>
  <c r="M366" i="73"/>
  <c r="M368" i="73"/>
  <c r="M365" i="73"/>
  <c r="M369" i="73"/>
  <c r="M367" i="73"/>
  <c r="M369" i="47"/>
  <c r="M368" i="47"/>
  <c r="M367" i="47"/>
  <c r="M366" i="47"/>
  <c r="M365" i="47"/>
  <c r="M364" i="47"/>
  <c r="M358" i="74"/>
  <c r="M363" i="74"/>
  <c r="M361" i="74"/>
  <c r="M362" i="74"/>
  <c r="M360" i="74"/>
  <c r="M359" i="74"/>
  <c r="M361" i="73"/>
  <c r="M360" i="73"/>
  <c r="M359" i="73"/>
  <c r="M363" i="73"/>
  <c r="M362" i="73"/>
  <c r="M358" i="73"/>
  <c r="M363" i="47"/>
  <c r="M362" i="47"/>
  <c r="M361" i="47"/>
  <c r="M360" i="47"/>
  <c r="M359" i="47"/>
  <c r="M358" i="47"/>
  <c r="BR66" i="41"/>
  <c r="BS66" i="41"/>
  <c r="BR65" i="41"/>
  <c r="BS65" i="41"/>
  <c r="M357" i="47"/>
  <c r="M354" i="47"/>
  <c r="M356" i="47"/>
  <c r="M355" i="47"/>
  <c r="M353" i="47"/>
  <c r="M352" i="47"/>
  <c r="M354" i="73"/>
  <c r="M356" i="73"/>
  <c r="M357" i="73"/>
  <c r="M355" i="73"/>
  <c r="M352" i="73"/>
  <c r="M353" i="73"/>
  <c r="M357" i="74"/>
  <c r="M355" i="74"/>
  <c r="M354" i="74"/>
  <c r="M353" i="74"/>
  <c r="M356" i="74"/>
  <c r="M352" i="74"/>
  <c r="BS64" i="41"/>
  <c r="BR64" i="41"/>
  <c r="M350" i="47"/>
  <c r="M351" i="47"/>
  <c r="M349" i="47"/>
  <c r="M347" i="47"/>
  <c r="M348" i="47"/>
  <c r="M346" i="47"/>
  <c r="M346" i="73"/>
  <c r="M350" i="73"/>
  <c r="M351" i="73"/>
  <c r="M349" i="73"/>
  <c r="M347" i="73"/>
  <c r="M348" i="73"/>
  <c r="M349" i="74"/>
  <c r="M350" i="74"/>
  <c r="M346" i="74"/>
  <c r="M348" i="74"/>
  <c r="M351" i="74"/>
  <c r="M347" i="74"/>
  <c r="BR63" i="41"/>
  <c r="BS63" i="41"/>
  <c r="M345" i="47"/>
  <c r="M341" i="47"/>
  <c r="M344" i="47"/>
  <c r="M343" i="47"/>
  <c r="M342" i="47"/>
  <c r="M340" i="47"/>
  <c r="M340" i="73"/>
  <c r="M343" i="73"/>
  <c r="M342" i="73"/>
  <c r="M345" i="73"/>
  <c r="M341" i="73"/>
  <c r="M344" i="73"/>
  <c r="M341" i="74"/>
  <c r="M345" i="74"/>
  <c r="M344" i="74"/>
  <c r="M343" i="74"/>
  <c r="M342" i="74"/>
  <c r="M340" i="74"/>
  <c r="M338" i="73"/>
  <c r="M337" i="73"/>
  <c r="M336" i="73"/>
  <c r="M335" i="73"/>
  <c r="M334" i="73"/>
  <c r="M339" i="73"/>
  <c r="BS62" i="41"/>
  <c r="BR62" i="41"/>
  <c r="M334" i="74"/>
  <c r="M339" i="74"/>
  <c r="M338" i="74"/>
  <c r="M336" i="74"/>
  <c r="M337" i="74"/>
  <c r="M335" i="74"/>
  <c r="M338" i="47"/>
  <c r="M337" i="47"/>
  <c r="M336" i="47"/>
  <c r="M335" i="47"/>
  <c r="M339" i="47"/>
  <c r="M334" i="47"/>
  <c r="BR61" i="41"/>
  <c r="BS61" i="41"/>
  <c r="M332" i="73"/>
  <c r="M333" i="73"/>
  <c r="M331" i="73"/>
  <c r="M330" i="73"/>
  <c r="M328" i="73"/>
  <c r="M329" i="73"/>
  <c r="M333" i="47"/>
  <c r="M332" i="47"/>
  <c r="M330" i="47"/>
  <c r="M331" i="47"/>
  <c r="M329" i="47"/>
  <c r="M328" i="47"/>
  <c r="M331" i="74"/>
  <c r="M328" i="74"/>
  <c r="M330" i="74"/>
  <c r="M329" i="74"/>
  <c r="M332" i="74"/>
  <c r="M333" i="74"/>
  <c r="M325" i="47"/>
  <c r="M327" i="47"/>
  <c r="M324" i="47"/>
  <c r="M326" i="47"/>
  <c r="M323" i="47"/>
  <c r="M322" i="47"/>
  <c r="M327" i="74"/>
  <c r="M322" i="74"/>
  <c r="M323" i="74"/>
  <c r="M326" i="74"/>
  <c r="M324" i="74"/>
  <c r="M325" i="74"/>
  <c r="BR60" i="41"/>
  <c r="BS60" i="41"/>
  <c r="M325" i="73"/>
  <c r="M327" i="73"/>
  <c r="M324" i="73"/>
  <c r="M323" i="73"/>
  <c r="M326" i="73"/>
  <c r="M322" i="73"/>
  <c r="BS59" i="41"/>
  <c r="BR59" i="41"/>
  <c r="M317" i="74"/>
  <c r="M319" i="74"/>
  <c r="M318" i="74"/>
  <c r="M320" i="74"/>
  <c r="M321" i="74"/>
  <c r="M316" i="74"/>
  <c r="M316" i="73"/>
  <c r="M318" i="73"/>
  <c r="M317" i="73"/>
  <c r="M320" i="73"/>
  <c r="M319" i="73"/>
  <c r="M321" i="73"/>
  <c r="M321" i="47"/>
  <c r="M320" i="47"/>
  <c r="M319" i="47"/>
  <c r="M317" i="47"/>
  <c r="M318" i="47"/>
  <c r="M316" i="47"/>
  <c r="M315" i="74"/>
  <c r="M310" i="74"/>
  <c r="M311" i="74"/>
  <c r="M312" i="74"/>
  <c r="M313" i="74"/>
  <c r="M314" i="74"/>
  <c r="M312" i="73"/>
  <c r="M311" i="73"/>
  <c r="M313" i="73"/>
  <c r="M315" i="73"/>
  <c r="M314" i="73"/>
  <c r="M310" i="73"/>
  <c r="M315" i="47"/>
  <c r="M312" i="47"/>
  <c r="M314" i="47"/>
  <c r="M313" i="47"/>
  <c r="M311" i="47"/>
  <c r="M310" i="47"/>
  <c r="BR58" i="41"/>
  <c r="BS58" i="41"/>
  <c r="BR57" i="41"/>
  <c r="BS57" i="41"/>
  <c r="M309" i="47"/>
  <c r="M308" i="47"/>
  <c r="M307" i="47"/>
  <c r="M306" i="47"/>
  <c r="M305" i="47"/>
  <c r="M304" i="47"/>
  <c r="M306" i="73"/>
  <c r="M309" i="73"/>
  <c r="M307" i="73"/>
  <c r="M308" i="73"/>
  <c r="M304" i="73"/>
  <c r="M305" i="73"/>
  <c r="M309" i="74"/>
  <c r="M305" i="74"/>
  <c r="M308" i="74"/>
  <c r="M306" i="74"/>
  <c r="M304" i="74"/>
  <c r="M307" i="74"/>
  <c r="BR56" i="41"/>
  <c r="BS56" i="41"/>
  <c r="M301" i="47"/>
  <c r="M299" i="47"/>
  <c r="M303" i="47"/>
  <c r="M302" i="47"/>
  <c r="M300" i="47"/>
  <c r="M298" i="47"/>
  <c r="M298" i="73"/>
  <c r="M303" i="73"/>
  <c r="M301" i="73"/>
  <c r="M300" i="73"/>
  <c r="M302" i="73"/>
  <c r="M299" i="73"/>
  <c r="M301" i="74"/>
  <c r="M303" i="74"/>
  <c r="M302" i="74"/>
  <c r="M298" i="74"/>
  <c r="M300" i="74"/>
  <c r="M299" i="74"/>
  <c r="BS55" i="41"/>
  <c r="BR55" i="41"/>
  <c r="M295" i="47"/>
  <c r="M297" i="47"/>
  <c r="M296" i="47"/>
  <c r="M294" i="47"/>
  <c r="M293" i="47"/>
  <c r="M292" i="47"/>
  <c r="M292" i="73"/>
  <c r="M293" i="73"/>
  <c r="M295" i="73"/>
  <c r="M296" i="73"/>
  <c r="M297" i="73"/>
  <c r="M294" i="73"/>
  <c r="M293" i="74"/>
  <c r="M296" i="74"/>
  <c r="M292" i="74"/>
  <c r="M295" i="74"/>
  <c r="M297" i="74"/>
  <c r="M294" i="74"/>
  <c r="M291" i="73"/>
  <c r="M290" i="73"/>
  <c r="M289" i="73"/>
  <c r="M288" i="73"/>
  <c r="M287" i="73"/>
  <c r="M286" i="73"/>
  <c r="BR54" i="41"/>
  <c r="BS54" i="41"/>
  <c r="M291" i="74"/>
  <c r="M286" i="74"/>
  <c r="M288" i="74"/>
  <c r="M290" i="74"/>
  <c r="M287" i="74"/>
  <c r="M289" i="74"/>
  <c r="M291" i="47"/>
  <c r="M290" i="47"/>
  <c r="M288" i="47"/>
  <c r="M287" i="47"/>
  <c r="M289" i="47"/>
  <c r="M286" i="47"/>
  <c r="BS53" i="41"/>
  <c r="BR53" i="41"/>
  <c r="M285" i="73"/>
  <c r="M283" i="73"/>
  <c r="M282" i="73"/>
  <c r="M280" i="73"/>
  <c r="M284" i="73"/>
  <c r="M281" i="73"/>
  <c r="M285" i="47"/>
  <c r="M284" i="47"/>
  <c r="M283" i="47"/>
  <c r="M281" i="47"/>
  <c r="M282" i="47"/>
  <c r="M280" i="47"/>
  <c r="M281" i="74"/>
  <c r="M285" i="74"/>
  <c r="M280" i="74"/>
  <c r="M284" i="74"/>
  <c r="M283" i="74"/>
  <c r="M282" i="74"/>
  <c r="M275" i="47"/>
  <c r="M277" i="47"/>
  <c r="M278" i="47"/>
  <c r="M279" i="47"/>
  <c r="M276" i="47"/>
  <c r="M274" i="47"/>
  <c r="M277" i="74"/>
  <c r="M278" i="74"/>
  <c r="M279" i="74"/>
  <c r="M275" i="74"/>
  <c r="M276" i="74"/>
  <c r="M274" i="74"/>
  <c r="BR52" i="41"/>
  <c r="BS52" i="41"/>
  <c r="M279" i="73"/>
  <c r="M276" i="73"/>
  <c r="M274" i="73"/>
  <c r="M278" i="73"/>
  <c r="M277" i="73"/>
  <c r="M275" i="73"/>
  <c r="BS51" i="41"/>
  <c r="BR51" i="41"/>
  <c r="M270" i="74"/>
  <c r="M271" i="74"/>
  <c r="M269" i="74"/>
  <c r="M268" i="74"/>
  <c r="M272" i="74"/>
  <c r="M273" i="74"/>
  <c r="M269" i="73"/>
  <c r="M268" i="73"/>
  <c r="M270" i="73"/>
  <c r="M273" i="73"/>
  <c r="M272" i="73"/>
  <c r="M271" i="73"/>
  <c r="M270" i="47"/>
  <c r="M269" i="47"/>
  <c r="M273" i="47"/>
  <c r="M272" i="47"/>
  <c r="M271" i="47"/>
  <c r="M268" i="47"/>
  <c r="M267" i="74"/>
  <c r="M262" i="74"/>
  <c r="M263" i="74"/>
  <c r="M264" i="74"/>
  <c r="M266" i="74"/>
  <c r="M265" i="74"/>
  <c r="M267" i="73"/>
  <c r="M265" i="73"/>
  <c r="M266" i="73"/>
  <c r="M264" i="73"/>
  <c r="M263" i="73"/>
  <c r="M262" i="73"/>
  <c r="M267" i="47"/>
  <c r="M266" i="47"/>
  <c r="M265" i="47"/>
  <c r="M263" i="47"/>
  <c r="M264" i="47"/>
  <c r="M262" i="47"/>
  <c r="BR50" i="41"/>
  <c r="BS50" i="41"/>
  <c r="BR49" i="41"/>
  <c r="BS49" i="41"/>
  <c r="M258" i="47"/>
  <c r="M257" i="47"/>
  <c r="M260" i="47"/>
  <c r="M261" i="47"/>
  <c r="M259" i="47"/>
  <c r="M256" i="47"/>
  <c r="M258" i="73"/>
  <c r="M256" i="73"/>
  <c r="M260" i="73"/>
  <c r="M261" i="73"/>
  <c r="M259" i="73"/>
  <c r="M257" i="73"/>
  <c r="M261" i="74"/>
  <c r="M256" i="74"/>
  <c r="M257" i="74"/>
  <c r="M258" i="74"/>
  <c r="M259" i="74"/>
  <c r="M260" i="74"/>
  <c r="BS48" i="41"/>
  <c r="BR48" i="41"/>
  <c r="M251" i="47"/>
  <c r="M255" i="47"/>
  <c r="M253" i="47"/>
  <c r="M254" i="47"/>
  <c r="M252" i="47"/>
  <c r="M250" i="47"/>
  <c r="M253" i="73"/>
  <c r="M252" i="73"/>
  <c r="M251" i="73"/>
  <c r="M250" i="73"/>
  <c r="M254" i="73"/>
  <c r="M255" i="73"/>
  <c r="M253" i="74"/>
  <c r="M254" i="74"/>
  <c r="M252" i="74"/>
  <c r="M255" i="74"/>
  <c r="M250" i="74"/>
  <c r="M251" i="74"/>
  <c r="BS47" i="41"/>
  <c r="BR47" i="41"/>
  <c r="M249" i="47"/>
  <c r="M248" i="47"/>
  <c r="M246" i="47"/>
  <c r="M247" i="47"/>
  <c r="M245" i="47"/>
  <c r="M244" i="47"/>
  <c r="M244" i="73"/>
  <c r="M248" i="73"/>
  <c r="M246" i="73"/>
  <c r="M247" i="73"/>
  <c r="M245" i="73"/>
  <c r="M249" i="73"/>
  <c r="M245" i="74"/>
  <c r="M249" i="74"/>
  <c r="M247" i="74"/>
  <c r="M248" i="74"/>
  <c r="M244" i="74"/>
  <c r="M246" i="74"/>
  <c r="M243" i="73"/>
  <c r="M242" i="73"/>
  <c r="M241" i="73"/>
  <c r="M240" i="73"/>
  <c r="M239" i="73"/>
  <c r="M238" i="73"/>
  <c r="BS46" i="41"/>
  <c r="BR46" i="41"/>
  <c r="M238" i="74"/>
  <c r="M243" i="74"/>
  <c r="M239" i="74"/>
  <c r="M241" i="74"/>
  <c r="M242" i="74"/>
  <c r="M240" i="74"/>
  <c r="M243" i="47"/>
  <c r="M239" i="47"/>
  <c r="M242" i="47"/>
  <c r="M241" i="47"/>
  <c r="M240" i="47"/>
  <c r="M238" i="47"/>
  <c r="BS45" i="41"/>
  <c r="BR45" i="41"/>
  <c r="M236" i="73"/>
  <c r="M237" i="73"/>
  <c r="M235" i="73"/>
  <c r="M234" i="73"/>
  <c r="M232" i="73"/>
  <c r="M233" i="73"/>
  <c r="M235" i="47"/>
  <c r="M234" i="47"/>
  <c r="M233" i="47"/>
  <c r="M237" i="47"/>
  <c r="M236" i="47"/>
  <c r="M232" i="47"/>
  <c r="M232" i="74"/>
  <c r="M234" i="74"/>
  <c r="M237" i="74"/>
  <c r="M235" i="74"/>
  <c r="M233" i="74"/>
  <c r="M236" i="74"/>
  <c r="M229" i="47"/>
  <c r="M228" i="47"/>
  <c r="M231" i="47"/>
  <c r="M227" i="47"/>
  <c r="M230" i="47"/>
  <c r="M226" i="47"/>
  <c r="M229" i="74"/>
  <c r="M230" i="74"/>
  <c r="M231" i="74"/>
  <c r="M227" i="74"/>
  <c r="M226" i="74"/>
  <c r="M228" i="74"/>
  <c r="BR44" i="41"/>
  <c r="BS44" i="41"/>
  <c r="M231" i="73"/>
  <c r="M229" i="73"/>
  <c r="M230" i="73"/>
  <c r="M228" i="73"/>
  <c r="M227" i="73"/>
  <c r="M226" i="73"/>
  <c r="BS43" i="41"/>
  <c r="BR43" i="41"/>
  <c r="M221" i="74"/>
  <c r="M223" i="74"/>
  <c r="M220" i="74"/>
  <c r="M225" i="74"/>
  <c r="M222" i="74"/>
  <c r="M224" i="74"/>
  <c r="M222" i="73"/>
  <c r="M221" i="73"/>
  <c r="M220" i="73"/>
  <c r="M224" i="73"/>
  <c r="M223" i="73"/>
  <c r="M225" i="73"/>
  <c r="M224" i="47"/>
  <c r="M223" i="47"/>
  <c r="M222" i="47"/>
  <c r="M221" i="47"/>
  <c r="M225" i="47"/>
  <c r="M220" i="47"/>
  <c r="M219" i="74"/>
  <c r="M214" i="74"/>
  <c r="M215" i="74"/>
  <c r="M217" i="74"/>
  <c r="M218" i="74"/>
  <c r="M216" i="74"/>
  <c r="M219" i="73"/>
  <c r="M218" i="73"/>
  <c r="M216" i="73"/>
  <c r="M215" i="73"/>
  <c r="M217" i="73"/>
  <c r="M214" i="73"/>
  <c r="M215" i="47"/>
  <c r="M218" i="47"/>
  <c r="M219" i="47"/>
  <c r="M216" i="47"/>
  <c r="M217" i="47"/>
  <c r="M214" i="47"/>
  <c r="BR42" i="41"/>
  <c r="BS42" i="41"/>
  <c r="BR41" i="41"/>
  <c r="BS41" i="41"/>
  <c r="M212" i="47"/>
  <c r="M210" i="47"/>
  <c r="M211" i="47"/>
  <c r="M209" i="47"/>
  <c r="M213" i="47"/>
  <c r="M208" i="47"/>
  <c r="M213" i="73"/>
  <c r="M211" i="73"/>
  <c r="M210" i="73"/>
  <c r="M208" i="73"/>
  <c r="M212" i="73"/>
  <c r="M209" i="73"/>
  <c r="M213" i="74"/>
  <c r="M208" i="74"/>
  <c r="M209" i="74"/>
  <c r="M212" i="74"/>
  <c r="M211" i="74"/>
  <c r="M210" i="74"/>
  <c r="BS40" i="41"/>
  <c r="BR40" i="41"/>
  <c r="M205" i="47"/>
  <c r="M204" i="47"/>
  <c r="M203" i="47"/>
  <c r="M207" i="47"/>
  <c r="M206" i="47"/>
  <c r="M202" i="47"/>
  <c r="M207" i="73"/>
  <c r="M206" i="73"/>
  <c r="M205" i="73"/>
  <c r="M204" i="73"/>
  <c r="M203" i="73"/>
  <c r="M202" i="73"/>
  <c r="M205" i="74"/>
  <c r="M206" i="74"/>
  <c r="M202" i="74"/>
  <c r="M207" i="74"/>
  <c r="M204" i="74"/>
  <c r="M203" i="74"/>
  <c r="BR39" i="41"/>
  <c r="BS39" i="41"/>
  <c r="M198" i="47"/>
  <c r="M200" i="47"/>
  <c r="M197" i="47"/>
  <c r="M201" i="47"/>
  <c r="M199" i="47"/>
  <c r="M196" i="47"/>
  <c r="M196" i="73"/>
  <c r="M197" i="73"/>
  <c r="M198" i="73"/>
  <c r="M199" i="73"/>
  <c r="M200" i="73"/>
  <c r="M201" i="73"/>
  <c r="M197" i="74"/>
  <c r="M196" i="74"/>
  <c r="M198" i="74"/>
  <c r="M199" i="74"/>
  <c r="M200" i="74"/>
  <c r="M201" i="74"/>
  <c r="M191" i="73"/>
  <c r="M190" i="73"/>
  <c r="M192" i="73"/>
  <c r="M195" i="73"/>
  <c r="M194" i="73"/>
  <c r="M193" i="73"/>
  <c r="BS38" i="41"/>
  <c r="BR38" i="41"/>
  <c r="M190" i="74"/>
  <c r="M195" i="74"/>
  <c r="M193" i="74"/>
  <c r="M194" i="74"/>
  <c r="M191" i="74"/>
  <c r="M192" i="74"/>
  <c r="M191" i="47"/>
  <c r="M194" i="47"/>
  <c r="M195" i="47"/>
  <c r="M193" i="47"/>
  <c r="M192" i="47"/>
  <c r="M190" i="47"/>
  <c r="BS37" i="41"/>
  <c r="BR37" i="41"/>
  <c r="M189" i="73"/>
  <c r="M187" i="73"/>
  <c r="M186" i="73"/>
  <c r="M188" i="73"/>
  <c r="M184" i="73"/>
  <c r="M185" i="73"/>
  <c r="M188" i="47"/>
  <c r="M187" i="47"/>
  <c r="M186" i="47"/>
  <c r="M185" i="47"/>
  <c r="M189" i="47"/>
  <c r="M184" i="47"/>
  <c r="M184" i="74"/>
  <c r="M185" i="74"/>
  <c r="M189" i="74"/>
  <c r="M186" i="74"/>
  <c r="M188" i="74"/>
  <c r="M187" i="74"/>
  <c r="M181" i="47"/>
  <c r="M180" i="47"/>
  <c r="M179" i="47"/>
  <c r="M183" i="47"/>
  <c r="M182" i="47"/>
  <c r="M178" i="47"/>
  <c r="M182" i="74"/>
  <c r="M181" i="74"/>
  <c r="M178" i="74"/>
  <c r="M183" i="74"/>
  <c r="M179" i="74"/>
  <c r="M180" i="74"/>
  <c r="BR36" i="41"/>
  <c r="BS36" i="41"/>
  <c r="M182" i="73"/>
  <c r="M178" i="73"/>
  <c r="M181" i="73"/>
  <c r="M180" i="73"/>
  <c r="M179" i="73"/>
  <c r="M183" i="73"/>
  <c r="BR35" i="41"/>
  <c r="BS35" i="41"/>
  <c r="M173" i="74"/>
  <c r="M174" i="74"/>
  <c r="M172" i="74"/>
  <c r="M175" i="74"/>
  <c r="M177" i="74"/>
  <c r="M176" i="74"/>
  <c r="M174" i="73"/>
  <c r="M176" i="73"/>
  <c r="M175" i="73"/>
  <c r="M177" i="73"/>
  <c r="M172" i="73"/>
  <c r="M173" i="73"/>
  <c r="M176" i="47"/>
  <c r="M175" i="47"/>
  <c r="M174" i="47"/>
  <c r="M173" i="47"/>
  <c r="M177" i="47"/>
  <c r="M172" i="47"/>
  <c r="M171" i="74"/>
  <c r="M166" i="74"/>
  <c r="M168" i="74"/>
  <c r="M170" i="74"/>
  <c r="M167" i="74"/>
  <c r="M169" i="74"/>
  <c r="M171" i="73"/>
  <c r="M169" i="73"/>
  <c r="M170" i="73"/>
  <c r="M168" i="73"/>
  <c r="M167" i="73"/>
  <c r="M166" i="73"/>
  <c r="M168" i="47"/>
  <c r="M167" i="47"/>
  <c r="M171" i="47"/>
  <c r="M170" i="47"/>
  <c r="M169" i="47"/>
  <c r="M166" i="47"/>
  <c r="BR34" i="41"/>
  <c r="BS34" i="41"/>
  <c r="BS33" i="41"/>
  <c r="BR33" i="41"/>
  <c r="M165" i="47"/>
  <c r="M164" i="47"/>
  <c r="M162" i="47"/>
  <c r="M161" i="47"/>
  <c r="M163" i="47"/>
  <c r="M160" i="47"/>
  <c r="M165" i="73"/>
  <c r="M163" i="73"/>
  <c r="M162" i="73"/>
  <c r="M160" i="73"/>
  <c r="M164" i="73"/>
  <c r="M161" i="73"/>
  <c r="M165" i="74"/>
  <c r="M161" i="74"/>
  <c r="M163" i="74"/>
  <c r="M160" i="74"/>
  <c r="M164" i="74"/>
  <c r="M162" i="74"/>
  <c r="BR32" i="41"/>
  <c r="BS32" i="41"/>
  <c r="M158" i="47"/>
  <c r="M157" i="47"/>
  <c r="M155" i="47"/>
  <c r="M156" i="47"/>
  <c r="M159" i="47"/>
  <c r="M154" i="47"/>
  <c r="M159" i="73"/>
  <c r="M158" i="73"/>
  <c r="M157" i="73"/>
  <c r="M156" i="73"/>
  <c r="M155" i="73"/>
  <c r="M154" i="73"/>
  <c r="M158" i="74"/>
  <c r="M157" i="74"/>
  <c r="M155" i="74"/>
  <c r="M156" i="74"/>
  <c r="M159" i="74"/>
  <c r="M154" i="74"/>
  <c r="BR31" i="41"/>
  <c r="BS31" i="41"/>
  <c r="M152" i="47"/>
  <c r="M151" i="47"/>
  <c r="M150" i="47"/>
  <c r="M149" i="47"/>
  <c r="M153" i="47"/>
  <c r="M148" i="47"/>
  <c r="M148" i="73"/>
  <c r="M151" i="73"/>
  <c r="M152" i="73"/>
  <c r="M153" i="73"/>
  <c r="M150" i="73"/>
  <c r="M149" i="73"/>
  <c r="M149" i="74"/>
  <c r="M151" i="74"/>
  <c r="M148" i="74"/>
  <c r="M150" i="74"/>
  <c r="M152" i="74"/>
  <c r="M153" i="74"/>
  <c r="M145" i="73"/>
  <c r="M144" i="73"/>
  <c r="M143" i="73"/>
  <c r="M142" i="73"/>
  <c r="M147" i="73"/>
  <c r="M146" i="73"/>
  <c r="BS30" i="41"/>
  <c r="BR30" i="41"/>
  <c r="M147" i="74"/>
  <c r="M142" i="74"/>
  <c r="M143" i="74"/>
  <c r="M144" i="74"/>
  <c r="M145" i="74"/>
  <c r="M146" i="74"/>
  <c r="M145" i="47"/>
  <c r="M143" i="47"/>
  <c r="M144" i="47"/>
  <c r="M147" i="47"/>
  <c r="M146" i="47"/>
  <c r="M142" i="47"/>
  <c r="BR29" i="41"/>
  <c r="BS29" i="41"/>
  <c r="M139" i="73"/>
  <c r="M138" i="73"/>
  <c r="M137" i="73"/>
  <c r="M136" i="73"/>
  <c r="M141" i="73"/>
  <c r="M140" i="73"/>
  <c r="M138" i="47"/>
  <c r="M141" i="47"/>
  <c r="M140" i="47"/>
  <c r="M139" i="47"/>
  <c r="M137" i="47"/>
  <c r="M136" i="47"/>
  <c r="M136" i="74"/>
  <c r="M139" i="74"/>
  <c r="M138" i="74"/>
  <c r="M141" i="74"/>
  <c r="M137" i="74"/>
  <c r="M140" i="74"/>
  <c r="M131" i="47"/>
  <c r="M135" i="47"/>
  <c r="M133" i="47"/>
  <c r="M134" i="47"/>
  <c r="M132" i="47"/>
  <c r="M130" i="47"/>
  <c r="M134" i="74"/>
  <c r="M133" i="74"/>
  <c r="M130" i="74"/>
  <c r="M131" i="74"/>
  <c r="M132" i="74"/>
  <c r="M135" i="74"/>
  <c r="BS28" i="41"/>
  <c r="BR28" i="41"/>
  <c r="M133" i="73"/>
  <c r="M135" i="73"/>
  <c r="M130" i="73"/>
  <c r="M131" i="73"/>
  <c r="M132" i="73"/>
  <c r="M134" i="73"/>
  <c r="BS27" i="41"/>
  <c r="BR27" i="41"/>
  <c r="M126" i="74"/>
  <c r="M129" i="74"/>
  <c r="M125" i="74"/>
  <c r="M127" i="74"/>
  <c r="M124" i="74"/>
  <c r="M128" i="74"/>
  <c r="M124" i="73"/>
  <c r="M126" i="73"/>
  <c r="M125" i="73"/>
  <c r="M128" i="73"/>
  <c r="M129" i="73"/>
  <c r="M127" i="73"/>
  <c r="M127" i="47"/>
  <c r="M126" i="47"/>
  <c r="M125" i="47"/>
  <c r="M129" i="47"/>
  <c r="M128" i="47"/>
  <c r="M124" i="47"/>
  <c r="M123" i="74"/>
  <c r="M118" i="74"/>
  <c r="M121" i="74"/>
  <c r="M119" i="74"/>
  <c r="M122" i="74"/>
  <c r="M120" i="74"/>
  <c r="M123" i="73"/>
  <c r="M122" i="73"/>
  <c r="M118" i="73"/>
  <c r="M121" i="73"/>
  <c r="M120" i="73"/>
  <c r="M119" i="73"/>
  <c r="M119" i="47"/>
  <c r="M123" i="47"/>
  <c r="M121" i="47"/>
  <c r="M122" i="47"/>
  <c r="M120" i="47"/>
  <c r="M118" i="47"/>
  <c r="BR26" i="41"/>
  <c r="BS26" i="41"/>
  <c r="BR25" i="41"/>
  <c r="BS25" i="41"/>
  <c r="M116" i="47"/>
  <c r="M114" i="47"/>
  <c r="M115" i="47"/>
  <c r="M113" i="47"/>
  <c r="M117" i="47"/>
  <c r="M112" i="47"/>
  <c r="M117" i="73"/>
  <c r="M115" i="73"/>
  <c r="M114" i="73"/>
  <c r="M112" i="73"/>
  <c r="M116" i="73"/>
  <c r="M113" i="73"/>
  <c r="M117" i="74"/>
  <c r="M112" i="74"/>
  <c r="M115" i="74"/>
  <c r="M113" i="74"/>
  <c r="M116" i="74"/>
  <c r="M114" i="74"/>
  <c r="BR24" i="41"/>
  <c r="BS24" i="41"/>
  <c r="M108" i="47"/>
  <c r="M107" i="47"/>
  <c r="M111" i="47"/>
  <c r="M110" i="47"/>
  <c r="M109" i="47"/>
  <c r="M106" i="47"/>
  <c r="M110" i="73"/>
  <c r="M109" i="73"/>
  <c r="M108" i="73"/>
  <c r="M107" i="73"/>
  <c r="M106" i="73"/>
  <c r="M111" i="73"/>
  <c r="M109" i="74"/>
  <c r="M110" i="74"/>
  <c r="M106" i="74"/>
  <c r="M108" i="74"/>
  <c r="M107" i="74"/>
  <c r="M111" i="74"/>
  <c r="BS23" i="41"/>
  <c r="BR23" i="41"/>
  <c r="M102" i="47"/>
  <c r="M101" i="47"/>
  <c r="M105" i="47"/>
  <c r="M104" i="47"/>
  <c r="M103" i="47"/>
  <c r="M100" i="47"/>
  <c r="M100" i="73"/>
  <c r="M104" i="73"/>
  <c r="M101" i="73"/>
  <c r="M105" i="73"/>
  <c r="M103" i="73"/>
  <c r="M102" i="73"/>
  <c r="M101" i="74"/>
  <c r="M103" i="74"/>
  <c r="M102" i="74"/>
  <c r="M100" i="74"/>
  <c r="M105" i="74"/>
  <c r="M104" i="74"/>
  <c r="M95" i="73"/>
  <c r="M94" i="73"/>
  <c r="M99" i="73"/>
  <c r="M98" i="73"/>
  <c r="M97" i="73"/>
  <c r="M96" i="73"/>
  <c r="BS22" i="41"/>
  <c r="BR22" i="41"/>
  <c r="M99" i="74"/>
  <c r="M94" i="74"/>
  <c r="M95" i="74"/>
  <c r="M98" i="74"/>
  <c r="M96" i="74"/>
  <c r="M97" i="74"/>
  <c r="M95" i="47"/>
  <c r="M99" i="47"/>
  <c r="M98" i="47"/>
  <c r="M97" i="47"/>
  <c r="M96" i="47"/>
  <c r="M94" i="47"/>
  <c r="BR21" i="41"/>
  <c r="BS21" i="41"/>
  <c r="M89" i="73"/>
  <c r="M88" i="73"/>
  <c r="M93" i="73"/>
  <c r="M92" i="73"/>
  <c r="M91" i="73"/>
  <c r="M90" i="73"/>
  <c r="M93" i="47"/>
  <c r="M92" i="47"/>
  <c r="M91" i="47"/>
  <c r="M90" i="47"/>
  <c r="M89" i="47"/>
  <c r="M88" i="47"/>
  <c r="M88" i="74"/>
  <c r="M89" i="74"/>
  <c r="M92" i="74"/>
  <c r="M91" i="74"/>
  <c r="M93" i="74"/>
  <c r="M90" i="74"/>
  <c r="M87" i="47"/>
  <c r="M86" i="47"/>
  <c r="M85" i="47"/>
  <c r="M84" i="47"/>
  <c r="M83" i="47"/>
  <c r="M82" i="47"/>
  <c r="M86" i="74"/>
  <c r="M87" i="74"/>
  <c r="M85" i="74"/>
  <c r="M83" i="74"/>
  <c r="M84" i="74"/>
  <c r="M82" i="74"/>
  <c r="BS20" i="41"/>
  <c r="BR20" i="41"/>
  <c r="M84" i="73"/>
  <c r="M85" i="73"/>
  <c r="M82" i="73"/>
  <c r="M86" i="73"/>
  <c r="M87" i="73"/>
  <c r="M83" i="73"/>
  <c r="BS19" i="41"/>
  <c r="BR19" i="41"/>
  <c r="M76" i="74"/>
  <c r="M79" i="74"/>
  <c r="M80" i="74"/>
  <c r="M77" i="74"/>
  <c r="M78" i="74"/>
  <c r="M81" i="74"/>
  <c r="M77" i="73"/>
  <c r="M76" i="73"/>
  <c r="M81" i="73"/>
  <c r="M79" i="73"/>
  <c r="M78" i="73"/>
  <c r="M80" i="73"/>
  <c r="M81" i="47"/>
  <c r="M80" i="47"/>
  <c r="M79" i="47"/>
  <c r="M78" i="47"/>
  <c r="M77" i="47"/>
  <c r="M76" i="47"/>
  <c r="M70" i="74"/>
  <c r="M75" i="74"/>
  <c r="M74" i="74"/>
  <c r="M73" i="74"/>
  <c r="M71" i="74"/>
  <c r="M72" i="74"/>
  <c r="M70" i="73"/>
  <c r="M74" i="73"/>
  <c r="M73" i="73"/>
  <c r="M72" i="73"/>
  <c r="M71" i="73"/>
  <c r="M75" i="73"/>
  <c r="M71" i="47"/>
  <c r="M75" i="47"/>
  <c r="M74" i="47"/>
  <c r="M73" i="47"/>
  <c r="M72" i="47"/>
  <c r="M70" i="47"/>
  <c r="BR18" i="41"/>
  <c r="BS18" i="41"/>
  <c r="BS17" i="41"/>
  <c r="BR17" i="41"/>
  <c r="M68" i="47"/>
  <c r="M67" i="47"/>
  <c r="M66" i="47"/>
  <c r="M65" i="47"/>
  <c r="M69" i="47"/>
  <c r="M64" i="47"/>
  <c r="M67" i="73"/>
  <c r="M66" i="73"/>
  <c r="M65" i="73"/>
  <c r="M64" i="73"/>
  <c r="M69" i="73"/>
  <c r="M68" i="73"/>
  <c r="M69" i="74"/>
  <c r="M65" i="74"/>
  <c r="M66" i="74"/>
  <c r="M67" i="74"/>
  <c r="M68" i="74"/>
  <c r="M64" i="74"/>
  <c r="BR16" i="41"/>
  <c r="BS16" i="41"/>
  <c r="M62" i="47"/>
  <c r="M61" i="47"/>
  <c r="M60" i="47"/>
  <c r="M59" i="47"/>
  <c r="M58" i="47"/>
  <c r="M63" i="47"/>
  <c r="M62" i="73"/>
  <c r="M61" i="73"/>
  <c r="M60" i="73"/>
  <c r="M59" i="73"/>
  <c r="M58" i="73"/>
  <c r="M63" i="73"/>
  <c r="M61" i="74"/>
  <c r="M62" i="74"/>
  <c r="M60" i="74"/>
  <c r="M58" i="74"/>
  <c r="M59" i="74"/>
  <c r="M63" i="74"/>
  <c r="BS15" i="41"/>
  <c r="BR15" i="41"/>
  <c r="M57" i="47"/>
  <c r="M56" i="47"/>
  <c r="M55" i="47"/>
  <c r="M54" i="47"/>
  <c r="M52" i="47"/>
  <c r="M53" i="47"/>
  <c r="M52" i="73"/>
  <c r="M57" i="73"/>
  <c r="M55" i="73"/>
  <c r="M54" i="73"/>
  <c r="M53" i="73"/>
  <c r="M56" i="73"/>
  <c r="M53" i="74"/>
  <c r="M54" i="74"/>
  <c r="M55" i="74"/>
  <c r="M57" i="74"/>
  <c r="M56" i="74"/>
  <c r="M52" i="74"/>
  <c r="M49" i="71"/>
  <c r="M48" i="71"/>
  <c r="M51" i="71"/>
  <c r="M47" i="71"/>
  <c r="M46" i="71"/>
  <c r="M50" i="71"/>
  <c r="M46" i="72"/>
  <c r="M50" i="72"/>
  <c r="M48" i="72"/>
  <c r="M49" i="72"/>
  <c r="M47" i="72"/>
  <c r="M51" i="72"/>
  <c r="M42" i="72"/>
  <c r="M40" i="72"/>
  <c r="M45" i="72"/>
  <c r="M43" i="72"/>
  <c r="M41" i="72"/>
  <c r="M44" i="72"/>
  <c r="M42" i="71"/>
  <c r="M41" i="71"/>
  <c r="M40" i="71"/>
  <c r="M44" i="71"/>
  <c r="M43" i="71"/>
  <c r="M45" i="71"/>
  <c r="M38" i="72"/>
  <c r="M34" i="72"/>
  <c r="M39" i="72"/>
  <c r="M36" i="72"/>
  <c r="M37" i="72"/>
  <c r="M35" i="72"/>
  <c r="M38" i="71"/>
  <c r="M36" i="71"/>
  <c r="M34" i="71"/>
  <c r="M35" i="71"/>
  <c r="M37" i="71"/>
  <c r="M39" i="71"/>
  <c r="M33" i="71"/>
  <c r="M29" i="71"/>
  <c r="M28" i="71"/>
  <c r="M32" i="71"/>
  <c r="M31" i="71"/>
  <c r="M30" i="71"/>
  <c r="M30" i="72"/>
  <c r="M32" i="72"/>
  <c r="M29" i="72"/>
  <c r="M33" i="72"/>
  <c r="M31" i="72"/>
  <c r="M28" i="72"/>
  <c r="M24" i="72"/>
  <c r="M23" i="72"/>
  <c r="M26" i="72"/>
  <c r="M25" i="72"/>
  <c r="M22" i="72"/>
  <c r="M27" i="72"/>
  <c r="M25" i="71"/>
  <c r="M22" i="71"/>
  <c r="M24" i="71"/>
  <c r="M27" i="71"/>
  <c r="M23" i="71"/>
  <c r="M26" i="71"/>
  <c r="M18" i="71"/>
  <c r="M16" i="71"/>
  <c r="M17" i="71"/>
  <c r="M20" i="71"/>
  <c r="M19" i="71"/>
  <c r="M21" i="71"/>
  <c r="M16" i="72"/>
  <c r="M19" i="72"/>
  <c r="M21" i="72"/>
  <c r="M17" i="72"/>
  <c r="M18" i="72"/>
  <c r="M20" i="72"/>
  <c r="CR72" i="41" l="1"/>
  <c r="CR56" i="41"/>
  <c r="CR40" i="41"/>
  <c r="CR24" i="41"/>
  <c r="CR8" i="41"/>
  <c r="CR57" i="41"/>
  <c r="CR33" i="41"/>
  <c r="CR75" i="41"/>
  <c r="CR59" i="41"/>
  <c r="CR43" i="41"/>
  <c r="CR27" i="41"/>
  <c r="CR11" i="41"/>
  <c r="CR29" i="41"/>
  <c r="CR70" i="41"/>
  <c r="CR54" i="41"/>
  <c r="CR38" i="41"/>
  <c r="CR22" i="41"/>
  <c r="CR77" i="41"/>
  <c r="CR18" i="41"/>
  <c r="CR68" i="41"/>
  <c r="CR52" i="41"/>
  <c r="CR36" i="41"/>
  <c r="CR20" i="41"/>
  <c r="CR73" i="41"/>
  <c r="CR53" i="41"/>
  <c r="CR21" i="41"/>
  <c r="CR71" i="41"/>
  <c r="CR55" i="41"/>
  <c r="CR39" i="41"/>
  <c r="CR23" i="41"/>
  <c r="CR7" i="41"/>
  <c r="CR17" i="41"/>
  <c r="CR66" i="41"/>
  <c r="CR50" i="41"/>
  <c r="CR34" i="41"/>
  <c r="CR37" i="41"/>
  <c r="CR80" i="41"/>
  <c r="CR64" i="41"/>
  <c r="CR48" i="41"/>
  <c r="CR32" i="41"/>
  <c r="CR16" i="41"/>
  <c r="CR65" i="41"/>
  <c r="CR49" i="41"/>
  <c r="CR9" i="41"/>
  <c r="CR67" i="41"/>
  <c r="CR51" i="41"/>
  <c r="CR35" i="41"/>
  <c r="CR19" i="41"/>
  <c r="CR69" i="41"/>
  <c r="CR78" i="41"/>
  <c r="CR62" i="41"/>
  <c r="CR46" i="41"/>
  <c r="CR30" i="41"/>
  <c r="CR14" i="41"/>
  <c r="CR25" i="41"/>
  <c r="CR15" i="41"/>
  <c r="CR58" i="41"/>
  <c r="CR26" i="41"/>
  <c r="CR13" i="41"/>
  <c r="CR76" i="41"/>
  <c r="CR60" i="41"/>
  <c r="CR44" i="41"/>
  <c r="CR28" i="41"/>
  <c r="CR12" i="41"/>
  <c r="CR61" i="41"/>
  <c r="CR45" i="41"/>
  <c r="CR79" i="41"/>
  <c r="CR63" i="41"/>
  <c r="CR47" i="41"/>
  <c r="CR31" i="41"/>
  <c r="CR41" i="41"/>
  <c r="CR74" i="41"/>
  <c r="CR42" i="41"/>
  <c r="CR10" i="41"/>
  <c r="CL78" i="41"/>
  <c r="CL62" i="41"/>
  <c r="CL46" i="41"/>
  <c r="CL30" i="41"/>
  <c r="CL14" i="41"/>
  <c r="CL73" i="41"/>
  <c r="CL57" i="41"/>
  <c r="CL41" i="41"/>
  <c r="CL25" i="41"/>
  <c r="CL9" i="41"/>
  <c r="CL76" i="41"/>
  <c r="CL60" i="41"/>
  <c r="CL44" i="41"/>
  <c r="CL28" i="41"/>
  <c r="CL12" i="41"/>
  <c r="CL59" i="41"/>
  <c r="CL55" i="41"/>
  <c r="CL51" i="41"/>
  <c r="CL15" i="41"/>
  <c r="CL74" i="41"/>
  <c r="CL58" i="41"/>
  <c r="CL42" i="41"/>
  <c r="CL26" i="41"/>
  <c r="CL10" i="41"/>
  <c r="CL69" i="41"/>
  <c r="CL53" i="41"/>
  <c r="CL37" i="41"/>
  <c r="CL21" i="41"/>
  <c r="CL79" i="41"/>
  <c r="CL72" i="41"/>
  <c r="CL56" i="41"/>
  <c r="CL40" i="41"/>
  <c r="CL24" i="41"/>
  <c r="CL8" i="41"/>
  <c r="CL43" i="41"/>
  <c r="CL39" i="41"/>
  <c r="CL35" i="41"/>
  <c r="CL47" i="41"/>
  <c r="CL70" i="41"/>
  <c r="CL54" i="41"/>
  <c r="CL38" i="41"/>
  <c r="CL22" i="41"/>
  <c r="CL71" i="41"/>
  <c r="CL65" i="41"/>
  <c r="CL49" i="41"/>
  <c r="CL33" i="41"/>
  <c r="CL17" i="41"/>
  <c r="CL67" i="41"/>
  <c r="CL68" i="41"/>
  <c r="CL52" i="41"/>
  <c r="CL36" i="41"/>
  <c r="CL20" i="41"/>
  <c r="CL75" i="41"/>
  <c r="CL27" i="41"/>
  <c r="CL23" i="41"/>
  <c r="CL19" i="41"/>
  <c r="CL66" i="41"/>
  <c r="CL50" i="41"/>
  <c r="CL34" i="41"/>
  <c r="CL18" i="41"/>
  <c r="CL77" i="41"/>
  <c r="CL61" i="41"/>
  <c r="CL45" i="41"/>
  <c r="CL29" i="41"/>
  <c r="CL13" i="41"/>
  <c r="CL80" i="41"/>
  <c r="CL64" i="41"/>
  <c r="CL48" i="41"/>
  <c r="CL32" i="41"/>
  <c r="CL16" i="41"/>
  <c r="CL63" i="41"/>
  <c r="CL11" i="41"/>
  <c r="CL7" i="41"/>
  <c r="CL31" i="41"/>
  <c r="CQ27" i="25"/>
  <c r="CT27" i="25" s="1"/>
  <c r="CU27" i="25" s="1"/>
  <c r="CS27" i="25"/>
  <c r="CQ76" i="25"/>
  <c r="CT76" i="25" s="1"/>
  <c r="CU76" i="25" s="1"/>
  <c r="CS76" i="25"/>
  <c r="CK21" i="25"/>
  <c r="CN21" i="25" s="1"/>
  <c r="CO21" i="25" s="1"/>
  <c r="CM21" i="25"/>
  <c r="CK35" i="25"/>
  <c r="CN35" i="25" s="1"/>
  <c r="CO35" i="25" s="1"/>
  <c r="CM35" i="25"/>
  <c r="CQ61" i="25"/>
  <c r="CT61" i="25" s="1"/>
  <c r="CU61" i="25" s="1"/>
  <c r="CS61" i="25"/>
  <c r="CQ20" i="25"/>
  <c r="CT20" i="25" s="1"/>
  <c r="CU20" i="25" s="1"/>
  <c r="CS20" i="25"/>
  <c r="CQ42" i="25"/>
  <c r="CT42" i="25" s="1"/>
  <c r="CU42" i="25" s="1"/>
  <c r="CS42" i="25"/>
  <c r="CQ28" i="25"/>
  <c r="CT28" i="25" s="1"/>
  <c r="CU28" i="25" s="1"/>
  <c r="CS28" i="25"/>
  <c r="CQ13" i="25"/>
  <c r="CT13" i="25" s="1"/>
  <c r="CU13" i="25" s="1"/>
  <c r="CS13" i="25"/>
  <c r="CQ15" i="25"/>
  <c r="CT15" i="25" s="1"/>
  <c r="CU15" i="25" s="1"/>
  <c r="CS15" i="25"/>
  <c r="CK41" i="25"/>
  <c r="CN41" i="25" s="1"/>
  <c r="CO41" i="25" s="1"/>
  <c r="CM41" i="25"/>
  <c r="CK55" i="25"/>
  <c r="CN55" i="25" s="1"/>
  <c r="CO55" i="25" s="1"/>
  <c r="CM55" i="25"/>
  <c r="CK47" i="25"/>
  <c r="CN47" i="25" s="1"/>
  <c r="CO47" i="25" s="1"/>
  <c r="CM47" i="25"/>
  <c r="CK37" i="25"/>
  <c r="CN37" i="25" s="1"/>
  <c r="CO37" i="25" s="1"/>
  <c r="CM37" i="25"/>
  <c r="CK62" i="25"/>
  <c r="CN62" i="25" s="1"/>
  <c r="CO62" i="25" s="1"/>
  <c r="CM62" i="25"/>
  <c r="CK76" i="25"/>
  <c r="CN76" i="25" s="1"/>
  <c r="CO76" i="25" s="1"/>
  <c r="CM76" i="25"/>
  <c r="CK57" i="25"/>
  <c r="CN57" i="25" s="1"/>
  <c r="CO57" i="25" s="1"/>
  <c r="CM57" i="25"/>
  <c r="CK52" i="25"/>
  <c r="CN52" i="25" s="1"/>
  <c r="CO52" i="25" s="1"/>
  <c r="CM52" i="25"/>
  <c r="CK80" i="25"/>
  <c r="CN80" i="25" s="1"/>
  <c r="CO80" i="25" s="1"/>
  <c r="CM80" i="25"/>
  <c r="CQ17" i="25"/>
  <c r="CT17" i="25" s="1"/>
  <c r="CU17" i="25" s="1"/>
  <c r="CS17" i="25"/>
  <c r="CQ71" i="25"/>
  <c r="CT71" i="25" s="1"/>
  <c r="CU71" i="25" s="1"/>
  <c r="CS71" i="25"/>
  <c r="CQ24" i="25"/>
  <c r="CT24" i="25" s="1"/>
  <c r="CU24" i="25" s="1"/>
  <c r="CS24" i="25"/>
  <c r="CQ31" i="25"/>
  <c r="CT31" i="25" s="1"/>
  <c r="CU31" i="25" s="1"/>
  <c r="CS31" i="25"/>
  <c r="CQ58" i="25"/>
  <c r="CT58" i="25" s="1"/>
  <c r="CU58" i="25" s="1"/>
  <c r="CS58" i="25"/>
  <c r="CK39" i="25"/>
  <c r="CN39" i="25" s="1"/>
  <c r="CO39" i="25" s="1"/>
  <c r="CM39" i="25"/>
  <c r="CK11" i="25"/>
  <c r="CN11" i="25" s="1"/>
  <c r="CO11" i="25" s="1"/>
  <c r="CM11" i="25"/>
  <c r="CQ43" i="25"/>
  <c r="CT43" i="25" s="1"/>
  <c r="CU43" i="25" s="1"/>
  <c r="CS43" i="25"/>
  <c r="CQ48" i="25"/>
  <c r="CT48" i="25" s="1"/>
  <c r="CU48" i="25" s="1"/>
  <c r="CS48" i="25"/>
  <c r="CK78" i="25"/>
  <c r="CN78" i="25" s="1"/>
  <c r="CO78" i="25" s="1"/>
  <c r="CM78" i="25"/>
  <c r="CK38" i="25"/>
  <c r="CN38" i="25" s="1"/>
  <c r="CO38" i="25" s="1"/>
  <c r="CM38" i="25"/>
  <c r="CK66" i="25"/>
  <c r="CN66" i="25" s="1"/>
  <c r="CO66" i="25" s="1"/>
  <c r="CM66" i="25"/>
  <c r="CK40" i="25"/>
  <c r="CN40" i="25" s="1"/>
  <c r="CO40" i="25" s="1"/>
  <c r="CM40" i="25"/>
  <c r="CK28" i="25"/>
  <c r="CN28" i="25" s="1"/>
  <c r="CO28" i="25" s="1"/>
  <c r="CM28" i="25"/>
  <c r="CK19" i="25"/>
  <c r="CN19" i="25" s="1"/>
  <c r="CO19" i="25" s="1"/>
  <c r="CM19" i="25"/>
  <c r="CK32" i="25"/>
  <c r="CN32" i="25" s="1"/>
  <c r="CO32" i="25" s="1"/>
  <c r="CM32" i="25"/>
  <c r="CQ62" i="25"/>
  <c r="CT62" i="25" s="1"/>
  <c r="CU62" i="25" s="1"/>
  <c r="CS62" i="25"/>
  <c r="CQ30" i="25"/>
  <c r="CT30" i="25" s="1"/>
  <c r="CU30" i="25" s="1"/>
  <c r="CS30" i="25"/>
  <c r="CQ33" i="25"/>
  <c r="CT33" i="25" s="1"/>
  <c r="CU33" i="25" s="1"/>
  <c r="CS33" i="25"/>
  <c r="CQ26" i="25"/>
  <c r="CT26" i="25" s="1"/>
  <c r="CU26" i="25" s="1"/>
  <c r="CS26" i="25"/>
  <c r="CQ77" i="25"/>
  <c r="CT77" i="25" s="1"/>
  <c r="CU77" i="25" s="1"/>
  <c r="CS77" i="25"/>
  <c r="CK23" i="25"/>
  <c r="CN23" i="25" s="1"/>
  <c r="CO23" i="25" s="1"/>
  <c r="CM23" i="25"/>
  <c r="CQ22" i="25"/>
  <c r="CT22" i="25" s="1"/>
  <c r="CU22" i="25" s="1"/>
  <c r="CS22" i="25"/>
  <c r="CQ53" i="25"/>
  <c r="CT53" i="25" s="1"/>
  <c r="CU53" i="25" s="1"/>
  <c r="CS53" i="25"/>
  <c r="CK26" i="25"/>
  <c r="CN26" i="25" s="1"/>
  <c r="CO26" i="25" s="1"/>
  <c r="CM26" i="25"/>
  <c r="CQ10" i="25"/>
  <c r="CT10" i="25" s="1"/>
  <c r="CU10" i="25" s="1"/>
  <c r="CS10" i="25"/>
  <c r="CQ36" i="25"/>
  <c r="CT36" i="25" s="1"/>
  <c r="CU36" i="25" s="1"/>
  <c r="CS36" i="25"/>
  <c r="CQ34" i="25"/>
  <c r="CT34" i="25" s="1"/>
  <c r="CU34" i="25" s="1"/>
  <c r="CS34" i="25"/>
  <c r="CQ73" i="25"/>
  <c r="CT73" i="25" s="1"/>
  <c r="CU73" i="25" s="1"/>
  <c r="CS73" i="25"/>
  <c r="CK16" i="25"/>
  <c r="CN16" i="25" s="1"/>
  <c r="CO16" i="25" s="1"/>
  <c r="CM16" i="25"/>
  <c r="CK34" i="25"/>
  <c r="CN34" i="25" s="1"/>
  <c r="CO34" i="25" s="1"/>
  <c r="CM34" i="25"/>
  <c r="CK59" i="25"/>
  <c r="CN59" i="25" s="1"/>
  <c r="CO59" i="25" s="1"/>
  <c r="CM59" i="25"/>
  <c r="CK20" i="25"/>
  <c r="CN20" i="25" s="1"/>
  <c r="CO20" i="25" s="1"/>
  <c r="CM20" i="25"/>
  <c r="CK44" i="25"/>
  <c r="CN44" i="25" s="1"/>
  <c r="CO44" i="25" s="1"/>
  <c r="CM44" i="25"/>
  <c r="CK61" i="25"/>
  <c r="CN61" i="25" s="1"/>
  <c r="CO61" i="25" s="1"/>
  <c r="CM61" i="25"/>
  <c r="CK64" i="25"/>
  <c r="CN64" i="25" s="1"/>
  <c r="CO64" i="25" s="1"/>
  <c r="CM64" i="25"/>
  <c r="CK18" i="25"/>
  <c r="CN18" i="25" s="1"/>
  <c r="CO18" i="25" s="1"/>
  <c r="CM18" i="25"/>
  <c r="CK53" i="25"/>
  <c r="CN53" i="25" s="1"/>
  <c r="CO53" i="25" s="1"/>
  <c r="CM53" i="25"/>
  <c r="CQ40" i="25"/>
  <c r="CT40" i="25" s="1"/>
  <c r="CU40" i="25" s="1"/>
  <c r="CS40" i="25"/>
  <c r="CQ44" i="25"/>
  <c r="CT44" i="25" s="1"/>
  <c r="CU44" i="25" s="1"/>
  <c r="CS44" i="25"/>
  <c r="CQ39" i="25"/>
  <c r="CT39" i="25" s="1"/>
  <c r="CU39" i="25" s="1"/>
  <c r="CS39" i="25"/>
  <c r="CQ25" i="25"/>
  <c r="CT25" i="25" s="1"/>
  <c r="CU25" i="25" s="1"/>
  <c r="CS25" i="25"/>
  <c r="CQ67" i="25"/>
  <c r="CT67" i="25" s="1"/>
  <c r="CU67" i="25" s="1"/>
  <c r="CS67" i="25"/>
  <c r="CQ12" i="25"/>
  <c r="CT12" i="25" s="1"/>
  <c r="CU12" i="25" s="1"/>
  <c r="CS12" i="25"/>
  <c r="CQ16" i="25"/>
  <c r="CT16" i="25" s="1"/>
  <c r="CU16" i="25" s="1"/>
  <c r="CS16" i="25"/>
  <c r="CK49" i="25"/>
  <c r="CN49" i="25" s="1"/>
  <c r="CO49" i="25" s="1"/>
  <c r="CM49" i="25"/>
  <c r="CK48" i="25"/>
  <c r="CN48" i="25" s="1"/>
  <c r="CO48" i="25" s="1"/>
  <c r="CM48" i="25"/>
  <c r="CQ9" i="25"/>
  <c r="CT9" i="25" s="1"/>
  <c r="CU9" i="25" s="1"/>
  <c r="CS9" i="25"/>
  <c r="CQ68" i="25"/>
  <c r="CT68" i="25" s="1"/>
  <c r="CU68" i="25" s="1"/>
  <c r="CS68" i="25"/>
  <c r="CQ66" i="25"/>
  <c r="CT66" i="25" s="1"/>
  <c r="CU66" i="25" s="1"/>
  <c r="CS66" i="25"/>
  <c r="CQ75" i="25"/>
  <c r="CT75" i="25" s="1"/>
  <c r="CU75" i="25" s="1"/>
  <c r="CS75" i="25"/>
  <c r="CQ59" i="25"/>
  <c r="CT59" i="25" s="1"/>
  <c r="CU59" i="25" s="1"/>
  <c r="CS59" i="25"/>
  <c r="CQ41" i="25"/>
  <c r="CT41" i="25" s="1"/>
  <c r="CU41" i="25" s="1"/>
  <c r="CS41" i="25"/>
  <c r="CQ80" i="25"/>
  <c r="CT80" i="25" s="1"/>
  <c r="CU80" i="25" s="1"/>
  <c r="CS80" i="25"/>
  <c r="CK43" i="25"/>
  <c r="CN43" i="25" s="1"/>
  <c r="CO43" i="25" s="1"/>
  <c r="CM43" i="25"/>
  <c r="CK14" i="25"/>
  <c r="CN14" i="25" s="1"/>
  <c r="CO14" i="25" s="1"/>
  <c r="CM14" i="25"/>
  <c r="CK12" i="25"/>
  <c r="CN12" i="25" s="1"/>
  <c r="CO12" i="25" s="1"/>
  <c r="CM12" i="25"/>
  <c r="CK10" i="25"/>
  <c r="CN10" i="25" s="1"/>
  <c r="CO10" i="25" s="1"/>
  <c r="CM10" i="25"/>
  <c r="CK74" i="25"/>
  <c r="CN74" i="25" s="1"/>
  <c r="CO74" i="25" s="1"/>
  <c r="CM74" i="25"/>
  <c r="CK70" i="25"/>
  <c r="CN70" i="25" s="1"/>
  <c r="CO70" i="25" s="1"/>
  <c r="CM70" i="25"/>
  <c r="CK13" i="25"/>
  <c r="CN13" i="25" s="1"/>
  <c r="CO13" i="25" s="1"/>
  <c r="CM13" i="25"/>
  <c r="CK42" i="25"/>
  <c r="CN42" i="25" s="1"/>
  <c r="CO42" i="25" s="1"/>
  <c r="CM42" i="25"/>
  <c r="CK68" i="25"/>
  <c r="CN68" i="25" s="1"/>
  <c r="CO68" i="25" s="1"/>
  <c r="CM68" i="25"/>
  <c r="CK8" i="25"/>
  <c r="CN8" i="25" s="1"/>
  <c r="CO8" i="25" s="1"/>
  <c r="CM8" i="25"/>
  <c r="CQ54" i="25"/>
  <c r="CT54" i="25" s="1"/>
  <c r="CU54" i="25" s="1"/>
  <c r="CS54" i="25"/>
  <c r="CQ79" i="25"/>
  <c r="CT79" i="25" s="1"/>
  <c r="CU79" i="25" s="1"/>
  <c r="CS79" i="25"/>
  <c r="CQ57" i="25"/>
  <c r="CT57" i="25" s="1"/>
  <c r="CU57" i="25" s="1"/>
  <c r="CS57" i="25"/>
  <c r="CQ38" i="25"/>
  <c r="CT38" i="25" s="1"/>
  <c r="CU38" i="25" s="1"/>
  <c r="CS38" i="25"/>
  <c r="CK45" i="25"/>
  <c r="CN45" i="25" s="1"/>
  <c r="CO45" i="25" s="1"/>
  <c r="CM45" i="25"/>
  <c r="CQ52" i="25"/>
  <c r="CT52" i="25" s="1"/>
  <c r="CU52" i="25" s="1"/>
  <c r="CS52" i="25"/>
  <c r="CQ69" i="25"/>
  <c r="CT69" i="25" s="1"/>
  <c r="CU69" i="25" s="1"/>
  <c r="CS69" i="25"/>
  <c r="CK33" i="25"/>
  <c r="CN33" i="25" s="1"/>
  <c r="CO33" i="25" s="1"/>
  <c r="CM33" i="25"/>
  <c r="CQ72" i="25"/>
  <c r="CT72" i="25" s="1"/>
  <c r="CU72" i="25" s="1"/>
  <c r="CS72" i="25"/>
  <c r="CQ45" i="25"/>
  <c r="CT45" i="25" s="1"/>
  <c r="CU45" i="25" s="1"/>
  <c r="CS45" i="25"/>
  <c r="CQ74" i="25"/>
  <c r="CT74" i="25" s="1"/>
  <c r="CU74" i="25" s="1"/>
  <c r="CS74" i="25"/>
  <c r="CQ60" i="25"/>
  <c r="CT60" i="25" s="1"/>
  <c r="CU60" i="25" s="1"/>
  <c r="CS60" i="25"/>
  <c r="CQ47" i="25"/>
  <c r="CT47" i="25" s="1"/>
  <c r="CU47" i="25" s="1"/>
  <c r="CS47" i="25"/>
  <c r="CQ37" i="25"/>
  <c r="CT37" i="25" s="1"/>
  <c r="CU37" i="25" s="1"/>
  <c r="CS37" i="25"/>
  <c r="CK60" i="25"/>
  <c r="CN60" i="25" s="1"/>
  <c r="CO60" i="25" s="1"/>
  <c r="CM60" i="25"/>
  <c r="CK15" i="25"/>
  <c r="CN15" i="25" s="1"/>
  <c r="CO15" i="25" s="1"/>
  <c r="CM15" i="25"/>
  <c r="CK56" i="25"/>
  <c r="CN56" i="25" s="1"/>
  <c r="CO56" i="25" s="1"/>
  <c r="CM56" i="25"/>
  <c r="CK63" i="25"/>
  <c r="CN63" i="25" s="1"/>
  <c r="CO63" i="25" s="1"/>
  <c r="CM63" i="25"/>
  <c r="CK73" i="25"/>
  <c r="CN73" i="25" s="1"/>
  <c r="CO73" i="25" s="1"/>
  <c r="CM73" i="25"/>
  <c r="CK51" i="25"/>
  <c r="CN51" i="25" s="1"/>
  <c r="CO51" i="25" s="1"/>
  <c r="CM51" i="25"/>
  <c r="CK17" i="25"/>
  <c r="CN17" i="25" s="1"/>
  <c r="CO17" i="25" s="1"/>
  <c r="CM17" i="25"/>
  <c r="CK46" i="25"/>
  <c r="CN46" i="25" s="1"/>
  <c r="CO46" i="25" s="1"/>
  <c r="CM46" i="25"/>
  <c r="CK7" i="25"/>
  <c r="CN7" i="25" s="1"/>
  <c r="CO7" i="25" s="1"/>
  <c r="CM7" i="25"/>
  <c r="CK31" i="25"/>
  <c r="CN31" i="25" s="1"/>
  <c r="CO31" i="25" s="1"/>
  <c r="CM31" i="25"/>
  <c r="CQ23" i="25"/>
  <c r="CT23" i="25" s="1"/>
  <c r="CU23" i="25" s="1"/>
  <c r="CS23" i="25"/>
  <c r="CQ32" i="25"/>
  <c r="CT32" i="25" s="1"/>
  <c r="CU32" i="25" s="1"/>
  <c r="CS32" i="25"/>
  <c r="CQ70" i="25"/>
  <c r="CT70" i="25" s="1"/>
  <c r="CU70" i="25" s="1"/>
  <c r="CS70" i="25"/>
  <c r="CQ35" i="25"/>
  <c r="CT35" i="25" s="1"/>
  <c r="CU35" i="25" s="1"/>
  <c r="CS35" i="25"/>
  <c r="CQ64" i="25"/>
  <c r="CT64" i="25" s="1"/>
  <c r="CU64" i="25" s="1"/>
  <c r="CS64" i="25"/>
  <c r="CK67" i="25"/>
  <c r="CN67" i="25" s="1"/>
  <c r="CO67" i="25" s="1"/>
  <c r="CM67" i="25"/>
  <c r="CQ11" i="25"/>
  <c r="CT11" i="25" s="1"/>
  <c r="CU11" i="25" s="1"/>
  <c r="CS11" i="25"/>
  <c r="CQ51" i="25"/>
  <c r="CT51" i="25" s="1"/>
  <c r="CU51" i="25" s="1"/>
  <c r="CS51" i="25"/>
  <c r="CQ63" i="25"/>
  <c r="CT63" i="25" s="1"/>
  <c r="CU63" i="25" s="1"/>
  <c r="CS63" i="25"/>
  <c r="CQ46" i="25"/>
  <c r="CT46" i="25" s="1"/>
  <c r="CU46" i="25" s="1"/>
  <c r="CS46" i="25"/>
  <c r="CQ56" i="25"/>
  <c r="CT56" i="25" s="1"/>
  <c r="CU56" i="25" s="1"/>
  <c r="CS56" i="25"/>
  <c r="CK75" i="25"/>
  <c r="CN75" i="25" s="1"/>
  <c r="CO75" i="25" s="1"/>
  <c r="CM75" i="25"/>
  <c r="CK65" i="25"/>
  <c r="CN65" i="25" s="1"/>
  <c r="CO65" i="25" s="1"/>
  <c r="CM65" i="25"/>
  <c r="CK77" i="25"/>
  <c r="CN77" i="25" s="1"/>
  <c r="CO77" i="25" s="1"/>
  <c r="CM77" i="25"/>
  <c r="CK71" i="25"/>
  <c r="CN71" i="25" s="1"/>
  <c r="CO71" i="25" s="1"/>
  <c r="CM71" i="25"/>
  <c r="CK36" i="25"/>
  <c r="CN36" i="25" s="1"/>
  <c r="CO36" i="25" s="1"/>
  <c r="CM36" i="25"/>
  <c r="CK30" i="25"/>
  <c r="CN30" i="25" s="1"/>
  <c r="CO30" i="25" s="1"/>
  <c r="CM30" i="25"/>
  <c r="CK25" i="25"/>
  <c r="CN25" i="25" s="1"/>
  <c r="CO25" i="25" s="1"/>
  <c r="CM25" i="25"/>
  <c r="CK79" i="25"/>
  <c r="CN79" i="25" s="1"/>
  <c r="CO79" i="25" s="1"/>
  <c r="CM79" i="25"/>
  <c r="CK54" i="25"/>
  <c r="CN54" i="25" s="1"/>
  <c r="CO54" i="25" s="1"/>
  <c r="CM54" i="25"/>
  <c r="CQ50" i="25"/>
  <c r="CT50" i="25" s="1"/>
  <c r="CU50" i="25" s="1"/>
  <c r="CS50" i="25"/>
  <c r="CQ65" i="25"/>
  <c r="CT65" i="25" s="1"/>
  <c r="CU65" i="25" s="1"/>
  <c r="CS65" i="25"/>
  <c r="CQ49" i="25"/>
  <c r="CT49" i="25" s="1"/>
  <c r="CU49" i="25" s="1"/>
  <c r="CS49" i="25"/>
  <c r="CQ7" i="25"/>
  <c r="CS7" i="25"/>
  <c r="CQ8" i="25"/>
  <c r="CT8" i="25" s="1"/>
  <c r="CU8" i="25" s="1"/>
  <c r="CS8" i="25"/>
  <c r="CQ14" i="25"/>
  <c r="CT14" i="25" s="1"/>
  <c r="CU14" i="25" s="1"/>
  <c r="CS14" i="25"/>
  <c r="CQ21" i="25"/>
  <c r="CT21" i="25" s="1"/>
  <c r="CU21" i="25" s="1"/>
  <c r="CS21" i="25"/>
  <c r="CQ55" i="25"/>
  <c r="CT55" i="25" s="1"/>
  <c r="CU55" i="25" s="1"/>
  <c r="CS55" i="25"/>
  <c r="CK24" i="25"/>
  <c r="CN24" i="25" s="1"/>
  <c r="CO24" i="25" s="1"/>
  <c r="CM24" i="25"/>
  <c r="CK22" i="25"/>
  <c r="CN22" i="25" s="1"/>
  <c r="CO22" i="25" s="1"/>
  <c r="CM22" i="25"/>
  <c r="CK29" i="25"/>
  <c r="CN29" i="25" s="1"/>
  <c r="CO29" i="25" s="1"/>
  <c r="CM29" i="25"/>
  <c r="CK9" i="25"/>
  <c r="CN9" i="25" s="1"/>
  <c r="CO9" i="25" s="1"/>
  <c r="CM9" i="25"/>
  <c r="CK69" i="25"/>
  <c r="CN69" i="25" s="1"/>
  <c r="CO69" i="25" s="1"/>
  <c r="CM69" i="25"/>
  <c r="CK50" i="25"/>
  <c r="CN50" i="25" s="1"/>
  <c r="CO50" i="25" s="1"/>
  <c r="CM50" i="25"/>
  <c r="CK72" i="25"/>
  <c r="CN72" i="25" s="1"/>
  <c r="CO72" i="25" s="1"/>
  <c r="CM72" i="25"/>
  <c r="CK58" i="25"/>
  <c r="CN58" i="25" s="1"/>
  <c r="CO58" i="25" s="1"/>
  <c r="CM58" i="25"/>
  <c r="CK27" i="25"/>
  <c r="CN27" i="25" s="1"/>
  <c r="CO27" i="25" s="1"/>
  <c r="CM27" i="25"/>
  <c r="CQ18" i="25"/>
  <c r="CT18" i="25" s="1"/>
  <c r="CU18" i="25" s="1"/>
  <c r="CS18" i="25"/>
  <c r="CQ29" i="25"/>
  <c r="CT29" i="25" s="1"/>
  <c r="CU29" i="25" s="1"/>
  <c r="CS29" i="25"/>
  <c r="CQ19" i="25"/>
  <c r="CT19" i="25" s="1"/>
  <c r="CU19" i="25" s="1"/>
  <c r="CS19" i="25"/>
  <c r="CQ78" i="25"/>
  <c r="CT78" i="25" s="1"/>
  <c r="CU78" i="25" s="1"/>
  <c r="CS78" i="25"/>
  <c r="BY10" i="50"/>
  <c r="CA10" i="50"/>
  <c r="CB13" i="50"/>
  <c r="CD13" i="50"/>
  <c r="CB10" i="50"/>
  <c r="CD10" i="50"/>
  <c r="BY12" i="50"/>
  <c r="CA12" i="50"/>
  <c r="BY8" i="50"/>
  <c r="CA8" i="50"/>
  <c r="BY13" i="50"/>
  <c r="CA13" i="50"/>
  <c r="CB12" i="50"/>
  <c r="CD12" i="50"/>
  <c r="CB7" i="50"/>
  <c r="CD7" i="50"/>
  <c r="BY9" i="50"/>
  <c r="CA9" i="50"/>
  <c r="BY11" i="50"/>
  <c r="CA11" i="50"/>
  <c r="CB14" i="50"/>
  <c r="CD14" i="50"/>
  <c r="CB9" i="50"/>
  <c r="CD9" i="50"/>
  <c r="BY7" i="50"/>
  <c r="CA7" i="50"/>
  <c r="BY14" i="50"/>
  <c r="CA14" i="50"/>
  <c r="CB8" i="50"/>
  <c r="CD8" i="50"/>
  <c r="CB11" i="50"/>
  <c r="CD11" i="50"/>
  <c r="CP29" i="25" l="1"/>
  <c r="CP65" i="25"/>
  <c r="CP73" i="25"/>
  <c r="CP60" i="25"/>
  <c r="CP13" i="25"/>
  <c r="CP61" i="25"/>
  <c r="CP38" i="25"/>
  <c r="CP11" i="25"/>
  <c r="CP52" i="25"/>
  <c r="CP37" i="25"/>
  <c r="CP69" i="25"/>
  <c r="CP79" i="25"/>
  <c r="CP71" i="25"/>
  <c r="CP17" i="25"/>
  <c r="CP74" i="25"/>
  <c r="CP48" i="25"/>
  <c r="CP18" i="25"/>
  <c r="CP34" i="25"/>
  <c r="CP26" i="25"/>
  <c r="CP55" i="25"/>
  <c r="CV21" i="25"/>
  <c r="CV70" i="25"/>
  <c r="CV69" i="25"/>
  <c r="CV54" i="25"/>
  <c r="CV41" i="25"/>
  <c r="CV73" i="25"/>
  <c r="CV22" i="25"/>
  <c r="CV33" i="25"/>
  <c r="CV62" i="25"/>
  <c r="CV58" i="25"/>
  <c r="CV17" i="25"/>
  <c r="CV28" i="25"/>
  <c r="CV29" i="25"/>
  <c r="CV8" i="25"/>
  <c r="CV50" i="25"/>
  <c r="CV57" i="25"/>
  <c r="CV65" i="25"/>
  <c r="CV46" i="25"/>
  <c r="CV45" i="25"/>
  <c r="CV66" i="25"/>
  <c r="CV10" i="25"/>
  <c r="CV13" i="25"/>
  <c r="CV61" i="25"/>
  <c r="CP58" i="25"/>
  <c r="CP36" i="25"/>
  <c r="CP75" i="25"/>
  <c r="CP46" i="25"/>
  <c r="CP42" i="25"/>
  <c r="CP10" i="25"/>
  <c r="CP14" i="25"/>
  <c r="CP53" i="25"/>
  <c r="CP50" i="25"/>
  <c r="CP22" i="25"/>
  <c r="CP25" i="25"/>
  <c r="CP67" i="25"/>
  <c r="CP63" i="25"/>
  <c r="CP8" i="25"/>
  <c r="CP49" i="25"/>
  <c r="CP44" i="25"/>
  <c r="CP32" i="25"/>
  <c r="CP78" i="25"/>
  <c r="CP57" i="25"/>
  <c r="CP62" i="25"/>
  <c r="CP21" i="25"/>
  <c r="CP59" i="25"/>
  <c r="CP28" i="25"/>
  <c r="CP41" i="25"/>
  <c r="CT7" i="25"/>
  <c r="CU7" i="25" s="1"/>
  <c r="CV7" i="25" s="1"/>
  <c r="CV38" i="25"/>
  <c r="CV12" i="25"/>
  <c r="CV34" i="25"/>
  <c r="CV26" i="25"/>
  <c r="CV78" i="25"/>
  <c r="CV18" i="25"/>
  <c r="CP9" i="25"/>
  <c r="CV49" i="25"/>
  <c r="CP54" i="25"/>
  <c r="CP77" i="25"/>
  <c r="CV32" i="25"/>
  <c r="CP7" i="25"/>
  <c r="CP56" i="25"/>
  <c r="CV37" i="25"/>
  <c r="CV74" i="25"/>
  <c r="CP33" i="25"/>
  <c r="CP45" i="25"/>
  <c r="CP68" i="25"/>
  <c r="CP70" i="25"/>
  <c r="CP12" i="25"/>
  <c r="CV9" i="25"/>
  <c r="CV25" i="25"/>
  <c r="CV40" i="25"/>
  <c r="CP64" i="25"/>
  <c r="CP20" i="25"/>
  <c r="CP16" i="25"/>
  <c r="CV36" i="25"/>
  <c r="CV53" i="25"/>
  <c r="CV77" i="25"/>
  <c r="CV30" i="25"/>
  <c r="CP66" i="25"/>
  <c r="CV24" i="25"/>
  <c r="CP80" i="25"/>
  <c r="CP76" i="25"/>
  <c r="CV42" i="25"/>
  <c r="CP72" i="25"/>
  <c r="CP24" i="25"/>
  <c r="CV14" i="25"/>
  <c r="CP30" i="25"/>
  <c r="CV63" i="25"/>
  <c r="CP31" i="25"/>
  <c r="CV60" i="25"/>
  <c r="CV72" i="25"/>
  <c r="CV52" i="25"/>
  <c r="CP43" i="25"/>
  <c r="CV59" i="25"/>
  <c r="CV68" i="25"/>
  <c r="CV67" i="25"/>
  <c r="CV44" i="25"/>
  <c r="CP23" i="25"/>
  <c r="CP40" i="25"/>
  <c r="CV31" i="25"/>
  <c r="CV76" i="25"/>
  <c r="CV56" i="25"/>
  <c r="CV51" i="25"/>
  <c r="CV64" i="25"/>
  <c r="CP51" i="25"/>
  <c r="CV79" i="25"/>
  <c r="CV80" i="25"/>
  <c r="CV75" i="25"/>
  <c r="CV16" i="25"/>
  <c r="CP19" i="25"/>
  <c r="CV48" i="25"/>
  <c r="CP39" i="25"/>
  <c r="CP47" i="25"/>
  <c r="CV15" i="25"/>
  <c r="CP35" i="25"/>
  <c r="CV27" i="25"/>
  <c r="CV19" i="25"/>
  <c r="CP27" i="25"/>
  <c r="CV55" i="25"/>
  <c r="CV11" i="25"/>
  <c r="CV35" i="25"/>
  <c r="CV23" i="25"/>
  <c r="CP15" i="25"/>
  <c r="CV47" i="25"/>
  <c r="CV39" i="25"/>
  <c r="CV43" i="25"/>
  <c r="CV71" i="25"/>
  <c r="CV20" i="25"/>
  <c r="CQ45" i="41"/>
  <c r="CT45" i="41" s="1"/>
  <c r="CU45" i="41" s="1"/>
  <c r="CS45" i="41"/>
  <c r="CQ42" i="41"/>
  <c r="CT42" i="41" s="1"/>
  <c r="CU42" i="41" s="1"/>
  <c r="CS42" i="41"/>
  <c r="CQ50" i="41"/>
  <c r="CT50" i="41" s="1"/>
  <c r="CU50" i="41" s="1"/>
  <c r="CS50" i="41"/>
  <c r="CQ69" i="41"/>
  <c r="CT69" i="41" s="1"/>
  <c r="CU69" i="41" s="1"/>
  <c r="CS69" i="41"/>
  <c r="CQ49" i="41"/>
  <c r="CT49" i="41" s="1"/>
  <c r="CU49" i="41" s="1"/>
  <c r="CS49" i="41"/>
  <c r="CQ80" i="41"/>
  <c r="CT80" i="41" s="1"/>
  <c r="CU80" i="41" s="1"/>
  <c r="CS80" i="41"/>
  <c r="CQ58" i="41"/>
  <c r="CT58" i="41" s="1"/>
  <c r="CU58" i="41" s="1"/>
  <c r="CS58" i="41"/>
  <c r="CQ37" i="41"/>
  <c r="CT37" i="41" s="1"/>
  <c r="CU37" i="41" s="1"/>
  <c r="CS37" i="41"/>
  <c r="CQ46" i="41"/>
  <c r="CT46" i="41" s="1"/>
  <c r="CU46" i="41" s="1"/>
  <c r="CS46" i="41"/>
  <c r="CQ76" i="41"/>
  <c r="CT76" i="41" s="1"/>
  <c r="CU76" i="41" s="1"/>
  <c r="CS76" i="41"/>
  <c r="CK18" i="41"/>
  <c r="CN18" i="41" s="1"/>
  <c r="CO18" i="41" s="1"/>
  <c r="CM18" i="41"/>
  <c r="CK40" i="41"/>
  <c r="CN40" i="41" s="1"/>
  <c r="CO40" i="41" s="1"/>
  <c r="CM40" i="41"/>
  <c r="CK56" i="41"/>
  <c r="CN56" i="41" s="1"/>
  <c r="CO56" i="41" s="1"/>
  <c r="CM56" i="41"/>
  <c r="CK15" i="41"/>
  <c r="CN15" i="41" s="1"/>
  <c r="CO15" i="41" s="1"/>
  <c r="CM15" i="41"/>
  <c r="CK30" i="41"/>
  <c r="CN30" i="41" s="1"/>
  <c r="CO30" i="41" s="1"/>
  <c r="CM30" i="41"/>
  <c r="CK63" i="41"/>
  <c r="CN63" i="41" s="1"/>
  <c r="CO63" i="41" s="1"/>
  <c r="CM63" i="41"/>
  <c r="CK26" i="41"/>
  <c r="CN26" i="41" s="1"/>
  <c r="CO26" i="41" s="1"/>
  <c r="CM26" i="41"/>
  <c r="CK7" i="41"/>
  <c r="CN7" i="41" s="1"/>
  <c r="CO7" i="41" s="1"/>
  <c r="CM7" i="41"/>
  <c r="CK64" i="41"/>
  <c r="CN64" i="41" s="1"/>
  <c r="CO64" i="41" s="1"/>
  <c r="CM64" i="41"/>
  <c r="CQ51" i="41"/>
  <c r="CT51" i="41" s="1"/>
  <c r="CU51" i="41" s="1"/>
  <c r="CS51" i="41"/>
  <c r="CQ31" i="41"/>
  <c r="CT31" i="41" s="1"/>
  <c r="CU31" i="41" s="1"/>
  <c r="CS31" i="41"/>
  <c r="CQ74" i="41"/>
  <c r="CT74" i="41" s="1"/>
  <c r="CU74" i="41" s="1"/>
  <c r="CS74" i="41"/>
  <c r="CQ20" i="41"/>
  <c r="CT20" i="41" s="1"/>
  <c r="CU20" i="41" s="1"/>
  <c r="CS20" i="41"/>
  <c r="CQ15" i="41"/>
  <c r="CT15" i="41" s="1"/>
  <c r="CU15" i="41" s="1"/>
  <c r="CS15" i="41"/>
  <c r="CQ62" i="41"/>
  <c r="CT62" i="41" s="1"/>
  <c r="CU62" i="41" s="1"/>
  <c r="CS62" i="41"/>
  <c r="CQ7" i="41"/>
  <c r="CT7" i="41" s="1"/>
  <c r="CU7" i="41" s="1"/>
  <c r="CS7" i="41"/>
  <c r="CQ77" i="41"/>
  <c r="CT77" i="41" s="1"/>
  <c r="CU77" i="41" s="1"/>
  <c r="CS77" i="41"/>
  <c r="CQ44" i="41"/>
  <c r="CT44" i="41" s="1"/>
  <c r="CU44" i="41" s="1"/>
  <c r="CS44" i="41"/>
  <c r="CK25" i="41"/>
  <c r="CN25" i="41" s="1"/>
  <c r="CO25" i="41" s="1"/>
  <c r="CM25" i="41"/>
  <c r="CK69" i="41"/>
  <c r="CN69" i="41" s="1"/>
  <c r="CO69" i="41" s="1"/>
  <c r="CM69" i="41"/>
  <c r="CK46" i="41"/>
  <c r="CN46" i="41" s="1"/>
  <c r="CO46" i="41" s="1"/>
  <c r="CM46" i="41"/>
  <c r="CK39" i="41"/>
  <c r="CN39" i="41" s="1"/>
  <c r="CO39" i="41" s="1"/>
  <c r="CM39" i="41"/>
  <c r="CK42" i="41"/>
  <c r="CN42" i="41" s="1"/>
  <c r="CO42" i="41" s="1"/>
  <c r="CM42" i="41"/>
  <c r="CK79" i="41"/>
  <c r="CN79" i="41" s="1"/>
  <c r="CO79" i="41" s="1"/>
  <c r="CM79" i="41"/>
  <c r="CK23" i="41"/>
  <c r="CN23" i="41" s="1"/>
  <c r="CO23" i="41" s="1"/>
  <c r="CM23" i="41"/>
  <c r="CK78" i="41"/>
  <c r="CN78" i="41" s="1"/>
  <c r="CO78" i="41" s="1"/>
  <c r="CM78" i="41"/>
  <c r="CK43" i="41"/>
  <c r="CN43" i="41" s="1"/>
  <c r="CO43" i="41" s="1"/>
  <c r="CM43" i="41"/>
  <c r="CQ16" i="41"/>
  <c r="CT16" i="41" s="1"/>
  <c r="CU16" i="41" s="1"/>
  <c r="CS16" i="41"/>
  <c r="CQ35" i="41"/>
  <c r="CT35" i="41" s="1"/>
  <c r="CU35" i="41" s="1"/>
  <c r="CS35" i="41"/>
  <c r="CQ75" i="41"/>
  <c r="CT75" i="41" s="1"/>
  <c r="CU75" i="41" s="1"/>
  <c r="CS75" i="41"/>
  <c r="CQ55" i="41"/>
  <c r="CT55" i="41" s="1"/>
  <c r="CU55" i="41" s="1"/>
  <c r="CS55" i="41"/>
  <c r="CQ24" i="41"/>
  <c r="CT24" i="41" s="1"/>
  <c r="CU24" i="41" s="1"/>
  <c r="CS24" i="41"/>
  <c r="CQ73" i="41"/>
  <c r="CT73" i="41" s="1"/>
  <c r="CU73" i="41" s="1"/>
  <c r="CS73" i="41"/>
  <c r="CQ78" i="41"/>
  <c r="CT78" i="41" s="1"/>
  <c r="CU78" i="41" s="1"/>
  <c r="CS78" i="41"/>
  <c r="CQ32" i="41"/>
  <c r="CT32" i="41" s="1"/>
  <c r="CU32" i="41" s="1"/>
  <c r="CS32" i="41"/>
  <c r="CQ61" i="41"/>
  <c r="CT61" i="41" s="1"/>
  <c r="CU61" i="41" s="1"/>
  <c r="CS61" i="41"/>
  <c r="CQ27" i="41"/>
  <c r="CT27" i="41" s="1"/>
  <c r="CU27" i="41" s="1"/>
  <c r="CS27" i="41"/>
  <c r="CK67" i="41"/>
  <c r="CN67" i="41" s="1"/>
  <c r="CO67" i="41" s="1"/>
  <c r="CM67" i="41"/>
  <c r="CK58" i="41"/>
  <c r="CN58" i="41" s="1"/>
  <c r="CO58" i="41" s="1"/>
  <c r="CM58" i="41"/>
  <c r="CK11" i="41"/>
  <c r="CN11" i="41" s="1"/>
  <c r="CO11" i="41" s="1"/>
  <c r="CM11" i="41"/>
  <c r="CK24" i="41"/>
  <c r="CN24" i="41" s="1"/>
  <c r="CO24" i="41" s="1"/>
  <c r="CM24" i="41"/>
  <c r="CK54" i="41"/>
  <c r="CN54" i="41" s="1"/>
  <c r="CO54" i="41" s="1"/>
  <c r="CM54" i="41"/>
  <c r="CK71" i="41"/>
  <c r="CN71" i="41" s="1"/>
  <c r="CO71" i="41" s="1"/>
  <c r="CM71" i="41"/>
  <c r="CK45" i="41"/>
  <c r="CN45" i="41" s="1"/>
  <c r="CO45" i="41" s="1"/>
  <c r="CM45" i="41"/>
  <c r="CK76" i="41"/>
  <c r="CN76" i="41" s="1"/>
  <c r="CO76" i="41" s="1"/>
  <c r="CM76" i="41"/>
  <c r="CK52" i="41"/>
  <c r="CN52" i="41" s="1"/>
  <c r="CO52" i="41" s="1"/>
  <c r="CM52" i="41"/>
  <c r="CQ40" i="41"/>
  <c r="CT40" i="41" s="1"/>
  <c r="CU40" i="41" s="1"/>
  <c r="CS40" i="41"/>
  <c r="CQ59" i="41"/>
  <c r="CT59" i="41" s="1"/>
  <c r="CU59" i="41" s="1"/>
  <c r="CS59" i="41"/>
  <c r="CQ56" i="41"/>
  <c r="CT56" i="41" s="1"/>
  <c r="CU56" i="41" s="1"/>
  <c r="CS56" i="41"/>
  <c r="CQ79" i="41"/>
  <c r="CT79" i="41" s="1"/>
  <c r="CU79" i="41" s="1"/>
  <c r="CS79" i="41"/>
  <c r="CQ18" i="41"/>
  <c r="CT18" i="41" s="1"/>
  <c r="CU18" i="41" s="1"/>
  <c r="CS18" i="41"/>
  <c r="CQ39" i="41"/>
  <c r="CT39" i="41" s="1"/>
  <c r="CU39" i="41" s="1"/>
  <c r="CS39" i="41"/>
  <c r="CQ12" i="41"/>
  <c r="CT12" i="41" s="1"/>
  <c r="CU12" i="41" s="1"/>
  <c r="CS12" i="41"/>
  <c r="CQ30" i="41"/>
  <c r="CT30" i="41" s="1"/>
  <c r="CU30" i="41" s="1"/>
  <c r="CS30" i="41"/>
  <c r="CQ11" i="41"/>
  <c r="CT11" i="41" s="1"/>
  <c r="CU11" i="41" s="1"/>
  <c r="CS11" i="41"/>
  <c r="CK49" i="41"/>
  <c r="CN49" i="41" s="1"/>
  <c r="CO49" i="41" s="1"/>
  <c r="CM49" i="41"/>
  <c r="CK68" i="41"/>
  <c r="CN68" i="41" s="1"/>
  <c r="CO68" i="41" s="1"/>
  <c r="CM68" i="41"/>
  <c r="CK51" i="41"/>
  <c r="CN51" i="41" s="1"/>
  <c r="CO51" i="41" s="1"/>
  <c r="CM51" i="41"/>
  <c r="CK13" i="41"/>
  <c r="CN13" i="41" s="1"/>
  <c r="CO13" i="41" s="1"/>
  <c r="CM13" i="41"/>
  <c r="CK74" i="41"/>
  <c r="CN74" i="41" s="1"/>
  <c r="CO74" i="41" s="1"/>
  <c r="CM74" i="41"/>
  <c r="CK14" i="41"/>
  <c r="CN14" i="41" s="1"/>
  <c r="CO14" i="41" s="1"/>
  <c r="CM14" i="41"/>
  <c r="CK33" i="41"/>
  <c r="CN33" i="41" s="1"/>
  <c r="CO33" i="41" s="1"/>
  <c r="CM33" i="41"/>
  <c r="CK34" i="41"/>
  <c r="CN34" i="41" s="1"/>
  <c r="CO34" i="41" s="1"/>
  <c r="CM34" i="41"/>
  <c r="CK41" i="41"/>
  <c r="CN41" i="41" s="1"/>
  <c r="CO41" i="41" s="1"/>
  <c r="CM41" i="41"/>
  <c r="CQ60" i="41"/>
  <c r="CT60" i="41" s="1"/>
  <c r="CU60" i="41" s="1"/>
  <c r="CS60" i="41"/>
  <c r="CQ67" i="41"/>
  <c r="CT67" i="41" s="1"/>
  <c r="CU67" i="41" s="1"/>
  <c r="CS67" i="41"/>
  <c r="CQ22" i="41"/>
  <c r="CT22" i="41" s="1"/>
  <c r="CU22" i="41" s="1"/>
  <c r="CS22" i="41"/>
  <c r="CQ64" i="41"/>
  <c r="CT64" i="41" s="1"/>
  <c r="CU64" i="41" s="1"/>
  <c r="CS64" i="41"/>
  <c r="CQ9" i="41"/>
  <c r="CT9" i="41" s="1"/>
  <c r="CU9" i="41" s="1"/>
  <c r="CS9" i="41"/>
  <c r="CQ54" i="41"/>
  <c r="CT54" i="41" s="1"/>
  <c r="CU54" i="41" s="1"/>
  <c r="CS54" i="41"/>
  <c r="CQ48" i="41"/>
  <c r="CT48" i="41" s="1"/>
  <c r="CU48" i="41" s="1"/>
  <c r="CS48" i="41"/>
  <c r="CQ23" i="41"/>
  <c r="CT23" i="41" s="1"/>
  <c r="CU23" i="41" s="1"/>
  <c r="CS23" i="41"/>
  <c r="CQ19" i="41"/>
  <c r="CT19" i="41" s="1"/>
  <c r="CU19" i="41" s="1"/>
  <c r="CS19" i="41"/>
  <c r="CQ36" i="41"/>
  <c r="CT36" i="41" s="1"/>
  <c r="CU36" i="41" s="1"/>
  <c r="CS36" i="41"/>
  <c r="CK27" i="41"/>
  <c r="CN27" i="41" s="1"/>
  <c r="CO27" i="41" s="1"/>
  <c r="CM27" i="41"/>
  <c r="CK57" i="41"/>
  <c r="CN57" i="41" s="1"/>
  <c r="CO57" i="41" s="1"/>
  <c r="CM57" i="41"/>
  <c r="CK50" i="41"/>
  <c r="CN50" i="41" s="1"/>
  <c r="CO50" i="41" s="1"/>
  <c r="CM50" i="41"/>
  <c r="CK48" i="41"/>
  <c r="CN48" i="41" s="1"/>
  <c r="CO48" i="41" s="1"/>
  <c r="CM48" i="41"/>
  <c r="CK28" i="41"/>
  <c r="CN28" i="41" s="1"/>
  <c r="CO28" i="41" s="1"/>
  <c r="CM28" i="41"/>
  <c r="CK29" i="41"/>
  <c r="CN29" i="41" s="1"/>
  <c r="CO29" i="41" s="1"/>
  <c r="CM29" i="41"/>
  <c r="CK21" i="41"/>
  <c r="CN21" i="41" s="1"/>
  <c r="CO21" i="41" s="1"/>
  <c r="CM21" i="41"/>
  <c r="CK36" i="41"/>
  <c r="CN36" i="41" s="1"/>
  <c r="CO36" i="41" s="1"/>
  <c r="CM36" i="41"/>
  <c r="CK12" i="41"/>
  <c r="CN12" i="41" s="1"/>
  <c r="CO12" i="41" s="1"/>
  <c r="CM12" i="41"/>
  <c r="CK75" i="41"/>
  <c r="CN75" i="41" s="1"/>
  <c r="CO75" i="41" s="1"/>
  <c r="CM75" i="41"/>
  <c r="CQ68" i="41"/>
  <c r="CT68" i="41" s="1"/>
  <c r="CU68" i="41" s="1"/>
  <c r="CS68" i="41"/>
  <c r="CQ17" i="41"/>
  <c r="CT17" i="41" s="1"/>
  <c r="CU17" i="41" s="1"/>
  <c r="CS17" i="41"/>
  <c r="CQ14" i="41"/>
  <c r="CT14" i="41" s="1"/>
  <c r="CU14" i="41" s="1"/>
  <c r="CS14" i="41"/>
  <c r="CQ33" i="41"/>
  <c r="CT33" i="41" s="1"/>
  <c r="CU33" i="41" s="1"/>
  <c r="CS33" i="41"/>
  <c r="CQ29" i="41"/>
  <c r="CT29" i="41" s="1"/>
  <c r="CU29" i="41" s="1"/>
  <c r="CS29" i="41"/>
  <c r="CQ28" i="41"/>
  <c r="CT28" i="41" s="1"/>
  <c r="CU28" i="41" s="1"/>
  <c r="CS28" i="41"/>
  <c r="CQ63" i="41"/>
  <c r="CT63" i="41" s="1"/>
  <c r="CU63" i="41" s="1"/>
  <c r="CS63" i="41"/>
  <c r="CQ43" i="41"/>
  <c r="CT43" i="41" s="1"/>
  <c r="CU43" i="41" s="1"/>
  <c r="CS43" i="41"/>
  <c r="CK22" i="41"/>
  <c r="CN22" i="41" s="1"/>
  <c r="CO22" i="41" s="1"/>
  <c r="CM22" i="41"/>
  <c r="CK61" i="41"/>
  <c r="CN61" i="41" s="1"/>
  <c r="CO61" i="41" s="1"/>
  <c r="CM61" i="41"/>
  <c r="CK72" i="41"/>
  <c r="CN72" i="41" s="1"/>
  <c r="CO72" i="41" s="1"/>
  <c r="CM72" i="41"/>
  <c r="CK65" i="41"/>
  <c r="CN65" i="41" s="1"/>
  <c r="CO65" i="41" s="1"/>
  <c r="CM65" i="41"/>
  <c r="CK16" i="41"/>
  <c r="CN16" i="41" s="1"/>
  <c r="CO16" i="41" s="1"/>
  <c r="CM16" i="41"/>
  <c r="CK37" i="41"/>
  <c r="CN37" i="41" s="1"/>
  <c r="CO37" i="41" s="1"/>
  <c r="CM37" i="41"/>
  <c r="CK62" i="41"/>
  <c r="CN62" i="41" s="1"/>
  <c r="CO62" i="41" s="1"/>
  <c r="CM62" i="41"/>
  <c r="CK77" i="41"/>
  <c r="CN77" i="41" s="1"/>
  <c r="CO77" i="41" s="1"/>
  <c r="CM77" i="41"/>
  <c r="CK55" i="41"/>
  <c r="CN55" i="41" s="1"/>
  <c r="CO55" i="41" s="1"/>
  <c r="CM55" i="41"/>
  <c r="CK60" i="41"/>
  <c r="CN60" i="41" s="1"/>
  <c r="CO60" i="41" s="1"/>
  <c r="CM60" i="41"/>
  <c r="CQ34" i="41"/>
  <c r="CT34" i="41" s="1"/>
  <c r="CU34" i="41" s="1"/>
  <c r="CS34" i="41"/>
  <c r="CQ21" i="41"/>
  <c r="CT21" i="41" s="1"/>
  <c r="CU21" i="41" s="1"/>
  <c r="CS21" i="41"/>
  <c r="CQ66" i="41"/>
  <c r="CT66" i="41" s="1"/>
  <c r="CU66" i="41" s="1"/>
  <c r="CS66" i="41"/>
  <c r="CQ41" i="41"/>
  <c r="CT41" i="41" s="1"/>
  <c r="CU41" i="41" s="1"/>
  <c r="CS41" i="41"/>
  <c r="CQ8" i="41"/>
  <c r="CT8" i="41" s="1"/>
  <c r="CU8" i="41" s="1"/>
  <c r="CS8" i="41"/>
  <c r="CQ10" i="41"/>
  <c r="CT10" i="41" s="1"/>
  <c r="CU10" i="41" s="1"/>
  <c r="CS10" i="41"/>
  <c r="CQ13" i="41"/>
  <c r="CT13" i="41" s="1"/>
  <c r="CU13" i="41" s="1"/>
  <c r="CS13" i="41"/>
  <c r="CQ72" i="41"/>
  <c r="CT72" i="41" s="1"/>
  <c r="CU72" i="41" s="1"/>
  <c r="CS72" i="41"/>
  <c r="CQ47" i="41"/>
  <c r="CT47" i="41" s="1"/>
  <c r="CU47" i="41" s="1"/>
  <c r="CS47" i="41"/>
  <c r="CQ70" i="41"/>
  <c r="CT70" i="41" s="1"/>
  <c r="CU70" i="41" s="1"/>
  <c r="CS70" i="41"/>
  <c r="CK19" i="41"/>
  <c r="CN19" i="41" s="1"/>
  <c r="CO19" i="41" s="1"/>
  <c r="CM19" i="41"/>
  <c r="CK20" i="41"/>
  <c r="CN20" i="41" s="1"/>
  <c r="CO20" i="41" s="1"/>
  <c r="CM20" i="41"/>
  <c r="CK70" i="41"/>
  <c r="CN70" i="41" s="1"/>
  <c r="CO70" i="41" s="1"/>
  <c r="CM70" i="41"/>
  <c r="CK32" i="41"/>
  <c r="CN32" i="41" s="1"/>
  <c r="CO32" i="41" s="1"/>
  <c r="CM32" i="41"/>
  <c r="CK38" i="41"/>
  <c r="CN38" i="41" s="1"/>
  <c r="CO38" i="41" s="1"/>
  <c r="CM38" i="41"/>
  <c r="CK44" i="41"/>
  <c r="CN44" i="41" s="1"/>
  <c r="CO44" i="41" s="1"/>
  <c r="CM44" i="41"/>
  <c r="CK80" i="41"/>
  <c r="CN80" i="41" s="1"/>
  <c r="CO80" i="41" s="1"/>
  <c r="CM80" i="41"/>
  <c r="CK73" i="41"/>
  <c r="CN73" i="41" s="1"/>
  <c r="CO73" i="41" s="1"/>
  <c r="CM73" i="41"/>
  <c r="CK10" i="41"/>
  <c r="CN10" i="41" s="1"/>
  <c r="CO10" i="41" s="1"/>
  <c r="CM10" i="41"/>
  <c r="CQ26" i="41"/>
  <c r="CT26" i="41" s="1"/>
  <c r="CU26" i="41" s="1"/>
  <c r="CS26" i="41"/>
  <c r="CQ25" i="41"/>
  <c r="CT25" i="41" s="1"/>
  <c r="CU25" i="41" s="1"/>
  <c r="CS25" i="41"/>
  <c r="CQ65" i="41"/>
  <c r="CT65" i="41" s="1"/>
  <c r="CU65" i="41" s="1"/>
  <c r="CS65" i="41"/>
  <c r="CQ38" i="41"/>
  <c r="CT38" i="41" s="1"/>
  <c r="CU38" i="41" s="1"/>
  <c r="CS38" i="41"/>
  <c r="CQ57" i="41"/>
  <c r="CT57" i="41" s="1"/>
  <c r="CU57" i="41" s="1"/>
  <c r="CS57" i="41"/>
  <c r="CQ53" i="41"/>
  <c r="CT53" i="41" s="1"/>
  <c r="CU53" i="41" s="1"/>
  <c r="CS53" i="41"/>
  <c r="CQ52" i="41"/>
  <c r="CT52" i="41" s="1"/>
  <c r="CU52" i="41" s="1"/>
  <c r="CS52" i="41"/>
  <c r="CQ71" i="41"/>
  <c r="CT71" i="41" s="1"/>
  <c r="CU71" i="41" s="1"/>
  <c r="CS71" i="41"/>
  <c r="CK17" i="41"/>
  <c r="CN17" i="41" s="1"/>
  <c r="CO17" i="41" s="1"/>
  <c r="CM17" i="41"/>
  <c r="CK35" i="41"/>
  <c r="CN35" i="41" s="1"/>
  <c r="CO35" i="41" s="1"/>
  <c r="CM35" i="41"/>
  <c r="CK9" i="41"/>
  <c r="CN9" i="41" s="1"/>
  <c r="CO9" i="41" s="1"/>
  <c r="CM9" i="41"/>
  <c r="CK47" i="41"/>
  <c r="CN47" i="41" s="1"/>
  <c r="CO47" i="41" s="1"/>
  <c r="CM47" i="41"/>
  <c r="CK8" i="41"/>
  <c r="CN8" i="41" s="1"/>
  <c r="CO8" i="41" s="1"/>
  <c r="CM8" i="41"/>
  <c r="CK66" i="41"/>
  <c r="CN66" i="41" s="1"/>
  <c r="CO66" i="41" s="1"/>
  <c r="CM66" i="41"/>
  <c r="CK59" i="41"/>
  <c r="CN59" i="41" s="1"/>
  <c r="CO59" i="41" s="1"/>
  <c r="CM59" i="41"/>
  <c r="CK53" i="41"/>
  <c r="CN53" i="41" s="1"/>
  <c r="CO53" i="41" s="1"/>
  <c r="CM53" i="41"/>
  <c r="CK31" i="41"/>
  <c r="CN31" i="41" s="1"/>
  <c r="CO31" i="41" s="1"/>
  <c r="CM31" i="41"/>
  <c r="CV66" i="41" l="1"/>
  <c r="CV14" i="41"/>
  <c r="CV18" i="41"/>
  <c r="CV73" i="41"/>
  <c r="CV62" i="41"/>
  <c r="CV45" i="41"/>
  <c r="CV26" i="41"/>
  <c r="CV23" i="41"/>
  <c r="CV61" i="41"/>
  <c r="CV76" i="41"/>
  <c r="CV69" i="41"/>
  <c r="CV52" i="41"/>
  <c r="CV10" i="41"/>
  <c r="CV28" i="41"/>
  <c r="CV67" i="41"/>
  <c r="CV59" i="41"/>
  <c r="CV75" i="41"/>
  <c r="CV44" i="41"/>
  <c r="CP16" i="41"/>
  <c r="CP22" i="41"/>
  <c r="CP34" i="41"/>
  <c r="CP38" i="41"/>
  <c r="CP62" i="41"/>
  <c r="CP46" i="41"/>
  <c r="CP56" i="41"/>
  <c r="CP73" i="41"/>
  <c r="CP48" i="41"/>
  <c r="CP74" i="41"/>
  <c r="CP54" i="41"/>
  <c r="CP8" i="41"/>
  <c r="CP20" i="41"/>
  <c r="CP17" i="41"/>
  <c r="CV65" i="41"/>
  <c r="CV21" i="41"/>
  <c r="CV29" i="41"/>
  <c r="CP12" i="41"/>
  <c r="CV64" i="41"/>
  <c r="CP13" i="41"/>
  <c r="CP49" i="41"/>
  <c r="CV40" i="41"/>
  <c r="CP45" i="41"/>
  <c r="CP24" i="41"/>
  <c r="CV24" i="41"/>
  <c r="CV35" i="41"/>
  <c r="CP78" i="41"/>
  <c r="CP42" i="41"/>
  <c r="CV77" i="41"/>
  <c r="CV15" i="41"/>
  <c r="CV31" i="41"/>
  <c r="CP40" i="41"/>
  <c r="CV46" i="41"/>
  <c r="CV80" i="41"/>
  <c r="CV53" i="41"/>
  <c r="CP32" i="41"/>
  <c r="CV72" i="41"/>
  <c r="CP37" i="41"/>
  <c r="CV17" i="41"/>
  <c r="CP29" i="41"/>
  <c r="CV36" i="41"/>
  <c r="CV48" i="41"/>
  <c r="CV12" i="41"/>
  <c r="CP51" i="41"/>
  <c r="CP71" i="41"/>
  <c r="CP61" i="41"/>
  <c r="CP36" i="41"/>
  <c r="CP57" i="41"/>
  <c r="CV54" i="41"/>
  <c r="CP14" i="41"/>
  <c r="CV78" i="41"/>
  <c r="CV16" i="41"/>
  <c r="CV51" i="41"/>
  <c r="CP26" i="41"/>
  <c r="CV37" i="41"/>
  <c r="CV49" i="41"/>
  <c r="CV42" i="41"/>
  <c r="CP66" i="41"/>
  <c r="CP9" i="41"/>
  <c r="CV57" i="41"/>
  <c r="CV25" i="41"/>
  <c r="CP10" i="41"/>
  <c r="CP44" i="41"/>
  <c r="CV70" i="41"/>
  <c r="CV13" i="41"/>
  <c r="CV41" i="41"/>
  <c r="CV63" i="41"/>
  <c r="CV68" i="41"/>
  <c r="CP28" i="41"/>
  <c r="CV22" i="41"/>
  <c r="CP41" i="41"/>
  <c r="CV39" i="41"/>
  <c r="CV56" i="41"/>
  <c r="CP52" i="41"/>
  <c r="CV27" i="41"/>
  <c r="CP25" i="41"/>
  <c r="CV20" i="41"/>
  <c r="CP79" i="41"/>
  <c r="CP64" i="41"/>
  <c r="CP47" i="41"/>
  <c r="CP53" i="41"/>
  <c r="CV71" i="41"/>
  <c r="CP80" i="41"/>
  <c r="CV47" i="41"/>
  <c r="CV34" i="41"/>
  <c r="CP77" i="41"/>
  <c r="CV33" i="41"/>
  <c r="CP21" i="41"/>
  <c r="CP50" i="41"/>
  <c r="CV60" i="41"/>
  <c r="CV79" i="41"/>
  <c r="CP58" i="41"/>
  <c r="CV55" i="41"/>
  <c r="CV7" i="41"/>
  <c r="CV74" i="41"/>
  <c r="CP30" i="41"/>
  <c r="CP18" i="41"/>
  <c r="CV58" i="41"/>
  <c r="CV50" i="41"/>
  <c r="CV38" i="41"/>
  <c r="CP70" i="41"/>
  <c r="CV8" i="41"/>
  <c r="CP65" i="41"/>
  <c r="CV43" i="41"/>
  <c r="CV19" i="41"/>
  <c r="CV9" i="41"/>
  <c r="CP33" i="41"/>
  <c r="CV30" i="41"/>
  <c r="CV32" i="41"/>
  <c r="CP69" i="41"/>
  <c r="CP59" i="41"/>
  <c r="CP72" i="41"/>
  <c r="CP75" i="41"/>
  <c r="CP68" i="41"/>
  <c r="CP67" i="41"/>
  <c r="CP43" i="41"/>
  <c r="CP7" i="41"/>
  <c r="CP15" i="41"/>
  <c r="CP35" i="41"/>
  <c r="CP19" i="41"/>
  <c r="CP60" i="41"/>
  <c r="CP27" i="41"/>
  <c r="CP76" i="41"/>
  <c r="CP39" i="41"/>
  <c r="CP31" i="41"/>
  <c r="CP55" i="41"/>
  <c r="CV11" i="41"/>
  <c r="CP11" i="41"/>
  <c r="CP23" i="41"/>
  <c r="CP63" i="41"/>
  <c r="BS15" i="50"/>
  <c r="BW15" i="50"/>
  <c r="G14" i="104" l="1"/>
  <c r="G8" i="98"/>
  <c r="K14" i="104"/>
  <c r="K8" i="98"/>
  <c r="CG13" i="50"/>
  <c r="BS81" i="25"/>
  <c r="DA11" i="25" s="1"/>
  <c r="DC11" i="25" s="1"/>
  <c r="G13" i="39"/>
  <c r="K13" i="39"/>
  <c r="BW81" i="25"/>
  <c r="CG14" i="50"/>
  <c r="CG11" i="50"/>
  <c r="CG9" i="50"/>
  <c r="CG10" i="50"/>
  <c r="CG12" i="50"/>
  <c r="CG7" i="50"/>
  <c r="CG8" i="50"/>
  <c r="DA8" i="41"/>
  <c r="DC8" i="41" s="1"/>
  <c r="DA12" i="41"/>
  <c r="DC12" i="41" s="1"/>
  <c r="DA16" i="41"/>
  <c r="DC16" i="41" s="1"/>
  <c r="DA20" i="41"/>
  <c r="DC20" i="41" s="1"/>
  <c r="DA24" i="41"/>
  <c r="DC24" i="41" s="1"/>
  <c r="DA28" i="41"/>
  <c r="DC28" i="41" s="1"/>
  <c r="DA32" i="41"/>
  <c r="DC32" i="41" s="1"/>
  <c r="DA36" i="41"/>
  <c r="DC36" i="41" s="1"/>
  <c r="DA40" i="41"/>
  <c r="DC40" i="41" s="1"/>
  <c r="DA44" i="41"/>
  <c r="DC44" i="41" s="1"/>
  <c r="DA48" i="41"/>
  <c r="DC48" i="41" s="1"/>
  <c r="DA52" i="41"/>
  <c r="DC52" i="41" s="1"/>
  <c r="DA56" i="41"/>
  <c r="DC56" i="41" s="1"/>
  <c r="DA60" i="41"/>
  <c r="DC60" i="41" s="1"/>
  <c r="DA64" i="41"/>
  <c r="DC64" i="41" s="1"/>
  <c r="DA68" i="41"/>
  <c r="DC68" i="41" s="1"/>
  <c r="DA72" i="41"/>
  <c r="DC72" i="41" s="1"/>
  <c r="DA76" i="41"/>
  <c r="DC76" i="41" s="1"/>
  <c r="DA80" i="41"/>
  <c r="DC80" i="41" s="1"/>
  <c r="DA9" i="41"/>
  <c r="DC9" i="41" s="1"/>
  <c r="DA13" i="41"/>
  <c r="DC13" i="41" s="1"/>
  <c r="DA17" i="41"/>
  <c r="DC17" i="41" s="1"/>
  <c r="DA21" i="41"/>
  <c r="DC21" i="41" s="1"/>
  <c r="DA25" i="41"/>
  <c r="DC25" i="41" s="1"/>
  <c r="DA29" i="41"/>
  <c r="DC29" i="41" s="1"/>
  <c r="DA33" i="41"/>
  <c r="DC33" i="41" s="1"/>
  <c r="DA37" i="41"/>
  <c r="DC37" i="41" s="1"/>
  <c r="DA41" i="41"/>
  <c r="DC41" i="41" s="1"/>
  <c r="DA45" i="41"/>
  <c r="DC45" i="41" s="1"/>
  <c r="DA49" i="41"/>
  <c r="DC49" i="41" s="1"/>
  <c r="DA53" i="41"/>
  <c r="DC53" i="41" s="1"/>
  <c r="DA57" i="41"/>
  <c r="DC57" i="41" s="1"/>
  <c r="DA61" i="41"/>
  <c r="DC61" i="41" s="1"/>
  <c r="DA65" i="41"/>
  <c r="DC65" i="41" s="1"/>
  <c r="DA69" i="41"/>
  <c r="DC69" i="41" s="1"/>
  <c r="DA73" i="41"/>
  <c r="DC73" i="41" s="1"/>
  <c r="DA77" i="41"/>
  <c r="DC77" i="41" s="1"/>
  <c r="DA7" i="41"/>
  <c r="DC7" i="41" s="1"/>
  <c r="DA10" i="41"/>
  <c r="DC10" i="41" s="1"/>
  <c r="DA18" i="41"/>
  <c r="DC18" i="41" s="1"/>
  <c r="DA26" i="41"/>
  <c r="DC26" i="41" s="1"/>
  <c r="DA34" i="41"/>
  <c r="DC34" i="41" s="1"/>
  <c r="DA42" i="41"/>
  <c r="DC42" i="41" s="1"/>
  <c r="DA50" i="41"/>
  <c r="DC50" i="41" s="1"/>
  <c r="DA58" i="41"/>
  <c r="DC58" i="41" s="1"/>
  <c r="DA66" i="41"/>
  <c r="DC66" i="41" s="1"/>
  <c r="DA74" i="41"/>
  <c r="DC74" i="41" s="1"/>
  <c r="DA11" i="41"/>
  <c r="DC11" i="41" s="1"/>
  <c r="DA19" i="41"/>
  <c r="DC19" i="41" s="1"/>
  <c r="DA27" i="41"/>
  <c r="DC27" i="41" s="1"/>
  <c r="DA35" i="41"/>
  <c r="DC35" i="41" s="1"/>
  <c r="DA43" i="41"/>
  <c r="DC43" i="41" s="1"/>
  <c r="DA51" i="41"/>
  <c r="DC51" i="41" s="1"/>
  <c r="DA59" i="41"/>
  <c r="DC59" i="41" s="1"/>
  <c r="DA67" i="41"/>
  <c r="DC67" i="41" s="1"/>
  <c r="DA75" i="41"/>
  <c r="DC75" i="41" s="1"/>
  <c r="DA14" i="41"/>
  <c r="DC14" i="41" s="1"/>
  <c r="DA22" i="41"/>
  <c r="DC22" i="41" s="1"/>
  <c r="DA30" i="41"/>
  <c r="DC30" i="41" s="1"/>
  <c r="DA38" i="41"/>
  <c r="DC38" i="41" s="1"/>
  <c r="DA46" i="41"/>
  <c r="DC46" i="41" s="1"/>
  <c r="DA54" i="41"/>
  <c r="DC54" i="41" s="1"/>
  <c r="DA62" i="41"/>
  <c r="DC62" i="41" s="1"/>
  <c r="DA70" i="41"/>
  <c r="DC70" i="41" s="1"/>
  <c r="DA78" i="41"/>
  <c r="DC78" i="41" s="1"/>
  <c r="DA15" i="41"/>
  <c r="DC15" i="41" s="1"/>
  <c r="DA23" i="41"/>
  <c r="DC23" i="41" s="1"/>
  <c r="DA31" i="41"/>
  <c r="DC31" i="41" s="1"/>
  <c r="DA39" i="41"/>
  <c r="DC39" i="41" s="1"/>
  <c r="DA47" i="41"/>
  <c r="DC47" i="41" s="1"/>
  <c r="DA55" i="41"/>
  <c r="DC55" i="41" s="1"/>
  <c r="DA63" i="41"/>
  <c r="DC63" i="41" s="1"/>
  <c r="DA71" i="41"/>
  <c r="DC71" i="41" s="1"/>
  <c r="DA79" i="41"/>
  <c r="DC79" i="41" s="1"/>
  <c r="CG8" i="51"/>
  <c r="CG12" i="51"/>
  <c r="CG9" i="51"/>
  <c r="CG13" i="51"/>
  <c r="CG14" i="51"/>
  <c r="CG7" i="51"/>
  <c r="CG10" i="51"/>
  <c r="CG11" i="51"/>
  <c r="BV15" i="50"/>
  <c r="DA25" i="25" l="1"/>
  <c r="DC25" i="25" s="1"/>
  <c r="DA62" i="25"/>
  <c r="DC62" i="25" s="1"/>
  <c r="DA60" i="25"/>
  <c r="DC60" i="25" s="1"/>
  <c r="DA56" i="25"/>
  <c r="DC56" i="25" s="1"/>
  <c r="DA26" i="25"/>
  <c r="DC26" i="25" s="1"/>
  <c r="DA24" i="25"/>
  <c r="DC24" i="25" s="1"/>
  <c r="DA30" i="25"/>
  <c r="DC30" i="25" s="1"/>
  <c r="DA64" i="25"/>
  <c r="DC64" i="25" s="1"/>
  <c r="DA51" i="25"/>
  <c r="DC51" i="25" s="1"/>
  <c r="DA58" i="25"/>
  <c r="DC58" i="25" s="1"/>
  <c r="DA22" i="25"/>
  <c r="DC22" i="25" s="1"/>
  <c r="DA50" i="25"/>
  <c r="DC50" i="25" s="1"/>
  <c r="DA16" i="25"/>
  <c r="DC16" i="25" s="1"/>
  <c r="DA43" i="25"/>
  <c r="DC43" i="25" s="1"/>
  <c r="DA54" i="25"/>
  <c r="DC54" i="25" s="1"/>
  <c r="DA17" i="25"/>
  <c r="DC17" i="25" s="1"/>
  <c r="DA77" i="25"/>
  <c r="DC77" i="25" s="1"/>
  <c r="DA49" i="25"/>
  <c r="DC49" i="25" s="1"/>
  <c r="DA10" i="25"/>
  <c r="DC10" i="25" s="1"/>
  <c r="DA53" i="25"/>
  <c r="DC53" i="25" s="1"/>
  <c r="DA9" i="25"/>
  <c r="DC9" i="25" s="1"/>
  <c r="DA52" i="25"/>
  <c r="DC52" i="25" s="1"/>
  <c r="DA14" i="25"/>
  <c r="DC14" i="25" s="1"/>
  <c r="DA45" i="25"/>
  <c r="DC45" i="25" s="1"/>
  <c r="DA8" i="25"/>
  <c r="DC8" i="25" s="1"/>
  <c r="DA35" i="25"/>
  <c r="DC35" i="25" s="1"/>
  <c r="DA57" i="25"/>
  <c r="DC57" i="25" s="1"/>
  <c r="DA76" i="25"/>
  <c r="DC76" i="25" s="1"/>
  <c r="DA44" i="25"/>
  <c r="DC44" i="25" s="1"/>
  <c r="DA7" i="25"/>
  <c r="DC7" i="25" s="1"/>
  <c r="DA42" i="25"/>
  <c r="DC42" i="25" s="1"/>
  <c r="DA78" i="25"/>
  <c r="DC78" i="25" s="1"/>
  <c r="DA46" i="25"/>
  <c r="DC46" i="25" s="1"/>
  <c r="DA72" i="25"/>
  <c r="DC72" i="25" s="1"/>
  <c r="DA40" i="25"/>
  <c r="DC40" i="25" s="1"/>
  <c r="DA75" i="25"/>
  <c r="DC75" i="25" s="1"/>
  <c r="DA27" i="25"/>
  <c r="DC27" i="25" s="1"/>
  <c r="DA67" i="25"/>
  <c r="DC67" i="25" s="1"/>
  <c r="DA48" i="25"/>
  <c r="DC48" i="25" s="1"/>
  <c r="DA18" i="25"/>
  <c r="DC18" i="25" s="1"/>
  <c r="DA70" i="25"/>
  <c r="DC70" i="25" s="1"/>
  <c r="DA38" i="25"/>
  <c r="DC38" i="25" s="1"/>
  <c r="DA74" i="25"/>
  <c r="DC74" i="25" s="1"/>
  <c r="DA37" i="25"/>
  <c r="DC37" i="25" s="1"/>
  <c r="DA73" i="25"/>
  <c r="DC73" i="25" s="1"/>
  <c r="DA41" i="25"/>
  <c r="DC41" i="25" s="1"/>
  <c r="DA66" i="25"/>
  <c r="DC66" i="25" s="1"/>
  <c r="DA29" i="25"/>
  <c r="DC29" i="25" s="1"/>
  <c r="DA19" i="25"/>
  <c r="DC19" i="25" s="1"/>
  <c r="DA65" i="25"/>
  <c r="DC65" i="25" s="1"/>
  <c r="DA33" i="25"/>
  <c r="DC33" i="25" s="1"/>
  <c r="DA69" i="25"/>
  <c r="DC69" i="25" s="1"/>
  <c r="DA32" i="25"/>
  <c r="DC32" i="25" s="1"/>
  <c r="DA68" i="25"/>
  <c r="DC68" i="25" s="1"/>
  <c r="DA36" i="25"/>
  <c r="DC36" i="25" s="1"/>
  <c r="DA61" i="25"/>
  <c r="DC61" i="25" s="1"/>
  <c r="DA13" i="25"/>
  <c r="DC13" i="25" s="1"/>
  <c r="DA59" i="25"/>
  <c r="DC59" i="25" s="1"/>
  <c r="J14" i="104"/>
  <c r="J8" i="98"/>
  <c r="L453" i="74"/>
  <c r="L57" i="72"/>
  <c r="L453" i="73"/>
  <c r="L57" i="71"/>
  <c r="L453" i="47"/>
  <c r="L57" i="97"/>
  <c r="DA15" i="25"/>
  <c r="DC15" i="25" s="1"/>
  <c r="DA34" i="25"/>
  <c r="DC34" i="25" s="1"/>
  <c r="DA28" i="25"/>
  <c r="DC28" i="25" s="1"/>
  <c r="DA12" i="25"/>
  <c r="DC12" i="25" s="1"/>
  <c r="DA71" i="25"/>
  <c r="DC71" i="25" s="1"/>
  <c r="DA55" i="25"/>
  <c r="DC55" i="25" s="1"/>
  <c r="DA39" i="25"/>
  <c r="DC39" i="25" s="1"/>
  <c r="DA23" i="25"/>
  <c r="DC23" i="25" s="1"/>
  <c r="DA80" i="25"/>
  <c r="DC80" i="25" s="1"/>
  <c r="DA21" i="25"/>
  <c r="DC21" i="25" s="1"/>
  <c r="DA20" i="25"/>
  <c r="DC20" i="25" s="1"/>
  <c r="DA79" i="25"/>
  <c r="DC79" i="25" s="1"/>
  <c r="DA63" i="25"/>
  <c r="DC63" i="25" s="1"/>
  <c r="DA47" i="25"/>
  <c r="DC47" i="25" s="1"/>
  <c r="DA31" i="25"/>
  <c r="DC31" i="25" s="1"/>
  <c r="BV81" i="25"/>
  <c r="J13" i="39"/>
  <c r="BR15" i="50"/>
  <c r="F14" i="104" l="1"/>
  <c r="M453" i="47"/>
  <c r="M57" i="71"/>
  <c r="M57" i="72"/>
  <c r="M453" i="74"/>
  <c r="M453" i="73"/>
  <c r="F8" i="98"/>
  <c r="M57" i="97"/>
  <c r="I11" i="100"/>
  <c r="F13" i="39"/>
  <c r="BR81" i="25"/>
  <c r="CF14" i="50"/>
  <c r="CF7" i="50"/>
  <c r="CF12" i="50"/>
  <c r="CF13" i="50"/>
  <c r="CF8" i="50"/>
  <c r="CF9" i="50"/>
  <c r="CF11" i="50"/>
  <c r="CF10" i="50"/>
  <c r="J11" i="100" l="1"/>
  <c r="CX63" i="25"/>
  <c r="CZ63" i="25" s="1"/>
  <c r="CX80" i="25"/>
  <c r="CZ80" i="25" s="1"/>
  <c r="CX29" i="25"/>
  <c r="CZ29" i="25" s="1"/>
  <c r="CX32" i="25"/>
  <c r="CZ32" i="25" s="1"/>
  <c r="CX30" i="25"/>
  <c r="CZ30" i="25" s="1"/>
  <c r="CX35" i="25"/>
  <c r="CZ35" i="25" s="1"/>
  <c r="CX17" i="25"/>
  <c r="CZ17" i="25" s="1"/>
  <c r="CX22" i="25"/>
  <c r="CZ22" i="25" s="1"/>
  <c r="CX14" i="25"/>
  <c r="CZ14" i="25" s="1"/>
  <c r="CX16" i="25"/>
  <c r="CZ16" i="25" s="1"/>
  <c r="CX46" i="25"/>
  <c r="CZ46" i="25" s="1"/>
  <c r="CX79" i="25"/>
  <c r="CZ79" i="25" s="1"/>
  <c r="CX20" i="25"/>
  <c r="CZ20" i="25" s="1"/>
  <c r="CX66" i="25"/>
  <c r="CZ66" i="25" s="1"/>
  <c r="CX61" i="25"/>
  <c r="CZ61" i="25" s="1"/>
  <c r="CX44" i="25"/>
  <c r="CZ44" i="25" s="1"/>
  <c r="CX23" i="25"/>
  <c r="CZ23" i="25" s="1"/>
  <c r="CX71" i="25"/>
  <c r="CZ71" i="25" s="1"/>
  <c r="CX28" i="25"/>
  <c r="CZ28" i="25" s="1"/>
  <c r="CX7" i="25"/>
  <c r="CZ7" i="25" s="1"/>
  <c r="CX56" i="25"/>
  <c r="CZ56" i="25" s="1"/>
  <c r="CX78" i="25"/>
  <c r="CZ78" i="25" s="1"/>
  <c r="CX24" i="25"/>
  <c r="CZ24" i="25" s="1"/>
  <c r="CX42" i="25"/>
  <c r="CZ42" i="25" s="1"/>
  <c r="CX38" i="25"/>
  <c r="CZ38" i="25" s="1"/>
  <c r="CX51" i="25"/>
  <c r="CZ51" i="25" s="1"/>
  <c r="CX41" i="25"/>
  <c r="CZ41" i="25" s="1"/>
  <c r="CX77" i="25"/>
  <c r="CZ77" i="25" s="1"/>
  <c r="CX64" i="25"/>
  <c r="CZ64" i="25" s="1"/>
  <c r="CX59" i="25"/>
  <c r="CZ59" i="25" s="1"/>
  <c r="CX19" i="25"/>
  <c r="CZ19" i="25" s="1"/>
  <c r="CX43" i="25"/>
  <c r="CZ43" i="25" s="1"/>
  <c r="CX67" i="25"/>
  <c r="CZ67" i="25" s="1"/>
  <c r="CX57" i="25"/>
  <c r="CZ57" i="25" s="1"/>
  <c r="CX65" i="25"/>
  <c r="CZ65" i="25" s="1"/>
  <c r="CX55" i="25"/>
  <c r="CZ55" i="25" s="1"/>
  <c r="CX36" i="25"/>
  <c r="CZ36" i="25" s="1"/>
  <c r="CX33" i="25"/>
  <c r="CZ33" i="25" s="1"/>
  <c r="CX21" i="25"/>
  <c r="CZ21" i="25" s="1"/>
  <c r="CX27" i="25"/>
  <c r="CZ27" i="25" s="1"/>
  <c r="CX73" i="25"/>
  <c r="CZ73" i="25" s="1"/>
  <c r="CX49" i="25"/>
  <c r="CZ49" i="25" s="1"/>
  <c r="CX12" i="25"/>
  <c r="CZ12" i="25" s="1"/>
  <c r="CX48" i="25"/>
  <c r="CZ48" i="25" s="1"/>
  <c r="CX15" i="25"/>
  <c r="CZ15" i="25" s="1"/>
  <c r="CX53" i="25"/>
  <c r="CZ53" i="25" s="1"/>
  <c r="CX25" i="25"/>
  <c r="CZ25" i="25" s="1"/>
  <c r="CX72" i="25"/>
  <c r="CZ72" i="25" s="1"/>
  <c r="CX45" i="25"/>
  <c r="CZ45" i="25" s="1"/>
  <c r="CX75" i="25"/>
  <c r="CZ75" i="25" s="1"/>
  <c r="CX62" i="25"/>
  <c r="CZ62" i="25" s="1"/>
  <c r="CX76" i="25"/>
  <c r="CZ76" i="25" s="1"/>
  <c r="CX54" i="25"/>
  <c r="CZ54" i="25" s="1"/>
  <c r="CX18" i="25"/>
  <c r="CZ18" i="25" s="1"/>
  <c r="CX40" i="25"/>
  <c r="CZ40" i="25" s="1"/>
  <c r="CX69" i="25"/>
  <c r="CZ69" i="25" s="1"/>
  <c r="CX39" i="25"/>
  <c r="CZ39" i="25" s="1"/>
  <c r="CX50" i="25"/>
  <c r="CZ50" i="25" s="1"/>
  <c r="CX74" i="25"/>
  <c r="CZ74" i="25" s="1"/>
  <c r="CX8" i="25"/>
  <c r="CZ8" i="25" s="1"/>
  <c r="CX37" i="25"/>
  <c r="CZ37" i="25" s="1"/>
  <c r="CX11" i="25"/>
  <c r="CZ11" i="25" s="1"/>
  <c r="CX68" i="25"/>
  <c r="CZ68" i="25" s="1"/>
  <c r="CX34" i="25"/>
  <c r="CZ34" i="25" s="1"/>
  <c r="CX60" i="25"/>
  <c r="CZ60" i="25" s="1"/>
  <c r="CX52" i="25"/>
  <c r="CZ52" i="25" s="1"/>
  <c r="CX47" i="25"/>
  <c r="CZ47" i="25" s="1"/>
  <c r="CX31" i="25"/>
  <c r="CZ31" i="25" s="1"/>
  <c r="CX70" i="25"/>
  <c r="CZ70" i="25" s="1"/>
  <c r="CX10" i="25"/>
  <c r="CZ10" i="25" s="1"/>
  <c r="CX9" i="25"/>
  <c r="CZ9" i="25" s="1"/>
  <c r="CX58" i="25"/>
  <c r="CZ58" i="25" s="1"/>
  <c r="CX13" i="25"/>
  <c r="CZ13" i="25" s="1"/>
  <c r="CX26" i="25"/>
  <c r="CZ26" i="25" s="1"/>
  <c r="CF11" i="51"/>
  <c r="CF13" i="51"/>
  <c r="CF9" i="51"/>
  <c r="CF14" i="51"/>
  <c r="CF7" i="51"/>
  <c r="CF8" i="51"/>
  <c r="CF10" i="51"/>
  <c r="CF12" i="51"/>
  <c r="CX50" i="41"/>
  <c r="CZ50" i="41" s="1"/>
  <c r="CX70" i="41"/>
  <c r="CZ70" i="41" s="1"/>
  <c r="CX11" i="41"/>
  <c r="CZ11" i="41" s="1"/>
  <c r="CX61" i="41"/>
  <c r="CZ61" i="41" s="1"/>
  <c r="CX22" i="41"/>
  <c r="CZ22" i="41" s="1"/>
  <c r="CX26" i="41"/>
  <c r="CZ26" i="41" s="1"/>
  <c r="CX55" i="41"/>
  <c r="CZ55" i="41" s="1"/>
  <c r="CX24" i="41"/>
  <c r="CZ24" i="41" s="1"/>
  <c r="CX37" i="41"/>
  <c r="CZ37" i="41" s="1"/>
  <c r="CX31" i="41"/>
  <c r="CZ31" i="41" s="1"/>
  <c r="CX51" i="41"/>
  <c r="CZ51" i="41" s="1"/>
  <c r="CX43" i="41"/>
  <c r="CZ43" i="41" s="1"/>
  <c r="CX40" i="41"/>
  <c r="CZ40" i="41" s="1"/>
  <c r="CX54" i="41"/>
  <c r="CZ54" i="41" s="1"/>
  <c r="CX67" i="41"/>
  <c r="CZ67" i="41" s="1"/>
  <c r="CX66" i="41"/>
  <c r="CZ66" i="41" s="1"/>
  <c r="CX57" i="41"/>
  <c r="CZ57" i="41" s="1"/>
  <c r="CX74" i="41"/>
  <c r="CZ74" i="41" s="1"/>
  <c r="CX17" i="41"/>
  <c r="CZ17" i="41" s="1"/>
  <c r="CX9" i="41"/>
  <c r="CZ9" i="41" s="1"/>
  <c r="CX64" i="41"/>
  <c r="CZ64" i="41" s="1"/>
  <c r="CX10" i="41"/>
  <c r="CZ10" i="41" s="1"/>
  <c r="CX75" i="41"/>
  <c r="CZ75" i="41" s="1"/>
  <c r="CX44" i="41"/>
  <c r="CZ44" i="41" s="1"/>
  <c r="CX15" i="41"/>
  <c r="CZ15" i="41" s="1"/>
  <c r="CX19" i="41"/>
  <c r="CZ19" i="41" s="1"/>
  <c r="CX52" i="41"/>
  <c r="CZ52" i="41" s="1"/>
  <c r="CX73" i="41"/>
  <c r="CZ73" i="41" s="1"/>
  <c r="CX39" i="41"/>
  <c r="CZ39" i="41" s="1"/>
  <c r="CX32" i="41"/>
  <c r="CZ32" i="41" s="1"/>
  <c r="CX25" i="41"/>
  <c r="CZ25" i="41" s="1"/>
  <c r="CX56" i="41"/>
  <c r="CZ56" i="41" s="1"/>
  <c r="CX14" i="41"/>
  <c r="CZ14" i="41" s="1"/>
  <c r="CX47" i="41"/>
  <c r="CZ47" i="41" s="1"/>
  <c r="CX12" i="41"/>
  <c r="CZ12" i="41" s="1"/>
  <c r="CX59" i="41"/>
  <c r="CZ59" i="41" s="1"/>
  <c r="CX46" i="41"/>
  <c r="CZ46" i="41" s="1"/>
  <c r="CX76" i="41"/>
  <c r="CZ76" i="41" s="1"/>
  <c r="CX23" i="41"/>
  <c r="CZ23" i="41" s="1"/>
  <c r="CX71" i="41"/>
  <c r="CZ71" i="41" s="1"/>
  <c r="CX65" i="41"/>
  <c r="CZ65" i="41" s="1"/>
  <c r="CX29" i="41"/>
  <c r="CZ29" i="41" s="1"/>
  <c r="CX8" i="41"/>
  <c r="CZ8" i="41" s="1"/>
  <c r="CX41" i="41"/>
  <c r="CZ41" i="41" s="1"/>
  <c r="CX78" i="41"/>
  <c r="CZ78" i="41" s="1"/>
  <c r="CX79" i="41"/>
  <c r="CZ79" i="41" s="1"/>
  <c r="CX72" i="41"/>
  <c r="CZ72" i="41" s="1"/>
  <c r="CX34" i="41"/>
  <c r="CZ34" i="41" s="1"/>
  <c r="CX53" i="41"/>
  <c r="CZ53" i="41" s="1"/>
  <c r="CX20" i="41"/>
  <c r="CZ20" i="41" s="1"/>
  <c r="CX7" i="41"/>
  <c r="CZ7" i="41" s="1"/>
  <c r="CX30" i="41"/>
  <c r="CZ30" i="41" s="1"/>
  <c r="CX28" i="41"/>
  <c r="CZ28" i="41" s="1"/>
  <c r="CX68" i="41"/>
  <c r="CZ68" i="41" s="1"/>
  <c r="CX62" i="41"/>
  <c r="CZ62" i="41" s="1"/>
  <c r="CX77" i="41"/>
  <c r="CZ77" i="41" s="1"/>
  <c r="CX48" i="41"/>
  <c r="CZ48" i="41" s="1"/>
  <c r="CX18" i="41"/>
  <c r="CZ18" i="41" s="1"/>
  <c r="CX21" i="41"/>
  <c r="CZ21" i="41" s="1"/>
  <c r="CX33" i="41"/>
  <c r="CZ33" i="41" s="1"/>
  <c r="CX49" i="41"/>
  <c r="CZ49" i="41" s="1"/>
  <c r="CX69" i="41"/>
  <c r="CZ69" i="41" s="1"/>
  <c r="CX27" i="41"/>
  <c r="CZ27" i="41" s="1"/>
  <c r="CX35" i="41"/>
  <c r="CZ35" i="41" s="1"/>
  <c r="CX38" i="41"/>
  <c r="CZ38" i="41" s="1"/>
  <c r="CX42" i="41"/>
  <c r="CZ42" i="41" s="1"/>
  <c r="CX16" i="41"/>
  <c r="CZ16" i="41" s="1"/>
  <c r="CX36" i="41"/>
  <c r="CZ36" i="41" s="1"/>
  <c r="CX13" i="41"/>
  <c r="CZ13" i="41" s="1"/>
  <c r="CX58" i="41"/>
  <c r="CZ58" i="41" s="1"/>
  <c r="CX80" i="41"/>
  <c r="CZ80" i="41" s="1"/>
  <c r="CX60" i="41"/>
  <c r="CZ60" i="41" s="1"/>
  <c r="CX63" i="41"/>
  <c r="CZ63" i="41" s="1"/>
  <c r="CX45" i="41"/>
  <c r="CZ45" i="41" s="1"/>
  <c r="I54" i="71" l="1"/>
  <c r="I53" i="72"/>
  <c r="I56" i="72"/>
  <c r="I450" i="73" l="1"/>
  <c r="I452" i="74"/>
  <c r="F10" i="100"/>
  <c r="I449" i="74"/>
  <c r="F7" i="100"/>
  <c r="I55" i="71"/>
  <c r="I52" i="71"/>
  <c r="I53" i="71"/>
  <c r="I56" i="71"/>
  <c r="I54" i="72"/>
  <c r="I52" i="72"/>
  <c r="I55" i="72"/>
  <c r="K54" i="72"/>
  <c r="K52" i="71"/>
  <c r="K448" i="73" l="1"/>
  <c r="I451" i="73"/>
  <c r="I448" i="73"/>
  <c r="I452" i="73"/>
  <c r="I449" i="73"/>
  <c r="I451" i="74"/>
  <c r="F9" i="100"/>
  <c r="I448" i="74"/>
  <c r="F6" i="100"/>
  <c r="I450" i="74"/>
  <c r="F8" i="100"/>
  <c r="K450" i="74"/>
  <c r="H8" i="100"/>
  <c r="K54" i="71"/>
  <c r="K56" i="72"/>
  <c r="K52" i="72"/>
  <c r="K55" i="71"/>
  <c r="K56" i="71"/>
  <c r="K55" i="72"/>
  <c r="K53" i="72"/>
  <c r="K53" i="71"/>
  <c r="K450" i="73" l="1"/>
  <c r="K452" i="73"/>
  <c r="K449" i="73"/>
  <c r="K451" i="73"/>
  <c r="K451" i="74"/>
  <c r="H9" i="100"/>
  <c r="K452" i="74"/>
  <c r="H10" i="100"/>
  <c r="K449" i="74"/>
  <c r="H7" i="100"/>
  <c r="K448" i="74"/>
  <c r="H6" i="100"/>
</calcChain>
</file>

<file path=xl/sharedStrings.xml><?xml version="1.0" encoding="utf-8"?>
<sst xmlns="http://schemas.openxmlformats.org/spreadsheetml/2006/main" count="5085" uniqueCount="324">
  <si>
    <t>市区町村</t>
    <phoneticPr fontId="3"/>
  </si>
  <si>
    <t>広域連合全体</t>
  </si>
  <si>
    <t>豊能医療圏</t>
    <rPh sb="0" eb="2">
      <t>トヨノ</t>
    </rPh>
    <rPh sb="2" eb="4">
      <t>イリョウ</t>
    </rPh>
    <rPh sb="4" eb="5">
      <t>ケン</t>
    </rPh>
    <phoneticPr fontId="30"/>
  </si>
  <si>
    <t>豊中市</t>
  </si>
  <si>
    <t>池田市</t>
  </si>
  <si>
    <t>吹田市</t>
  </si>
  <si>
    <t>箕面市</t>
  </si>
  <si>
    <t>豊能町</t>
  </si>
  <si>
    <t>能勢町</t>
  </si>
  <si>
    <t>三島医療圏</t>
    <rPh sb="0" eb="1">
      <t>ミシマ</t>
    </rPh>
    <rPh sb="1" eb="3">
      <t>イリョウ</t>
    </rPh>
    <rPh sb="3" eb="4">
      <t>ケン</t>
    </rPh>
    <phoneticPr fontId="30"/>
  </si>
  <si>
    <t>高槻市</t>
  </si>
  <si>
    <t>茨木市</t>
  </si>
  <si>
    <t>摂津市</t>
  </si>
  <si>
    <t>島本町</t>
  </si>
  <si>
    <t>北河内医療圏</t>
    <rPh sb="0" eb="2">
      <t>キタカワチ</t>
    </rPh>
    <rPh sb="2" eb="4">
      <t>イリョウ</t>
    </rPh>
    <rPh sb="4" eb="5">
      <t>ケン</t>
    </rPh>
    <phoneticPr fontId="30"/>
  </si>
  <si>
    <t>守口市</t>
  </si>
  <si>
    <t>枚方市</t>
  </si>
  <si>
    <t>寝屋川市</t>
  </si>
  <si>
    <t>大東市</t>
  </si>
  <si>
    <t>門真市</t>
  </si>
  <si>
    <t>四條畷市</t>
  </si>
  <si>
    <t>交野市</t>
  </si>
  <si>
    <t>中河内医療圏</t>
    <rPh sb="0" eb="2">
      <t>ナカガウチ</t>
    </rPh>
    <rPh sb="2" eb="4">
      <t>イリョウ</t>
    </rPh>
    <rPh sb="4" eb="5">
      <t>ケン</t>
    </rPh>
    <phoneticPr fontId="30"/>
  </si>
  <si>
    <t>八尾市</t>
  </si>
  <si>
    <t>柏原市</t>
  </si>
  <si>
    <t>東大阪市</t>
  </si>
  <si>
    <t>南河内医療圏</t>
    <rPh sb="0" eb="2">
      <t>カワチ</t>
    </rPh>
    <rPh sb="2" eb="4">
      <t>イリョウ</t>
    </rPh>
    <rPh sb="4" eb="5">
      <t>ケン</t>
    </rPh>
    <phoneticPr fontId="30"/>
  </si>
  <si>
    <t>富田林市</t>
  </si>
  <si>
    <t>河内長野市</t>
  </si>
  <si>
    <t>松原市</t>
  </si>
  <si>
    <t>羽曳野市</t>
  </si>
  <si>
    <t>藤井寺市</t>
  </si>
  <si>
    <t>大阪狭山市</t>
  </si>
  <si>
    <t>太子町</t>
  </si>
  <si>
    <t>河南町</t>
  </si>
  <si>
    <t>千早赤阪村</t>
  </si>
  <si>
    <t>堺市医療圏</t>
    <rPh sb="0" eb="2">
      <t>サカイシ</t>
    </rPh>
    <rPh sb="2" eb="4">
      <t>イリョウ</t>
    </rPh>
    <rPh sb="4" eb="5">
      <t>ケン</t>
    </rPh>
    <phoneticPr fontId="30"/>
  </si>
  <si>
    <t>堺市</t>
  </si>
  <si>
    <t>堺市堺区</t>
  </si>
  <si>
    <t>堺市中区</t>
  </si>
  <si>
    <t>堺市東区</t>
  </si>
  <si>
    <t>堺市西区</t>
  </si>
  <si>
    <t>堺市南区</t>
  </si>
  <si>
    <t>堺市北区</t>
  </si>
  <si>
    <t>堺市美原区</t>
  </si>
  <si>
    <t>泉州医療圏</t>
    <rPh sb="0" eb="1">
      <t>センシュウ</t>
    </rPh>
    <rPh sb="1" eb="3">
      <t>イリョウ</t>
    </rPh>
    <rPh sb="3" eb="4">
      <t>ケン</t>
    </rPh>
    <phoneticPr fontId="30"/>
  </si>
  <si>
    <t>岸和田市</t>
  </si>
  <si>
    <t>泉大津市</t>
  </si>
  <si>
    <t>貝塚市</t>
  </si>
  <si>
    <t>泉佐野市</t>
  </si>
  <si>
    <t>和泉市</t>
  </si>
  <si>
    <t>高石市</t>
  </si>
  <si>
    <t>泉南市</t>
  </si>
  <si>
    <t>阪南市</t>
  </si>
  <si>
    <t>忠岡町</t>
  </si>
  <si>
    <t>熊取町</t>
  </si>
  <si>
    <t>田尻町</t>
  </si>
  <si>
    <t>岬町</t>
  </si>
  <si>
    <t>大阪市医療圏</t>
    <rPh sb="0" eb="2">
      <t>オオサカシ</t>
    </rPh>
    <rPh sb="2" eb="4">
      <t>イリョウ</t>
    </rPh>
    <rPh sb="4" eb="5">
      <t>ケン</t>
    </rPh>
    <phoneticPr fontId="30"/>
  </si>
  <si>
    <t>大阪市</t>
  </si>
  <si>
    <t>天王寺区</t>
  </si>
  <si>
    <t>西淀川区</t>
  </si>
  <si>
    <t>東淀川区</t>
  </si>
  <si>
    <t>阿倍野区</t>
  </si>
  <si>
    <t>東住吉区</t>
  </si>
  <si>
    <t>住之江区</t>
  </si>
  <si>
    <t>65歳～69歳</t>
    <rPh sb="2" eb="3">
      <t>サイ</t>
    </rPh>
    <rPh sb="6" eb="7">
      <t>サイ</t>
    </rPh>
    <phoneticPr fontId="3"/>
  </si>
  <si>
    <t>70歳～74歳</t>
    <rPh sb="2" eb="3">
      <t>サイ</t>
    </rPh>
    <rPh sb="6" eb="7">
      <t>サイ</t>
    </rPh>
    <phoneticPr fontId="3"/>
  </si>
  <si>
    <t>75歳～79歳</t>
    <rPh sb="2" eb="3">
      <t>サイ</t>
    </rPh>
    <rPh sb="6" eb="7">
      <t>サイ</t>
    </rPh>
    <phoneticPr fontId="3"/>
  </si>
  <si>
    <t>80歳～84歳</t>
    <rPh sb="2" eb="3">
      <t>サイ</t>
    </rPh>
    <rPh sb="6" eb="7">
      <t>サイ</t>
    </rPh>
    <phoneticPr fontId="3"/>
  </si>
  <si>
    <t>85歳～89歳</t>
    <rPh sb="2" eb="3">
      <t>サイ</t>
    </rPh>
    <rPh sb="6" eb="7">
      <t>サイ</t>
    </rPh>
    <phoneticPr fontId="3"/>
  </si>
  <si>
    <t>90歳～94歳</t>
    <rPh sb="2" eb="3">
      <t>サイ</t>
    </rPh>
    <rPh sb="6" eb="7">
      <t>サイ</t>
    </rPh>
    <phoneticPr fontId="3"/>
  </si>
  <si>
    <t>95歳～</t>
    <rPh sb="2" eb="3">
      <t>サイ</t>
    </rPh>
    <phoneticPr fontId="3"/>
  </si>
  <si>
    <t>合計</t>
    <rPh sb="0" eb="2">
      <t>ゴウケイ</t>
    </rPh>
    <phoneticPr fontId="3"/>
  </si>
  <si>
    <t>地区</t>
    <rPh sb="0" eb="2">
      <t>チク</t>
    </rPh>
    <phoneticPr fontId="3"/>
  </si>
  <si>
    <t>70歳～74歳</t>
  </si>
  <si>
    <t>80歳～84歳</t>
  </si>
  <si>
    <t>85歳～89歳</t>
  </si>
  <si>
    <t>90歳～94歳</t>
  </si>
  <si>
    <t>95歳～</t>
  </si>
  <si>
    <t>65歳～69歳</t>
  </si>
  <si>
    <t>75歳～79歳</t>
  </si>
  <si>
    <t>資格確認日…1日でも資格がある者を対象とする。</t>
    <rPh sb="0" eb="2">
      <t>シカク</t>
    </rPh>
    <rPh sb="2" eb="4">
      <t>カクニン</t>
    </rPh>
    <rPh sb="4" eb="5">
      <t>ビ</t>
    </rPh>
    <rPh sb="7" eb="8">
      <t>ニチ</t>
    </rPh>
    <rPh sb="10" eb="12">
      <t>シカク</t>
    </rPh>
    <rPh sb="15" eb="16">
      <t>モノ</t>
    </rPh>
    <rPh sb="17" eb="19">
      <t>タイショウ</t>
    </rPh>
    <phoneticPr fontId="37"/>
  </si>
  <si>
    <t>順位</t>
    <rPh sb="0" eb="2">
      <t>ジュンイ</t>
    </rPh>
    <phoneticPr fontId="3"/>
  </si>
  <si>
    <t>被保険者数(人)</t>
    <rPh sb="0" eb="4">
      <t>ヒホケンシャ</t>
    </rPh>
    <rPh sb="4" eb="5">
      <t>スウ</t>
    </rPh>
    <rPh sb="6" eb="7">
      <t>ニン</t>
    </rPh>
    <phoneticPr fontId="3"/>
  </si>
  <si>
    <t>疾病分類(中分類)</t>
  </si>
  <si>
    <t>患者数(人)</t>
    <rPh sb="0" eb="3">
      <t>カンジャスウ</t>
    </rPh>
    <phoneticPr fontId="3"/>
  </si>
  <si>
    <t>市区町村</t>
    <rPh sb="0" eb="2">
      <t>シク</t>
    </rPh>
    <rPh sb="2" eb="3">
      <t>マチ</t>
    </rPh>
    <rPh sb="3" eb="4">
      <t>ムラ</t>
    </rPh>
    <phoneticPr fontId="3"/>
  </si>
  <si>
    <t>患者数(人)</t>
    <rPh sb="0" eb="3">
      <t>カンジャスウ</t>
    </rPh>
    <rPh sb="4" eb="5">
      <t>ニン</t>
    </rPh>
    <phoneticPr fontId="3"/>
  </si>
  <si>
    <t>医療費(円)</t>
    <rPh sb="0" eb="2">
      <t>イリョウ</t>
    </rPh>
    <rPh sb="2" eb="3">
      <t>ヒ</t>
    </rPh>
    <rPh sb="4" eb="5">
      <t>エン</t>
    </rPh>
    <phoneticPr fontId="3"/>
  </si>
  <si>
    <t>大阪市</t>
    <phoneticPr fontId="3"/>
  </si>
  <si>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</si>
  <si>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</si>
  <si>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</si>
  <si>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</si>
  <si>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</si>
  <si>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</si>
  <si>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</si>
  <si>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</si>
  <si>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</si>
  <si>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</si>
  <si>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</si>
  <si>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</si>
  <si>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</si>
  <si>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</si>
  <si>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</si>
  <si>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</si>
  <si>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</si>
  <si>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</si>
  <si>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歯科医療費(円)</t>
    <rPh sb="0" eb="2">
      <t>シカ</t>
    </rPh>
    <rPh sb="2" eb="4">
      <t>イリョウ</t>
    </rPh>
    <rPh sb="4" eb="5">
      <t>ヒ</t>
    </rPh>
    <rPh sb="6" eb="7">
      <t>エン</t>
    </rPh>
    <phoneticPr fontId="3"/>
  </si>
  <si>
    <t>市区町村</t>
    <rPh sb="0" eb="2">
      <t>シク</t>
    </rPh>
    <rPh sb="2" eb="4">
      <t>チョウソン</t>
    </rPh>
    <phoneticPr fontId="3"/>
  </si>
  <si>
    <t>豊能医療圏</t>
    <phoneticPr fontId="3"/>
  </si>
  <si>
    <t>北河内医療圏</t>
    <phoneticPr fontId="3"/>
  </si>
  <si>
    <t>広域連合全体</t>
    <rPh sb="0" eb="2">
      <t>コウイキ</t>
    </rPh>
    <rPh sb="2" eb="4">
      <t>レンゴウ</t>
    </rPh>
    <rPh sb="4" eb="6">
      <t>ゼンタイ</t>
    </rPh>
    <phoneticPr fontId="3"/>
  </si>
  <si>
    <t>【グラフ用】</t>
    <rPh sb="4" eb="5">
      <t>ヨウ</t>
    </rPh>
    <phoneticPr fontId="3"/>
  </si>
  <si>
    <t>うち訪問
診療</t>
    <rPh sb="2" eb="4">
      <t>ホウモン</t>
    </rPh>
    <rPh sb="5" eb="7">
      <t>シンリョウ</t>
    </rPh>
    <phoneticPr fontId="3"/>
  </si>
  <si>
    <t>-</t>
    <phoneticPr fontId="3"/>
  </si>
  <si>
    <t>その他</t>
    <rPh sb="2" eb="3">
      <t>タ</t>
    </rPh>
    <phoneticPr fontId="3"/>
  </si>
  <si>
    <t>三島医療圏</t>
  </si>
  <si>
    <t>中河内医療圏</t>
    <rPh sb="0" eb="1">
      <t>ナカ</t>
    </rPh>
    <phoneticPr fontId="3"/>
  </si>
  <si>
    <t>南河内医療圏</t>
  </si>
  <si>
    <t>堺市医療圏</t>
  </si>
  <si>
    <t>泉州医療圏</t>
  </si>
  <si>
    <t>大阪市医療圏</t>
  </si>
  <si>
    <t>-</t>
    <phoneticPr fontId="3"/>
  </si>
  <si>
    <t>豊能医療圏</t>
    <rPh sb="0" eb="2">
      <t>トヨノ</t>
    </rPh>
    <rPh sb="2" eb="4">
      <t>イリョウ</t>
    </rPh>
    <rPh sb="4" eb="5">
      <t>ケン</t>
    </rPh>
    <phoneticPr fontId="3"/>
  </si>
  <si>
    <t>三島医療圏</t>
    <rPh sb="0" eb="1">
      <t>ミシマ</t>
    </rPh>
    <rPh sb="1" eb="3">
      <t>イリョウ</t>
    </rPh>
    <rPh sb="3" eb="4">
      <t>ケン</t>
    </rPh>
    <phoneticPr fontId="3"/>
  </si>
  <si>
    <t>北河内医療圏</t>
    <rPh sb="0" eb="2">
      <t>キタカワチ</t>
    </rPh>
    <rPh sb="2" eb="4">
      <t>イリョウ</t>
    </rPh>
    <rPh sb="4" eb="5">
      <t>ケン</t>
    </rPh>
    <phoneticPr fontId="3"/>
  </si>
  <si>
    <t>中河内医療圏</t>
    <rPh sb="0" eb="2">
      <t>ナカガウチ</t>
    </rPh>
    <rPh sb="2" eb="4">
      <t>イリョウ</t>
    </rPh>
    <rPh sb="4" eb="5">
      <t>ケン</t>
    </rPh>
    <phoneticPr fontId="3"/>
  </si>
  <si>
    <t>南河内医療圏</t>
    <rPh sb="0" eb="2">
      <t>カワチ</t>
    </rPh>
    <rPh sb="2" eb="4">
      <t>イリョウ</t>
    </rPh>
    <rPh sb="4" eb="5">
      <t>ケン</t>
    </rPh>
    <phoneticPr fontId="3"/>
  </si>
  <si>
    <t>堺市医療圏</t>
    <rPh sb="0" eb="2">
      <t>サカイシ</t>
    </rPh>
    <rPh sb="2" eb="4">
      <t>イリョウ</t>
    </rPh>
    <rPh sb="4" eb="5">
      <t>ケン</t>
    </rPh>
    <phoneticPr fontId="3"/>
  </si>
  <si>
    <t>泉州医療圏</t>
    <rPh sb="0" eb="1">
      <t>センシュウ</t>
    </rPh>
    <rPh sb="1" eb="3">
      <t>イリョウ</t>
    </rPh>
    <rPh sb="3" eb="4">
      <t>ケン</t>
    </rPh>
    <phoneticPr fontId="3"/>
  </si>
  <si>
    <t>大阪市医療圏</t>
    <rPh sb="0" eb="2">
      <t>オオサカシ</t>
    </rPh>
    <rPh sb="2" eb="4">
      <t>イリョウ</t>
    </rPh>
    <rPh sb="4" eb="5">
      <t>ケン</t>
    </rPh>
    <phoneticPr fontId="3"/>
  </si>
  <si>
    <t>在宅合計</t>
    <rPh sb="0" eb="2">
      <t>ザイタク</t>
    </rPh>
    <rPh sb="2" eb="4">
      <t>ゴウケイ</t>
    </rPh>
    <phoneticPr fontId="3"/>
  </si>
  <si>
    <t>年齢階層</t>
    <rPh sb="0" eb="2">
      <t>ネンレイ</t>
    </rPh>
    <rPh sb="2" eb="4">
      <t>カイソウ</t>
    </rPh>
    <phoneticPr fontId="37"/>
  </si>
  <si>
    <t>患者割合(%)
(被保険者数に占める
割合)</t>
    <rPh sb="0" eb="2">
      <t>カンジャ</t>
    </rPh>
    <rPh sb="2" eb="4">
      <t>ワリアイ</t>
    </rPh>
    <rPh sb="9" eb="13">
      <t>ヒホケンシャ</t>
    </rPh>
    <rPh sb="13" eb="14">
      <t>スウ</t>
    </rPh>
    <rPh sb="15" eb="16">
      <t>シ</t>
    </rPh>
    <rPh sb="19" eb="21">
      <t>ワリアイ</t>
    </rPh>
    <phoneticPr fontId="3"/>
  </si>
  <si>
    <t>患者一人当たりの
歯科医療費(円)</t>
    <rPh sb="0" eb="2">
      <t>カンジャ</t>
    </rPh>
    <rPh sb="2" eb="4">
      <t>ヒトリ</t>
    </rPh>
    <rPh sb="4" eb="5">
      <t>ア</t>
    </rPh>
    <rPh sb="9" eb="11">
      <t>シカ</t>
    </rPh>
    <rPh sb="11" eb="13">
      <t>イリョウ</t>
    </rPh>
    <rPh sb="13" eb="14">
      <t>ヒ</t>
    </rPh>
    <phoneticPr fontId="3"/>
  </si>
  <si>
    <t>患者一人当たりの
医療費(円)</t>
    <rPh sb="0" eb="2">
      <t>カンジャ</t>
    </rPh>
    <rPh sb="2" eb="4">
      <t>ヒトリ</t>
    </rPh>
    <rPh sb="4" eb="5">
      <t>ア</t>
    </rPh>
    <rPh sb="9" eb="11">
      <t>イリョウ</t>
    </rPh>
    <rPh sb="11" eb="12">
      <t>ヒ</t>
    </rPh>
    <phoneticPr fontId="3"/>
  </si>
  <si>
    <t>訪問診療患者割合(医科)</t>
    <rPh sb="0" eb="2">
      <t>ホウモン</t>
    </rPh>
    <rPh sb="2" eb="4">
      <t>シンリョウ</t>
    </rPh>
    <rPh sb="4" eb="6">
      <t>カンジャ</t>
    </rPh>
    <rPh sb="6" eb="8">
      <t>ワリアイ</t>
    </rPh>
    <rPh sb="9" eb="11">
      <t>イカ</t>
    </rPh>
    <phoneticPr fontId="3"/>
  </si>
  <si>
    <t>訪問診療患者割合(歯科)</t>
    <rPh sb="0" eb="2">
      <t>ホウモン</t>
    </rPh>
    <rPh sb="2" eb="4">
      <t>シンリョウ</t>
    </rPh>
    <rPh sb="4" eb="6">
      <t>カンジャ</t>
    </rPh>
    <rPh sb="6" eb="8">
      <t>ワリアイ</t>
    </rPh>
    <rPh sb="9" eb="11">
      <t>シカ</t>
    </rPh>
    <phoneticPr fontId="3"/>
  </si>
  <si>
    <t>患者一人当たりの在宅医療費(円)</t>
    <rPh sb="0" eb="2">
      <t>カンジャ</t>
    </rPh>
    <rPh sb="2" eb="4">
      <t>ヒトリ</t>
    </rPh>
    <rPh sb="4" eb="5">
      <t>ア</t>
    </rPh>
    <rPh sb="8" eb="10">
      <t>ザイタク</t>
    </rPh>
    <rPh sb="10" eb="13">
      <t>イリョウヒ</t>
    </rPh>
    <phoneticPr fontId="3"/>
  </si>
  <si>
    <t>在宅医療費(円)</t>
    <rPh sb="0" eb="2">
      <t>ザイタク</t>
    </rPh>
    <phoneticPr fontId="3"/>
  </si>
  <si>
    <t>在宅医療</t>
    <rPh sb="0" eb="2">
      <t>ザイタク</t>
    </rPh>
    <rPh sb="2" eb="4">
      <t>イリョウ</t>
    </rPh>
    <phoneticPr fontId="3"/>
  </si>
  <si>
    <t>在宅医療患者割合(医科)</t>
    <rPh sb="0" eb="2">
      <t>ザイタク</t>
    </rPh>
    <rPh sb="2" eb="4">
      <t>イリョウ</t>
    </rPh>
    <rPh sb="4" eb="6">
      <t>カンジャ</t>
    </rPh>
    <rPh sb="6" eb="8">
      <t>ワリアイ</t>
    </rPh>
    <rPh sb="9" eb="11">
      <t>イカ</t>
    </rPh>
    <phoneticPr fontId="3"/>
  </si>
  <si>
    <t>在宅医療患者割合(歯科)</t>
    <rPh sb="0" eb="2">
      <t>ザイタク</t>
    </rPh>
    <rPh sb="2" eb="4">
      <t>イリョウ</t>
    </rPh>
    <rPh sb="4" eb="6">
      <t>カンジャ</t>
    </rPh>
    <rPh sb="6" eb="8">
      <t>ワリアイ</t>
    </rPh>
    <rPh sb="9" eb="11">
      <t>シカ</t>
    </rPh>
    <phoneticPr fontId="3"/>
  </si>
  <si>
    <t>介護支援連携
指導料を
算定している
医療機関(件)</t>
    <rPh sb="0" eb="2">
      <t>カイゴ</t>
    </rPh>
    <rPh sb="2" eb="4">
      <t>シエン</t>
    </rPh>
    <rPh sb="4" eb="6">
      <t>レンケイ</t>
    </rPh>
    <rPh sb="7" eb="9">
      <t>シドウ</t>
    </rPh>
    <rPh sb="9" eb="10">
      <t>リョウ</t>
    </rPh>
    <rPh sb="12" eb="14">
      <t>サンテイ</t>
    </rPh>
    <rPh sb="19" eb="21">
      <t>イリョウ</t>
    </rPh>
    <rPh sb="21" eb="23">
      <t>キカン</t>
    </rPh>
    <phoneticPr fontId="3"/>
  </si>
  <si>
    <t>退院支援加算を
算定している
医療機関(件)</t>
    <rPh sb="0" eb="2">
      <t>タイイン</t>
    </rPh>
    <rPh sb="2" eb="4">
      <t>シエン</t>
    </rPh>
    <rPh sb="4" eb="6">
      <t>カサン</t>
    </rPh>
    <rPh sb="8" eb="10">
      <t>サンテイ</t>
    </rPh>
    <rPh sb="15" eb="17">
      <t>イリョウ</t>
    </rPh>
    <rPh sb="17" eb="19">
      <t>キカン</t>
    </rPh>
    <phoneticPr fontId="3"/>
  </si>
  <si>
    <t>在宅医療(歯科)を
実施している
医療機関(件)</t>
    <rPh sb="0" eb="2">
      <t>ザイタク</t>
    </rPh>
    <rPh sb="2" eb="4">
      <t>イリョウ</t>
    </rPh>
    <rPh sb="5" eb="7">
      <t>シカ</t>
    </rPh>
    <rPh sb="10" eb="12">
      <t>ジッシ</t>
    </rPh>
    <rPh sb="17" eb="19">
      <t>イリョウ</t>
    </rPh>
    <rPh sb="19" eb="21">
      <t>キカン</t>
    </rPh>
    <rPh sb="22" eb="23">
      <t>ケン</t>
    </rPh>
    <phoneticPr fontId="3"/>
  </si>
  <si>
    <t>在宅医療(医科)を
実施している
医療機関(件)</t>
    <rPh sb="0" eb="2">
      <t>ザイタク</t>
    </rPh>
    <rPh sb="2" eb="4">
      <t>イリョウ</t>
    </rPh>
    <rPh sb="5" eb="7">
      <t>イカ</t>
    </rPh>
    <rPh sb="10" eb="12">
      <t>ジッシ</t>
    </rPh>
    <rPh sb="17" eb="19">
      <t>イリョウ</t>
    </rPh>
    <rPh sb="19" eb="21">
      <t>キカン</t>
    </rPh>
    <rPh sb="22" eb="23">
      <t>ケン</t>
    </rPh>
    <phoneticPr fontId="3"/>
  </si>
  <si>
    <t>在宅患者調剤
加算を算定
している
レセプトの
ある薬局(件)</t>
    <rPh sb="0" eb="2">
      <t>ザイタク</t>
    </rPh>
    <rPh sb="2" eb="4">
      <t>カンジャ</t>
    </rPh>
    <rPh sb="4" eb="6">
      <t>チョウザイ</t>
    </rPh>
    <rPh sb="7" eb="9">
      <t>カサン</t>
    </rPh>
    <rPh sb="10" eb="12">
      <t>サンテイ</t>
    </rPh>
    <rPh sb="26" eb="28">
      <t>ヤッキョク</t>
    </rPh>
    <phoneticPr fontId="3"/>
  </si>
  <si>
    <t>割合(%)
(在宅医療費合計に占める
割合)</t>
    <rPh sb="0" eb="2">
      <t>ワリアイ</t>
    </rPh>
    <rPh sb="7" eb="9">
      <t>ザイタク</t>
    </rPh>
    <rPh sb="9" eb="11">
      <t>イリョウ</t>
    </rPh>
    <rPh sb="11" eb="12">
      <t>ヒ</t>
    </rPh>
    <rPh sb="12" eb="14">
      <t>ゴウケイ</t>
    </rPh>
    <rPh sb="15" eb="16">
      <t>シ</t>
    </rPh>
    <rPh sb="19" eb="21">
      <t>ワリアイ</t>
    </rPh>
    <phoneticPr fontId="3"/>
  </si>
  <si>
    <t>※在宅とみなされる診療行為(医科)を一度でも算定された者を集計対象とする。</t>
    <rPh sb="1" eb="3">
      <t>ザイタク</t>
    </rPh>
    <rPh sb="9" eb="11">
      <t>シンリョウ</t>
    </rPh>
    <rPh sb="11" eb="13">
      <t>コウイ</t>
    </rPh>
    <rPh sb="14" eb="16">
      <t>イカ</t>
    </rPh>
    <rPh sb="18" eb="20">
      <t>イチド</t>
    </rPh>
    <rPh sb="22" eb="24">
      <t>サンテイ</t>
    </rPh>
    <rPh sb="27" eb="28">
      <t>モノ</t>
    </rPh>
    <rPh sb="29" eb="31">
      <t>シュウケイ</t>
    </rPh>
    <rPh sb="31" eb="33">
      <t>タイショウ</t>
    </rPh>
    <phoneticPr fontId="3"/>
  </si>
  <si>
    <t>患者割合(%)
(被保険者数に占める割合)</t>
    <rPh sb="0" eb="2">
      <t>カンジャ</t>
    </rPh>
    <rPh sb="2" eb="4">
      <t>ワリアイ</t>
    </rPh>
    <rPh sb="9" eb="13">
      <t>ヒホケンシャ</t>
    </rPh>
    <rPh sb="13" eb="14">
      <t>スウ</t>
    </rPh>
    <rPh sb="15" eb="16">
      <t>シ</t>
    </rPh>
    <rPh sb="18" eb="20">
      <t>ワリアイ</t>
    </rPh>
    <phoneticPr fontId="3"/>
  </si>
  <si>
    <t>被保険者数
(人)</t>
    <phoneticPr fontId="3"/>
  </si>
  <si>
    <t>【表作成用】</t>
    <rPh sb="1" eb="2">
      <t>ヒョウ</t>
    </rPh>
    <rPh sb="2" eb="5">
      <t>サクセイヨウ</t>
    </rPh>
    <phoneticPr fontId="3"/>
  </si>
  <si>
    <t>被保険者数
(人)</t>
    <rPh sb="0" eb="4">
      <t>ヒホケンシャ</t>
    </rPh>
    <rPh sb="4" eb="5">
      <t>スウ</t>
    </rPh>
    <rPh sb="7" eb="8">
      <t>ニン</t>
    </rPh>
    <phoneticPr fontId="3"/>
  </si>
  <si>
    <t>豊能医療圏</t>
    <rPh sb="0" eb="2">
      <t>トヨノ</t>
    </rPh>
    <rPh sb="2" eb="4">
      <t>イリョウ</t>
    </rPh>
    <rPh sb="4" eb="5">
      <t>ケン</t>
    </rPh>
    <phoneticPr fontId="32"/>
  </si>
  <si>
    <t>三島医療圏</t>
    <rPh sb="0" eb="1">
      <t>ミシマ</t>
    </rPh>
    <rPh sb="1" eb="3">
      <t>イリョウ</t>
    </rPh>
    <rPh sb="3" eb="4">
      <t>ケン</t>
    </rPh>
    <phoneticPr fontId="32"/>
  </si>
  <si>
    <t>北河内医療圏</t>
    <rPh sb="0" eb="2">
      <t>キタカワチ</t>
    </rPh>
    <rPh sb="2" eb="4">
      <t>イリョウ</t>
    </rPh>
    <rPh sb="4" eb="5">
      <t>ケン</t>
    </rPh>
    <phoneticPr fontId="32"/>
  </si>
  <si>
    <t>中河内医療圏</t>
    <rPh sb="0" eb="2">
      <t>ナカガウチ</t>
    </rPh>
    <rPh sb="2" eb="4">
      <t>イリョウ</t>
    </rPh>
    <rPh sb="4" eb="5">
      <t>ケン</t>
    </rPh>
    <phoneticPr fontId="32"/>
  </si>
  <si>
    <t>南河内医療圏</t>
    <rPh sb="0" eb="2">
      <t>カワチ</t>
    </rPh>
    <rPh sb="2" eb="4">
      <t>イリョウ</t>
    </rPh>
    <rPh sb="4" eb="5">
      <t>ケン</t>
    </rPh>
    <phoneticPr fontId="32"/>
  </si>
  <si>
    <t>堺市医療圏</t>
    <rPh sb="0" eb="2">
      <t>サカイシ</t>
    </rPh>
    <rPh sb="2" eb="4">
      <t>イリョウ</t>
    </rPh>
    <rPh sb="4" eb="5">
      <t>ケン</t>
    </rPh>
    <phoneticPr fontId="32"/>
  </si>
  <si>
    <t>泉州医療圏</t>
    <rPh sb="0" eb="1">
      <t>センシュウ</t>
    </rPh>
    <rPh sb="1" eb="3">
      <t>イリョウ</t>
    </rPh>
    <rPh sb="3" eb="4">
      <t>ケン</t>
    </rPh>
    <phoneticPr fontId="32"/>
  </si>
  <si>
    <t>大阪市医療圏</t>
    <rPh sb="0" eb="2">
      <t>オオサカシ</t>
    </rPh>
    <rPh sb="2" eb="4">
      <t>イリョウ</t>
    </rPh>
    <rPh sb="4" eb="5">
      <t>ケン</t>
    </rPh>
    <phoneticPr fontId="32"/>
  </si>
  <si>
    <t>広域連合全体</t>
    <phoneticPr fontId="3"/>
  </si>
  <si>
    <t>以上</t>
    <rPh sb="0" eb="2">
      <t>イジョウ</t>
    </rPh>
    <phoneticPr fontId="5"/>
  </si>
  <si>
    <t>以下</t>
    <rPh sb="0" eb="2">
      <t>イカ</t>
    </rPh>
    <phoneticPr fontId="5"/>
  </si>
  <si>
    <t>未満</t>
    <rPh sb="0" eb="2">
      <t>ミマン</t>
    </rPh>
    <phoneticPr fontId="5"/>
  </si>
  <si>
    <t>株式会社データホライゾン　医療費分解技術を用いて疾病毎に点数をグルーピングし算出。</t>
  </si>
  <si>
    <t>大阪府内の医療機関で地区別、市区町村別に区分できなかった医療機関は「その他」に集計している。府外の医療機関は集計対象外とする。</t>
    <rPh sb="0" eb="2">
      <t>オオサカ</t>
    </rPh>
    <rPh sb="2" eb="4">
      <t>フナイ</t>
    </rPh>
    <rPh sb="5" eb="7">
      <t>イリョウ</t>
    </rPh>
    <rPh sb="7" eb="9">
      <t>キカン</t>
    </rPh>
    <rPh sb="10" eb="12">
      <t>チク</t>
    </rPh>
    <rPh sb="12" eb="13">
      <t>ベツ</t>
    </rPh>
    <rPh sb="14" eb="16">
      <t>シク</t>
    </rPh>
    <rPh sb="16" eb="18">
      <t>チョウソン</t>
    </rPh>
    <rPh sb="18" eb="19">
      <t>ベツ</t>
    </rPh>
    <rPh sb="20" eb="22">
      <t>クブン</t>
    </rPh>
    <rPh sb="28" eb="30">
      <t>イリョウ</t>
    </rPh>
    <rPh sb="30" eb="32">
      <t>キカン</t>
    </rPh>
    <rPh sb="36" eb="37">
      <t>タ</t>
    </rPh>
    <rPh sb="39" eb="41">
      <t>シュウケイ</t>
    </rPh>
    <rPh sb="46" eb="47">
      <t>フ</t>
    </rPh>
    <rPh sb="47" eb="48">
      <t>ガイ</t>
    </rPh>
    <rPh sb="49" eb="51">
      <t>イリョウ</t>
    </rPh>
    <rPh sb="51" eb="53">
      <t>キカン</t>
    </rPh>
    <rPh sb="54" eb="56">
      <t>シュウケイ</t>
    </rPh>
    <rPh sb="56" eb="58">
      <t>タイショウ</t>
    </rPh>
    <rPh sb="58" eb="59">
      <t>ガイ</t>
    </rPh>
    <phoneticPr fontId="4"/>
  </si>
  <si>
    <t>対象レセプト…1日でも資格がある者のレセプトを集計対象とする。</t>
    <rPh sb="0" eb="2">
      <t>タイショウ</t>
    </rPh>
    <rPh sb="16" eb="17">
      <t>モノ</t>
    </rPh>
    <rPh sb="23" eb="25">
      <t>シュウケイ</t>
    </rPh>
    <rPh sb="25" eb="27">
      <t>タイショウ</t>
    </rPh>
    <phoneticPr fontId="4"/>
  </si>
  <si>
    <t>在宅医療患者の在宅医療費上位5位疾病(医科)</t>
    <rPh sb="0" eb="2">
      <t>ザイタク</t>
    </rPh>
    <rPh sb="2" eb="4">
      <t>イリョウ</t>
    </rPh>
    <rPh sb="4" eb="6">
      <t>カンジャ</t>
    </rPh>
    <rPh sb="7" eb="9">
      <t>ザイタク</t>
    </rPh>
    <rPh sb="9" eb="11">
      <t>イリョウ</t>
    </rPh>
    <rPh sb="11" eb="12">
      <t>ヒ</t>
    </rPh>
    <rPh sb="12" eb="14">
      <t>ジョウイ</t>
    </rPh>
    <rPh sb="15" eb="16">
      <t>イ</t>
    </rPh>
    <rPh sb="16" eb="18">
      <t>シッペイ</t>
    </rPh>
    <rPh sb="19" eb="21">
      <t>イカ</t>
    </rPh>
    <phoneticPr fontId="3"/>
  </si>
  <si>
    <t>市区町村別</t>
    <rPh sb="0" eb="2">
      <t>シク</t>
    </rPh>
    <rPh sb="2" eb="3">
      <t>マチ</t>
    </rPh>
    <rPh sb="3" eb="4">
      <t>ムラ</t>
    </rPh>
    <rPh sb="4" eb="5">
      <t>ベツ</t>
    </rPh>
    <phoneticPr fontId="3"/>
  </si>
  <si>
    <t>在宅医療患者の患者数上位5位疾病(医科)</t>
    <rPh sb="0" eb="2">
      <t>ザイタク</t>
    </rPh>
    <rPh sb="2" eb="4">
      <t>イリョウ</t>
    </rPh>
    <rPh sb="4" eb="6">
      <t>カンジャ</t>
    </rPh>
    <rPh sb="7" eb="10">
      <t>カンジャスウ</t>
    </rPh>
    <rPh sb="10" eb="12">
      <t>ジョウイ</t>
    </rPh>
    <rPh sb="13" eb="14">
      <t>イ</t>
    </rPh>
    <rPh sb="14" eb="16">
      <t>シッペイ</t>
    </rPh>
    <rPh sb="17" eb="19">
      <t>イカ</t>
    </rPh>
    <phoneticPr fontId="3"/>
  </si>
  <si>
    <t>地区別</t>
    <rPh sb="0" eb="2">
      <t>チク</t>
    </rPh>
    <rPh sb="2" eb="3">
      <t>ベツ</t>
    </rPh>
    <phoneticPr fontId="3"/>
  </si>
  <si>
    <t>在宅医療患者数(医科)</t>
    <rPh sb="0" eb="2">
      <t>ザイタク</t>
    </rPh>
    <rPh sb="2" eb="4">
      <t>イリョウ</t>
    </rPh>
    <rPh sb="4" eb="6">
      <t>カンジャ</t>
    </rPh>
    <rPh sb="6" eb="7">
      <t>スウ</t>
    </rPh>
    <rPh sb="8" eb="10">
      <t>イカ</t>
    </rPh>
    <phoneticPr fontId="3"/>
  </si>
  <si>
    <t>市区町村別</t>
    <rPh sb="0" eb="2">
      <t>シク</t>
    </rPh>
    <rPh sb="2" eb="4">
      <t>マチムラ</t>
    </rPh>
    <rPh sb="4" eb="5">
      <t>ベツ</t>
    </rPh>
    <phoneticPr fontId="3"/>
  </si>
  <si>
    <t>在宅医療患者数(歯科)</t>
    <rPh sb="0" eb="2">
      <t>ザイタク</t>
    </rPh>
    <rPh sb="2" eb="4">
      <t>イリョウ</t>
    </rPh>
    <rPh sb="4" eb="6">
      <t>カンジャ</t>
    </rPh>
    <rPh sb="6" eb="7">
      <t>スウ</t>
    </rPh>
    <rPh sb="8" eb="10">
      <t>シカ</t>
    </rPh>
    <phoneticPr fontId="3"/>
  </si>
  <si>
    <t>市区町村別</t>
    <phoneticPr fontId="3"/>
  </si>
  <si>
    <t>在宅医療…在宅医療診療行為を算定している者。ただし、新型コロナウイルスに伴う臨時的な対応として告示された在宅医療に関連する診療行為を除く。</t>
    <rPh sb="0" eb="2">
      <t>ザイタク</t>
    </rPh>
    <rPh sb="2" eb="4">
      <t>イリョウ</t>
    </rPh>
    <rPh sb="7" eb="9">
      <t>イリョウ</t>
    </rPh>
    <rPh sb="9" eb="11">
      <t>シンリョウ</t>
    </rPh>
    <rPh sb="11" eb="13">
      <t>コウイ</t>
    </rPh>
    <rPh sb="14" eb="16">
      <t>サンテイ</t>
    </rPh>
    <rPh sb="20" eb="21">
      <t>モノ</t>
    </rPh>
    <rPh sb="66" eb="67">
      <t>ノゾ</t>
    </rPh>
    <phoneticPr fontId="37"/>
  </si>
  <si>
    <t>割合(%)
(在宅医療患者
合計に占める
割合)</t>
    <rPh sb="0" eb="2">
      <t>ワリアイ</t>
    </rPh>
    <rPh sb="7" eb="9">
      <t>ザイタク</t>
    </rPh>
    <rPh sb="9" eb="11">
      <t>イリョウ</t>
    </rPh>
    <rPh sb="11" eb="13">
      <t>カンジャ</t>
    </rPh>
    <rPh sb="14" eb="16">
      <t>ゴウケイ</t>
    </rPh>
    <rPh sb="17" eb="18">
      <t>シ</t>
    </rPh>
    <rPh sb="21" eb="23">
      <t>ワリアイ</t>
    </rPh>
    <phoneticPr fontId="3"/>
  </si>
  <si>
    <t>-</t>
  </si>
  <si>
    <t>疾病分類(中分類)</t>
    <phoneticPr fontId="3"/>
  </si>
  <si>
    <t>在宅医療…在宅医療診療行為(歯科)を算定している者。ただし、新型コロナウイルスに伴う臨時的な対応として告示された在宅医療(歯科)に</t>
    <rPh sb="0" eb="2">
      <t>ザイタク</t>
    </rPh>
    <rPh sb="2" eb="4">
      <t>イリョウ</t>
    </rPh>
    <rPh sb="7" eb="9">
      <t>イリョウ</t>
    </rPh>
    <rPh sb="9" eb="11">
      <t>シンリョウ</t>
    </rPh>
    <rPh sb="11" eb="13">
      <t>コウイ</t>
    </rPh>
    <rPh sb="14" eb="16">
      <t>シカ</t>
    </rPh>
    <rPh sb="18" eb="20">
      <t>サンテイ</t>
    </rPh>
    <rPh sb="24" eb="25">
      <t>モノ</t>
    </rPh>
    <rPh sb="61" eb="63">
      <t>シカ</t>
    </rPh>
    <phoneticPr fontId="37"/>
  </si>
  <si>
    <t>訪問診療…歯科訪問診療料を算定している者。ただし、新型コロナウイルスに伴う臨時的な対応として告示された歯科訪問診療に</t>
    <rPh sb="0" eb="2">
      <t>ホウモン</t>
    </rPh>
    <rPh sb="2" eb="4">
      <t>シンリョウ</t>
    </rPh>
    <rPh sb="5" eb="7">
      <t>シカ</t>
    </rPh>
    <rPh sb="13" eb="15">
      <t>サンテイ</t>
    </rPh>
    <rPh sb="19" eb="20">
      <t>モノ</t>
    </rPh>
    <rPh sb="51" eb="53">
      <t>シカ</t>
    </rPh>
    <phoneticPr fontId="37"/>
  </si>
  <si>
    <t>　　　　　関連する診療行為を除く。</t>
    <phoneticPr fontId="3"/>
  </si>
  <si>
    <t>在宅医療…在宅医療診療行為を算定している者。ただし、新型コロナウイルスに伴う臨時的な対応として告示された在宅医療に</t>
    <rPh sb="0" eb="2">
      <t>ザイタク</t>
    </rPh>
    <rPh sb="2" eb="4">
      <t>イリョウ</t>
    </rPh>
    <rPh sb="7" eb="9">
      <t>イリョウ</t>
    </rPh>
    <rPh sb="9" eb="11">
      <t>シンリョウ</t>
    </rPh>
    <rPh sb="11" eb="13">
      <t>コウイ</t>
    </rPh>
    <rPh sb="14" eb="16">
      <t>サンテイ</t>
    </rPh>
    <rPh sb="20" eb="21">
      <t>モノ</t>
    </rPh>
    <phoneticPr fontId="37"/>
  </si>
  <si>
    <t>訪問診療…在宅患者訪問診療料を算定している者。ただし、新型コロナウイルスに伴う臨時的な対応として告示された訪問診療に</t>
    <rPh sb="0" eb="2">
      <t>ホウモン</t>
    </rPh>
    <rPh sb="2" eb="4">
      <t>シンリョウ</t>
    </rPh>
    <rPh sb="15" eb="17">
      <t>サンテイ</t>
    </rPh>
    <rPh sb="21" eb="22">
      <t>モノ</t>
    </rPh>
    <rPh sb="53" eb="57">
      <t>ホウモンシンリョウ</t>
    </rPh>
    <phoneticPr fontId="37"/>
  </si>
  <si>
    <t>在宅合計</t>
    <phoneticPr fontId="3"/>
  </si>
  <si>
    <t>全年齢</t>
    <rPh sb="0" eb="3">
      <t>ゼンネンレイ</t>
    </rPh>
    <phoneticPr fontId="37"/>
  </si>
  <si>
    <t>R2年度市区町村別数値</t>
  </si>
  <si>
    <t>R3年度</t>
    <rPh sb="2" eb="4">
      <t>ネンド</t>
    </rPh>
    <phoneticPr fontId="3"/>
  </si>
  <si>
    <t>R2年度</t>
    <rPh sb="2" eb="4">
      <t>ネンド</t>
    </rPh>
    <phoneticPr fontId="3"/>
  </si>
  <si>
    <t>前年度との差分(在宅医療患者割合(医科))</t>
    <rPh sb="0" eb="3">
      <t>ゼンネンド</t>
    </rPh>
    <rPh sb="5" eb="7">
      <t>サブン</t>
    </rPh>
    <phoneticPr fontId="3"/>
  </si>
  <si>
    <t>前年度との差分(訪問診療患者割合(医科))</t>
    <rPh sb="0" eb="3">
      <t>ゼンネンド</t>
    </rPh>
    <rPh sb="5" eb="7">
      <t>サブン</t>
    </rPh>
    <phoneticPr fontId="3"/>
  </si>
  <si>
    <t>前年度との差分(在宅医療患者割合(歯科))</t>
    <rPh sb="0" eb="3">
      <t>ゼンネンド</t>
    </rPh>
    <rPh sb="5" eb="7">
      <t>サブン</t>
    </rPh>
    <phoneticPr fontId="3"/>
  </si>
  <si>
    <t>前年度との差分</t>
    <rPh sb="0" eb="3">
      <t>ゼンネンド</t>
    </rPh>
    <rPh sb="5" eb="7">
      <t>サブン</t>
    </rPh>
    <phoneticPr fontId="3"/>
  </si>
  <si>
    <t>前年度との差分(訪問診療患者割合(歯科))</t>
    <rPh sb="0" eb="3">
      <t>ゼンネンド</t>
    </rPh>
    <rPh sb="5" eb="7">
      <t>サブン</t>
    </rPh>
    <phoneticPr fontId="3"/>
  </si>
  <si>
    <t>性別</t>
    <rPh sb="0" eb="2">
      <t>セ</t>
    </rPh>
    <phoneticPr fontId="37"/>
  </si>
  <si>
    <t>男性</t>
    <rPh sb="0" eb="2">
      <t>ダンセイ</t>
    </rPh>
    <phoneticPr fontId="3"/>
  </si>
  <si>
    <t>女性</t>
    <rPh sb="0" eb="2">
      <t>ジ</t>
    </rPh>
    <phoneticPr fontId="3"/>
  </si>
  <si>
    <t>男女計</t>
    <rPh sb="0" eb="3">
      <t>ダ</t>
    </rPh>
    <phoneticPr fontId="37"/>
  </si>
  <si>
    <t>データ化範囲(分析対象)…医科(入院外)の電子レセプトのみ。対象診療年月は令和3年4月～令和4年3月診療分(12カ月分)。</t>
    <rPh sb="16" eb="18">
      <t>ニュウイン</t>
    </rPh>
    <rPh sb="18" eb="19">
      <t>ガイ</t>
    </rPh>
    <phoneticPr fontId="37"/>
  </si>
  <si>
    <t>年齢基準日…令和4年3月31日時点。</t>
    <phoneticPr fontId="37"/>
  </si>
  <si>
    <t>データ化範囲(分析対象)…歯科の電子レセプトのみ。対象診療年月は令和3年4月～令和4年3月診療分(12カ月分)。</t>
    <rPh sb="13" eb="14">
      <t>ハ</t>
    </rPh>
    <phoneticPr fontId="37"/>
  </si>
  <si>
    <t>在宅医療費(円)</t>
    <rPh sb="0" eb="2">
      <t>ザイタク</t>
    </rPh>
    <rPh sb="4" eb="5">
      <t>ヒ</t>
    </rPh>
    <phoneticPr fontId="3"/>
  </si>
  <si>
    <t>割合(%)
(在宅医療費
合計に占める
割合)</t>
    <rPh sb="0" eb="2">
      <t>ワリアイ</t>
    </rPh>
    <rPh sb="7" eb="9">
      <t>ザイタク</t>
    </rPh>
    <rPh sb="9" eb="11">
      <t>イリョウ</t>
    </rPh>
    <rPh sb="11" eb="12">
      <t>ヒ</t>
    </rPh>
    <rPh sb="13" eb="15">
      <t>ゴウケイ</t>
    </rPh>
    <rPh sb="16" eb="17">
      <t>シ</t>
    </rPh>
    <rPh sb="20" eb="22">
      <t>ワリアイ</t>
    </rPh>
    <phoneticPr fontId="3"/>
  </si>
  <si>
    <t>データ化範囲(分析対象)…入院(DPCを含む)、入院外、調剤の電子レセプト。対象診療年月は令和3年4月～令和4年3月診療分(12カ月分)。</t>
    <phoneticPr fontId="3"/>
  </si>
  <si>
    <t>非該当</t>
    <rPh sb="0" eb="3">
      <t>ヒガイトウ</t>
    </rPh>
    <phoneticPr fontId="3"/>
  </si>
  <si>
    <t>要支援1</t>
    <rPh sb="0" eb="3">
      <t>ヨウシエン</t>
    </rPh>
    <phoneticPr fontId="4"/>
  </si>
  <si>
    <t>要支援2</t>
    <rPh sb="0" eb="3">
      <t>ヨウシエン</t>
    </rPh>
    <phoneticPr fontId="4"/>
  </si>
  <si>
    <t>要介護1</t>
    <rPh sb="0" eb="3">
      <t>ヨウカイゴ</t>
    </rPh>
    <phoneticPr fontId="4"/>
  </si>
  <si>
    <t>要介護2</t>
    <rPh sb="0" eb="3">
      <t>ヨウカイゴ</t>
    </rPh>
    <phoneticPr fontId="4"/>
  </si>
  <si>
    <t>要介護3</t>
    <rPh sb="0" eb="3">
      <t>ヨウカイゴ</t>
    </rPh>
    <phoneticPr fontId="4"/>
  </si>
  <si>
    <t>要介護4</t>
    <rPh sb="0" eb="3">
      <t>ヨウカイゴ</t>
    </rPh>
    <phoneticPr fontId="4"/>
  </si>
  <si>
    <t>要介護5</t>
    <rPh sb="0" eb="3">
      <t>ヨウカイゴ</t>
    </rPh>
    <phoneticPr fontId="4"/>
  </si>
  <si>
    <t>【グラフラベル用】</t>
    <rPh sb="7" eb="8">
      <t>ヨウ</t>
    </rPh>
    <phoneticPr fontId="3"/>
  </si>
  <si>
    <t>在宅医療患者数(医科)</t>
    <rPh sb="0" eb="2">
      <t>ザイタク</t>
    </rPh>
    <rPh sb="1" eb="2">
      <t>タク</t>
    </rPh>
    <rPh sb="2" eb="4">
      <t>イリョウ</t>
    </rPh>
    <rPh sb="4" eb="6">
      <t>カンジャ</t>
    </rPh>
    <rPh sb="6" eb="7">
      <t>スウ</t>
    </rPh>
    <rPh sb="8" eb="10">
      <t>イカ</t>
    </rPh>
    <phoneticPr fontId="3"/>
  </si>
  <si>
    <t>広域連合全体(年齢階層別)</t>
    <rPh sb="0" eb="2">
      <t>コウイキ</t>
    </rPh>
    <rPh sb="2" eb="4">
      <t>レンゴウ</t>
    </rPh>
    <rPh sb="4" eb="6">
      <t>ゼンタイ</t>
    </rPh>
    <phoneticPr fontId="37"/>
  </si>
  <si>
    <t>広域連合全体(年齢階層別)</t>
    <rPh sb="0" eb="2">
      <t>コウイキ</t>
    </rPh>
    <rPh sb="2" eb="4">
      <t>レンゴウ</t>
    </rPh>
    <rPh sb="4" eb="6">
      <t>ゼンタイ</t>
    </rPh>
    <rPh sb="6" eb="13">
      <t>ネ</t>
    </rPh>
    <phoneticPr fontId="37"/>
  </si>
  <si>
    <t>広域連合全体(男女別)</t>
    <rPh sb="0" eb="2">
      <t>コウイキ</t>
    </rPh>
    <rPh sb="2" eb="4">
      <t>レンゴウ</t>
    </rPh>
    <rPh sb="4" eb="6">
      <t>ゼンタイ</t>
    </rPh>
    <rPh sb="6" eb="11">
      <t>ダ</t>
    </rPh>
    <phoneticPr fontId="37"/>
  </si>
  <si>
    <t>地区別</t>
    <rPh sb="0" eb="2">
      <t>チク</t>
    </rPh>
    <phoneticPr fontId="3"/>
  </si>
  <si>
    <t>在宅医療患者割合(医科)</t>
    <rPh sb="2" eb="4">
      <t>イリョウ</t>
    </rPh>
    <phoneticPr fontId="3"/>
  </si>
  <si>
    <t>地区別</t>
    <phoneticPr fontId="3"/>
  </si>
  <si>
    <t>前年度との差分(在宅医療患者割合(医科))</t>
    <phoneticPr fontId="3"/>
  </si>
  <si>
    <t>市区町村別</t>
    <phoneticPr fontId="3"/>
  </si>
  <si>
    <t>在宅医療患者割合(医科)</t>
    <rPh sb="0" eb="2">
      <t>ザイタク</t>
    </rPh>
    <rPh sb="2" eb="4">
      <t>イリョウ</t>
    </rPh>
    <phoneticPr fontId="3"/>
  </si>
  <si>
    <t>前年度との差分(訪問診療患者割合(医科))</t>
    <phoneticPr fontId="3"/>
  </si>
  <si>
    <t>在宅医療患者割合(歯科)</t>
    <rPh sb="2" eb="4">
      <t>イリョウ</t>
    </rPh>
    <phoneticPr fontId="3"/>
  </si>
  <si>
    <t>在宅医療患者割合(歯科)</t>
    <rPh sb="0" eb="2">
      <t>ザイタク</t>
    </rPh>
    <rPh sb="2" eb="4">
      <t>イリョウ</t>
    </rPh>
    <rPh sb="4" eb="6">
      <t>カンジャ</t>
    </rPh>
    <rPh sb="6" eb="8">
      <t>ワリアイ</t>
    </rPh>
    <phoneticPr fontId="3"/>
  </si>
  <si>
    <t>前年度との差分(在宅医療患者割合(歯科))</t>
    <phoneticPr fontId="3"/>
  </si>
  <si>
    <t>訪問診療患者割合(歯科)</t>
    <rPh sb="0" eb="2">
      <t>ホウモン</t>
    </rPh>
    <rPh sb="2" eb="4">
      <t>シンリョウ</t>
    </rPh>
    <rPh sb="4" eb="6">
      <t>カンジャ</t>
    </rPh>
    <rPh sb="6" eb="8">
      <t>ワリアイ</t>
    </rPh>
    <phoneticPr fontId="3"/>
  </si>
  <si>
    <t>前年度との差分(訪問診療患者割合(歯科))</t>
    <phoneticPr fontId="3"/>
  </si>
  <si>
    <t>在宅医療患者の患者一人当たりの在宅医療費上位5位疾病(医科)</t>
    <rPh sb="0" eb="2">
      <t>ザイタク</t>
    </rPh>
    <rPh sb="2" eb="4">
      <t>イリョウ</t>
    </rPh>
    <rPh sb="4" eb="6">
      <t>カンジャ</t>
    </rPh>
    <rPh sb="7" eb="9">
      <t>カンジャ</t>
    </rPh>
    <rPh sb="9" eb="11">
      <t>ヒトリ</t>
    </rPh>
    <rPh sb="11" eb="12">
      <t>ア</t>
    </rPh>
    <rPh sb="15" eb="17">
      <t>ザイタク</t>
    </rPh>
    <rPh sb="17" eb="19">
      <t>イリョウ</t>
    </rPh>
    <rPh sb="19" eb="20">
      <t>ヒ</t>
    </rPh>
    <rPh sb="20" eb="22">
      <t>ジョウイ</t>
    </rPh>
    <rPh sb="23" eb="24">
      <t>イ</t>
    </rPh>
    <rPh sb="24" eb="26">
      <t>シッペイ</t>
    </rPh>
    <rPh sb="27" eb="29">
      <t>イカ</t>
    </rPh>
    <phoneticPr fontId="3"/>
  </si>
  <si>
    <t>医療機関数</t>
    <rPh sb="0" eb="2">
      <t>イリョウ</t>
    </rPh>
    <rPh sb="2" eb="4">
      <t>キカン</t>
    </rPh>
    <rPh sb="4" eb="5">
      <t>スウ</t>
    </rPh>
    <phoneticPr fontId="3"/>
  </si>
  <si>
    <t>市区町村</t>
    <rPh sb="0" eb="2">
      <t>シク</t>
    </rPh>
    <rPh sb="2" eb="4">
      <t>チョウソン</t>
    </rPh>
    <phoneticPr fontId="3"/>
  </si>
  <si>
    <t>市区町村</t>
    <rPh sb="0" eb="4">
      <t>シクチョウソン</t>
    </rPh>
    <phoneticPr fontId="3"/>
  </si>
  <si>
    <t>1113</t>
  </si>
  <si>
    <t>0903</t>
  </si>
  <si>
    <t>0901</t>
  </si>
  <si>
    <t>0602</t>
  </si>
  <si>
    <t>0606</t>
  </si>
  <si>
    <t>0402</t>
  </si>
  <si>
    <t>その他の消化器系の疾患</t>
  </si>
  <si>
    <t>その他の心疾患</t>
  </si>
  <si>
    <t>高血圧性疾患</t>
  </si>
  <si>
    <t>アルツハイマー病</t>
  </si>
  <si>
    <t>その他の神経系の疾患</t>
  </si>
  <si>
    <t>糖尿病</t>
  </si>
  <si>
    <t>1309</t>
  </si>
  <si>
    <t>1800</t>
  </si>
  <si>
    <t>0210</t>
  </si>
  <si>
    <t>1402</t>
  </si>
  <si>
    <t>1011</t>
  </si>
  <si>
    <t>0601</t>
  </si>
  <si>
    <t>骨の密度及び構造の障害</t>
  </si>
  <si>
    <t>症状，徴候及び異常臨床所見・異常検査所見で他に分類されないもの</t>
  </si>
  <si>
    <t>その他の悪性新生物＜腫瘍＞</t>
  </si>
  <si>
    <t>腎不全</t>
  </si>
  <si>
    <t>その他の呼吸器系の疾患</t>
  </si>
  <si>
    <t>パーキンソン病</t>
  </si>
  <si>
    <t>1203</t>
  </si>
  <si>
    <t>その他の皮膚及び皮下組織の疾患</t>
  </si>
  <si>
    <t>1202</t>
  </si>
  <si>
    <t>皮膚炎及び湿疹</t>
  </si>
  <si>
    <t>0209</t>
  </si>
  <si>
    <t>1009</t>
  </si>
  <si>
    <t>0205</t>
  </si>
  <si>
    <t>2210</t>
  </si>
  <si>
    <t>0203</t>
  </si>
  <si>
    <t>0603</t>
  </si>
  <si>
    <t>0206</t>
  </si>
  <si>
    <t>白血病</t>
  </si>
  <si>
    <t>慢性閉塞性肺疾患</t>
  </si>
  <si>
    <t>気管，気管支及び肺の悪性新生物＜腫瘍＞</t>
  </si>
  <si>
    <t>重症急性呼吸器症候群［SARS］</t>
  </si>
  <si>
    <t>直腸S状結腸移行部及び直腸の悪性新生物＜腫瘍＞</t>
  </si>
  <si>
    <t>てんかん</t>
  </si>
  <si>
    <t>乳房の悪性新生物＜腫瘍＞</t>
  </si>
  <si>
    <t>0207</t>
  </si>
  <si>
    <t>0208</t>
  </si>
  <si>
    <t>0502</t>
  </si>
  <si>
    <t>0506</t>
  </si>
  <si>
    <t>0204</t>
  </si>
  <si>
    <t>0911</t>
  </si>
  <si>
    <t>0108</t>
  </si>
  <si>
    <t>0201</t>
  </si>
  <si>
    <t>1010</t>
  </si>
  <si>
    <t>0604</t>
  </si>
  <si>
    <t>0211</t>
  </si>
  <si>
    <t>1504</t>
  </si>
  <si>
    <t>0202</t>
  </si>
  <si>
    <t>0106</t>
  </si>
  <si>
    <t>1301</t>
  </si>
  <si>
    <t>9999</t>
  </si>
  <si>
    <t>0801</t>
  </si>
  <si>
    <t>1107</t>
  </si>
  <si>
    <t>0605</t>
  </si>
  <si>
    <t>0501</t>
  </si>
  <si>
    <t>子宮の悪性新生物＜腫瘍＞</t>
  </si>
  <si>
    <t>悪性リンパ腫</t>
  </si>
  <si>
    <t>精神作用物質使用による精神及び行動の障害</t>
  </si>
  <si>
    <t>知的障害＜精神遅滞＞</t>
  </si>
  <si>
    <t>肝及び肝内胆管の悪性新生物＜腫瘍＞</t>
  </si>
  <si>
    <t>低血圧（症）</t>
  </si>
  <si>
    <t>感染症及び寄生虫症の続発・後遺症</t>
  </si>
  <si>
    <t>胃の悪性新生物＜腫瘍＞</t>
  </si>
  <si>
    <t>喘息</t>
  </si>
  <si>
    <t>脳性麻痺及びその他の麻痺性症候群</t>
  </si>
  <si>
    <t>良性新生物＜腫瘍＞及びその他の新生物＜腫瘍＞</t>
  </si>
  <si>
    <t>その他の妊娠，分娩及び産じょく</t>
  </si>
  <si>
    <t>結腸の悪性新生物＜腫瘍＞</t>
  </si>
  <si>
    <t>その他のウイルス性疾患</t>
  </si>
  <si>
    <t>炎症性多発性関節障害</t>
  </si>
  <si>
    <t>分類外</t>
  </si>
  <si>
    <t>外耳炎</t>
  </si>
  <si>
    <t>アルコール性肝疾患</t>
  </si>
  <si>
    <t>自律神経系の障害</t>
  </si>
  <si>
    <t>血管性及び詳細不明の認知症</t>
  </si>
  <si>
    <t>広域連合全体(要介護度別)</t>
    <rPh sb="0" eb="2">
      <t>コウイキ</t>
    </rPh>
    <rPh sb="2" eb="4">
      <t>レンゴウ</t>
    </rPh>
    <rPh sb="4" eb="6">
      <t>ゼンタイ</t>
    </rPh>
    <phoneticPr fontId="37"/>
  </si>
  <si>
    <t>要介護度</t>
    <phoneticPr fontId="37"/>
  </si>
  <si>
    <t>広域連合全体</t>
    <rPh sb="0" eb="2">
      <t>コウイキ</t>
    </rPh>
    <rPh sb="2" eb="4">
      <t>レンゴウ</t>
    </rPh>
    <rPh sb="4" eb="6">
      <t>ゼンタイ</t>
    </rPh>
    <phoneticPr fontId="37"/>
  </si>
  <si>
    <t>広域連合全体</t>
    <rPh sb="0" eb="6">
      <t>コウイキレンゴウゼンタイ</t>
    </rPh>
    <phoneticPr fontId="37"/>
  </si>
  <si>
    <t>広域連合全体(要介護度別)</t>
    <rPh sb="0" eb="2">
      <t>コウイキ</t>
    </rPh>
    <rPh sb="2" eb="4">
      <t>レンゴウ</t>
    </rPh>
    <rPh sb="4" eb="6">
      <t>ゼンタイ</t>
    </rPh>
    <rPh sb="7" eb="8">
      <t>ヨウ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</si>
</sst>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_ "/>
    <numFmt numFmtId="178" formatCode="0.0%"/>
    <numFmt numFmtId="179" formatCode="#,##0_ ;[Red]\-#,##0\ "/>
    <numFmt numFmtId="180" formatCode="0.0_ ;[Red]\-0.0\ "/>
  </numFmts>
  <fonts count="64">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6"/>
      <name val="ＭＳ Ｐゴシック"/>
      <family val="3"/>
      <charset val="128"/>
    </font>
    <font>
      <sz val="10"/>
      <color theme="1"/>
      <name val="ＭＳ Ｐ明朝"/>
      <family val="1"/>
      <charset val="128"/>
    </font>
    <font>
      <sz val="11"/>
      <color theme="1"/>
      <name val="ＭＳ Ｐ明朝"/>
      <family val="2"/>
      <charset val="128"/>
    </font>
    <font>
      <u/>
      <sz val="11"/>
      <color theme="10"/>
      <name val="ＭＳ Ｐゴシック"/>
      <family val="2"/>
      <charset val="128"/>
      <scheme val="minor"/>
    </font>
    <font>
      <sz val="14"/>
      <name val="ＭＳ 明朝"/>
      <family val="1"/>
      <charset val="128"/>
    </font>
    <font>
      <sz val="9"/>
      <color theme="1"/>
      <name val="ＭＳ 明朝"/>
      <family val="1"/>
      <charset val="128"/>
    </font>
    <font>
      <sz val="10"/>
      <color theme="1"/>
      <name val="ＭＳ 明朝"/>
      <family val="1"/>
      <charset val="128"/>
    </font>
    <font>
      <sz val="6"/>
      <name val="ＭＳ Ｐゴシック"/>
      <family val="3"/>
      <charset val="128"/>
      <scheme val="minor"/>
    </font>
    <font>
      <sz val="8"/>
      <color theme="1"/>
      <name val="ＭＳ 明朝"/>
      <family val="1"/>
      <charset val="128"/>
    </font>
    <font>
      <sz val="8"/>
      <name val="ＭＳ 明朝"/>
      <family val="1"/>
      <charset val="128"/>
    </font>
    <font>
      <sz val="11"/>
      <color theme="1"/>
      <name val="ＭＳ ゴシック"/>
      <family val="3"/>
      <charset val="128"/>
    </font>
    <font>
      <sz val="11"/>
      <color theme="1"/>
      <name val="ＭＳ 明朝"/>
      <family val="1"/>
      <charset val="128"/>
    </font>
    <font>
      <sz val="9"/>
      <name val="ＭＳ 明朝"/>
      <family val="1"/>
      <charset val="128"/>
    </font>
    <font>
      <b/>
      <sz val="9"/>
      <color theme="1"/>
      <name val="ＭＳ 明朝"/>
      <family val="1"/>
      <charset val="128"/>
    </font>
    <font>
      <b/>
      <sz val="9"/>
      <name val="ＭＳ 明朝"/>
      <family val="1"/>
      <charset val="128"/>
    </font>
    <font>
      <sz val="9"/>
      <color rgb="FF000000"/>
      <name val="ＭＳ 明朝"/>
      <family val="1"/>
      <charset val="128"/>
    </font>
    <font>
      <sz val="9.5"/>
      <color theme="1"/>
      <name val="ＭＳ 明朝"/>
      <family val="1"/>
      <charset val="128"/>
    </font>
    <font>
      <sz val="9.5"/>
      <name val="ＭＳ 明朝"/>
      <family val="1"/>
      <charset val="128"/>
    </font>
    <font>
      <sz val="11"/>
      <color rgb="FFFF0000"/>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9C0006"/>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rgb="FF9C6500"/>
      <name val="ＭＳ Ｐゴシック"/>
      <family val="2"/>
      <charset val="128"/>
      <scheme val="minor"/>
    </font>
    <font>
      <sz val="10.5"/>
      <color theme="1"/>
      <name val="ＭＳ 明朝"/>
      <family val="1"/>
      <charset val="128"/>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AA0A0"/>
        <bgColor indexed="64"/>
      </patternFill>
    </fill>
    <fill>
      <patternFill patternType="solid">
        <fgColor rgb="FFFAD2AA"/>
        <bgColor indexed="64"/>
      </patternFill>
    </fill>
    <fill>
      <patternFill patternType="solid">
        <fgColor rgb="FFFFFFC0"/>
        <bgColor indexed="64"/>
      </patternFill>
    </fill>
    <fill>
      <patternFill patternType="solid">
        <fgColor rgb="FFC8FAC8"/>
        <bgColor indexed="64"/>
      </patternFill>
    </fill>
    <fill>
      <patternFill patternType="solid">
        <fgColor rgb="FFC8C8FA"/>
        <bgColor indexed="64"/>
      </patternFill>
    </fill>
    <fill>
      <patternFill patternType="solid">
        <fgColor rgb="FFCBE0C7"/>
        <bgColor indexed="64"/>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6">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style="thin">
        <color auto="1"/>
      </left>
      <right style="thin">
        <color theme="0" tint="-0.499984740745262"/>
      </right>
      <top style="thin">
        <color auto="1"/>
      </top>
      <bottom/>
      <diagonal/>
    </border>
    <border>
      <left style="thin">
        <color indexed="64"/>
      </left>
      <right style="thin">
        <color indexed="64"/>
      </right>
      <top style="thin">
        <color auto="1"/>
      </top>
      <bottom/>
      <diagonal/>
    </border>
    <border>
      <left style="thin">
        <color indexed="64"/>
      </left>
      <right/>
      <top style="thin">
        <color auto="1"/>
      </top>
      <bottom/>
      <diagonal/>
    </border>
    <border>
      <left/>
      <right style="thin">
        <color indexed="64"/>
      </right>
      <top style="thin">
        <color auto="1"/>
      </top>
      <bottom/>
      <diagonal/>
    </border>
    <border>
      <left style="thin">
        <color auto="1"/>
      </left>
      <right style="thin">
        <color theme="0" tint="-0.499984740745262"/>
      </right>
      <top/>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double">
        <color auto="1"/>
      </top>
      <bottom style="thin">
        <color auto="1"/>
      </bottom>
      <diagonal/>
    </border>
    <border>
      <left style="thin">
        <color auto="1"/>
      </left>
      <right/>
      <top style="hair">
        <color auto="1"/>
      </top>
      <bottom/>
      <diagonal/>
    </border>
    <border>
      <left style="thin">
        <color auto="1"/>
      </left>
      <right style="thin">
        <color auto="1"/>
      </right>
      <top style="hair">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double">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auto="1"/>
      </right>
      <top style="thin">
        <color auto="1"/>
      </top>
      <bottom style="thin">
        <color indexed="64"/>
      </bottom>
      <diagonal/>
    </border>
    <border>
      <left/>
      <right/>
      <top style="thin">
        <color indexed="64"/>
      </top>
      <bottom/>
      <diagonal/>
    </border>
    <border>
      <left style="thin">
        <color auto="1"/>
      </left>
      <right style="thin">
        <color auto="1"/>
      </right>
      <top style="double">
        <color auto="1"/>
      </top>
      <bottom style="thin">
        <color auto="1"/>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auto="1"/>
      </bottom>
      <diagonal/>
    </border>
    <border>
      <left style="thin">
        <color indexed="64"/>
      </left>
      <right style="thin">
        <color auto="1"/>
      </right>
      <top style="double">
        <color auto="1"/>
      </top>
      <bottom style="thin">
        <color indexed="64"/>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right/>
      <top/>
      <bottom style="thin">
        <color indexed="64"/>
      </bottom>
      <diagonal/>
    </border>
    <border>
      <left/>
      <right/>
      <top style="double">
        <color indexed="64"/>
      </top>
      <bottom/>
      <diagonal/>
    </border>
    <border>
      <left/>
      <right style="thin">
        <color indexed="64"/>
      </right>
      <top style="double">
        <color indexed="64"/>
      </top>
      <bottom style="hair">
        <color indexed="64"/>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top style="thin">
        <color indexed="64"/>
      </top>
      <bottom style="hair">
        <color indexed="64"/>
      </bottom>
      <diagonal/>
    </border>
    <border>
      <left style="thin">
        <color auto="1"/>
      </left>
      <right style="thin">
        <color indexed="64"/>
      </right>
      <top style="hair">
        <color auto="1"/>
      </top>
      <bottom style="double">
        <color auto="1"/>
      </bottom>
      <diagonal/>
    </border>
    <border>
      <left/>
      <right style="thin">
        <color indexed="64"/>
      </right>
      <top style="thin">
        <color indexed="64"/>
      </top>
      <bottom style="hair">
        <color indexed="64"/>
      </bottom>
      <diagonal/>
    </border>
  </borders>
  <cellStyleXfs count="1787">
    <xf numFmtId="0" fontId="0" fillId="0" borderId="0">
      <alignment vertical="center"/>
    </xf>
    <xf numFmtId="0" fontId="4"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8" fillId="23" borderId="7" applyNumberFormat="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9" fontId="10"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1" fillId="0" borderId="0" applyFont="0" applyFill="0" applyBorder="0" applyAlignment="0" applyProtection="0">
      <alignment vertical="center"/>
    </xf>
    <xf numFmtId="9" fontId="12" fillId="0" borderId="0" applyFont="0" applyFill="0" applyBorder="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4" borderId="2"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5" fillId="3"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5" fillId="0" borderId="0" applyFont="0" applyFill="0" applyBorder="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1" fillId="0" borderId="0">
      <alignment vertical="center"/>
    </xf>
    <xf numFmtId="0" fontId="1" fillId="0" borderId="0">
      <alignment vertical="center"/>
    </xf>
    <xf numFmtId="0" fontId="11" fillId="0" borderId="0">
      <alignment vertical="center"/>
    </xf>
    <xf numFmtId="0" fontId="11" fillId="0" borderId="0">
      <alignment vertical="center"/>
    </xf>
    <xf numFmtId="0" fontId="27" fillId="0" borderId="0">
      <alignment vertical="center"/>
    </xf>
    <xf numFmtId="0" fontId="4" fillId="0" borderId="0"/>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4" fillId="0" borderId="0">
      <alignment vertical="center"/>
    </xf>
    <xf numFmtId="0" fontId="1"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2" borderId="0" applyNumberFormat="0" applyBorder="0" applyAlignment="0" applyProtection="0">
      <alignment vertical="center"/>
    </xf>
    <xf numFmtId="0" fontId="2" fillId="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15" fillId="3" borderId="0" applyNumberFormat="0" applyBorder="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0" fontId="16" fillId="26" borderId="10"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xf numFmtId="38" fontId="32"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26" fillId="10" borderId="10"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12" fillId="0" borderId="0"/>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 fillId="0" borderId="0" applyFont="0" applyFill="0" applyBorder="0" applyAlignment="0" applyProtection="0">
      <alignment vertical="center"/>
    </xf>
    <xf numFmtId="0" fontId="3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23" fillId="26" borderId="15"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34" fillId="0" borderId="0"/>
    <xf numFmtId="0" fontId="28" fillId="7" borderId="0" applyNumberFormat="0" applyBorder="0" applyAlignment="0" applyProtection="0">
      <alignment vertical="center"/>
    </xf>
    <xf numFmtId="0" fontId="32" fillId="0" borderId="0">
      <alignment vertical="center"/>
    </xf>
    <xf numFmtId="0" fontId="1" fillId="0" borderId="0">
      <alignment vertical="center"/>
    </xf>
    <xf numFmtId="0" fontId="32" fillId="0" borderId="0">
      <alignment vertical="center"/>
    </xf>
    <xf numFmtId="0" fontId="40" fillId="0" borderId="0">
      <alignment vertical="center"/>
    </xf>
    <xf numFmtId="38" fontId="40"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4" fillId="25" borderId="43" applyNumberFormat="0" applyFont="0" applyAlignment="0" applyProtection="0">
      <alignment vertical="center"/>
    </xf>
    <xf numFmtId="0" fontId="4" fillId="25" borderId="43" applyNumberFormat="0" applyFont="0" applyAlignment="0" applyProtection="0">
      <alignment vertical="center"/>
    </xf>
    <xf numFmtId="0" fontId="4" fillId="25" borderId="43" applyNumberFormat="0" applyFont="0" applyAlignment="0" applyProtection="0">
      <alignment vertical="center"/>
    </xf>
    <xf numFmtId="0" fontId="4" fillId="25" borderId="43" applyNumberFormat="0" applyFont="0" applyAlignment="0" applyProtection="0">
      <alignment vertical="center"/>
    </xf>
    <xf numFmtId="0" fontId="4" fillId="25" borderId="43" applyNumberFormat="0" applyFont="0" applyAlignment="0" applyProtection="0">
      <alignment vertical="center"/>
    </xf>
    <xf numFmtId="0" fontId="4" fillId="25" borderId="43" applyNumberFormat="0" applyFont="0" applyAlignment="0" applyProtection="0">
      <alignment vertical="center"/>
    </xf>
    <xf numFmtId="0" fontId="4" fillId="25" borderId="43" applyNumberFormat="0" applyFont="0" applyAlignment="0" applyProtection="0">
      <alignment vertical="center"/>
    </xf>
    <xf numFmtId="0" fontId="4" fillId="25" borderId="43" applyNumberFormat="0" applyFont="0" applyAlignment="0" applyProtection="0">
      <alignment vertical="center"/>
    </xf>
    <xf numFmtId="0" fontId="4" fillId="25" borderId="43" applyNumberFormat="0" applyFont="0" applyAlignment="0" applyProtection="0">
      <alignment vertical="center"/>
    </xf>
    <xf numFmtId="0" fontId="4" fillId="25" borderId="43" applyNumberFormat="0" applyFont="0" applyAlignment="0" applyProtection="0">
      <alignment vertical="center"/>
    </xf>
    <xf numFmtId="0" fontId="4" fillId="25" borderId="43" applyNumberFormat="0" applyFont="0" applyAlignment="0" applyProtection="0">
      <alignment vertical="center"/>
    </xf>
    <xf numFmtId="0" fontId="4" fillId="25" borderId="43" applyNumberFormat="0" applyFont="0" applyAlignment="0" applyProtection="0">
      <alignment vertical="center"/>
    </xf>
    <xf numFmtId="0" fontId="4" fillId="25" borderId="43" applyNumberFormat="0" applyFont="0" applyAlignment="0" applyProtection="0">
      <alignment vertical="center"/>
    </xf>
    <xf numFmtId="0" fontId="4" fillId="25" borderId="43" applyNumberFormat="0" applyFont="0" applyAlignment="0" applyProtection="0">
      <alignment vertical="center"/>
    </xf>
    <xf numFmtId="0" fontId="4" fillId="25" borderId="43" applyNumberFormat="0" applyFont="0" applyAlignment="0" applyProtection="0">
      <alignment vertical="center"/>
    </xf>
    <xf numFmtId="0" fontId="16" fillId="26" borderId="44" applyNumberFormat="0" applyAlignment="0" applyProtection="0">
      <alignment vertical="center"/>
    </xf>
    <xf numFmtId="0" fontId="16" fillId="26" borderId="44" applyNumberFormat="0" applyAlignment="0" applyProtection="0">
      <alignment vertical="center"/>
    </xf>
    <xf numFmtId="0" fontId="16" fillId="26" borderId="44" applyNumberFormat="0" applyAlignment="0" applyProtection="0">
      <alignment vertical="center"/>
    </xf>
    <xf numFmtId="0" fontId="16" fillId="26" borderId="44" applyNumberFormat="0" applyAlignment="0" applyProtection="0">
      <alignment vertical="center"/>
    </xf>
    <xf numFmtId="0" fontId="16" fillId="26" borderId="44" applyNumberFormat="0" applyAlignment="0" applyProtection="0">
      <alignment vertical="center"/>
    </xf>
    <xf numFmtId="0" fontId="16" fillId="26" borderId="44" applyNumberFormat="0" applyAlignment="0" applyProtection="0">
      <alignment vertical="center"/>
    </xf>
    <xf numFmtId="0" fontId="16" fillId="26" borderId="44" applyNumberFormat="0" applyAlignment="0" applyProtection="0">
      <alignment vertical="center"/>
    </xf>
    <xf numFmtId="0" fontId="16" fillId="26" borderId="44" applyNumberFormat="0" applyAlignment="0" applyProtection="0">
      <alignment vertical="center"/>
    </xf>
    <xf numFmtId="0" fontId="16" fillId="26" borderId="44" applyNumberFormat="0" applyAlignment="0" applyProtection="0">
      <alignment vertical="center"/>
    </xf>
    <xf numFmtId="0" fontId="16" fillId="26" borderId="44" applyNumberFormat="0" applyAlignment="0" applyProtection="0">
      <alignment vertical="center"/>
    </xf>
    <xf numFmtId="0" fontId="16" fillId="26" borderId="44" applyNumberFormat="0" applyAlignment="0" applyProtection="0">
      <alignment vertical="center"/>
    </xf>
    <xf numFmtId="0" fontId="16" fillId="26" borderId="44" applyNumberFormat="0" applyAlignment="0" applyProtection="0">
      <alignment vertical="center"/>
    </xf>
    <xf numFmtId="0" fontId="16" fillId="26" borderId="44" applyNumberFormat="0" applyAlignment="0" applyProtection="0">
      <alignment vertical="center"/>
    </xf>
    <xf numFmtId="0" fontId="16" fillId="26" borderId="44" applyNumberFormat="0" applyAlignment="0" applyProtection="0">
      <alignment vertical="center"/>
    </xf>
    <xf numFmtId="0" fontId="16" fillId="26" borderId="44"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2" fillId="0" borderId="45" applyNumberFormat="0" applyFill="0" applyAlignment="0" applyProtection="0">
      <alignment vertical="center"/>
    </xf>
    <xf numFmtId="0" fontId="22" fillId="0" borderId="45" applyNumberFormat="0" applyFill="0" applyAlignment="0" applyProtection="0">
      <alignment vertical="center"/>
    </xf>
    <xf numFmtId="0" fontId="22" fillId="0" borderId="45" applyNumberFormat="0" applyFill="0" applyAlignment="0" applyProtection="0">
      <alignment vertical="center"/>
    </xf>
    <xf numFmtId="0" fontId="22" fillId="0" borderId="45" applyNumberFormat="0" applyFill="0" applyAlignment="0" applyProtection="0">
      <alignment vertical="center"/>
    </xf>
    <xf numFmtId="0" fontId="22" fillId="0" borderId="45" applyNumberFormat="0" applyFill="0" applyAlignment="0" applyProtection="0">
      <alignment vertical="center"/>
    </xf>
    <xf numFmtId="0" fontId="22" fillId="0" borderId="45" applyNumberFormat="0" applyFill="0" applyAlignment="0" applyProtection="0">
      <alignment vertical="center"/>
    </xf>
    <xf numFmtId="0" fontId="22" fillId="0" borderId="45" applyNumberFormat="0" applyFill="0" applyAlignment="0" applyProtection="0">
      <alignment vertical="center"/>
    </xf>
    <xf numFmtId="0" fontId="22" fillId="0" borderId="45" applyNumberFormat="0" applyFill="0" applyAlignment="0" applyProtection="0">
      <alignment vertical="center"/>
    </xf>
    <xf numFmtId="0" fontId="22" fillId="0" borderId="45" applyNumberFormat="0" applyFill="0" applyAlignment="0" applyProtection="0">
      <alignment vertical="center"/>
    </xf>
    <xf numFmtId="0" fontId="22" fillId="0" borderId="45" applyNumberFormat="0" applyFill="0" applyAlignment="0" applyProtection="0">
      <alignment vertical="center"/>
    </xf>
    <xf numFmtId="0" fontId="22" fillId="0" borderId="45" applyNumberFormat="0" applyFill="0" applyAlignment="0" applyProtection="0">
      <alignment vertical="center"/>
    </xf>
    <xf numFmtId="0" fontId="22" fillId="0" borderId="45" applyNumberFormat="0" applyFill="0" applyAlignment="0" applyProtection="0">
      <alignment vertical="center"/>
    </xf>
    <xf numFmtId="0" fontId="22" fillId="0" borderId="45" applyNumberFormat="0" applyFill="0" applyAlignment="0" applyProtection="0">
      <alignment vertical="center"/>
    </xf>
    <xf numFmtId="0" fontId="22" fillId="0" borderId="45" applyNumberFormat="0" applyFill="0" applyAlignment="0" applyProtection="0">
      <alignment vertical="center"/>
    </xf>
    <xf numFmtId="0" fontId="22" fillId="0" borderId="45" applyNumberFormat="0" applyFill="0" applyAlignment="0" applyProtection="0">
      <alignment vertical="center"/>
    </xf>
    <xf numFmtId="0" fontId="23" fillId="26" borderId="46" applyNumberFormat="0" applyAlignment="0" applyProtection="0">
      <alignment vertical="center"/>
    </xf>
    <xf numFmtId="0" fontId="23" fillId="26" borderId="46" applyNumberFormat="0" applyAlignment="0" applyProtection="0">
      <alignment vertical="center"/>
    </xf>
    <xf numFmtId="0" fontId="23" fillId="26" borderId="46" applyNumberFormat="0" applyAlignment="0" applyProtection="0">
      <alignment vertical="center"/>
    </xf>
    <xf numFmtId="0" fontId="23" fillId="26" borderId="46" applyNumberFormat="0" applyAlignment="0" applyProtection="0">
      <alignment vertical="center"/>
    </xf>
    <xf numFmtId="0" fontId="23" fillId="26" borderId="46" applyNumberFormat="0" applyAlignment="0" applyProtection="0">
      <alignment vertical="center"/>
    </xf>
    <xf numFmtId="0" fontId="23" fillId="26" borderId="46" applyNumberFormat="0" applyAlignment="0" applyProtection="0">
      <alignment vertical="center"/>
    </xf>
    <xf numFmtId="0" fontId="23" fillId="26" borderId="46" applyNumberFormat="0" applyAlignment="0" applyProtection="0">
      <alignment vertical="center"/>
    </xf>
    <xf numFmtId="0" fontId="23" fillId="26" borderId="46" applyNumberFormat="0" applyAlignment="0" applyProtection="0">
      <alignment vertical="center"/>
    </xf>
    <xf numFmtId="0" fontId="23" fillId="26" borderId="46" applyNumberFormat="0" applyAlignment="0" applyProtection="0">
      <alignment vertical="center"/>
    </xf>
    <xf numFmtId="0" fontId="23" fillId="26" borderId="46" applyNumberFormat="0" applyAlignment="0" applyProtection="0">
      <alignment vertical="center"/>
    </xf>
    <xf numFmtId="0" fontId="23" fillId="26" borderId="46" applyNumberFormat="0" applyAlignment="0" applyProtection="0">
      <alignment vertical="center"/>
    </xf>
    <xf numFmtId="0" fontId="23" fillId="26" borderId="46" applyNumberFormat="0" applyAlignment="0" applyProtection="0">
      <alignment vertical="center"/>
    </xf>
    <xf numFmtId="0" fontId="26" fillId="10" borderId="44" applyNumberFormat="0" applyAlignment="0" applyProtection="0">
      <alignment vertical="center"/>
    </xf>
    <xf numFmtId="0" fontId="26" fillId="10" borderId="44" applyNumberFormat="0" applyAlignment="0" applyProtection="0">
      <alignment vertical="center"/>
    </xf>
    <xf numFmtId="0" fontId="26" fillId="10" borderId="44" applyNumberFormat="0" applyAlignment="0" applyProtection="0">
      <alignment vertical="center"/>
    </xf>
    <xf numFmtId="0" fontId="26" fillId="10" borderId="44" applyNumberFormat="0" applyAlignment="0" applyProtection="0">
      <alignment vertical="center"/>
    </xf>
    <xf numFmtId="0" fontId="26" fillId="10" borderId="44" applyNumberFormat="0" applyAlignment="0" applyProtection="0">
      <alignment vertical="center"/>
    </xf>
    <xf numFmtId="0" fontId="26" fillId="10" borderId="44" applyNumberFormat="0" applyAlignment="0" applyProtection="0">
      <alignment vertical="center"/>
    </xf>
    <xf numFmtId="0" fontId="26" fillId="10" borderId="44" applyNumberFormat="0" applyAlignment="0" applyProtection="0">
      <alignment vertical="center"/>
    </xf>
    <xf numFmtId="0" fontId="26" fillId="10" borderId="44" applyNumberFormat="0" applyAlignment="0" applyProtection="0">
      <alignment vertical="center"/>
    </xf>
    <xf numFmtId="0" fontId="26" fillId="10" borderId="44" applyNumberFormat="0" applyAlignment="0" applyProtection="0">
      <alignment vertical="center"/>
    </xf>
    <xf numFmtId="0" fontId="26" fillId="10" borderId="44" applyNumberFormat="0" applyAlignment="0" applyProtection="0">
      <alignment vertical="center"/>
    </xf>
    <xf numFmtId="0" fontId="26" fillId="10" borderId="44" applyNumberFormat="0" applyAlignment="0" applyProtection="0">
      <alignment vertical="center"/>
    </xf>
    <xf numFmtId="0" fontId="26" fillId="10" borderId="44" applyNumberFormat="0" applyAlignment="0" applyProtection="0">
      <alignment vertical="center"/>
    </xf>
    <xf numFmtId="0" fontId="26" fillId="10" borderId="44" applyNumberFormat="0" applyAlignment="0" applyProtection="0">
      <alignment vertical="center"/>
    </xf>
    <xf numFmtId="0" fontId="26" fillId="10" borderId="44" applyNumberFormat="0" applyAlignment="0" applyProtection="0">
      <alignment vertical="center"/>
    </xf>
    <xf numFmtId="0" fontId="26" fillId="10" borderId="4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50" fillId="0" borderId="66" applyNumberFormat="0" applyFill="0" applyAlignment="0" applyProtection="0">
      <alignment vertical="center"/>
    </xf>
    <xf numFmtId="0" fontId="51" fillId="0" borderId="67" applyNumberFormat="0" applyFill="0" applyAlignment="0" applyProtection="0">
      <alignment vertical="center"/>
    </xf>
    <xf numFmtId="0" fontId="52" fillId="0" borderId="1" applyNumberFormat="0" applyFill="0" applyAlignment="0" applyProtection="0">
      <alignment vertical="center"/>
    </xf>
    <xf numFmtId="0" fontId="52" fillId="0" borderId="0" applyNumberFormat="0" applyFill="0" applyBorder="0" applyAlignment="0" applyProtection="0">
      <alignment vertical="center"/>
    </xf>
    <xf numFmtId="0" fontId="2" fillId="2" borderId="0" applyNumberFormat="0" applyBorder="0" applyAlignment="0" applyProtection="0">
      <alignment vertical="center"/>
    </xf>
    <xf numFmtId="0" fontId="53" fillId="3" borderId="0" applyNumberFormat="0" applyBorder="0" applyAlignment="0" applyProtection="0">
      <alignment vertical="center"/>
    </xf>
    <xf numFmtId="0" fontId="54" fillId="35" borderId="68" applyNumberFormat="0" applyAlignment="0" applyProtection="0">
      <alignment vertical="center"/>
    </xf>
    <xf numFmtId="0" fontId="55" fillId="36" borderId="69" applyNumberFormat="0" applyAlignment="0" applyProtection="0">
      <alignment vertical="center"/>
    </xf>
    <xf numFmtId="0" fontId="56" fillId="36" borderId="68" applyNumberFormat="0" applyAlignment="0" applyProtection="0">
      <alignment vertical="center"/>
    </xf>
    <xf numFmtId="0" fontId="57" fillId="0" borderId="70" applyNumberFormat="0" applyFill="0" applyAlignment="0" applyProtection="0">
      <alignment vertical="center"/>
    </xf>
    <xf numFmtId="0" fontId="58" fillId="37" borderId="71" applyNumberFormat="0" applyAlignment="0" applyProtection="0">
      <alignment vertical="center"/>
    </xf>
    <xf numFmtId="0" fontId="48" fillId="0" borderId="0" applyNumberFormat="0" applyFill="0" applyBorder="0" applyAlignment="0" applyProtection="0">
      <alignment vertical="center"/>
    </xf>
    <xf numFmtId="0" fontId="1" fillId="4" borderId="2" applyNumberFormat="0" applyFont="0" applyAlignment="0" applyProtection="0">
      <alignment vertical="center"/>
    </xf>
    <xf numFmtId="0" fontId="59" fillId="0" borderId="0" applyNumberFormat="0" applyFill="0" applyBorder="0" applyAlignment="0" applyProtection="0">
      <alignment vertical="center"/>
    </xf>
    <xf numFmtId="0" fontId="60" fillId="0" borderId="72" applyNumberFormat="0" applyFill="0" applyAlignment="0" applyProtection="0">
      <alignment vertical="center"/>
    </xf>
    <xf numFmtId="0" fontId="61" fillId="38"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61" fillId="42" borderId="0" applyNumberFormat="0" applyBorder="0" applyAlignment="0" applyProtection="0">
      <alignment vertical="center"/>
    </xf>
    <xf numFmtId="0" fontId="1" fillId="43" borderId="0" applyNumberFormat="0" applyBorder="0" applyAlignment="0" applyProtection="0">
      <alignment vertical="center"/>
    </xf>
    <xf numFmtId="0" fontId="1" fillId="44" borderId="0" applyNumberFormat="0" applyBorder="0" applyAlignment="0" applyProtection="0">
      <alignment vertical="center"/>
    </xf>
    <xf numFmtId="0" fontId="61" fillId="46" borderId="0" applyNumberFormat="0" applyBorder="0" applyAlignment="0" applyProtection="0">
      <alignment vertical="center"/>
    </xf>
    <xf numFmtId="0" fontId="1" fillId="47" borderId="0" applyNumberFormat="0" applyBorder="0" applyAlignment="0" applyProtection="0">
      <alignment vertical="center"/>
    </xf>
    <xf numFmtId="0" fontId="1" fillId="48" borderId="0" applyNumberFormat="0" applyBorder="0" applyAlignment="0" applyProtection="0">
      <alignment vertical="center"/>
    </xf>
    <xf numFmtId="0" fontId="61" fillId="50" borderId="0" applyNumberFormat="0" applyBorder="0" applyAlignment="0" applyProtection="0">
      <alignment vertical="center"/>
    </xf>
    <xf numFmtId="0" fontId="1" fillId="51" borderId="0" applyNumberFormat="0" applyBorder="0" applyAlignment="0" applyProtection="0">
      <alignment vertical="center"/>
    </xf>
    <xf numFmtId="0" fontId="1" fillId="52" borderId="0" applyNumberFormat="0" applyBorder="0" applyAlignment="0" applyProtection="0">
      <alignment vertical="center"/>
    </xf>
    <xf numFmtId="0" fontId="61" fillId="54" borderId="0" applyNumberFormat="0" applyBorder="0" applyAlignment="0" applyProtection="0">
      <alignment vertical="center"/>
    </xf>
    <xf numFmtId="0" fontId="1" fillId="55" borderId="0" applyNumberFormat="0" applyBorder="0" applyAlignment="0" applyProtection="0">
      <alignment vertical="center"/>
    </xf>
    <xf numFmtId="0" fontId="1" fillId="56" borderId="0" applyNumberFormat="0" applyBorder="0" applyAlignment="0" applyProtection="0">
      <alignment vertical="center"/>
    </xf>
    <xf numFmtId="0" fontId="61" fillId="58" borderId="0" applyNumberFormat="0" applyBorder="0" applyAlignment="0" applyProtection="0">
      <alignment vertical="center"/>
    </xf>
    <xf numFmtId="0" fontId="1" fillId="59" borderId="0" applyNumberFormat="0" applyBorder="0" applyAlignment="0" applyProtection="0">
      <alignment vertical="center"/>
    </xf>
    <xf numFmtId="0" fontId="1" fillId="60" borderId="0" applyNumberFormat="0" applyBorder="0" applyAlignment="0" applyProtection="0">
      <alignment vertical="center"/>
    </xf>
    <xf numFmtId="0" fontId="12" fillId="0" borderId="0"/>
    <xf numFmtId="0" fontId="49" fillId="0" borderId="0" applyNumberFormat="0" applyFill="0" applyBorder="0" applyAlignment="0" applyProtection="0">
      <alignment vertical="center"/>
    </xf>
    <xf numFmtId="0" fontId="62" fillId="34" borderId="0" applyNumberFormat="0" applyBorder="0" applyAlignment="0" applyProtection="0">
      <alignment vertical="center"/>
    </xf>
    <xf numFmtId="0" fontId="61" fillId="41" borderId="0" applyNumberFormat="0" applyBorder="0" applyAlignment="0" applyProtection="0">
      <alignment vertical="center"/>
    </xf>
    <xf numFmtId="0" fontId="61" fillId="45" borderId="0" applyNumberFormat="0" applyBorder="0" applyAlignment="0" applyProtection="0">
      <alignment vertical="center"/>
    </xf>
    <xf numFmtId="0" fontId="61" fillId="49" borderId="0" applyNumberFormat="0" applyBorder="0" applyAlignment="0" applyProtection="0">
      <alignment vertical="center"/>
    </xf>
    <xf numFmtId="0" fontId="61" fillId="53" borderId="0" applyNumberFormat="0" applyBorder="0" applyAlignment="0" applyProtection="0">
      <alignment vertical="center"/>
    </xf>
    <xf numFmtId="0" fontId="61" fillId="57" borderId="0" applyNumberFormat="0" applyBorder="0" applyAlignment="0" applyProtection="0">
      <alignment vertical="center"/>
    </xf>
    <xf numFmtId="0" fontId="61" fillId="61" borderId="0" applyNumberFormat="0" applyBorder="0" applyAlignment="0" applyProtection="0">
      <alignment vertical="center"/>
    </xf>
  </cellStyleXfs>
  <cellXfs count="314">
    <xf numFmtId="0" fontId="0" fillId="0" borderId="0" xfId="0">
      <alignment vertical="center"/>
    </xf>
    <xf numFmtId="0" fontId="36" fillId="0" borderId="0" xfId="1549" applyFont="1" applyBorder="1" applyAlignment="1">
      <alignment vertical="center"/>
    </xf>
    <xf numFmtId="0" fontId="36" fillId="0" borderId="0" xfId="1549" applyFont="1" applyAlignment="1">
      <alignment vertical="center"/>
    </xf>
    <xf numFmtId="0" fontId="38" fillId="0" borderId="0" xfId="1549" applyFont="1" applyAlignment="1">
      <alignment horizontal="right" vertical="center"/>
    </xf>
    <xf numFmtId="0" fontId="39" fillId="0" borderId="0" xfId="1202" applyNumberFormat="1" applyFont="1" applyFill="1" applyBorder="1" applyAlignment="1">
      <alignment vertical="center"/>
    </xf>
    <xf numFmtId="177" fontId="35" fillId="0" borderId="0" xfId="1549" applyNumberFormat="1" applyFont="1" applyFill="1" applyBorder="1" applyAlignment="1">
      <alignment horizontal="right" vertical="center"/>
    </xf>
    <xf numFmtId="0" fontId="36" fillId="0" borderId="0" xfId="1549" applyFont="1" applyFill="1" applyBorder="1" applyAlignment="1">
      <alignment vertical="center"/>
    </xf>
    <xf numFmtId="0" fontId="36" fillId="0" borderId="0" xfId="0" applyFont="1">
      <alignment vertical="center"/>
    </xf>
    <xf numFmtId="0" fontId="41" fillId="0" borderId="0" xfId="1549" applyFont="1" applyAlignment="1">
      <alignment vertical="center"/>
    </xf>
    <xf numFmtId="0" fontId="36" fillId="0" borderId="5" xfId="1549" applyFont="1" applyBorder="1" applyAlignment="1">
      <alignment horizontal="center" vertical="center"/>
    </xf>
    <xf numFmtId="0" fontId="41" fillId="0" borderId="0" xfId="0" applyFont="1" applyAlignment="1">
      <alignment vertical="center"/>
    </xf>
    <xf numFmtId="0" fontId="41" fillId="0" borderId="0" xfId="0" applyFont="1">
      <alignment vertical="center"/>
    </xf>
    <xf numFmtId="0" fontId="36" fillId="27" borderId="3" xfId="0" applyFont="1" applyFill="1" applyBorder="1" applyAlignment="1">
      <alignment horizontal="center" vertical="center"/>
    </xf>
    <xf numFmtId="0" fontId="36" fillId="27" borderId="3" xfId="1576" applyFont="1" applyFill="1" applyBorder="1" applyAlignment="1">
      <alignment horizontal="center" vertical="center" wrapText="1"/>
    </xf>
    <xf numFmtId="0" fontId="36" fillId="27" borderId="3" xfId="1576" applyFont="1" applyFill="1" applyBorder="1" applyAlignment="1">
      <alignment horizontal="center" vertical="center"/>
    </xf>
    <xf numFmtId="0" fontId="36" fillId="27" borderId="21" xfId="0" applyFont="1" applyFill="1" applyBorder="1" applyAlignment="1">
      <alignment horizontal="center" vertical="center" wrapText="1"/>
    </xf>
    <xf numFmtId="177" fontId="36" fillId="0" borderId="27" xfId="0" applyNumberFormat="1" applyFont="1" applyFill="1" applyBorder="1" applyAlignment="1">
      <alignment horizontal="right" vertical="center" shrinkToFit="1"/>
    </xf>
    <xf numFmtId="178" fontId="36" fillId="0" borderId="27" xfId="0" applyNumberFormat="1" applyFont="1" applyFill="1" applyBorder="1" applyAlignment="1">
      <alignment horizontal="right" vertical="center" shrinkToFit="1"/>
    </xf>
    <xf numFmtId="0" fontId="36" fillId="0" borderId="0" xfId="0" applyFont="1" applyFill="1">
      <alignment vertical="center"/>
    </xf>
    <xf numFmtId="0" fontId="41" fillId="0" borderId="0" xfId="1576" applyFont="1">
      <alignment vertical="center"/>
    </xf>
    <xf numFmtId="0" fontId="36" fillId="27" borderId="22" xfId="0" applyFont="1" applyFill="1" applyBorder="1" applyAlignment="1">
      <alignment horizontal="center" vertical="center"/>
    </xf>
    <xf numFmtId="0" fontId="36" fillId="27" borderId="23" xfId="0" applyFont="1" applyFill="1" applyBorder="1" applyAlignment="1">
      <alignment horizontal="center" vertical="center"/>
    </xf>
    <xf numFmtId="0" fontId="36" fillId="27" borderId="17" xfId="0" applyFont="1" applyFill="1" applyBorder="1" applyAlignment="1">
      <alignment horizontal="center" vertical="center" wrapText="1"/>
    </xf>
    <xf numFmtId="0" fontId="36" fillId="27" borderId="3" xfId="0" applyFont="1" applyFill="1" applyBorder="1" applyAlignment="1">
      <alignment horizontal="center" vertical="center" wrapText="1"/>
    </xf>
    <xf numFmtId="0" fontId="36" fillId="27" borderId="3" xfId="0" applyFont="1" applyFill="1" applyBorder="1" applyAlignment="1">
      <alignment horizontal="center" vertical="center" shrinkToFit="1"/>
    </xf>
    <xf numFmtId="177" fontId="41" fillId="0" borderId="0" xfId="0" applyNumberFormat="1" applyFont="1">
      <alignment vertical="center"/>
    </xf>
    <xf numFmtId="0" fontId="36" fillId="0" borderId="3" xfId="1386" applyFont="1" applyFill="1" applyBorder="1">
      <alignment vertical="center"/>
    </xf>
    <xf numFmtId="178" fontId="36" fillId="0" borderId="32" xfId="0" applyNumberFormat="1" applyFont="1" applyFill="1" applyBorder="1" applyAlignment="1">
      <alignment horizontal="right" vertical="center" shrinkToFit="1"/>
    </xf>
    <xf numFmtId="178" fontId="36" fillId="0" borderId="26" xfId="0" applyNumberFormat="1" applyFont="1" applyFill="1" applyBorder="1" applyAlignment="1">
      <alignment horizontal="right" vertical="center" shrinkToFit="1"/>
    </xf>
    <xf numFmtId="178" fontId="36" fillId="0" borderId="3" xfId="0" applyNumberFormat="1" applyFont="1" applyFill="1" applyBorder="1" applyAlignment="1">
      <alignment horizontal="right" vertical="center" shrinkToFit="1"/>
    </xf>
    <xf numFmtId="178" fontId="36" fillId="0" borderId="21" xfId="0" applyNumberFormat="1" applyFont="1" applyFill="1" applyBorder="1" applyAlignment="1">
      <alignment horizontal="right" vertical="center" shrinkToFit="1"/>
    </xf>
    <xf numFmtId="178" fontId="36" fillId="0" borderId="41" xfId="0" applyNumberFormat="1" applyFont="1" applyFill="1" applyBorder="1" applyAlignment="1">
      <alignment horizontal="right" vertical="center" shrinkToFit="1"/>
    </xf>
    <xf numFmtId="0" fontId="36" fillId="0" borderId="33" xfId="1573" applyNumberFormat="1" applyFont="1" applyFill="1" applyBorder="1" applyAlignment="1">
      <alignment horizontal="left" vertical="center" wrapText="1"/>
    </xf>
    <xf numFmtId="0" fontId="36" fillId="0" borderId="26" xfId="1573" applyNumberFormat="1" applyFont="1" applyFill="1" applyBorder="1" applyAlignment="1">
      <alignment horizontal="left" vertical="center" wrapText="1"/>
    </xf>
    <xf numFmtId="0" fontId="36" fillId="0" borderId="29" xfId="1573" applyNumberFormat="1" applyFont="1" applyFill="1" applyBorder="1" applyAlignment="1">
      <alignment horizontal="left" vertical="center" wrapText="1"/>
    </xf>
    <xf numFmtId="0" fontId="36" fillId="0" borderId="30" xfId="0" applyFont="1" applyFill="1" applyBorder="1" applyAlignment="1">
      <alignment horizontal="centerContinuous" vertical="center"/>
    </xf>
    <xf numFmtId="0" fontId="36" fillId="0" borderId="31" xfId="0" applyFont="1" applyFill="1" applyBorder="1" applyAlignment="1">
      <alignment horizontal="centerContinuous" vertical="center"/>
    </xf>
    <xf numFmtId="0" fontId="36" fillId="0" borderId="0" xfId="0" applyFont="1" applyBorder="1">
      <alignment vertical="center"/>
    </xf>
    <xf numFmtId="0" fontId="36" fillId="0" borderId="0" xfId="0" applyFont="1" applyFill="1" applyBorder="1" applyAlignment="1">
      <alignment horizontal="center" vertical="center" wrapText="1"/>
    </xf>
    <xf numFmtId="0" fontId="43" fillId="0" borderId="0" xfId="1549" applyFont="1" applyFill="1" applyBorder="1" applyAlignment="1">
      <alignment vertical="center"/>
    </xf>
    <xf numFmtId="0" fontId="44" fillId="0" borderId="0" xfId="1202" applyNumberFormat="1" applyFont="1" applyFill="1" applyBorder="1" applyAlignment="1">
      <alignment vertical="center"/>
    </xf>
    <xf numFmtId="0" fontId="42" fillId="0" borderId="0" xfId="1202" applyNumberFormat="1" applyFont="1" applyFill="1" applyBorder="1" applyAlignment="1">
      <alignment vertical="center"/>
    </xf>
    <xf numFmtId="0" fontId="36" fillId="27" borderId="3" xfId="0" applyFont="1" applyFill="1" applyBorder="1" applyAlignment="1">
      <alignment horizontal="center" vertical="center" wrapText="1"/>
    </xf>
    <xf numFmtId="0" fontId="41" fillId="0" borderId="0" xfId="0" applyFont="1" applyBorder="1">
      <alignment vertical="center"/>
    </xf>
    <xf numFmtId="0" fontId="35" fillId="27" borderId="23" xfId="0" applyFont="1" applyFill="1" applyBorder="1" applyAlignment="1">
      <alignment horizontal="center" vertical="center" wrapText="1"/>
    </xf>
    <xf numFmtId="178" fontId="36" fillId="0" borderId="52" xfId="0" applyNumberFormat="1" applyFont="1" applyFill="1" applyBorder="1" applyAlignment="1">
      <alignment horizontal="right" vertical="center" shrinkToFit="1"/>
    </xf>
    <xf numFmtId="0" fontId="41" fillId="0" borderId="0" xfId="0" applyFont="1" applyFill="1">
      <alignment vertical="center"/>
    </xf>
    <xf numFmtId="0" fontId="36" fillId="0" borderId="3" xfId="0" applyFont="1" applyFill="1" applyBorder="1">
      <alignment vertical="center"/>
    </xf>
    <xf numFmtId="178" fontId="36" fillId="0" borderId="0" xfId="0" applyNumberFormat="1" applyFont="1" applyFill="1" applyBorder="1">
      <alignment vertical="center"/>
    </xf>
    <xf numFmtId="0" fontId="41" fillId="0" borderId="0" xfId="0" applyFont="1" applyFill="1" applyBorder="1">
      <alignment vertical="center"/>
    </xf>
    <xf numFmtId="0" fontId="36" fillId="27" borderId="22" xfId="0" applyFont="1" applyFill="1" applyBorder="1" applyAlignment="1">
      <alignment horizontal="center" vertical="center"/>
    </xf>
    <xf numFmtId="0" fontId="36" fillId="27" borderId="23" xfId="0" applyFont="1" applyFill="1" applyBorder="1" applyAlignment="1">
      <alignment horizontal="center" vertical="center"/>
    </xf>
    <xf numFmtId="0" fontId="36" fillId="27" borderId="21" xfId="0" applyFont="1" applyFill="1" applyBorder="1" applyAlignment="1">
      <alignment horizontal="center" vertical="center" wrapText="1"/>
    </xf>
    <xf numFmtId="0" fontId="36" fillId="27" borderId="17" xfId="0" applyFont="1" applyFill="1" applyBorder="1" applyAlignment="1">
      <alignment horizontal="center" vertical="center" wrapText="1"/>
    </xf>
    <xf numFmtId="0" fontId="36" fillId="27" borderId="3" xfId="0" applyFont="1" applyFill="1" applyBorder="1" applyAlignment="1">
      <alignment horizontal="center" vertical="center" wrapText="1"/>
    </xf>
    <xf numFmtId="0" fontId="46" fillId="0" borderId="3" xfId="1386" applyFont="1" applyFill="1" applyBorder="1" applyAlignment="1">
      <alignment vertical="center"/>
    </xf>
    <xf numFmtId="0" fontId="46" fillId="0" borderId="3" xfId="1386" applyFont="1" applyFill="1" applyBorder="1">
      <alignment vertical="center"/>
    </xf>
    <xf numFmtId="177" fontId="36" fillId="0" borderId="54" xfId="0" applyNumberFormat="1" applyFont="1" applyFill="1" applyBorder="1" applyAlignment="1">
      <alignment horizontal="right" vertical="center" shrinkToFit="1"/>
    </xf>
    <xf numFmtId="178" fontId="36" fillId="0" borderId="54" xfId="0" applyNumberFormat="1" applyFont="1" applyFill="1" applyBorder="1" applyAlignment="1">
      <alignment horizontal="right" vertical="center" shrinkToFit="1"/>
    </xf>
    <xf numFmtId="0" fontId="35" fillId="27" borderId="3" xfId="0" applyFont="1" applyFill="1" applyBorder="1" applyAlignment="1">
      <alignment horizontal="center" vertical="center" wrapText="1"/>
    </xf>
    <xf numFmtId="0" fontId="35" fillId="27" borderId="21" xfId="0" applyFont="1" applyFill="1" applyBorder="1" applyAlignment="1">
      <alignment horizontal="center" vertical="center" wrapText="1"/>
    </xf>
    <xf numFmtId="0" fontId="36" fillId="0" borderId="4" xfId="0" applyFont="1" applyFill="1" applyBorder="1" applyAlignment="1">
      <alignment horizontal="center" vertical="center" shrinkToFit="1"/>
    </xf>
    <xf numFmtId="178" fontId="36" fillId="0" borderId="4" xfId="0" applyNumberFormat="1" applyFont="1" applyFill="1" applyBorder="1" applyAlignment="1">
      <alignment horizontal="right" vertical="center" shrinkToFit="1"/>
    </xf>
    <xf numFmtId="0" fontId="47" fillId="0" borderId="3" xfId="1147" applyFont="1" applyFill="1" applyBorder="1" applyAlignment="1" applyProtection="1">
      <alignment vertical="center"/>
      <protection locked="0"/>
    </xf>
    <xf numFmtId="0" fontId="47" fillId="0" borderId="4" xfId="1147" applyFont="1" applyFill="1" applyBorder="1" applyAlignment="1" applyProtection="1">
      <alignment vertical="center"/>
      <protection locked="0"/>
    </xf>
    <xf numFmtId="0" fontId="0" fillId="0" borderId="0" xfId="0" applyFill="1">
      <alignment vertical="center"/>
    </xf>
    <xf numFmtId="0" fontId="36" fillId="27" borderId="22" xfId="0" applyFont="1" applyFill="1" applyBorder="1" applyAlignment="1">
      <alignment horizontal="center" vertical="center"/>
    </xf>
    <xf numFmtId="0" fontId="36" fillId="27" borderId="23" xfId="0" applyFont="1" applyFill="1" applyBorder="1" applyAlignment="1">
      <alignment horizontal="center" vertical="center"/>
    </xf>
    <xf numFmtId="0" fontId="36" fillId="27" borderId="17" xfId="0" applyFont="1" applyFill="1" applyBorder="1" applyAlignment="1">
      <alignment horizontal="center" vertical="center" wrapText="1"/>
    </xf>
    <xf numFmtId="0" fontId="41" fillId="0" borderId="55" xfId="0" applyFont="1" applyBorder="1">
      <alignment vertical="center"/>
    </xf>
    <xf numFmtId="0" fontId="41" fillId="0" borderId="56" xfId="0" applyFont="1" applyBorder="1">
      <alignment vertical="center"/>
    </xf>
    <xf numFmtId="0" fontId="41" fillId="0" borderId="57" xfId="0" applyFont="1" applyBorder="1">
      <alignment vertical="center"/>
    </xf>
    <xf numFmtId="0" fontId="41" fillId="0" borderId="58" xfId="0" applyFont="1" applyBorder="1">
      <alignment vertical="center"/>
    </xf>
    <xf numFmtId="0" fontId="41" fillId="28" borderId="3" xfId="0" applyFont="1" applyFill="1" applyBorder="1">
      <alignment vertical="center"/>
    </xf>
    <xf numFmtId="178" fontId="41" fillId="0" borderId="0" xfId="1743" applyNumberFormat="1" applyFont="1" applyBorder="1">
      <alignment vertical="center"/>
    </xf>
    <xf numFmtId="0" fontId="41" fillId="0" borderId="0" xfId="0" applyFont="1" applyBorder="1" applyAlignment="1">
      <alignment vertical="center"/>
    </xf>
    <xf numFmtId="178" fontId="41" fillId="0" borderId="0" xfId="1743" applyNumberFormat="1" applyFont="1" applyBorder="1" applyAlignment="1">
      <alignment vertical="center"/>
    </xf>
    <xf numFmtId="0" fontId="41" fillId="0" borderId="59" xfId="0" applyFont="1" applyBorder="1" applyAlignment="1">
      <alignment vertical="center"/>
    </xf>
    <xf numFmtId="0" fontId="41" fillId="29" borderId="3" xfId="0" applyFont="1" applyFill="1" applyBorder="1">
      <alignment vertical="center"/>
    </xf>
    <xf numFmtId="0" fontId="41" fillId="30" borderId="3" xfId="0" applyFont="1" applyFill="1" applyBorder="1">
      <alignment vertical="center"/>
    </xf>
    <xf numFmtId="0" fontId="41" fillId="31" borderId="3" xfId="0" applyFont="1" applyFill="1" applyBorder="1">
      <alignment vertical="center"/>
    </xf>
    <xf numFmtId="0" fontId="41" fillId="32" borderId="3" xfId="0" applyFont="1" applyFill="1" applyBorder="1">
      <alignment vertical="center"/>
    </xf>
    <xf numFmtId="0" fontId="41" fillId="0" borderId="60" xfId="0" applyFont="1" applyBorder="1">
      <alignment vertical="center"/>
    </xf>
    <xf numFmtId="0" fontId="41" fillId="0" borderId="61" xfId="0" applyFont="1" applyBorder="1">
      <alignment vertical="center"/>
    </xf>
    <xf numFmtId="0" fontId="41" fillId="0" borderId="62" xfId="0" applyFont="1" applyBorder="1" applyAlignment="1">
      <alignment vertical="center"/>
    </xf>
    <xf numFmtId="0" fontId="36" fillId="27" borderId="3" xfId="0" applyFont="1" applyFill="1" applyBorder="1" applyAlignment="1">
      <alignment horizontal="center" vertical="center"/>
    </xf>
    <xf numFmtId="0" fontId="36" fillId="0" borderId="0" xfId="1576" applyFont="1">
      <alignment vertical="center"/>
    </xf>
    <xf numFmtId="0" fontId="36" fillId="27" borderId="21" xfId="0" applyFont="1" applyFill="1" applyBorder="1" applyAlignment="1">
      <alignment horizontal="center" vertical="center" wrapText="1"/>
    </xf>
    <xf numFmtId="178" fontId="36" fillId="0" borderId="26" xfId="1549" applyNumberFormat="1" applyFont="1" applyFill="1" applyBorder="1" applyAlignment="1">
      <alignment horizontal="right" vertical="center" shrinkToFit="1"/>
    </xf>
    <xf numFmtId="178" fontId="36" fillId="0" borderId="29" xfId="1549" applyNumberFormat="1" applyFont="1" applyFill="1" applyBorder="1" applyAlignment="1">
      <alignment horizontal="right" vertical="center" shrinkToFit="1"/>
    </xf>
    <xf numFmtId="178" fontId="36" fillId="0" borderId="27" xfId="1549" applyNumberFormat="1" applyFont="1" applyFill="1" applyBorder="1" applyAlignment="1">
      <alignment horizontal="right" vertical="center" shrinkToFit="1"/>
    </xf>
    <xf numFmtId="0" fontId="35" fillId="0" borderId="3" xfId="0" applyFont="1" applyBorder="1">
      <alignment vertical="center"/>
    </xf>
    <xf numFmtId="179" fontId="36" fillId="0" borderId="4" xfId="0" applyNumberFormat="1" applyFont="1" applyFill="1" applyBorder="1" applyAlignment="1">
      <alignment horizontal="right" vertical="center" shrinkToFit="1"/>
    </xf>
    <xf numFmtId="179" fontId="36" fillId="0" borderId="27" xfId="0" applyNumberFormat="1" applyFont="1" applyFill="1" applyBorder="1" applyAlignment="1">
      <alignment horizontal="right" vertical="center" shrinkToFit="1"/>
    </xf>
    <xf numFmtId="179" fontId="36" fillId="0" borderId="54" xfId="0" applyNumberFormat="1" applyFont="1" applyFill="1" applyBorder="1" applyAlignment="1">
      <alignment horizontal="right" vertical="center" shrinkToFit="1"/>
    </xf>
    <xf numFmtId="0" fontId="36" fillId="0" borderId="3" xfId="0" applyFont="1" applyBorder="1" applyAlignment="1">
      <alignment horizontal="center" vertical="center"/>
    </xf>
    <xf numFmtId="0" fontId="36" fillId="0" borderId="3" xfId="0" applyFont="1" applyBorder="1" applyAlignment="1">
      <alignment horizontal="center" vertical="center"/>
    </xf>
    <xf numFmtId="178" fontId="36" fillId="0" borderId="32" xfId="1743" applyNumberFormat="1" applyFont="1" applyFill="1" applyBorder="1" applyAlignment="1">
      <alignment horizontal="right" vertical="center" shrinkToFit="1"/>
    </xf>
    <xf numFmtId="178" fontId="36" fillId="0" borderId="26" xfId="1743" applyNumberFormat="1" applyFont="1" applyFill="1" applyBorder="1" applyAlignment="1">
      <alignment horizontal="right" vertical="center" shrinkToFit="1"/>
    </xf>
    <xf numFmtId="178" fontId="36" fillId="0" borderId="29" xfId="1743" applyNumberFormat="1" applyFont="1" applyFill="1" applyBorder="1" applyAlignment="1">
      <alignment horizontal="right" vertical="center" shrinkToFit="1"/>
    </xf>
    <xf numFmtId="178" fontId="36" fillId="0" borderId="3" xfId="1743" applyNumberFormat="1" applyFont="1" applyFill="1" applyBorder="1" applyAlignment="1">
      <alignment horizontal="right" vertical="center" shrinkToFit="1"/>
    </xf>
    <xf numFmtId="178" fontId="36" fillId="0" borderId="21" xfId="1743" applyNumberFormat="1" applyFont="1" applyFill="1" applyBorder="1" applyAlignment="1">
      <alignment horizontal="right" vertical="center" shrinkToFit="1"/>
    </xf>
    <xf numFmtId="178" fontId="36" fillId="0" borderId="41" xfId="1743" applyNumberFormat="1" applyFont="1" applyFill="1" applyBorder="1" applyAlignment="1">
      <alignment horizontal="right" vertical="center" shrinkToFit="1"/>
    </xf>
    <xf numFmtId="0" fontId="36" fillId="0" borderId="3" xfId="0" applyFont="1" applyBorder="1" applyAlignment="1">
      <alignment horizontal="center" vertical="center" wrapText="1"/>
    </xf>
    <xf numFmtId="0" fontId="36" fillId="0" borderId="3" xfId="0" applyFont="1" applyBorder="1" applyAlignment="1">
      <alignment horizontal="center" vertical="center"/>
    </xf>
    <xf numFmtId="178" fontId="36" fillId="0" borderId="3" xfId="0" applyNumberFormat="1" applyFont="1" applyFill="1" applyBorder="1" applyAlignment="1">
      <alignment horizontal="right" vertical="center"/>
    </xf>
    <xf numFmtId="0" fontId="36" fillId="0" borderId="3" xfId="0" applyFont="1" applyBorder="1" applyAlignment="1">
      <alignment horizontal="center" vertical="center"/>
    </xf>
    <xf numFmtId="0" fontId="36" fillId="0" borderId="0" xfId="1549" applyFont="1" applyFill="1" applyAlignment="1">
      <alignment vertical="center"/>
    </xf>
    <xf numFmtId="177" fontId="36" fillId="0" borderId="0" xfId="0" applyNumberFormat="1" applyFont="1" applyFill="1">
      <alignment vertical="center"/>
    </xf>
    <xf numFmtId="0" fontId="38" fillId="0" borderId="0" xfId="0" applyFont="1" applyFill="1">
      <alignment vertical="center"/>
    </xf>
    <xf numFmtId="0" fontId="41" fillId="0" borderId="3" xfId="0" applyFont="1" applyFill="1" applyBorder="1">
      <alignment vertical="center"/>
    </xf>
    <xf numFmtId="0" fontId="36" fillId="0" borderId="21" xfId="0" applyFont="1" applyFill="1" applyBorder="1" applyAlignment="1">
      <alignment horizontal="center" vertical="center" shrinkToFit="1"/>
    </xf>
    <xf numFmtId="0" fontId="43" fillId="0" borderId="0" xfId="1576" applyFont="1" applyFill="1">
      <alignment vertical="center"/>
    </xf>
    <xf numFmtId="0" fontId="36" fillId="0" borderId="21" xfId="0" applyFont="1" applyFill="1" applyBorder="1" applyAlignment="1">
      <alignment vertical="center"/>
    </xf>
    <xf numFmtId="178" fontId="36" fillId="0" borderId="33" xfId="0" applyNumberFormat="1" applyFont="1" applyFill="1" applyBorder="1" applyAlignment="1">
      <alignment horizontal="right" vertical="center" shrinkToFit="1"/>
    </xf>
    <xf numFmtId="0" fontId="42" fillId="0" borderId="0" xfId="0" applyFont="1" applyAlignment="1">
      <alignment vertical="center"/>
    </xf>
    <xf numFmtId="0" fontId="35" fillId="0" borderId="0" xfId="0" applyFont="1" applyFill="1">
      <alignment vertical="center"/>
    </xf>
    <xf numFmtId="0" fontId="36" fillId="0" borderId="17" xfId="0" applyFont="1" applyFill="1" applyBorder="1">
      <alignment vertical="center"/>
    </xf>
    <xf numFmtId="178" fontId="36" fillId="0" borderId="17" xfId="0" applyNumberFormat="1" applyFont="1" applyFill="1" applyBorder="1" applyAlignment="1">
      <alignment horizontal="right" vertical="center"/>
    </xf>
    <xf numFmtId="0" fontId="36" fillId="0" borderId="0" xfId="0" applyFont="1" applyAlignment="1">
      <alignment vertical="center"/>
    </xf>
    <xf numFmtId="0" fontId="36" fillId="0" borderId="3" xfId="0" applyFont="1" applyFill="1" applyBorder="1" applyAlignment="1">
      <alignment horizontal="right" vertical="center"/>
    </xf>
    <xf numFmtId="179" fontId="36" fillId="0" borderId="3" xfId="0" applyNumberFormat="1" applyFont="1" applyFill="1" applyBorder="1" applyAlignment="1">
      <alignment horizontal="right" vertical="center"/>
    </xf>
    <xf numFmtId="179" fontId="36" fillId="0" borderId="3" xfId="1744" applyNumberFormat="1" applyFont="1" applyFill="1" applyBorder="1" applyAlignment="1">
      <alignment horizontal="right" vertical="center"/>
    </xf>
    <xf numFmtId="179" fontId="36" fillId="0" borderId="25" xfId="0" applyNumberFormat="1" applyFont="1" applyFill="1" applyBorder="1" applyAlignment="1">
      <alignment horizontal="right" vertical="center" shrinkToFit="1"/>
    </xf>
    <xf numFmtId="179" fontId="36" fillId="0" borderId="26" xfId="1549" applyNumberFormat="1" applyFont="1" applyFill="1" applyBorder="1" applyAlignment="1">
      <alignment horizontal="right" vertical="center" shrinkToFit="1"/>
    </xf>
    <xf numFmtId="179" fontId="36" fillId="0" borderId="28" xfId="0" applyNumberFormat="1" applyFont="1" applyFill="1" applyBorder="1" applyAlignment="1">
      <alignment horizontal="right" vertical="center" shrinkToFit="1"/>
    </xf>
    <xf numFmtId="179" fontId="36" fillId="0" borderId="29" xfId="1549" applyNumberFormat="1" applyFont="1" applyFill="1" applyBorder="1" applyAlignment="1">
      <alignment horizontal="right" vertical="center" shrinkToFit="1"/>
    </xf>
    <xf numFmtId="179" fontId="36" fillId="0" borderId="5" xfId="0" applyNumberFormat="1" applyFont="1" applyFill="1" applyBorder="1" applyAlignment="1">
      <alignment horizontal="right" vertical="center" shrinkToFit="1"/>
    </xf>
    <xf numFmtId="179" fontId="36" fillId="0" borderId="27" xfId="1549" applyNumberFormat="1" applyFont="1" applyFill="1" applyBorder="1" applyAlignment="1">
      <alignment horizontal="right" vertical="center" shrinkToFit="1"/>
    </xf>
    <xf numFmtId="179" fontId="36" fillId="0" borderId="21" xfId="0" applyNumberFormat="1" applyFont="1" applyFill="1" applyBorder="1" applyAlignment="1">
      <alignment horizontal="right" vertical="center" shrinkToFit="1"/>
    </xf>
    <xf numFmtId="0" fontId="36" fillId="0" borderId="32" xfId="1573" applyNumberFormat="1" applyFont="1" applyFill="1" applyBorder="1" applyAlignment="1">
      <alignment horizontal="center" vertical="center"/>
    </xf>
    <xf numFmtId="0" fontId="36" fillId="0" borderId="26" xfId="1573" applyNumberFormat="1" applyFont="1" applyFill="1" applyBorder="1" applyAlignment="1">
      <alignment horizontal="center" vertical="center"/>
    </xf>
    <xf numFmtId="0" fontId="36" fillId="0" borderId="29" xfId="1573" applyNumberFormat="1" applyFont="1" applyFill="1" applyBorder="1" applyAlignment="1">
      <alignment horizontal="center" vertical="center"/>
    </xf>
    <xf numFmtId="49" fontId="36" fillId="0" borderId="32" xfId="0" applyNumberFormat="1" applyFont="1" applyFill="1" applyBorder="1" applyAlignment="1">
      <alignment horizontal="center" vertical="center"/>
    </xf>
    <xf numFmtId="49" fontId="36" fillId="0" borderId="26" xfId="0" applyNumberFormat="1" applyFont="1" applyFill="1" applyBorder="1" applyAlignment="1">
      <alignment horizontal="center" vertical="center"/>
    </xf>
    <xf numFmtId="49" fontId="36" fillId="0" borderId="29" xfId="0" applyNumberFormat="1" applyFont="1" applyFill="1" applyBorder="1" applyAlignment="1">
      <alignment horizontal="center" vertical="center"/>
    </xf>
    <xf numFmtId="0" fontId="36" fillId="0" borderId="32" xfId="1573" applyNumberFormat="1" applyFont="1" applyFill="1" applyBorder="1" applyAlignment="1">
      <alignment horizontal="left" vertical="center" wrapText="1"/>
    </xf>
    <xf numFmtId="179" fontId="36" fillId="0" borderId="26" xfId="1573" applyNumberFormat="1" applyFont="1" applyFill="1" applyBorder="1" applyAlignment="1">
      <alignment horizontal="right" vertical="center" shrinkToFit="1"/>
    </xf>
    <xf numFmtId="179" fontId="36" fillId="0" borderId="3" xfId="1573" applyNumberFormat="1" applyFont="1" applyFill="1" applyBorder="1" applyAlignment="1">
      <alignment horizontal="right" vertical="center" shrinkToFit="1"/>
    </xf>
    <xf numFmtId="179" fontId="36" fillId="0" borderId="32" xfId="0" applyNumberFormat="1" applyFont="1" applyFill="1" applyBorder="1" applyAlignment="1">
      <alignment horizontal="right" vertical="center" shrinkToFit="1"/>
    </xf>
    <xf numFmtId="179" fontId="36" fillId="0" borderId="26" xfId="0" applyNumberFormat="1" applyFont="1" applyFill="1" applyBorder="1" applyAlignment="1">
      <alignment horizontal="right" vertical="center" shrinkToFit="1"/>
    </xf>
    <xf numFmtId="179" fontId="36" fillId="0" borderId="29" xfId="0" applyNumberFormat="1" applyFont="1" applyFill="1" applyBorder="1" applyAlignment="1">
      <alignment horizontal="right" vertical="center" shrinkToFit="1"/>
    </xf>
    <xf numFmtId="179" fontId="36" fillId="0" borderId="3" xfId="0" applyNumberFormat="1" applyFont="1" applyFill="1" applyBorder="1" applyAlignment="1">
      <alignment horizontal="right" vertical="center" shrinkToFit="1"/>
    </xf>
    <xf numFmtId="0" fontId="36" fillId="0" borderId="19" xfId="0" applyNumberFormat="1" applyFont="1" applyFill="1" applyBorder="1" applyAlignment="1">
      <alignment horizontal="centerContinuous" vertical="center"/>
    </xf>
    <xf numFmtId="0" fontId="36" fillId="0" borderId="22" xfId="0" applyNumberFormat="1" applyFont="1" applyFill="1" applyBorder="1" applyAlignment="1">
      <alignment horizontal="centerContinuous" vertical="center"/>
    </xf>
    <xf numFmtId="0" fontId="36" fillId="0" borderId="41" xfId="1573" applyNumberFormat="1" applyFont="1" applyFill="1" applyBorder="1" applyAlignment="1">
      <alignment horizontal="center" vertical="center"/>
    </xf>
    <xf numFmtId="49" fontId="36" fillId="0" borderId="30" xfId="0" applyNumberFormat="1" applyFont="1" applyFill="1" applyBorder="1" applyAlignment="1">
      <alignment horizontal="centerContinuous" vertical="center"/>
    </xf>
    <xf numFmtId="49" fontId="36" fillId="0" borderId="49" xfId="0" applyNumberFormat="1" applyFont="1" applyFill="1" applyBorder="1" applyAlignment="1">
      <alignment horizontal="centerContinuous" vertical="center"/>
    </xf>
    <xf numFmtId="49" fontId="36" fillId="0" borderId="41" xfId="0" applyNumberFormat="1" applyFont="1" applyFill="1" applyBorder="1" applyAlignment="1">
      <alignment horizontal="center" vertical="center"/>
    </xf>
    <xf numFmtId="0" fontId="36" fillId="0" borderId="31" xfId="0" applyNumberFormat="1" applyFont="1" applyFill="1" applyBorder="1" applyAlignment="1">
      <alignment horizontal="centerContinuous" vertical="center"/>
    </xf>
    <xf numFmtId="0" fontId="36" fillId="0" borderId="23" xfId="0" applyNumberFormat="1" applyFont="1" applyFill="1" applyBorder="1" applyAlignment="1">
      <alignment horizontal="centerContinuous" vertical="center"/>
    </xf>
    <xf numFmtId="0" fontId="36" fillId="0" borderId="41" xfId="1573" applyNumberFormat="1" applyFont="1" applyFill="1" applyBorder="1" applyAlignment="1">
      <alignment horizontal="left" vertical="center" wrapText="1"/>
    </xf>
    <xf numFmtId="179" fontId="36" fillId="0" borderId="26" xfId="1573" applyNumberFormat="1" applyFont="1" applyFill="1" applyBorder="1" applyAlignment="1">
      <alignment horizontal="right" vertical="center"/>
    </xf>
    <xf numFmtId="179" fontId="36" fillId="0" borderId="29" xfId="1573" applyNumberFormat="1" applyFont="1" applyFill="1" applyBorder="1" applyAlignment="1">
      <alignment horizontal="right" vertical="center"/>
    </xf>
    <xf numFmtId="179" fontId="36" fillId="0" borderId="3" xfId="1573" applyNumberFormat="1" applyFont="1" applyFill="1" applyBorder="1" applyAlignment="1">
      <alignment horizontal="right" vertical="center"/>
    </xf>
    <xf numFmtId="179" fontId="36" fillId="0" borderId="41" xfId="1573" applyNumberFormat="1" applyFont="1" applyFill="1" applyBorder="1" applyAlignment="1">
      <alignment horizontal="right" vertical="center"/>
    </xf>
    <xf numFmtId="179" fontId="36" fillId="0" borderId="41" xfId="0" applyNumberFormat="1" applyFont="1" applyFill="1" applyBorder="1" applyAlignment="1">
      <alignment horizontal="right" vertical="center" shrinkToFit="1"/>
    </xf>
    <xf numFmtId="0" fontId="36" fillId="0" borderId="65" xfId="1573" applyNumberFormat="1" applyFont="1" applyFill="1" applyBorder="1" applyAlignment="1">
      <alignment horizontal="center" vertical="center"/>
    </xf>
    <xf numFmtId="0" fontId="36" fillId="0" borderId="34" xfId="1573" applyNumberFormat="1" applyFont="1" applyFill="1" applyBorder="1" applyAlignment="1">
      <alignment horizontal="center" vertical="center"/>
    </xf>
    <xf numFmtId="0" fontId="36" fillId="0" borderId="38" xfId="1573" applyNumberFormat="1" applyFont="1" applyFill="1" applyBorder="1" applyAlignment="1">
      <alignment horizontal="center" vertical="center"/>
    </xf>
    <xf numFmtId="0" fontId="36" fillId="0" borderId="53" xfId="0" applyNumberFormat="1" applyFont="1" applyFill="1" applyBorder="1" applyAlignment="1">
      <alignment horizontal="centerContinuous" vertical="center"/>
    </xf>
    <xf numFmtId="179" fontId="36" fillId="0" borderId="73" xfId="0" applyNumberFormat="1" applyFont="1" applyFill="1" applyBorder="1" applyAlignment="1">
      <alignment horizontal="right" vertical="center" shrinkToFit="1"/>
    </xf>
    <xf numFmtId="179" fontId="36" fillId="0" borderId="50" xfId="0" applyNumberFormat="1" applyFont="1" applyFill="1" applyBorder="1" applyAlignment="1">
      <alignment horizontal="right" vertical="center" shrinkToFit="1"/>
    </xf>
    <xf numFmtId="178" fontId="36" fillId="0" borderId="25" xfId="0" applyNumberFormat="1" applyFont="1" applyFill="1" applyBorder="1" applyAlignment="1">
      <alignment horizontal="right" vertical="center" shrinkToFit="1"/>
    </xf>
    <xf numFmtId="178" fontId="36" fillId="0" borderId="28" xfId="0" applyNumberFormat="1" applyFont="1" applyFill="1" applyBorder="1" applyAlignment="1">
      <alignment horizontal="right" vertical="center" shrinkToFit="1"/>
    </xf>
    <xf numFmtId="179" fontId="36" fillId="0" borderId="74" xfId="0" applyNumberFormat="1" applyFont="1" applyFill="1" applyBorder="1" applyAlignment="1">
      <alignment horizontal="right" vertical="center" shrinkToFit="1"/>
    </xf>
    <xf numFmtId="178" fontId="36" fillId="0" borderId="3" xfId="1573" applyNumberFormat="1" applyFont="1" applyFill="1" applyBorder="1" applyAlignment="1">
      <alignment horizontal="right" vertical="center"/>
    </xf>
    <xf numFmtId="178" fontId="36" fillId="0" borderId="41" xfId="1573" applyNumberFormat="1" applyFont="1" applyFill="1" applyBorder="1" applyAlignment="1">
      <alignment horizontal="right" vertical="center"/>
    </xf>
    <xf numFmtId="178" fontId="36" fillId="0" borderId="26" xfId="1573" applyNumberFormat="1" applyFont="1" applyFill="1" applyBorder="1" applyAlignment="1">
      <alignment horizontal="right" vertical="center"/>
    </xf>
    <xf numFmtId="178" fontId="36" fillId="0" borderId="29" xfId="1573" applyNumberFormat="1" applyFont="1" applyFill="1" applyBorder="1" applyAlignment="1">
      <alignment horizontal="right" vertical="center"/>
    </xf>
    <xf numFmtId="179" fontId="36" fillId="0" borderId="21" xfId="0" applyNumberFormat="1" applyFont="1" applyFill="1" applyBorder="1" applyAlignment="1">
      <alignment horizontal="right" vertical="center" shrinkToFit="1"/>
    </xf>
    <xf numFmtId="0" fontId="36" fillId="0" borderId="5" xfId="1549" applyFont="1" applyFill="1" applyBorder="1" applyAlignment="1">
      <alignment horizontal="center" vertical="center"/>
    </xf>
    <xf numFmtId="0" fontId="36" fillId="0" borderId="0" xfId="0" applyFont="1" applyFill="1" applyBorder="1">
      <alignment vertical="center"/>
    </xf>
    <xf numFmtId="0" fontId="63" fillId="0" borderId="0" xfId="0" applyFont="1" applyAlignment="1">
      <alignment vertical="center"/>
    </xf>
    <xf numFmtId="0" fontId="35" fillId="27" borderId="21" xfId="0" applyFont="1" applyFill="1" applyBorder="1" applyAlignment="1">
      <alignment horizontal="center" vertical="center" wrapText="1"/>
    </xf>
    <xf numFmtId="0" fontId="36" fillId="27" borderId="3" xfId="0" applyFont="1" applyFill="1" applyBorder="1" applyAlignment="1">
      <alignment horizontal="center" vertical="center"/>
    </xf>
    <xf numFmtId="0" fontId="36" fillId="0" borderId="3" xfId="0" applyFont="1" applyBorder="1" applyAlignment="1">
      <alignment horizontal="center" vertical="center"/>
    </xf>
    <xf numFmtId="179" fontId="36" fillId="0" borderId="3" xfId="0" applyNumberFormat="1" applyFont="1" applyFill="1" applyBorder="1" applyAlignment="1">
      <alignment horizontal="right" vertical="center"/>
    </xf>
    <xf numFmtId="179" fontId="36" fillId="0" borderId="21" xfId="0" applyNumberFormat="1" applyFont="1" applyFill="1" applyBorder="1" applyAlignment="1">
      <alignment horizontal="right" vertical="center" shrinkToFit="1"/>
    </xf>
    <xf numFmtId="0" fontId="36" fillId="0" borderId="3" xfId="0" applyFont="1" applyFill="1" applyBorder="1" applyAlignment="1">
      <alignment horizontal="center" vertical="center" wrapText="1"/>
    </xf>
    <xf numFmtId="0" fontId="36" fillId="0" borderId="3" xfId="0" applyFont="1" applyFill="1" applyBorder="1" applyAlignment="1">
      <alignment horizontal="center" vertical="center" shrinkToFit="1"/>
    </xf>
    <xf numFmtId="180" fontId="36" fillId="0" borderId="17" xfId="0" applyNumberFormat="1" applyFont="1" applyFill="1" applyBorder="1" applyAlignment="1">
      <alignment horizontal="right" vertical="center"/>
    </xf>
    <xf numFmtId="180" fontId="36" fillId="0" borderId="3" xfId="0" applyNumberFormat="1" applyFont="1" applyFill="1" applyBorder="1" applyAlignment="1">
      <alignment horizontal="right" vertical="center"/>
    </xf>
    <xf numFmtId="0" fontId="36" fillId="0" borderId="3" xfId="0" applyFont="1" applyFill="1" applyBorder="1" applyAlignment="1">
      <alignment horizontal="center" vertical="center" wrapText="1"/>
    </xf>
    <xf numFmtId="0" fontId="36" fillId="0" borderId="3" xfId="0" applyFont="1" applyFill="1" applyBorder="1" applyAlignment="1">
      <alignment horizontal="center" vertical="center" shrinkToFit="1"/>
    </xf>
    <xf numFmtId="0" fontId="36" fillId="0" borderId="3" xfId="0" applyFont="1" applyFill="1" applyBorder="1" applyAlignment="1">
      <alignment horizontal="center" vertical="center" wrapText="1"/>
    </xf>
    <xf numFmtId="177" fontId="36" fillId="0" borderId="3" xfId="0" applyNumberFormat="1" applyFont="1" applyFill="1" applyBorder="1" applyAlignment="1">
      <alignment horizontal="right" vertical="center" shrinkToFit="1"/>
    </xf>
    <xf numFmtId="0" fontId="36" fillId="0" borderId="31" xfId="0" applyFont="1" applyFill="1" applyBorder="1" applyAlignment="1">
      <alignment horizontal="center" vertical="center"/>
    </xf>
    <xf numFmtId="0" fontId="36" fillId="0" borderId="17" xfId="0" applyFont="1" applyFill="1" applyBorder="1" applyAlignment="1">
      <alignment horizontal="center" vertical="center" wrapText="1"/>
    </xf>
    <xf numFmtId="0" fontId="36" fillId="0" borderId="22" xfId="0" applyFont="1" applyFill="1" applyBorder="1" applyAlignment="1">
      <alignment horizontal="center" vertical="center"/>
    </xf>
    <xf numFmtId="0" fontId="36" fillId="27" borderId="22" xfId="0" applyFont="1" applyFill="1" applyBorder="1" applyAlignment="1">
      <alignment horizontal="center" vertical="center"/>
    </xf>
    <xf numFmtId="0" fontId="36" fillId="27" borderId="23" xfId="0" applyFont="1" applyFill="1" applyBorder="1" applyAlignment="1">
      <alignment horizontal="center" vertical="center"/>
    </xf>
    <xf numFmtId="179" fontId="36" fillId="0" borderId="3" xfId="0" applyNumberFormat="1" applyFont="1" applyFill="1" applyBorder="1" applyAlignment="1">
      <alignment horizontal="right" vertical="center" shrinkToFit="1"/>
    </xf>
    <xf numFmtId="179" fontId="36" fillId="0" borderId="54" xfId="1549" applyNumberFormat="1" applyFont="1" applyFill="1" applyBorder="1" applyAlignment="1">
      <alignment horizontal="right" vertical="center" shrinkToFit="1"/>
    </xf>
    <xf numFmtId="178" fontId="36" fillId="0" borderId="54" xfId="1549" applyNumberFormat="1" applyFont="1" applyFill="1" applyBorder="1" applyAlignment="1">
      <alignment horizontal="right" vertical="center" shrinkToFit="1"/>
    </xf>
    <xf numFmtId="0" fontId="36" fillId="27" borderId="4" xfId="0" applyFont="1" applyFill="1" applyBorder="1" applyAlignment="1">
      <alignment horizontal="center" vertical="center" wrapText="1"/>
    </xf>
    <xf numFmtId="179" fontId="36" fillId="0" borderId="32" xfId="1573" applyNumberFormat="1" applyFont="1" applyFill="1" applyBorder="1" applyAlignment="1">
      <alignment horizontal="right" vertical="center" shrinkToFit="1"/>
    </xf>
    <xf numFmtId="179" fontId="36" fillId="0" borderId="75" xfId="0" applyNumberFormat="1" applyFont="1" applyFill="1" applyBorder="1" applyAlignment="1">
      <alignment horizontal="right" vertical="center" shrinkToFit="1"/>
    </xf>
    <xf numFmtId="178" fontId="36" fillId="0" borderId="75" xfId="1743" applyNumberFormat="1" applyFont="1" applyFill="1" applyBorder="1" applyAlignment="1">
      <alignment horizontal="right" vertical="center" shrinkToFit="1"/>
    </xf>
    <xf numFmtId="179" fontId="36" fillId="0" borderId="34" xfId="0" applyNumberFormat="1" applyFont="1" applyFill="1" applyBorder="1" applyAlignment="1">
      <alignment horizontal="right" vertical="center" shrinkToFit="1"/>
    </xf>
    <xf numFmtId="178" fontId="36" fillId="0" borderId="34" xfId="1743" applyNumberFormat="1" applyFont="1" applyFill="1" applyBorder="1" applyAlignment="1">
      <alignment horizontal="right" vertical="center" shrinkToFit="1"/>
    </xf>
    <xf numFmtId="179" fontId="36" fillId="0" borderId="29" xfId="1573" applyNumberFormat="1" applyFont="1" applyFill="1" applyBorder="1" applyAlignment="1">
      <alignment horizontal="right" vertical="center" shrinkToFit="1"/>
    </xf>
    <xf numFmtId="178" fontId="36" fillId="0" borderId="29" xfId="0" applyNumberFormat="1" applyFont="1" applyFill="1" applyBorder="1" applyAlignment="1">
      <alignment horizontal="right" vertical="center" shrinkToFit="1"/>
    </xf>
    <xf numFmtId="179" fontId="36" fillId="0" borderId="38" xfId="0" applyNumberFormat="1" applyFont="1" applyFill="1" applyBorder="1" applyAlignment="1">
      <alignment horizontal="right" vertical="center" shrinkToFit="1"/>
    </xf>
    <xf numFmtId="178" fontId="36" fillId="0" borderId="38" xfId="1743" applyNumberFormat="1" applyFont="1" applyFill="1" applyBorder="1" applyAlignment="1">
      <alignment horizontal="right" vertical="center" shrinkToFit="1"/>
    </xf>
    <xf numFmtId="0" fontId="36" fillId="0" borderId="53" xfId="0" applyFont="1" applyBorder="1" applyAlignment="1">
      <alignment horizontal="centerContinuous" vertical="center"/>
    </xf>
    <xf numFmtId="179" fontId="36" fillId="0" borderId="31" xfId="0" applyNumberFormat="1" applyFont="1" applyFill="1" applyBorder="1" applyAlignment="1">
      <alignment horizontal="right" vertical="center" shrinkToFit="1"/>
    </xf>
    <xf numFmtId="178" fontId="36" fillId="0" borderId="31" xfId="1743" applyNumberFormat="1" applyFont="1" applyFill="1" applyBorder="1" applyAlignment="1">
      <alignment horizontal="right" vertical="center" shrinkToFit="1"/>
    </xf>
    <xf numFmtId="0" fontId="36" fillId="27" borderId="22" xfId="0" applyFont="1" applyFill="1" applyBorder="1" applyAlignment="1">
      <alignment horizontal="center" vertical="center"/>
    </xf>
    <xf numFmtId="0" fontId="36" fillId="27" borderId="23" xfId="0" applyFont="1" applyFill="1" applyBorder="1" applyAlignment="1">
      <alignment horizontal="center" vertical="center"/>
    </xf>
    <xf numFmtId="179" fontId="41" fillId="0" borderId="0" xfId="0" applyNumberFormat="1" applyFont="1">
      <alignment vertical="center"/>
    </xf>
    <xf numFmtId="0" fontId="36" fillId="0" borderId="3" xfId="0" applyFont="1" applyFill="1" applyBorder="1" applyAlignment="1">
      <alignment horizontal="center" vertical="center" wrapText="1"/>
    </xf>
    <xf numFmtId="179" fontId="36" fillId="0" borderId="3" xfId="0" applyNumberFormat="1" applyFont="1" applyFill="1" applyBorder="1" applyAlignment="1">
      <alignment horizontal="right" vertical="center"/>
    </xf>
    <xf numFmtId="179" fontId="36" fillId="0" borderId="3" xfId="0" applyNumberFormat="1" applyFont="1" applyBorder="1" applyAlignment="1">
      <alignment horizontal="right" vertical="center"/>
    </xf>
    <xf numFmtId="0" fontId="45" fillId="0" borderId="0" xfId="0" applyFont="1" applyFill="1" applyAlignment="1">
      <alignment vertical="center"/>
    </xf>
    <xf numFmtId="179" fontId="36" fillId="0" borderId="32" xfId="1573" applyNumberFormat="1" applyFont="1" applyFill="1" applyBorder="1" applyAlignment="1">
      <alignment horizontal="right" vertical="center"/>
    </xf>
    <xf numFmtId="179" fontId="36" fillId="0" borderId="21" xfId="1573" applyNumberFormat="1" applyFont="1" applyFill="1" applyBorder="1" applyAlignment="1">
      <alignment horizontal="right" vertical="center"/>
    </xf>
    <xf numFmtId="0" fontId="36" fillId="0" borderId="35" xfId="1549" applyFont="1" applyBorder="1" applyAlignment="1">
      <alignment horizontal="center" vertical="center"/>
    </xf>
    <xf numFmtId="0" fontId="36" fillId="0" borderId="29" xfId="1549" applyFont="1" applyBorder="1" applyAlignment="1">
      <alignment horizontal="center" vertical="center"/>
    </xf>
    <xf numFmtId="0" fontId="36" fillId="0" borderId="74" xfId="1549" applyFont="1" applyBorder="1" applyAlignment="1">
      <alignment horizontal="center" vertical="center"/>
    </xf>
    <xf numFmtId="0" fontId="36" fillId="0" borderId="54" xfId="1549" applyFont="1" applyBorder="1" applyAlignment="1">
      <alignment horizontal="center" vertical="center"/>
    </xf>
    <xf numFmtId="0" fontId="36" fillId="0" borderId="26" xfId="1549" applyFont="1" applyBorder="1" applyAlignment="1">
      <alignment horizontal="center" vertical="center"/>
    </xf>
    <xf numFmtId="0" fontId="36" fillId="0" borderId="4" xfId="1549" applyFont="1" applyFill="1" applyBorder="1" applyAlignment="1">
      <alignment horizontal="center" vertical="center"/>
    </xf>
    <xf numFmtId="0" fontId="36" fillId="0" borderId="26" xfId="1549" applyFont="1" applyFill="1" applyBorder="1" applyAlignment="1">
      <alignment horizontal="center" vertical="center"/>
    </xf>
    <xf numFmtId="0" fontId="36" fillId="0" borderId="35" xfId="1549" applyFont="1" applyFill="1" applyBorder="1" applyAlignment="1">
      <alignment horizontal="center" vertical="center"/>
    </xf>
    <xf numFmtId="0" fontId="36" fillId="0" borderId="74" xfId="1549" applyFont="1" applyFill="1" applyBorder="1" applyAlignment="1">
      <alignment horizontal="center" vertical="center"/>
    </xf>
    <xf numFmtId="0" fontId="36" fillId="0" borderId="32" xfId="1549" applyFont="1" applyFill="1" applyBorder="1" applyAlignment="1">
      <alignment horizontal="center" vertical="center"/>
    </xf>
    <xf numFmtId="0" fontId="36" fillId="0" borderId="54" xfId="1549" applyFont="1" applyFill="1" applyBorder="1" applyAlignment="1">
      <alignment horizontal="center" vertical="center"/>
    </xf>
    <xf numFmtId="0" fontId="36" fillId="0" borderId="29" xfId="1549" applyFont="1" applyFill="1" applyBorder="1" applyAlignment="1">
      <alignment horizontal="center" vertical="center"/>
    </xf>
    <xf numFmtId="0" fontId="36" fillId="27" borderId="22" xfId="0" applyFont="1" applyFill="1" applyBorder="1" applyAlignment="1">
      <alignment horizontal="center" vertical="center"/>
    </xf>
    <xf numFmtId="0" fontId="36" fillId="27" borderId="23" xfId="0" applyFont="1" applyFill="1" applyBorder="1" applyAlignment="1">
      <alignment horizontal="center" vertical="center"/>
    </xf>
    <xf numFmtId="0" fontId="36" fillId="27" borderId="47" xfId="0" applyFont="1" applyFill="1" applyBorder="1" applyAlignment="1">
      <alignment horizontal="center" vertical="center" wrapText="1"/>
    </xf>
    <xf numFmtId="0" fontId="36" fillId="27" borderId="48" xfId="0" applyFont="1" applyFill="1" applyBorder="1" applyAlignment="1">
      <alignment horizontal="center" vertical="center" wrapText="1"/>
    </xf>
    <xf numFmtId="0" fontId="36" fillId="27" borderId="4" xfId="1549" applyFont="1" applyFill="1" applyBorder="1" applyAlignment="1">
      <alignment horizontal="center" vertical="center"/>
    </xf>
    <xf numFmtId="0" fontId="36" fillId="27" borderId="16" xfId="1549" applyFont="1" applyFill="1" applyBorder="1" applyAlignment="1">
      <alignment horizontal="center" vertical="center"/>
    </xf>
    <xf numFmtId="0" fontId="36" fillId="27" borderId="17" xfId="1549" applyFont="1" applyFill="1" applyBorder="1" applyAlignment="1">
      <alignment horizontal="center" vertical="center"/>
    </xf>
    <xf numFmtId="0" fontId="35" fillId="27" borderId="21" xfId="0" applyFont="1" applyFill="1" applyBorder="1" applyAlignment="1">
      <alignment horizontal="center" vertical="center" wrapText="1"/>
    </xf>
    <xf numFmtId="0" fontId="35" fillId="27" borderId="16" xfId="0" applyFont="1" applyFill="1" applyBorder="1" applyAlignment="1">
      <alignment horizontal="center" vertical="center" wrapText="1"/>
    </xf>
    <xf numFmtId="0" fontId="35" fillId="27" borderId="17" xfId="0" applyFont="1" applyFill="1" applyBorder="1" applyAlignment="1">
      <alignment horizontal="center" vertical="center" wrapText="1"/>
    </xf>
    <xf numFmtId="0" fontId="36" fillId="27" borderId="19" xfId="0" applyFont="1" applyFill="1" applyBorder="1" applyAlignment="1">
      <alignment horizontal="center" vertical="center" wrapText="1"/>
    </xf>
    <xf numFmtId="0" fontId="36" fillId="27" borderId="31" xfId="0" applyFont="1" applyFill="1" applyBorder="1" applyAlignment="1">
      <alignment horizontal="center" vertical="center" wrapText="1"/>
    </xf>
    <xf numFmtId="0" fontId="36" fillId="27" borderId="53" xfId="0" applyFont="1" applyFill="1" applyBorder="1" applyAlignment="1">
      <alignment horizontal="center" vertical="center" wrapText="1"/>
    </xf>
    <xf numFmtId="0" fontId="35" fillId="27" borderId="4"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36" fillId="0" borderId="49" xfId="0" applyFont="1" applyFill="1" applyBorder="1" applyAlignment="1">
      <alignment horizontal="center" vertical="center" wrapText="1"/>
    </xf>
    <xf numFmtId="0" fontId="36" fillId="0" borderId="23"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0" borderId="63" xfId="0" applyFont="1" applyFill="1" applyBorder="1" applyAlignment="1">
      <alignment horizontal="center" vertical="center" wrapText="1"/>
    </xf>
    <xf numFmtId="0" fontId="36" fillId="0" borderId="37"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 xfId="0" applyFont="1" applyFill="1" applyBorder="1" applyAlignment="1">
      <alignment horizontal="center" vertical="center" shrinkToFit="1"/>
    </xf>
    <xf numFmtId="0" fontId="36" fillId="0" borderId="6" xfId="0" applyFont="1" applyFill="1" applyBorder="1" applyAlignment="1">
      <alignment horizontal="center" vertical="center" shrinkToFit="1"/>
    </xf>
    <xf numFmtId="0" fontId="36" fillId="27" borderId="47" xfId="0" applyFont="1" applyFill="1" applyBorder="1" applyAlignment="1">
      <alignment horizontal="center" vertical="center"/>
    </xf>
    <xf numFmtId="0" fontId="36" fillId="27" borderId="48" xfId="0" applyFont="1" applyFill="1" applyBorder="1" applyAlignment="1">
      <alignment horizontal="center" vertical="center"/>
    </xf>
    <xf numFmtId="0" fontId="35" fillId="27" borderId="47" xfId="0" applyFont="1" applyFill="1" applyBorder="1" applyAlignment="1">
      <alignment horizontal="center" vertical="center" wrapText="1"/>
    </xf>
    <xf numFmtId="0" fontId="35" fillId="27" borderId="48" xfId="0" applyFont="1" applyFill="1" applyBorder="1" applyAlignment="1">
      <alignment horizontal="center" vertical="center" wrapText="1"/>
    </xf>
    <xf numFmtId="0" fontId="36" fillId="27" borderId="53" xfId="0" applyFont="1" applyFill="1" applyBorder="1" applyAlignment="1">
      <alignment horizontal="center" vertical="center"/>
    </xf>
    <xf numFmtId="0" fontId="36" fillId="27" borderId="31" xfId="0" applyFont="1" applyFill="1" applyBorder="1" applyAlignment="1">
      <alignment horizontal="center" vertical="center"/>
    </xf>
    <xf numFmtId="0" fontId="36" fillId="27" borderId="3" xfId="0" applyFont="1" applyFill="1" applyBorder="1" applyAlignment="1">
      <alignment horizontal="center" vertical="center"/>
    </xf>
    <xf numFmtId="0" fontId="36" fillId="27" borderId="19" xfId="0" applyFont="1" applyFill="1" applyBorder="1" applyAlignment="1">
      <alignment horizontal="center" vertical="center"/>
    </xf>
    <xf numFmtId="0" fontId="36" fillId="27" borderId="30" xfId="0" applyFont="1" applyFill="1" applyBorder="1" applyAlignment="1">
      <alignment horizontal="center" vertical="center"/>
    </xf>
    <xf numFmtId="0" fontId="36" fillId="0" borderId="3" xfId="0" applyFont="1" applyBorder="1" applyAlignment="1">
      <alignment horizontal="center" vertical="center"/>
    </xf>
    <xf numFmtId="0" fontId="36" fillId="27" borderId="4" xfId="0" applyFont="1" applyFill="1" applyBorder="1" applyAlignment="1">
      <alignment horizontal="center" vertical="center"/>
    </xf>
    <xf numFmtId="0" fontId="36" fillId="27" borderId="16" xfId="0" applyFont="1" applyFill="1" applyBorder="1" applyAlignment="1">
      <alignment horizontal="center" vertical="center"/>
    </xf>
    <xf numFmtId="0" fontId="36" fillId="27" borderId="17" xfId="0" applyFont="1" applyFill="1" applyBorder="1" applyAlignment="1">
      <alignment horizontal="center" vertical="center"/>
    </xf>
    <xf numFmtId="0" fontId="36" fillId="27" borderId="4" xfId="0" applyFont="1" applyFill="1" applyBorder="1" applyAlignment="1">
      <alignment horizontal="center" vertical="center" shrinkToFit="1"/>
    </xf>
    <xf numFmtId="0" fontId="36" fillId="27" borderId="16" xfId="0" applyFont="1" applyFill="1" applyBorder="1" applyAlignment="1">
      <alignment horizontal="center" vertical="center" shrinkToFit="1"/>
    </xf>
    <xf numFmtId="0" fontId="36" fillId="27" borderId="17" xfId="0" applyFont="1" applyFill="1" applyBorder="1" applyAlignment="1">
      <alignment horizontal="center" vertical="center" shrinkToFit="1"/>
    </xf>
    <xf numFmtId="0" fontId="36" fillId="0" borderId="4" xfId="0" applyFont="1" applyFill="1" applyBorder="1" applyAlignment="1">
      <alignment horizontal="center" vertical="center"/>
    </xf>
    <xf numFmtId="0" fontId="36" fillId="0" borderId="16"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3" xfId="0" applyFont="1" applyFill="1" applyBorder="1" applyAlignment="1">
      <alignment horizontal="center" vertical="center" shrinkToFit="1"/>
    </xf>
    <xf numFmtId="0" fontId="36" fillId="0" borderId="53" xfId="0" applyFont="1" applyFill="1" applyBorder="1" applyAlignment="1">
      <alignment horizontal="center" vertical="center" wrapText="1"/>
    </xf>
    <xf numFmtId="0" fontId="36" fillId="0" borderId="31"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6" fillId="27" borderId="20" xfId="1549" applyFont="1" applyFill="1" applyBorder="1" applyAlignment="1">
      <alignment horizontal="center" vertical="center"/>
    </xf>
    <xf numFmtId="0" fontId="36" fillId="27" borderId="24" xfId="1549" applyFont="1" applyFill="1" applyBorder="1" applyAlignment="1">
      <alignment horizontal="center" vertical="center"/>
    </xf>
    <xf numFmtId="0" fontId="35" fillId="27" borderId="19" xfId="0" applyFont="1" applyFill="1" applyBorder="1" applyAlignment="1">
      <alignment horizontal="center" vertical="center" wrapText="1"/>
    </xf>
    <xf numFmtId="0" fontId="35" fillId="27" borderId="31" xfId="0" applyFont="1" applyFill="1" applyBorder="1" applyAlignment="1">
      <alignment horizontal="center" vertical="center" wrapText="1"/>
    </xf>
    <xf numFmtId="0" fontId="41" fillId="0" borderId="3" xfId="0" applyFont="1" applyFill="1" applyBorder="1" applyAlignment="1">
      <alignment horizontal="center" vertical="center"/>
    </xf>
    <xf numFmtId="0" fontId="41" fillId="0" borderId="4" xfId="0" applyFont="1" applyBorder="1" applyAlignment="1">
      <alignment horizontal="center" vertical="center"/>
    </xf>
    <xf numFmtId="0" fontId="41" fillId="0" borderId="16" xfId="0" applyFont="1" applyBorder="1" applyAlignment="1">
      <alignment horizontal="center" vertical="center"/>
    </xf>
    <xf numFmtId="0" fontId="41" fillId="0" borderId="17" xfId="0" applyFont="1" applyBorder="1" applyAlignment="1">
      <alignment horizontal="center" vertical="center"/>
    </xf>
    <xf numFmtId="0" fontId="36" fillId="27" borderId="53" xfId="1576" applyFont="1" applyFill="1" applyBorder="1" applyAlignment="1">
      <alignment horizontal="center" vertical="center"/>
    </xf>
    <xf numFmtId="0" fontId="36" fillId="27" borderId="31" xfId="1576" applyFont="1" applyFill="1" applyBorder="1" applyAlignment="1">
      <alignment horizontal="center" vertical="center"/>
    </xf>
    <xf numFmtId="0" fontId="36" fillId="0" borderId="39" xfId="0" applyFont="1" applyFill="1" applyBorder="1" applyAlignment="1">
      <alignment horizontal="center" vertical="center"/>
    </xf>
    <xf numFmtId="0" fontId="36" fillId="0" borderId="40" xfId="0" applyFont="1" applyFill="1" applyBorder="1" applyAlignment="1">
      <alignment horizontal="center" vertical="center"/>
    </xf>
    <xf numFmtId="0" fontId="36" fillId="0" borderId="35" xfId="0" applyFont="1" applyFill="1" applyBorder="1" applyAlignment="1">
      <alignment horizontal="center" vertical="center"/>
    </xf>
    <xf numFmtId="0" fontId="36" fillId="0" borderId="36"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37" xfId="0" applyFont="1" applyFill="1" applyBorder="1" applyAlignment="1">
      <alignment horizontal="center" vertical="center"/>
    </xf>
    <xf numFmtId="179" fontId="36" fillId="0" borderId="51" xfId="0" applyNumberFormat="1" applyFont="1" applyFill="1" applyBorder="1" applyAlignment="1">
      <alignment horizontal="right" vertical="center"/>
    </xf>
    <xf numFmtId="179" fontId="36" fillId="0" borderId="16" xfId="0" applyNumberFormat="1" applyFont="1" applyFill="1" applyBorder="1" applyAlignment="1">
      <alignment horizontal="right" vertical="center"/>
    </xf>
    <xf numFmtId="179" fontId="36" fillId="0" borderId="17" xfId="0" applyNumberFormat="1" applyFont="1" applyFill="1" applyBorder="1" applyAlignment="1">
      <alignment horizontal="right" vertical="center"/>
    </xf>
    <xf numFmtId="0" fontId="36" fillId="0" borderId="21" xfId="0" applyFont="1" applyFill="1" applyBorder="1" applyAlignment="1">
      <alignment horizontal="center" vertical="center"/>
    </xf>
    <xf numFmtId="0" fontId="36" fillId="0" borderId="21" xfId="0" applyFont="1" applyFill="1" applyBorder="1" applyAlignment="1">
      <alignment vertical="center"/>
    </xf>
    <xf numFmtId="0" fontId="36" fillId="0" borderId="16" xfId="0" applyFont="1" applyFill="1" applyBorder="1" applyAlignment="1">
      <alignment vertical="center"/>
    </xf>
    <xf numFmtId="0" fontId="36" fillId="0" borderId="17" xfId="0" applyFont="1" applyFill="1" applyBorder="1" applyAlignment="1">
      <alignment vertical="center"/>
    </xf>
    <xf numFmtId="179" fontId="36" fillId="0" borderId="21" xfId="0" applyNumberFormat="1" applyFont="1" applyFill="1" applyBorder="1" applyAlignment="1">
      <alignment horizontal="right" vertical="center"/>
    </xf>
    <xf numFmtId="0" fontId="36" fillId="0" borderId="42" xfId="0" applyFont="1" applyFill="1" applyBorder="1" applyAlignment="1">
      <alignment vertical="center"/>
    </xf>
    <xf numFmtId="0" fontId="36" fillId="27" borderId="19" xfId="1576" applyFont="1" applyFill="1" applyBorder="1" applyAlignment="1">
      <alignment horizontal="center" vertical="center"/>
    </xf>
    <xf numFmtId="0" fontId="36" fillId="0" borderId="64"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63" xfId="0" applyFont="1" applyFill="1" applyBorder="1" applyAlignment="1">
      <alignment horizontal="center" vertical="center"/>
    </xf>
    <xf numFmtId="179" fontId="36" fillId="33" borderId="16" xfId="0" applyNumberFormat="1" applyFont="1" applyFill="1" applyBorder="1" applyAlignment="1">
      <alignment horizontal="right" vertical="center"/>
    </xf>
    <xf numFmtId="179" fontId="36" fillId="33" borderId="17" xfId="0" applyNumberFormat="1" applyFont="1" applyFill="1" applyBorder="1" applyAlignment="1">
      <alignment horizontal="right" vertical="center"/>
    </xf>
    <xf numFmtId="179" fontId="36" fillId="0" borderId="54" xfId="0" applyNumberFormat="1" applyFont="1" applyFill="1" applyBorder="1" applyAlignment="1">
      <alignment horizontal="right" vertical="center"/>
    </xf>
    <xf numFmtId="179" fontId="36" fillId="33" borderId="3" xfId="0" applyNumberFormat="1" applyFont="1" applyFill="1" applyBorder="1" applyAlignment="1">
      <alignment horizontal="right" vertical="center"/>
    </xf>
    <xf numFmtId="179" fontId="36" fillId="0" borderId="0" xfId="0" applyNumberFormat="1" applyFont="1" applyBorder="1" applyAlignment="1">
      <alignment horizontal="right" vertical="center"/>
    </xf>
    <xf numFmtId="0" fontId="36" fillId="0" borderId="0" xfId="0" applyFont="1" applyBorder="1" applyAlignment="1">
      <alignment horizontal="right" vertical="center"/>
    </xf>
    <xf numFmtId="179" fontId="36" fillId="0" borderId="3" xfId="0" applyNumberFormat="1" applyFont="1" applyFill="1" applyBorder="1" applyAlignment="1">
      <alignment horizontal="right" vertical="center"/>
    </xf>
    <xf numFmtId="179" fontId="36" fillId="0" borderId="0" xfId="0" applyNumberFormat="1" applyFont="1" applyFill="1" applyBorder="1" applyAlignment="1">
      <alignment horizontal="right" vertical="center"/>
    </xf>
    <xf numFmtId="0" fontId="36" fillId="0" borderId="0" xfId="0" applyFont="1" applyFill="1" applyBorder="1" applyAlignment="1">
      <alignment horizontal="right" vertical="center"/>
    </xf>
  </cellXfs>
  <cellStyles count="1787">
    <cellStyle name="0,0_x000d__x000a_NA_x000d__x000a_" xfId="1389" xr:uid="{00000000-0005-0000-0000-000000000000}"/>
    <cellStyle name="20% - アクセント 1" xfId="1761" builtinId="30" customBuiltin="1"/>
    <cellStyle name="20% - アクセント 1 10" xfId="2" xr:uid="{00000000-0005-0000-0000-000002000000}"/>
    <cellStyle name="20% - アクセント 1 11" xfId="3" xr:uid="{00000000-0005-0000-0000-000003000000}"/>
    <cellStyle name="20% - アクセント 1 12" xfId="4" xr:uid="{00000000-0005-0000-0000-000004000000}"/>
    <cellStyle name="20% - アクセント 1 13" xfId="5" xr:uid="{00000000-0005-0000-0000-000005000000}"/>
    <cellStyle name="20% - アクセント 1 14" xfId="6" xr:uid="{00000000-0005-0000-0000-000006000000}"/>
    <cellStyle name="20% - アクセント 1 15" xfId="7" xr:uid="{00000000-0005-0000-0000-000007000000}"/>
    <cellStyle name="20% - アクセント 1 16" xfId="8" xr:uid="{00000000-0005-0000-0000-000008000000}"/>
    <cellStyle name="20% - アクセント 1 17" xfId="9" xr:uid="{00000000-0005-0000-0000-000009000000}"/>
    <cellStyle name="20% - アクセント 1 18" xfId="10" xr:uid="{00000000-0005-0000-0000-00000A000000}"/>
    <cellStyle name="20% - アクセント 1 19" xfId="11" xr:uid="{00000000-0005-0000-0000-00000B000000}"/>
    <cellStyle name="20% - アクセント 1 2" xfId="12" xr:uid="{00000000-0005-0000-0000-00000C000000}"/>
    <cellStyle name="20% - アクセント 1 2 2" xfId="13" xr:uid="{00000000-0005-0000-0000-00000D000000}"/>
    <cellStyle name="20% - アクセント 1 20" xfId="14" xr:uid="{00000000-0005-0000-0000-00000E000000}"/>
    <cellStyle name="20% - アクセント 1 21" xfId="15" xr:uid="{00000000-0005-0000-0000-00000F000000}"/>
    <cellStyle name="20% - アクセント 1 22" xfId="16" xr:uid="{00000000-0005-0000-0000-000010000000}"/>
    <cellStyle name="20% - アクセント 1 23" xfId="17" xr:uid="{00000000-0005-0000-0000-000011000000}"/>
    <cellStyle name="20% - アクセント 1 24" xfId="18" xr:uid="{00000000-0005-0000-0000-000012000000}"/>
    <cellStyle name="20% - アクセント 1 25" xfId="19" xr:uid="{00000000-0005-0000-0000-000013000000}"/>
    <cellStyle name="20% - アクセント 1 3" xfId="20" xr:uid="{00000000-0005-0000-0000-000014000000}"/>
    <cellStyle name="20% - アクセント 1 3 2" xfId="21" xr:uid="{00000000-0005-0000-0000-000015000000}"/>
    <cellStyle name="20% - アクセント 1 4" xfId="22" xr:uid="{00000000-0005-0000-0000-000016000000}"/>
    <cellStyle name="20% - アクセント 1 5" xfId="23" xr:uid="{00000000-0005-0000-0000-000017000000}"/>
    <cellStyle name="20% - アクセント 1 6" xfId="24" xr:uid="{00000000-0005-0000-0000-000018000000}"/>
    <cellStyle name="20% - アクセント 1 7" xfId="25" xr:uid="{00000000-0005-0000-0000-000019000000}"/>
    <cellStyle name="20% - アクセント 1 8" xfId="26" xr:uid="{00000000-0005-0000-0000-00001A000000}"/>
    <cellStyle name="20% - アクセント 1 9" xfId="27" xr:uid="{00000000-0005-0000-0000-00001B000000}"/>
    <cellStyle name="20% - アクセント 2" xfId="1764" builtinId="34" customBuiltin="1"/>
    <cellStyle name="20% - アクセント 2 10" xfId="28" xr:uid="{00000000-0005-0000-0000-00001D000000}"/>
    <cellStyle name="20% - アクセント 2 11" xfId="29" xr:uid="{00000000-0005-0000-0000-00001E000000}"/>
    <cellStyle name="20% - アクセント 2 12" xfId="30" xr:uid="{00000000-0005-0000-0000-00001F000000}"/>
    <cellStyle name="20% - アクセント 2 13" xfId="31" xr:uid="{00000000-0005-0000-0000-000020000000}"/>
    <cellStyle name="20% - アクセント 2 14" xfId="32" xr:uid="{00000000-0005-0000-0000-000021000000}"/>
    <cellStyle name="20% - アクセント 2 15" xfId="33" xr:uid="{00000000-0005-0000-0000-000022000000}"/>
    <cellStyle name="20% - アクセント 2 16" xfId="34" xr:uid="{00000000-0005-0000-0000-000023000000}"/>
    <cellStyle name="20% - アクセント 2 17" xfId="35" xr:uid="{00000000-0005-0000-0000-000024000000}"/>
    <cellStyle name="20% - アクセント 2 18" xfId="36" xr:uid="{00000000-0005-0000-0000-000025000000}"/>
    <cellStyle name="20% - アクセント 2 19" xfId="37" xr:uid="{00000000-0005-0000-0000-000026000000}"/>
    <cellStyle name="20% - アクセント 2 2" xfId="38" xr:uid="{00000000-0005-0000-0000-000027000000}"/>
    <cellStyle name="20% - アクセント 2 2 2" xfId="39" xr:uid="{00000000-0005-0000-0000-000028000000}"/>
    <cellStyle name="20% - アクセント 2 20" xfId="40" xr:uid="{00000000-0005-0000-0000-000029000000}"/>
    <cellStyle name="20% - アクセント 2 21" xfId="41" xr:uid="{00000000-0005-0000-0000-00002A000000}"/>
    <cellStyle name="20% - アクセント 2 22" xfId="42" xr:uid="{00000000-0005-0000-0000-00002B000000}"/>
    <cellStyle name="20% - アクセント 2 23" xfId="43" xr:uid="{00000000-0005-0000-0000-00002C000000}"/>
    <cellStyle name="20% - アクセント 2 24" xfId="44" xr:uid="{00000000-0005-0000-0000-00002D000000}"/>
    <cellStyle name="20% - アクセント 2 25" xfId="45" xr:uid="{00000000-0005-0000-0000-00002E000000}"/>
    <cellStyle name="20% - アクセント 2 3" xfId="46" xr:uid="{00000000-0005-0000-0000-00002F000000}"/>
    <cellStyle name="20% - アクセント 2 3 2" xfId="47" xr:uid="{00000000-0005-0000-0000-000030000000}"/>
    <cellStyle name="20% - アクセント 2 4" xfId="48" xr:uid="{00000000-0005-0000-0000-000031000000}"/>
    <cellStyle name="20% - アクセント 2 5" xfId="49" xr:uid="{00000000-0005-0000-0000-000032000000}"/>
    <cellStyle name="20% - アクセント 2 6" xfId="50" xr:uid="{00000000-0005-0000-0000-000033000000}"/>
    <cellStyle name="20% - アクセント 2 7" xfId="51" xr:uid="{00000000-0005-0000-0000-000034000000}"/>
    <cellStyle name="20% - アクセント 2 8" xfId="52" xr:uid="{00000000-0005-0000-0000-000035000000}"/>
    <cellStyle name="20% - アクセント 2 9" xfId="53" xr:uid="{00000000-0005-0000-0000-000036000000}"/>
    <cellStyle name="20% - アクセント 3" xfId="1767" builtinId="38" customBuiltin="1"/>
    <cellStyle name="20% - アクセント 3 10" xfId="54" xr:uid="{00000000-0005-0000-0000-000038000000}"/>
    <cellStyle name="20% - アクセント 3 11" xfId="55" xr:uid="{00000000-0005-0000-0000-000039000000}"/>
    <cellStyle name="20% - アクセント 3 12" xfId="56" xr:uid="{00000000-0005-0000-0000-00003A000000}"/>
    <cellStyle name="20% - アクセント 3 13" xfId="57" xr:uid="{00000000-0005-0000-0000-00003B000000}"/>
    <cellStyle name="20% - アクセント 3 14" xfId="58" xr:uid="{00000000-0005-0000-0000-00003C000000}"/>
    <cellStyle name="20% - アクセント 3 15" xfId="59" xr:uid="{00000000-0005-0000-0000-00003D000000}"/>
    <cellStyle name="20% - アクセント 3 16" xfId="60" xr:uid="{00000000-0005-0000-0000-00003E000000}"/>
    <cellStyle name="20% - アクセント 3 17" xfId="61" xr:uid="{00000000-0005-0000-0000-00003F000000}"/>
    <cellStyle name="20% - アクセント 3 18" xfId="62" xr:uid="{00000000-0005-0000-0000-000040000000}"/>
    <cellStyle name="20% - アクセント 3 19" xfId="63" xr:uid="{00000000-0005-0000-0000-000041000000}"/>
    <cellStyle name="20% - アクセント 3 2" xfId="64" xr:uid="{00000000-0005-0000-0000-000042000000}"/>
    <cellStyle name="20% - アクセント 3 2 2" xfId="65" xr:uid="{00000000-0005-0000-0000-000043000000}"/>
    <cellStyle name="20% - アクセント 3 20" xfId="66" xr:uid="{00000000-0005-0000-0000-000044000000}"/>
    <cellStyle name="20% - アクセント 3 21" xfId="67" xr:uid="{00000000-0005-0000-0000-000045000000}"/>
    <cellStyle name="20% - アクセント 3 22" xfId="68" xr:uid="{00000000-0005-0000-0000-000046000000}"/>
    <cellStyle name="20% - アクセント 3 23" xfId="69" xr:uid="{00000000-0005-0000-0000-000047000000}"/>
    <cellStyle name="20% - アクセント 3 24" xfId="70" xr:uid="{00000000-0005-0000-0000-000048000000}"/>
    <cellStyle name="20% - アクセント 3 25" xfId="71" xr:uid="{00000000-0005-0000-0000-000049000000}"/>
    <cellStyle name="20% - アクセント 3 3" xfId="72" xr:uid="{00000000-0005-0000-0000-00004A000000}"/>
    <cellStyle name="20% - アクセント 3 3 2" xfId="73" xr:uid="{00000000-0005-0000-0000-00004B000000}"/>
    <cellStyle name="20% - アクセント 3 4" xfId="74" xr:uid="{00000000-0005-0000-0000-00004C000000}"/>
    <cellStyle name="20% - アクセント 3 5" xfId="75" xr:uid="{00000000-0005-0000-0000-00004D000000}"/>
    <cellStyle name="20% - アクセント 3 6" xfId="76" xr:uid="{00000000-0005-0000-0000-00004E000000}"/>
    <cellStyle name="20% - アクセント 3 7" xfId="77" xr:uid="{00000000-0005-0000-0000-00004F000000}"/>
    <cellStyle name="20% - アクセント 3 8" xfId="78" xr:uid="{00000000-0005-0000-0000-000050000000}"/>
    <cellStyle name="20% - アクセント 3 9" xfId="79" xr:uid="{00000000-0005-0000-0000-000051000000}"/>
    <cellStyle name="20% - アクセント 4" xfId="1770" builtinId="42" customBuiltin="1"/>
    <cellStyle name="20% - アクセント 4 10" xfId="80" xr:uid="{00000000-0005-0000-0000-000053000000}"/>
    <cellStyle name="20% - アクセント 4 11" xfId="81" xr:uid="{00000000-0005-0000-0000-000054000000}"/>
    <cellStyle name="20% - アクセント 4 12" xfId="82" xr:uid="{00000000-0005-0000-0000-000055000000}"/>
    <cellStyle name="20% - アクセント 4 13" xfId="83" xr:uid="{00000000-0005-0000-0000-000056000000}"/>
    <cellStyle name="20% - アクセント 4 14" xfId="84" xr:uid="{00000000-0005-0000-0000-000057000000}"/>
    <cellStyle name="20% - アクセント 4 15" xfId="85" xr:uid="{00000000-0005-0000-0000-000058000000}"/>
    <cellStyle name="20% - アクセント 4 16" xfId="86" xr:uid="{00000000-0005-0000-0000-000059000000}"/>
    <cellStyle name="20% - アクセント 4 17" xfId="87" xr:uid="{00000000-0005-0000-0000-00005A000000}"/>
    <cellStyle name="20% - アクセント 4 18" xfId="88" xr:uid="{00000000-0005-0000-0000-00005B000000}"/>
    <cellStyle name="20% - アクセント 4 19" xfId="89" xr:uid="{00000000-0005-0000-0000-00005C000000}"/>
    <cellStyle name="20% - アクセント 4 2" xfId="90" xr:uid="{00000000-0005-0000-0000-00005D000000}"/>
    <cellStyle name="20% - アクセント 4 2 2" xfId="91" xr:uid="{00000000-0005-0000-0000-00005E000000}"/>
    <cellStyle name="20% - アクセント 4 20" xfId="92" xr:uid="{00000000-0005-0000-0000-00005F000000}"/>
    <cellStyle name="20% - アクセント 4 21" xfId="93" xr:uid="{00000000-0005-0000-0000-000060000000}"/>
    <cellStyle name="20% - アクセント 4 22" xfId="94" xr:uid="{00000000-0005-0000-0000-000061000000}"/>
    <cellStyle name="20% - アクセント 4 23" xfId="95" xr:uid="{00000000-0005-0000-0000-000062000000}"/>
    <cellStyle name="20% - アクセント 4 24" xfId="96" xr:uid="{00000000-0005-0000-0000-000063000000}"/>
    <cellStyle name="20% - アクセント 4 25" xfId="97" xr:uid="{00000000-0005-0000-0000-000064000000}"/>
    <cellStyle name="20% - アクセント 4 3" xfId="98" xr:uid="{00000000-0005-0000-0000-000065000000}"/>
    <cellStyle name="20% - アクセント 4 3 2" xfId="99" xr:uid="{00000000-0005-0000-0000-000066000000}"/>
    <cellStyle name="20% - アクセント 4 4" xfId="100" xr:uid="{00000000-0005-0000-0000-000067000000}"/>
    <cellStyle name="20% - アクセント 4 5" xfId="101" xr:uid="{00000000-0005-0000-0000-000068000000}"/>
    <cellStyle name="20% - アクセント 4 6" xfId="102" xr:uid="{00000000-0005-0000-0000-000069000000}"/>
    <cellStyle name="20% - アクセント 4 7" xfId="103" xr:uid="{00000000-0005-0000-0000-00006A000000}"/>
    <cellStyle name="20% - アクセント 4 8" xfId="104" xr:uid="{00000000-0005-0000-0000-00006B000000}"/>
    <cellStyle name="20% - アクセント 4 9" xfId="105" xr:uid="{00000000-0005-0000-0000-00006C000000}"/>
    <cellStyle name="20% - アクセント 5" xfId="1773" builtinId="46" customBuiltin="1"/>
    <cellStyle name="20% - アクセント 5 10" xfId="106" xr:uid="{00000000-0005-0000-0000-00006E000000}"/>
    <cellStyle name="20% - アクセント 5 11" xfId="107" xr:uid="{00000000-0005-0000-0000-00006F000000}"/>
    <cellStyle name="20% - アクセント 5 12" xfId="108" xr:uid="{00000000-0005-0000-0000-000070000000}"/>
    <cellStyle name="20% - アクセント 5 13" xfId="109" xr:uid="{00000000-0005-0000-0000-000071000000}"/>
    <cellStyle name="20% - アクセント 5 14" xfId="110" xr:uid="{00000000-0005-0000-0000-000072000000}"/>
    <cellStyle name="20% - アクセント 5 15" xfId="111" xr:uid="{00000000-0005-0000-0000-000073000000}"/>
    <cellStyle name="20% - アクセント 5 16" xfId="112" xr:uid="{00000000-0005-0000-0000-000074000000}"/>
    <cellStyle name="20% - アクセント 5 17" xfId="113" xr:uid="{00000000-0005-0000-0000-000075000000}"/>
    <cellStyle name="20% - アクセント 5 18" xfId="114" xr:uid="{00000000-0005-0000-0000-000076000000}"/>
    <cellStyle name="20% - アクセント 5 19" xfId="115" xr:uid="{00000000-0005-0000-0000-000077000000}"/>
    <cellStyle name="20% - アクセント 5 2" xfId="116" xr:uid="{00000000-0005-0000-0000-000078000000}"/>
    <cellStyle name="20% - アクセント 5 2 2" xfId="117" xr:uid="{00000000-0005-0000-0000-000079000000}"/>
    <cellStyle name="20% - アクセント 5 20" xfId="118" xr:uid="{00000000-0005-0000-0000-00007A000000}"/>
    <cellStyle name="20% - アクセント 5 21" xfId="119" xr:uid="{00000000-0005-0000-0000-00007B000000}"/>
    <cellStyle name="20% - アクセント 5 22" xfId="120" xr:uid="{00000000-0005-0000-0000-00007C000000}"/>
    <cellStyle name="20% - アクセント 5 23" xfId="121" xr:uid="{00000000-0005-0000-0000-00007D000000}"/>
    <cellStyle name="20% - アクセント 5 24" xfId="122" xr:uid="{00000000-0005-0000-0000-00007E000000}"/>
    <cellStyle name="20% - アクセント 5 25" xfId="123" xr:uid="{00000000-0005-0000-0000-00007F000000}"/>
    <cellStyle name="20% - アクセント 5 3" xfId="124" xr:uid="{00000000-0005-0000-0000-000080000000}"/>
    <cellStyle name="20% - アクセント 5 3 2" xfId="125" xr:uid="{00000000-0005-0000-0000-000081000000}"/>
    <cellStyle name="20% - アクセント 5 4" xfId="126" xr:uid="{00000000-0005-0000-0000-000082000000}"/>
    <cellStyle name="20% - アクセント 5 5" xfId="127" xr:uid="{00000000-0005-0000-0000-000083000000}"/>
    <cellStyle name="20% - アクセント 5 6" xfId="128" xr:uid="{00000000-0005-0000-0000-000084000000}"/>
    <cellStyle name="20% - アクセント 5 7" xfId="129" xr:uid="{00000000-0005-0000-0000-000085000000}"/>
    <cellStyle name="20% - アクセント 5 8" xfId="130" xr:uid="{00000000-0005-0000-0000-000086000000}"/>
    <cellStyle name="20% - アクセント 5 9" xfId="131" xr:uid="{00000000-0005-0000-0000-000087000000}"/>
    <cellStyle name="20% - アクセント 6" xfId="1776" builtinId="50" customBuiltin="1"/>
    <cellStyle name="20% - アクセント 6 10" xfId="132" xr:uid="{00000000-0005-0000-0000-000089000000}"/>
    <cellStyle name="20% - アクセント 6 11" xfId="133" xr:uid="{00000000-0005-0000-0000-00008A000000}"/>
    <cellStyle name="20% - アクセント 6 12" xfId="134" xr:uid="{00000000-0005-0000-0000-00008B000000}"/>
    <cellStyle name="20% - アクセント 6 13" xfId="135" xr:uid="{00000000-0005-0000-0000-00008C000000}"/>
    <cellStyle name="20% - アクセント 6 14" xfId="136" xr:uid="{00000000-0005-0000-0000-00008D000000}"/>
    <cellStyle name="20% - アクセント 6 15" xfId="137" xr:uid="{00000000-0005-0000-0000-00008E000000}"/>
    <cellStyle name="20% - アクセント 6 16" xfId="138" xr:uid="{00000000-0005-0000-0000-00008F000000}"/>
    <cellStyle name="20% - アクセント 6 17" xfId="139" xr:uid="{00000000-0005-0000-0000-000090000000}"/>
    <cellStyle name="20% - アクセント 6 18" xfId="140" xr:uid="{00000000-0005-0000-0000-000091000000}"/>
    <cellStyle name="20% - アクセント 6 19" xfId="141" xr:uid="{00000000-0005-0000-0000-000092000000}"/>
    <cellStyle name="20% - アクセント 6 2" xfId="142" xr:uid="{00000000-0005-0000-0000-000093000000}"/>
    <cellStyle name="20% - アクセント 6 2 2" xfId="143" xr:uid="{00000000-0005-0000-0000-000094000000}"/>
    <cellStyle name="20% - アクセント 6 20" xfId="144" xr:uid="{00000000-0005-0000-0000-000095000000}"/>
    <cellStyle name="20% - アクセント 6 21" xfId="145" xr:uid="{00000000-0005-0000-0000-000096000000}"/>
    <cellStyle name="20% - アクセント 6 22" xfId="146" xr:uid="{00000000-0005-0000-0000-000097000000}"/>
    <cellStyle name="20% - アクセント 6 23" xfId="147" xr:uid="{00000000-0005-0000-0000-000098000000}"/>
    <cellStyle name="20% - アクセント 6 24" xfId="148" xr:uid="{00000000-0005-0000-0000-000099000000}"/>
    <cellStyle name="20% - アクセント 6 25" xfId="149" xr:uid="{00000000-0005-0000-0000-00009A000000}"/>
    <cellStyle name="20% - アクセント 6 3" xfId="150" xr:uid="{00000000-0005-0000-0000-00009B000000}"/>
    <cellStyle name="20% - アクセント 6 3 2" xfId="151" xr:uid="{00000000-0005-0000-0000-00009C000000}"/>
    <cellStyle name="20% - アクセント 6 4" xfId="152" xr:uid="{00000000-0005-0000-0000-00009D000000}"/>
    <cellStyle name="20% - アクセント 6 5" xfId="153" xr:uid="{00000000-0005-0000-0000-00009E000000}"/>
    <cellStyle name="20% - アクセント 6 6" xfId="154" xr:uid="{00000000-0005-0000-0000-00009F000000}"/>
    <cellStyle name="20% - アクセント 6 7" xfId="155" xr:uid="{00000000-0005-0000-0000-0000A0000000}"/>
    <cellStyle name="20% - アクセント 6 8" xfId="156" xr:uid="{00000000-0005-0000-0000-0000A1000000}"/>
    <cellStyle name="20% - アクセント 6 9" xfId="157" xr:uid="{00000000-0005-0000-0000-0000A2000000}"/>
    <cellStyle name="40% - アクセント 1" xfId="1762" builtinId="31" customBuiltin="1"/>
    <cellStyle name="40% - アクセント 1 10" xfId="158" xr:uid="{00000000-0005-0000-0000-0000A4000000}"/>
    <cellStyle name="40% - アクセント 1 11" xfId="159" xr:uid="{00000000-0005-0000-0000-0000A5000000}"/>
    <cellStyle name="40% - アクセント 1 12" xfId="160" xr:uid="{00000000-0005-0000-0000-0000A6000000}"/>
    <cellStyle name="40% - アクセント 1 13" xfId="161" xr:uid="{00000000-0005-0000-0000-0000A7000000}"/>
    <cellStyle name="40% - アクセント 1 14" xfId="162" xr:uid="{00000000-0005-0000-0000-0000A8000000}"/>
    <cellStyle name="40% - アクセント 1 15" xfId="163" xr:uid="{00000000-0005-0000-0000-0000A9000000}"/>
    <cellStyle name="40% - アクセント 1 16" xfId="164" xr:uid="{00000000-0005-0000-0000-0000AA000000}"/>
    <cellStyle name="40% - アクセント 1 17" xfId="165" xr:uid="{00000000-0005-0000-0000-0000AB000000}"/>
    <cellStyle name="40% - アクセント 1 18" xfId="166" xr:uid="{00000000-0005-0000-0000-0000AC000000}"/>
    <cellStyle name="40% - アクセント 1 19" xfId="167" xr:uid="{00000000-0005-0000-0000-0000AD000000}"/>
    <cellStyle name="40% - アクセント 1 2" xfId="168" xr:uid="{00000000-0005-0000-0000-0000AE000000}"/>
    <cellStyle name="40% - アクセント 1 2 2" xfId="169" xr:uid="{00000000-0005-0000-0000-0000AF000000}"/>
    <cellStyle name="40% - アクセント 1 20" xfId="170" xr:uid="{00000000-0005-0000-0000-0000B0000000}"/>
    <cellStyle name="40% - アクセント 1 21" xfId="171" xr:uid="{00000000-0005-0000-0000-0000B1000000}"/>
    <cellStyle name="40% - アクセント 1 22" xfId="172" xr:uid="{00000000-0005-0000-0000-0000B2000000}"/>
    <cellStyle name="40% - アクセント 1 23" xfId="173" xr:uid="{00000000-0005-0000-0000-0000B3000000}"/>
    <cellStyle name="40% - アクセント 1 24" xfId="174" xr:uid="{00000000-0005-0000-0000-0000B4000000}"/>
    <cellStyle name="40% - アクセント 1 25" xfId="175" xr:uid="{00000000-0005-0000-0000-0000B5000000}"/>
    <cellStyle name="40% - アクセント 1 3" xfId="176" xr:uid="{00000000-0005-0000-0000-0000B6000000}"/>
    <cellStyle name="40% - アクセント 1 3 2" xfId="177" xr:uid="{00000000-0005-0000-0000-0000B7000000}"/>
    <cellStyle name="40% - アクセント 1 4" xfId="178" xr:uid="{00000000-0005-0000-0000-0000B8000000}"/>
    <cellStyle name="40% - アクセント 1 5" xfId="179" xr:uid="{00000000-0005-0000-0000-0000B9000000}"/>
    <cellStyle name="40% - アクセント 1 6" xfId="180" xr:uid="{00000000-0005-0000-0000-0000BA000000}"/>
    <cellStyle name="40% - アクセント 1 7" xfId="181" xr:uid="{00000000-0005-0000-0000-0000BB000000}"/>
    <cellStyle name="40% - アクセント 1 8" xfId="182" xr:uid="{00000000-0005-0000-0000-0000BC000000}"/>
    <cellStyle name="40% - アクセント 1 9" xfId="183" xr:uid="{00000000-0005-0000-0000-0000BD000000}"/>
    <cellStyle name="40% - アクセント 2" xfId="1765" builtinId="35" customBuiltin="1"/>
    <cellStyle name="40% - アクセント 2 10" xfId="184" xr:uid="{00000000-0005-0000-0000-0000BF000000}"/>
    <cellStyle name="40% - アクセント 2 11" xfId="185" xr:uid="{00000000-0005-0000-0000-0000C0000000}"/>
    <cellStyle name="40% - アクセント 2 12" xfId="186" xr:uid="{00000000-0005-0000-0000-0000C1000000}"/>
    <cellStyle name="40% - アクセント 2 13" xfId="187" xr:uid="{00000000-0005-0000-0000-0000C2000000}"/>
    <cellStyle name="40% - アクセント 2 14" xfId="188" xr:uid="{00000000-0005-0000-0000-0000C3000000}"/>
    <cellStyle name="40% - アクセント 2 15" xfId="189" xr:uid="{00000000-0005-0000-0000-0000C4000000}"/>
    <cellStyle name="40% - アクセント 2 16" xfId="190" xr:uid="{00000000-0005-0000-0000-0000C5000000}"/>
    <cellStyle name="40% - アクセント 2 17" xfId="191" xr:uid="{00000000-0005-0000-0000-0000C6000000}"/>
    <cellStyle name="40% - アクセント 2 18" xfId="192" xr:uid="{00000000-0005-0000-0000-0000C7000000}"/>
    <cellStyle name="40% - アクセント 2 19" xfId="193" xr:uid="{00000000-0005-0000-0000-0000C8000000}"/>
    <cellStyle name="40% - アクセント 2 2" xfId="194" xr:uid="{00000000-0005-0000-0000-0000C9000000}"/>
    <cellStyle name="40% - アクセント 2 2 2" xfId="195" xr:uid="{00000000-0005-0000-0000-0000CA000000}"/>
    <cellStyle name="40% - アクセント 2 20" xfId="196" xr:uid="{00000000-0005-0000-0000-0000CB000000}"/>
    <cellStyle name="40% - アクセント 2 21" xfId="197" xr:uid="{00000000-0005-0000-0000-0000CC000000}"/>
    <cellStyle name="40% - アクセント 2 22" xfId="198" xr:uid="{00000000-0005-0000-0000-0000CD000000}"/>
    <cellStyle name="40% - アクセント 2 23" xfId="199" xr:uid="{00000000-0005-0000-0000-0000CE000000}"/>
    <cellStyle name="40% - アクセント 2 24" xfId="200" xr:uid="{00000000-0005-0000-0000-0000CF000000}"/>
    <cellStyle name="40% - アクセント 2 25" xfId="201" xr:uid="{00000000-0005-0000-0000-0000D0000000}"/>
    <cellStyle name="40% - アクセント 2 3" xfId="202" xr:uid="{00000000-0005-0000-0000-0000D1000000}"/>
    <cellStyle name="40% - アクセント 2 3 2" xfId="203" xr:uid="{00000000-0005-0000-0000-0000D2000000}"/>
    <cellStyle name="40% - アクセント 2 4" xfId="204" xr:uid="{00000000-0005-0000-0000-0000D3000000}"/>
    <cellStyle name="40% - アクセント 2 5" xfId="205" xr:uid="{00000000-0005-0000-0000-0000D4000000}"/>
    <cellStyle name="40% - アクセント 2 6" xfId="206" xr:uid="{00000000-0005-0000-0000-0000D5000000}"/>
    <cellStyle name="40% - アクセント 2 7" xfId="207" xr:uid="{00000000-0005-0000-0000-0000D6000000}"/>
    <cellStyle name="40% - アクセント 2 8" xfId="208" xr:uid="{00000000-0005-0000-0000-0000D7000000}"/>
    <cellStyle name="40% - アクセント 2 9" xfId="209" xr:uid="{00000000-0005-0000-0000-0000D8000000}"/>
    <cellStyle name="40% - アクセント 3" xfId="1768" builtinId="39" customBuiltin="1"/>
    <cellStyle name="40% - アクセント 3 10" xfId="210" xr:uid="{00000000-0005-0000-0000-0000DA000000}"/>
    <cellStyle name="40% - アクセント 3 11" xfId="211" xr:uid="{00000000-0005-0000-0000-0000DB000000}"/>
    <cellStyle name="40% - アクセント 3 12" xfId="212" xr:uid="{00000000-0005-0000-0000-0000DC000000}"/>
    <cellStyle name="40% - アクセント 3 13" xfId="213" xr:uid="{00000000-0005-0000-0000-0000DD000000}"/>
    <cellStyle name="40% - アクセント 3 14" xfId="214" xr:uid="{00000000-0005-0000-0000-0000DE000000}"/>
    <cellStyle name="40% - アクセント 3 15" xfId="215" xr:uid="{00000000-0005-0000-0000-0000DF000000}"/>
    <cellStyle name="40% - アクセント 3 16" xfId="216" xr:uid="{00000000-0005-0000-0000-0000E0000000}"/>
    <cellStyle name="40% - アクセント 3 17" xfId="217" xr:uid="{00000000-0005-0000-0000-0000E1000000}"/>
    <cellStyle name="40% - アクセント 3 18" xfId="218" xr:uid="{00000000-0005-0000-0000-0000E2000000}"/>
    <cellStyle name="40% - アクセント 3 19" xfId="219" xr:uid="{00000000-0005-0000-0000-0000E3000000}"/>
    <cellStyle name="40% - アクセント 3 2" xfId="220" xr:uid="{00000000-0005-0000-0000-0000E4000000}"/>
    <cellStyle name="40% - アクセント 3 2 2" xfId="221" xr:uid="{00000000-0005-0000-0000-0000E5000000}"/>
    <cellStyle name="40% - アクセント 3 20" xfId="222" xr:uid="{00000000-0005-0000-0000-0000E6000000}"/>
    <cellStyle name="40% - アクセント 3 21" xfId="223" xr:uid="{00000000-0005-0000-0000-0000E7000000}"/>
    <cellStyle name="40% - アクセント 3 22" xfId="224" xr:uid="{00000000-0005-0000-0000-0000E8000000}"/>
    <cellStyle name="40% - アクセント 3 23" xfId="225" xr:uid="{00000000-0005-0000-0000-0000E9000000}"/>
    <cellStyle name="40% - アクセント 3 24" xfId="226" xr:uid="{00000000-0005-0000-0000-0000EA000000}"/>
    <cellStyle name="40% - アクセント 3 25" xfId="227" xr:uid="{00000000-0005-0000-0000-0000EB000000}"/>
    <cellStyle name="40% - アクセント 3 3" xfId="228" xr:uid="{00000000-0005-0000-0000-0000EC000000}"/>
    <cellStyle name="40% - アクセント 3 3 2" xfId="229" xr:uid="{00000000-0005-0000-0000-0000ED000000}"/>
    <cellStyle name="40% - アクセント 3 4" xfId="230" xr:uid="{00000000-0005-0000-0000-0000EE000000}"/>
    <cellStyle name="40% - アクセント 3 5" xfId="231" xr:uid="{00000000-0005-0000-0000-0000EF000000}"/>
    <cellStyle name="40% - アクセント 3 6" xfId="232" xr:uid="{00000000-0005-0000-0000-0000F0000000}"/>
    <cellStyle name="40% - アクセント 3 7" xfId="233" xr:uid="{00000000-0005-0000-0000-0000F1000000}"/>
    <cellStyle name="40% - アクセント 3 8" xfId="234" xr:uid="{00000000-0005-0000-0000-0000F2000000}"/>
    <cellStyle name="40% - アクセント 3 9" xfId="235" xr:uid="{00000000-0005-0000-0000-0000F3000000}"/>
    <cellStyle name="40% - アクセント 4" xfId="1771" builtinId="43" customBuiltin="1"/>
    <cellStyle name="40% - アクセント 4 10" xfId="236" xr:uid="{00000000-0005-0000-0000-0000F5000000}"/>
    <cellStyle name="40% - アクセント 4 11" xfId="237" xr:uid="{00000000-0005-0000-0000-0000F6000000}"/>
    <cellStyle name="40% - アクセント 4 12" xfId="238" xr:uid="{00000000-0005-0000-0000-0000F7000000}"/>
    <cellStyle name="40% - アクセント 4 13" xfId="239" xr:uid="{00000000-0005-0000-0000-0000F8000000}"/>
    <cellStyle name="40% - アクセント 4 14" xfId="240" xr:uid="{00000000-0005-0000-0000-0000F9000000}"/>
    <cellStyle name="40% - アクセント 4 15" xfId="241" xr:uid="{00000000-0005-0000-0000-0000FA000000}"/>
    <cellStyle name="40% - アクセント 4 16" xfId="242" xr:uid="{00000000-0005-0000-0000-0000FB000000}"/>
    <cellStyle name="40% - アクセント 4 17" xfId="243" xr:uid="{00000000-0005-0000-0000-0000FC000000}"/>
    <cellStyle name="40% - アクセント 4 18" xfId="244" xr:uid="{00000000-0005-0000-0000-0000FD000000}"/>
    <cellStyle name="40% - アクセント 4 19" xfId="245" xr:uid="{00000000-0005-0000-0000-0000FE000000}"/>
    <cellStyle name="40% - アクセント 4 2" xfId="246" xr:uid="{00000000-0005-0000-0000-0000FF000000}"/>
    <cellStyle name="40% - アクセント 4 2 2" xfId="247" xr:uid="{00000000-0005-0000-0000-000000010000}"/>
    <cellStyle name="40% - アクセント 4 20" xfId="248" xr:uid="{00000000-0005-0000-0000-000001010000}"/>
    <cellStyle name="40% - アクセント 4 21" xfId="249" xr:uid="{00000000-0005-0000-0000-000002010000}"/>
    <cellStyle name="40% - アクセント 4 22" xfId="250" xr:uid="{00000000-0005-0000-0000-000003010000}"/>
    <cellStyle name="40% - アクセント 4 23" xfId="251" xr:uid="{00000000-0005-0000-0000-000004010000}"/>
    <cellStyle name="40% - アクセント 4 24" xfId="252" xr:uid="{00000000-0005-0000-0000-000005010000}"/>
    <cellStyle name="40% - アクセント 4 25" xfId="253" xr:uid="{00000000-0005-0000-0000-000006010000}"/>
    <cellStyle name="40% - アクセント 4 3" xfId="254" xr:uid="{00000000-0005-0000-0000-000007010000}"/>
    <cellStyle name="40% - アクセント 4 3 2" xfId="255" xr:uid="{00000000-0005-0000-0000-000008010000}"/>
    <cellStyle name="40% - アクセント 4 4" xfId="256" xr:uid="{00000000-0005-0000-0000-000009010000}"/>
    <cellStyle name="40% - アクセント 4 5" xfId="257" xr:uid="{00000000-0005-0000-0000-00000A010000}"/>
    <cellStyle name="40% - アクセント 4 6" xfId="258" xr:uid="{00000000-0005-0000-0000-00000B010000}"/>
    <cellStyle name="40% - アクセント 4 7" xfId="259" xr:uid="{00000000-0005-0000-0000-00000C010000}"/>
    <cellStyle name="40% - アクセント 4 8" xfId="260" xr:uid="{00000000-0005-0000-0000-00000D010000}"/>
    <cellStyle name="40% - アクセント 4 9" xfId="261" xr:uid="{00000000-0005-0000-0000-00000E010000}"/>
    <cellStyle name="40% - アクセント 5" xfId="1774" builtinId="47" customBuiltin="1"/>
    <cellStyle name="40% - アクセント 5 10" xfId="262" xr:uid="{00000000-0005-0000-0000-000010010000}"/>
    <cellStyle name="40% - アクセント 5 11" xfId="263" xr:uid="{00000000-0005-0000-0000-000011010000}"/>
    <cellStyle name="40% - アクセント 5 12" xfId="264" xr:uid="{00000000-0005-0000-0000-000012010000}"/>
    <cellStyle name="40% - アクセント 5 13" xfId="265" xr:uid="{00000000-0005-0000-0000-000013010000}"/>
    <cellStyle name="40% - アクセント 5 14" xfId="266" xr:uid="{00000000-0005-0000-0000-000014010000}"/>
    <cellStyle name="40% - アクセント 5 15" xfId="267" xr:uid="{00000000-0005-0000-0000-000015010000}"/>
    <cellStyle name="40% - アクセント 5 16" xfId="268" xr:uid="{00000000-0005-0000-0000-000016010000}"/>
    <cellStyle name="40% - アクセント 5 17" xfId="269" xr:uid="{00000000-0005-0000-0000-000017010000}"/>
    <cellStyle name="40% - アクセント 5 18" xfId="270" xr:uid="{00000000-0005-0000-0000-000018010000}"/>
    <cellStyle name="40% - アクセント 5 19" xfId="271" xr:uid="{00000000-0005-0000-0000-000019010000}"/>
    <cellStyle name="40% - アクセント 5 2" xfId="272" xr:uid="{00000000-0005-0000-0000-00001A010000}"/>
    <cellStyle name="40% - アクセント 5 2 2" xfId="273" xr:uid="{00000000-0005-0000-0000-00001B010000}"/>
    <cellStyle name="40% - アクセント 5 20" xfId="274" xr:uid="{00000000-0005-0000-0000-00001C010000}"/>
    <cellStyle name="40% - アクセント 5 21" xfId="275" xr:uid="{00000000-0005-0000-0000-00001D010000}"/>
    <cellStyle name="40% - アクセント 5 22" xfId="276" xr:uid="{00000000-0005-0000-0000-00001E010000}"/>
    <cellStyle name="40% - アクセント 5 23" xfId="277" xr:uid="{00000000-0005-0000-0000-00001F010000}"/>
    <cellStyle name="40% - アクセント 5 24" xfId="278" xr:uid="{00000000-0005-0000-0000-000020010000}"/>
    <cellStyle name="40% - アクセント 5 25" xfId="279" xr:uid="{00000000-0005-0000-0000-000021010000}"/>
    <cellStyle name="40% - アクセント 5 3" xfId="280" xr:uid="{00000000-0005-0000-0000-000022010000}"/>
    <cellStyle name="40% - アクセント 5 3 2" xfId="281" xr:uid="{00000000-0005-0000-0000-000023010000}"/>
    <cellStyle name="40% - アクセント 5 4" xfId="282" xr:uid="{00000000-0005-0000-0000-000024010000}"/>
    <cellStyle name="40% - アクセント 5 5" xfId="283" xr:uid="{00000000-0005-0000-0000-000025010000}"/>
    <cellStyle name="40% - アクセント 5 6" xfId="284" xr:uid="{00000000-0005-0000-0000-000026010000}"/>
    <cellStyle name="40% - アクセント 5 7" xfId="285" xr:uid="{00000000-0005-0000-0000-000027010000}"/>
    <cellStyle name="40% - アクセント 5 8" xfId="286" xr:uid="{00000000-0005-0000-0000-000028010000}"/>
    <cellStyle name="40% - アクセント 5 9" xfId="287" xr:uid="{00000000-0005-0000-0000-000029010000}"/>
    <cellStyle name="40% - アクセント 6" xfId="1777" builtinId="51" customBuiltin="1"/>
    <cellStyle name="40% - アクセント 6 10" xfId="288" xr:uid="{00000000-0005-0000-0000-00002B010000}"/>
    <cellStyle name="40% - アクセント 6 11" xfId="289" xr:uid="{00000000-0005-0000-0000-00002C010000}"/>
    <cellStyle name="40% - アクセント 6 12" xfId="290" xr:uid="{00000000-0005-0000-0000-00002D010000}"/>
    <cellStyle name="40% - アクセント 6 13" xfId="291" xr:uid="{00000000-0005-0000-0000-00002E010000}"/>
    <cellStyle name="40% - アクセント 6 14" xfId="292" xr:uid="{00000000-0005-0000-0000-00002F010000}"/>
    <cellStyle name="40% - アクセント 6 15" xfId="293" xr:uid="{00000000-0005-0000-0000-000030010000}"/>
    <cellStyle name="40% - アクセント 6 16" xfId="294" xr:uid="{00000000-0005-0000-0000-000031010000}"/>
    <cellStyle name="40% - アクセント 6 17" xfId="295" xr:uid="{00000000-0005-0000-0000-000032010000}"/>
    <cellStyle name="40% - アクセント 6 18" xfId="296" xr:uid="{00000000-0005-0000-0000-000033010000}"/>
    <cellStyle name="40% - アクセント 6 19" xfId="297" xr:uid="{00000000-0005-0000-0000-000034010000}"/>
    <cellStyle name="40% - アクセント 6 2" xfId="298" xr:uid="{00000000-0005-0000-0000-000035010000}"/>
    <cellStyle name="40% - アクセント 6 2 2" xfId="299" xr:uid="{00000000-0005-0000-0000-000036010000}"/>
    <cellStyle name="40% - アクセント 6 20" xfId="300" xr:uid="{00000000-0005-0000-0000-000037010000}"/>
    <cellStyle name="40% - アクセント 6 21" xfId="301" xr:uid="{00000000-0005-0000-0000-000038010000}"/>
    <cellStyle name="40% - アクセント 6 22" xfId="302" xr:uid="{00000000-0005-0000-0000-000039010000}"/>
    <cellStyle name="40% - アクセント 6 23" xfId="303" xr:uid="{00000000-0005-0000-0000-00003A010000}"/>
    <cellStyle name="40% - アクセント 6 24" xfId="304" xr:uid="{00000000-0005-0000-0000-00003B010000}"/>
    <cellStyle name="40% - アクセント 6 25" xfId="305" xr:uid="{00000000-0005-0000-0000-00003C010000}"/>
    <cellStyle name="40% - アクセント 6 3" xfId="306" xr:uid="{00000000-0005-0000-0000-00003D010000}"/>
    <cellStyle name="40% - アクセント 6 3 2" xfId="307" xr:uid="{00000000-0005-0000-0000-00003E010000}"/>
    <cellStyle name="40% - アクセント 6 4" xfId="308" xr:uid="{00000000-0005-0000-0000-00003F010000}"/>
    <cellStyle name="40% - アクセント 6 5" xfId="309" xr:uid="{00000000-0005-0000-0000-000040010000}"/>
    <cellStyle name="40% - アクセント 6 6" xfId="310" xr:uid="{00000000-0005-0000-0000-000041010000}"/>
    <cellStyle name="40% - アクセント 6 7" xfId="311" xr:uid="{00000000-0005-0000-0000-000042010000}"/>
    <cellStyle name="40% - アクセント 6 8" xfId="312" xr:uid="{00000000-0005-0000-0000-000043010000}"/>
    <cellStyle name="40% - アクセント 6 9" xfId="313" xr:uid="{00000000-0005-0000-0000-000044010000}"/>
    <cellStyle name="60% - アクセント 1 10" xfId="314" xr:uid="{00000000-0005-0000-0000-000045010000}"/>
    <cellStyle name="60% - アクセント 1 11" xfId="315" xr:uid="{00000000-0005-0000-0000-000046010000}"/>
    <cellStyle name="60% - アクセント 1 12" xfId="316" xr:uid="{00000000-0005-0000-0000-000047010000}"/>
    <cellStyle name="60% - アクセント 1 13" xfId="317" xr:uid="{00000000-0005-0000-0000-000048010000}"/>
    <cellStyle name="60% - アクセント 1 14" xfId="318" xr:uid="{00000000-0005-0000-0000-000049010000}"/>
    <cellStyle name="60% - アクセント 1 15" xfId="319" xr:uid="{00000000-0005-0000-0000-00004A010000}"/>
    <cellStyle name="60% - アクセント 1 16" xfId="320" xr:uid="{00000000-0005-0000-0000-00004B010000}"/>
    <cellStyle name="60% - アクセント 1 17" xfId="321" xr:uid="{00000000-0005-0000-0000-00004C010000}"/>
    <cellStyle name="60% - アクセント 1 18" xfId="322" xr:uid="{00000000-0005-0000-0000-00004D010000}"/>
    <cellStyle name="60% - アクセント 1 19" xfId="323" xr:uid="{00000000-0005-0000-0000-00004E010000}"/>
    <cellStyle name="60% - アクセント 1 2" xfId="324" xr:uid="{00000000-0005-0000-0000-00004F010000}"/>
    <cellStyle name="60% - アクセント 1 2 2" xfId="325" xr:uid="{00000000-0005-0000-0000-000050010000}"/>
    <cellStyle name="60% - アクセント 1 20" xfId="326" xr:uid="{00000000-0005-0000-0000-000051010000}"/>
    <cellStyle name="60% - アクセント 1 21" xfId="327" xr:uid="{00000000-0005-0000-0000-000052010000}"/>
    <cellStyle name="60% - アクセント 1 22" xfId="328" xr:uid="{00000000-0005-0000-0000-000053010000}"/>
    <cellStyle name="60% - アクセント 1 23" xfId="329" xr:uid="{00000000-0005-0000-0000-000054010000}"/>
    <cellStyle name="60% - アクセント 1 24" xfId="330" xr:uid="{00000000-0005-0000-0000-000055010000}"/>
    <cellStyle name="60% - アクセント 1 25" xfId="331" xr:uid="{00000000-0005-0000-0000-000056010000}"/>
    <cellStyle name="60% - アクセント 1 26" xfId="1781" xr:uid="{00000000-0005-0000-0000-000057010000}"/>
    <cellStyle name="60% - アクセント 1 3" xfId="332" xr:uid="{00000000-0005-0000-0000-000058010000}"/>
    <cellStyle name="60% - アクセント 1 3 2" xfId="333" xr:uid="{00000000-0005-0000-0000-000059010000}"/>
    <cellStyle name="60% - アクセント 1 4" xfId="334" xr:uid="{00000000-0005-0000-0000-00005A010000}"/>
    <cellStyle name="60% - アクセント 1 5" xfId="335" xr:uid="{00000000-0005-0000-0000-00005B010000}"/>
    <cellStyle name="60% - アクセント 1 6" xfId="336" xr:uid="{00000000-0005-0000-0000-00005C010000}"/>
    <cellStyle name="60% - アクセント 1 7" xfId="337" xr:uid="{00000000-0005-0000-0000-00005D010000}"/>
    <cellStyle name="60% - アクセント 1 8" xfId="338" xr:uid="{00000000-0005-0000-0000-00005E010000}"/>
    <cellStyle name="60% - アクセント 1 9" xfId="339" xr:uid="{00000000-0005-0000-0000-00005F010000}"/>
    <cellStyle name="60% - アクセント 2 10" xfId="340" xr:uid="{00000000-0005-0000-0000-000060010000}"/>
    <cellStyle name="60% - アクセント 2 11" xfId="341" xr:uid="{00000000-0005-0000-0000-000061010000}"/>
    <cellStyle name="60% - アクセント 2 12" xfId="342" xr:uid="{00000000-0005-0000-0000-000062010000}"/>
    <cellStyle name="60% - アクセント 2 13" xfId="343" xr:uid="{00000000-0005-0000-0000-000063010000}"/>
    <cellStyle name="60% - アクセント 2 14" xfId="344" xr:uid="{00000000-0005-0000-0000-000064010000}"/>
    <cellStyle name="60% - アクセント 2 15" xfId="345" xr:uid="{00000000-0005-0000-0000-000065010000}"/>
    <cellStyle name="60% - アクセント 2 16" xfId="346" xr:uid="{00000000-0005-0000-0000-000066010000}"/>
    <cellStyle name="60% - アクセント 2 17" xfId="347" xr:uid="{00000000-0005-0000-0000-000067010000}"/>
    <cellStyle name="60% - アクセント 2 18" xfId="348" xr:uid="{00000000-0005-0000-0000-000068010000}"/>
    <cellStyle name="60% - アクセント 2 19" xfId="349" xr:uid="{00000000-0005-0000-0000-000069010000}"/>
    <cellStyle name="60% - アクセント 2 2" xfId="350" xr:uid="{00000000-0005-0000-0000-00006A010000}"/>
    <cellStyle name="60% - アクセント 2 2 2" xfId="351" xr:uid="{00000000-0005-0000-0000-00006B010000}"/>
    <cellStyle name="60% - アクセント 2 20" xfId="352" xr:uid="{00000000-0005-0000-0000-00006C010000}"/>
    <cellStyle name="60% - アクセント 2 21" xfId="353" xr:uid="{00000000-0005-0000-0000-00006D010000}"/>
    <cellStyle name="60% - アクセント 2 22" xfId="354" xr:uid="{00000000-0005-0000-0000-00006E010000}"/>
    <cellStyle name="60% - アクセント 2 23" xfId="355" xr:uid="{00000000-0005-0000-0000-00006F010000}"/>
    <cellStyle name="60% - アクセント 2 24" xfId="356" xr:uid="{00000000-0005-0000-0000-000070010000}"/>
    <cellStyle name="60% - アクセント 2 25" xfId="357" xr:uid="{00000000-0005-0000-0000-000071010000}"/>
    <cellStyle name="60% - アクセント 2 26" xfId="1782" xr:uid="{00000000-0005-0000-0000-000072010000}"/>
    <cellStyle name="60% - アクセント 2 3" xfId="358" xr:uid="{00000000-0005-0000-0000-000073010000}"/>
    <cellStyle name="60% - アクセント 2 3 2" xfId="359" xr:uid="{00000000-0005-0000-0000-000074010000}"/>
    <cellStyle name="60% - アクセント 2 4" xfId="360" xr:uid="{00000000-0005-0000-0000-000075010000}"/>
    <cellStyle name="60% - アクセント 2 5" xfId="361" xr:uid="{00000000-0005-0000-0000-000076010000}"/>
    <cellStyle name="60% - アクセント 2 6" xfId="362" xr:uid="{00000000-0005-0000-0000-000077010000}"/>
    <cellStyle name="60% - アクセント 2 7" xfId="363" xr:uid="{00000000-0005-0000-0000-000078010000}"/>
    <cellStyle name="60% - アクセント 2 8" xfId="364" xr:uid="{00000000-0005-0000-0000-000079010000}"/>
    <cellStyle name="60% - アクセント 2 9" xfId="365" xr:uid="{00000000-0005-0000-0000-00007A010000}"/>
    <cellStyle name="60% - アクセント 3 10" xfId="366" xr:uid="{00000000-0005-0000-0000-00007B010000}"/>
    <cellStyle name="60% - アクセント 3 11" xfId="367" xr:uid="{00000000-0005-0000-0000-00007C010000}"/>
    <cellStyle name="60% - アクセント 3 12" xfId="368" xr:uid="{00000000-0005-0000-0000-00007D010000}"/>
    <cellStyle name="60% - アクセント 3 13" xfId="369" xr:uid="{00000000-0005-0000-0000-00007E010000}"/>
    <cellStyle name="60% - アクセント 3 14" xfId="370" xr:uid="{00000000-0005-0000-0000-00007F010000}"/>
    <cellStyle name="60% - アクセント 3 15" xfId="371" xr:uid="{00000000-0005-0000-0000-000080010000}"/>
    <cellStyle name="60% - アクセント 3 16" xfId="372" xr:uid="{00000000-0005-0000-0000-000081010000}"/>
    <cellStyle name="60% - アクセント 3 17" xfId="373" xr:uid="{00000000-0005-0000-0000-000082010000}"/>
    <cellStyle name="60% - アクセント 3 18" xfId="374" xr:uid="{00000000-0005-0000-0000-000083010000}"/>
    <cellStyle name="60% - アクセント 3 19" xfId="375" xr:uid="{00000000-0005-0000-0000-000084010000}"/>
    <cellStyle name="60% - アクセント 3 2" xfId="376" xr:uid="{00000000-0005-0000-0000-000085010000}"/>
    <cellStyle name="60% - アクセント 3 2 2" xfId="377" xr:uid="{00000000-0005-0000-0000-000086010000}"/>
    <cellStyle name="60% - アクセント 3 20" xfId="378" xr:uid="{00000000-0005-0000-0000-000087010000}"/>
    <cellStyle name="60% - アクセント 3 21" xfId="379" xr:uid="{00000000-0005-0000-0000-000088010000}"/>
    <cellStyle name="60% - アクセント 3 22" xfId="380" xr:uid="{00000000-0005-0000-0000-000089010000}"/>
    <cellStyle name="60% - アクセント 3 23" xfId="381" xr:uid="{00000000-0005-0000-0000-00008A010000}"/>
    <cellStyle name="60% - アクセント 3 24" xfId="382" xr:uid="{00000000-0005-0000-0000-00008B010000}"/>
    <cellStyle name="60% - アクセント 3 25" xfId="383" xr:uid="{00000000-0005-0000-0000-00008C010000}"/>
    <cellStyle name="60% - アクセント 3 26" xfId="1783" xr:uid="{00000000-0005-0000-0000-00008D010000}"/>
    <cellStyle name="60% - アクセント 3 3" xfId="384" xr:uid="{00000000-0005-0000-0000-00008E010000}"/>
    <cellStyle name="60% - アクセント 3 3 2" xfId="385" xr:uid="{00000000-0005-0000-0000-00008F010000}"/>
    <cellStyle name="60% - アクセント 3 4" xfId="386" xr:uid="{00000000-0005-0000-0000-000090010000}"/>
    <cellStyle name="60% - アクセント 3 5" xfId="387" xr:uid="{00000000-0005-0000-0000-000091010000}"/>
    <cellStyle name="60% - アクセント 3 6" xfId="388" xr:uid="{00000000-0005-0000-0000-000092010000}"/>
    <cellStyle name="60% - アクセント 3 7" xfId="389" xr:uid="{00000000-0005-0000-0000-000093010000}"/>
    <cellStyle name="60% - アクセント 3 8" xfId="390" xr:uid="{00000000-0005-0000-0000-000094010000}"/>
    <cellStyle name="60% - アクセント 3 9" xfId="391" xr:uid="{00000000-0005-0000-0000-000095010000}"/>
    <cellStyle name="60% - アクセント 4 10" xfId="392" xr:uid="{00000000-0005-0000-0000-000096010000}"/>
    <cellStyle name="60% - アクセント 4 11" xfId="393" xr:uid="{00000000-0005-0000-0000-000097010000}"/>
    <cellStyle name="60% - アクセント 4 12" xfId="394" xr:uid="{00000000-0005-0000-0000-000098010000}"/>
    <cellStyle name="60% - アクセント 4 13" xfId="395" xr:uid="{00000000-0005-0000-0000-000099010000}"/>
    <cellStyle name="60% - アクセント 4 14" xfId="396" xr:uid="{00000000-0005-0000-0000-00009A010000}"/>
    <cellStyle name="60% - アクセント 4 15" xfId="397" xr:uid="{00000000-0005-0000-0000-00009B010000}"/>
    <cellStyle name="60% - アクセント 4 16" xfId="398" xr:uid="{00000000-0005-0000-0000-00009C010000}"/>
    <cellStyle name="60% - アクセント 4 17" xfId="399" xr:uid="{00000000-0005-0000-0000-00009D010000}"/>
    <cellStyle name="60% - アクセント 4 18" xfId="400" xr:uid="{00000000-0005-0000-0000-00009E010000}"/>
    <cellStyle name="60% - アクセント 4 19" xfId="401" xr:uid="{00000000-0005-0000-0000-00009F010000}"/>
    <cellStyle name="60% - アクセント 4 2" xfId="402" xr:uid="{00000000-0005-0000-0000-0000A0010000}"/>
    <cellStyle name="60% - アクセント 4 2 2" xfId="403" xr:uid="{00000000-0005-0000-0000-0000A1010000}"/>
    <cellStyle name="60% - アクセント 4 20" xfId="404" xr:uid="{00000000-0005-0000-0000-0000A2010000}"/>
    <cellStyle name="60% - アクセント 4 21" xfId="405" xr:uid="{00000000-0005-0000-0000-0000A3010000}"/>
    <cellStyle name="60% - アクセント 4 22" xfId="406" xr:uid="{00000000-0005-0000-0000-0000A4010000}"/>
    <cellStyle name="60% - アクセント 4 23" xfId="407" xr:uid="{00000000-0005-0000-0000-0000A5010000}"/>
    <cellStyle name="60% - アクセント 4 24" xfId="408" xr:uid="{00000000-0005-0000-0000-0000A6010000}"/>
    <cellStyle name="60% - アクセント 4 25" xfId="409" xr:uid="{00000000-0005-0000-0000-0000A7010000}"/>
    <cellStyle name="60% - アクセント 4 26" xfId="1784" xr:uid="{00000000-0005-0000-0000-0000A8010000}"/>
    <cellStyle name="60% - アクセント 4 3" xfId="410" xr:uid="{00000000-0005-0000-0000-0000A9010000}"/>
    <cellStyle name="60% - アクセント 4 3 2" xfId="411" xr:uid="{00000000-0005-0000-0000-0000AA010000}"/>
    <cellStyle name="60% - アクセント 4 4" xfId="412" xr:uid="{00000000-0005-0000-0000-0000AB010000}"/>
    <cellStyle name="60% - アクセント 4 5" xfId="413" xr:uid="{00000000-0005-0000-0000-0000AC010000}"/>
    <cellStyle name="60% - アクセント 4 6" xfId="414" xr:uid="{00000000-0005-0000-0000-0000AD010000}"/>
    <cellStyle name="60% - アクセント 4 7" xfId="415" xr:uid="{00000000-0005-0000-0000-0000AE010000}"/>
    <cellStyle name="60% - アクセント 4 8" xfId="416" xr:uid="{00000000-0005-0000-0000-0000AF010000}"/>
    <cellStyle name="60% - アクセント 4 9" xfId="417" xr:uid="{00000000-0005-0000-0000-0000B0010000}"/>
    <cellStyle name="60% - アクセント 5 10" xfId="418" xr:uid="{00000000-0005-0000-0000-0000B1010000}"/>
    <cellStyle name="60% - アクセント 5 11" xfId="419" xr:uid="{00000000-0005-0000-0000-0000B2010000}"/>
    <cellStyle name="60% - アクセント 5 12" xfId="420" xr:uid="{00000000-0005-0000-0000-0000B3010000}"/>
    <cellStyle name="60% - アクセント 5 13" xfId="421" xr:uid="{00000000-0005-0000-0000-0000B4010000}"/>
    <cellStyle name="60% - アクセント 5 14" xfId="422" xr:uid="{00000000-0005-0000-0000-0000B5010000}"/>
    <cellStyle name="60% - アクセント 5 15" xfId="423" xr:uid="{00000000-0005-0000-0000-0000B6010000}"/>
    <cellStyle name="60% - アクセント 5 16" xfId="424" xr:uid="{00000000-0005-0000-0000-0000B7010000}"/>
    <cellStyle name="60% - アクセント 5 17" xfId="425" xr:uid="{00000000-0005-0000-0000-0000B8010000}"/>
    <cellStyle name="60% - アクセント 5 18" xfId="426" xr:uid="{00000000-0005-0000-0000-0000B9010000}"/>
    <cellStyle name="60% - アクセント 5 19" xfId="427" xr:uid="{00000000-0005-0000-0000-0000BA010000}"/>
    <cellStyle name="60% - アクセント 5 2" xfId="428" xr:uid="{00000000-0005-0000-0000-0000BB010000}"/>
    <cellStyle name="60% - アクセント 5 2 2" xfId="429" xr:uid="{00000000-0005-0000-0000-0000BC010000}"/>
    <cellStyle name="60% - アクセント 5 20" xfId="430" xr:uid="{00000000-0005-0000-0000-0000BD010000}"/>
    <cellStyle name="60% - アクセント 5 21" xfId="431" xr:uid="{00000000-0005-0000-0000-0000BE010000}"/>
    <cellStyle name="60% - アクセント 5 22" xfId="432" xr:uid="{00000000-0005-0000-0000-0000BF010000}"/>
    <cellStyle name="60% - アクセント 5 23" xfId="433" xr:uid="{00000000-0005-0000-0000-0000C0010000}"/>
    <cellStyle name="60% - アクセント 5 24" xfId="434" xr:uid="{00000000-0005-0000-0000-0000C1010000}"/>
    <cellStyle name="60% - アクセント 5 25" xfId="435" xr:uid="{00000000-0005-0000-0000-0000C2010000}"/>
    <cellStyle name="60% - アクセント 5 26" xfId="1785" xr:uid="{00000000-0005-0000-0000-0000C3010000}"/>
    <cellStyle name="60% - アクセント 5 3" xfId="436" xr:uid="{00000000-0005-0000-0000-0000C4010000}"/>
    <cellStyle name="60% - アクセント 5 3 2" xfId="437" xr:uid="{00000000-0005-0000-0000-0000C5010000}"/>
    <cellStyle name="60% - アクセント 5 4" xfId="438" xr:uid="{00000000-0005-0000-0000-0000C6010000}"/>
    <cellStyle name="60% - アクセント 5 5" xfId="439" xr:uid="{00000000-0005-0000-0000-0000C7010000}"/>
    <cellStyle name="60% - アクセント 5 6" xfId="440" xr:uid="{00000000-0005-0000-0000-0000C8010000}"/>
    <cellStyle name="60% - アクセント 5 7" xfId="441" xr:uid="{00000000-0005-0000-0000-0000C9010000}"/>
    <cellStyle name="60% - アクセント 5 8" xfId="442" xr:uid="{00000000-0005-0000-0000-0000CA010000}"/>
    <cellStyle name="60% - アクセント 5 9" xfId="443" xr:uid="{00000000-0005-0000-0000-0000CB010000}"/>
    <cellStyle name="60% - アクセント 6 10" xfId="444" xr:uid="{00000000-0005-0000-0000-0000CC010000}"/>
    <cellStyle name="60% - アクセント 6 11" xfId="445" xr:uid="{00000000-0005-0000-0000-0000CD010000}"/>
    <cellStyle name="60% - アクセント 6 12" xfId="446" xr:uid="{00000000-0005-0000-0000-0000CE010000}"/>
    <cellStyle name="60% - アクセント 6 13" xfId="447" xr:uid="{00000000-0005-0000-0000-0000CF010000}"/>
    <cellStyle name="60% - アクセント 6 14" xfId="448" xr:uid="{00000000-0005-0000-0000-0000D0010000}"/>
    <cellStyle name="60% - アクセント 6 15" xfId="449" xr:uid="{00000000-0005-0000-0000-0000D1010000}"/>
    <cellStyle name="60% - アクセント 6 16" xfId="450" xr:uid="{00000000-0005-0000-0000-0000D2010000}"/>
    <cellStyle name="60% - アクセント 6 17" xfId="451" xr:uid="{00000000-0005-0000-0000-0000D3010000}"/>
    <cellStyle name="60% - アクセント 6 18" xfId="452" xr:uid="{00000000-0005-0000-0000-0000D4010000}"/>
    <cellStyle name="60% - アクセント 6 19" xfId="453" xr:uid="{00000000-0005-0000-0000-0000D5010000}"/>
    <cellStyle name="60% - アクセント 6 2" xfId="454" xr:uid="{00000000-0005-0000-0000-0000D6010000}"/>
    <cellStyle name="60% - アクセント 6 2 2" xfId="455" xr:uid="{00000000-0005-0000-0000-0000D7010000}"/>
    <cellStyle name="60% - アクセント 6 20" xfId="456" xr:uid="{00000000-0005-0000-0000-0000D8010000}"/>
    <cellStyle name="60% - アクセント 6 21" xfId="457" xr:uid="{00000000-0005-0000-0000-0000D9010000}"/>
    <cellStyle name="60% - アクセント 6 22" xfId="458" xr:uid="{00000000-0005-0000-0000-0000DA010000}"/>
    <cellStyle name="60% - アクセント 6 23" xfId="459" xr:uid="{00000000-0005-0000-0000-0000DB010000}"/>
    <cellStyle name="60% - アクセント 6 24" xfId="460" xr:uid="{00000000-0005-0000-0000-0000DC010000}"/>
    <cellStyle name="60% - アクセント 6 25" xfId="461" xr:uid="{00000000-0005-0000-0000-0000DD010000}"/>
    <cellStyle name="60% - アクセント 6 26" xfId="1786" xr:uid="{00000000-0005-0000-0000-0000DE010000}"/>
    <cellStyle name="60% - アクセント 6 3" xfId="462" xr:uid="{00000000-0005-0000-0000-0000DF010000}"/>
    <cellStyle name="60% - アクセント 6 3 2" xfId="463" xr:uid="{00000000-0005-0000-0000-0000E0010000}"/>
    <cellStyle name="60% - アクセント 6 4" xfId="464" xr:uid="{00000000-0005-0000-0000-0000E1010000}"/>
    <cellStyle name="60% - アクセント 6 5" xfId="465" xr:uid="{00000000-0005-0000-0000-0000E2010000}"/>
    <cellStyle name="60% - アクセント 6 6" xfId="466" xr:uid="{00000000-0005-0000-0000-0000E3010000}"/>
    <cellStyle name="60% - アクセント 6 7" xfId="467" xr:uid="{00000000-0005-0000-0000-0000E4010000}"/>
    <cellStyle name="60% - アクセント 6 8" xfId="468" xr:uid="{00000000-0005-0000-0000-0000E5010000}"/>
    <cellStyle name="60% - アクセント 6 9" xfId="469" xr:uid="{00000000-0005-0000-0000-0000E6010000}"/>
    <cellStyle name="アクセント 1" xfId="1760" builtinId="29" customBuiltin="1"/>
    <cellStyle name="アクセント 1 10" xfId="470" xr:uid="{00000000-0005-0000-0000-0000E8010000}"/>
    <cellStyle name="アクセント 1 11" xfId="471" xr:uid="{00000000-0005-0000-0000-0000E9010000}"/>
    <cellStyle name="アクセント 1 12" xfId="472" xr:uid="{00000000-0005-0000-0000-0000EA010000}"/>
    <cellStyle name="アクセント 1 13" xfId="473" xr:uid="{00000000-0005-0000-0000-0000EB010000}"/>
    <cellStyle name="アクセント 1 14" xfId="474" xr:uid="{00000000-0005-0000-0000-0000EC010000}"/>
    <cellStyle name="アクセント 1 15" xfId="475" xr:uid="{00000000-0005-0000-0000-0000ED010000}"/>
    <cellStyle name="アクセント 1 16" xfId="476" xr:uid="{00000000-0005-0000-0000-0000EE010000}"/>
    <cellStyle name="アクセント 1 17" xfId="477" xr:uid="{00000000-0005-0000-0000-0000EF010000}"/>
    <cellStyle name="アクセント 1 18" xfId="478" xr:uid="{00000000-0005-0000-0000-0000F0010000}"/>
    <cellStyle name="アクセント 1 19" xfId="479" xr:uid="{00000000-0005-0000-0000-0000F1010000}"/>
    <cellStyle name="アクセント 1 2" xfId="480" xr:uid="{00000000-0005-0000-0000-0000F2010000}"/>
    <cellStyle name="アクセント 1 2 2" xfId="481" xr:uid="{00000000-0005-0000-0000-0000F3010000}"/>
    <cellStyle name="アクセント 1 20" xfId="482" xr:uid="{00000000-0005-0000-0000-0000F4010000}"/>
    <cellStyle name="アクセント 1 21" xfId="483" xr:uid="{00000000-0005-0000-0000-0000F5010000}"/>
    <cellStyle name="アクセント 1 22" xfId="484" xr:uid="{00000000-0005-0000-0000-0000F6010000}"/>
    <cellStyle name="アクセント 1 23" xfId="485" xr:uid="{00000000-0005-0000-0000-0000F7010000}"/>
    <cellStyle name="アクセント 1 24" xfId="486" xr:uid="{00000000-0005-0000-0000-0000F8010000}"/>
    <cellStyle name="アクセント 1 25" xfId="487" xr:uid="{00000000-0005-0000-0000-0000F9010000}"/>
    <cellStyle name="アクセント 1 3" xfId="488" xr:uid="{00000000-0005-0000-0000-0000FA010000}"/>
    <cellStyle name="アクセント 1 3 2" xfId="489" xr:uid="{00000000-0005-0000-0000-0000FB010000}"/>
    <cellStyle name="アクセント 1 4" xfId="490" xr:uid="{00000000-0005-0000-0000-0000FC010000}"/>
    <cellStyle name="アクセント 1 5" xfId="491" xr:uid="{00000000-0005-0000-0000-0000FD010000}"/>
    <cellStyle name="アクセント 1 6" xfId="492" xr:uid="{00000000-0005-0000-0000-0000FE010000}"/>
    <cellStyle name="アクセント 1 7" xfId="493" xr:uid="{00000000-0005-0000-0000-0000FF010000}"/>
    <cellStyle name="アクセント 1 8" xfId="494" xr:uid="{00000000-0005-0000-0000-000000020000}"/>
    <cellStyle name="アクセント 1 9" xfId="495" xr:uid="{00000000-0005-0000-0000-000001020000}"/>
    <cellStyle name="アクセント 2" xfId="1763" builtinId="33" customBuiltin="1"/>
    <cellStyle name="アクセント 2 10" xfId="496" xr:uid="{00000000-0005-0000-0000-000003020000}"/>
    <cellStyle name="アクセント 2 11" xfId="497" xr:uid="{00000000-0005-0000-0000-000004020000}"/>
    <cellStyle name="アクセント 2 12" xfId="498" xr:uid="{00000000-0005-0000-0000-000005020000}"/>
    <cellStyle name="アクセント 2 13" xfId="499" xr:uid="{00000000-0005-0000-0000-000006020000}"/>
    <cellStyle name="アクセント 2 14" xfId="500" xr:uid="{00000000-0005-0000-0000-000007020000}"/>
    <cellStyle name="アクセント 2 15" xfId="501" xr:uid="{00000000-0005-0000-0000-000008020000}"/>
    <cellStyle name="アクセント 2 16" xfId="502" xr:uid="{00000000-0005-0000-0000-000009020000}"/>
    <cellStyle name="アクセント 2 17" xfId="503" xr:uid="{00000000-0005-0000-0000-00000A020000}"/>
    <cellStyle name="アクセント 2 18" xfId="504" xr:uid="{00000000-0005-0000-0000-00000B020000}"/>
    <cellStyle name="アクセント 2 19" xfId="505" xr:uid="{00000000-0005-0000-0000-00000C020000}"/>
    <cellStyle name="アクセント 2 2" xfId="506" xr:uid="{00000000-0005-0000-0000-00000D020000}"/>
    <cellStyle name="アクセント 2 2 2" xfId="507" xr:uid="{00000000-0005-0000-0000-00000E020000}"/>
    <cellStyle name="アクセント 2 20" xfId="508" xr:uid="{00000000-0005-0000-0000-00000F020000}"/>
    <cellStyle name="アクセント 2 21" xfId="509" xr:uid="{00000000-0005-0000-0000-000010020000}"/>
    <cellStyle name="アクセント 2 22" xfId="510" xr:uid="{00000000-0005-0000-0000-000011020000}"/>
    <cellStyle name="アクセント 2 23" xfId="511" xr:uid="{00000000-0005-0000-0000-000012020000}"/>
    <cellStyle name="アクセント 2 24" xfId="512" xr:uid="{00000000-0005-0000-0000-000013020000}"/>
    <cellStyle name="アクセント 2 25" xfId="513" xr:uid="{00000000-0005-0000-0000-000014020000}"/>
    <cellStyle name="アクセント 2 3" xfId="514" xr:uid="{00000000-0005-0000-0000-000015020000}"/>
    <cellStyle name="アクセント 2 3 2" xfId="515" xr:uid="{00000000-0005-0000-0000-000016020000}"/>
    <cellStyle name="アクセント 2 4" xfId="516" xr:uid="{00000000-0005-0000-0000-000017020000}"/>
    <cellStyle name="アクセント 2 5" xfId="517" xr:uid="{00000000-0005-0000-0000-000018020000}"/>
    <cellStyle name="アクセント 2 6" xfId="518" xr:uid="{00000000-0005-0000-0000-000019020000}"/>
    <cellStyle name="アクセント 2 7" xfId="519" xr:uid="{00000000-0005-0000-0000-00001A020000}"/>
    <cellStyle name="アクセント 2 8" xfId="520" xr:uid="{00000000-0005-0000-0000-00001B020000}"/>
    <cellStyle name="アクセント 2 9" xfId="521" xr:uid="{00000000-0005-0000-0000-00001C020000}"/>
    <cellStyle name="アクセント 3" xfId="1766" builtinId="37" customBuiltin="1"/>
    <cellStyle name="アクセント 3 10" xfId="522" xr:uid="{00000000-0005-0000-0000-00001E020000}"/>
    <cellStyle name="アクセント 3 11" xfId="523" xr:uid="{00000000-0005-0000-0000-00001F020000}"/>
    <cellStyle name="アクセント 3 12" xfId="524" xr:uid="{00000000-0005-0000-0000-000020020000}"/>
    <cellStyle name="アクセント 3 13" xfId="525" xr:uid="{00000000-0005-0000-0000-000021020000}"/>
    <cellStyle name="アクセント 3 14" xfId="526" xr:uid="{00000000-0005-0000-0000-000022020000}"/>
    <cellStyle name="アクセント 3 15" xfId="527" xr:uid="{00000000-0005-0000-0000-000023020000}"/>
    <cellStyle name="アクセント 3 16" xfId="528" xr:uid="{00000000-0005-0000-0000-000024020000}"/>
    <cellStyle name="アクセント 3 17" xfId="529" xr:uid="{00000000-0005-0000-0000-000025020000}"/>
    <cellStyle name="アクセント 3 18" xfId="530" xr:uid="{00000000-0005-0000-0000-000026020000}"/>
    <cellStyle name="アクセント 3 19" xfId="531" xr:uid="{00000000-0005-0000-0000-000027020000}"/>
    <cellStyle name="アクセント 3 2" xfId="532" xr:uid="{00000000-0005-0000-0000-000028020000}"/>
    <cellStyle name="アクセント 3 2 2" xfId="533" xr:uid="{00000000-0005-0000-0000-000029020000}"/>
    <cellStyle name="アクセント 3 20" xfId="534" xr:uid="{00000000-0005-0000-0000-00002A020000}"/>
    <cellStyle name="アクセント 3 21" xfId="535" xr:uid="{00000000-0005-0000-0000-00002B020000}"/>
    <cellStyle name="アクセント 3 22" xfId="536" xr:uid="{00000000-0005-0000-0000-00002C020000}"/>
    <cellStyle name="アクセント 3 23" xfId="537" xr:uid="{00000000-0005-0000-0000-00002D020000}"/>
    <cellStyle name="アクセント 3 24" xfId="538" xr:uid="{00000000-0005-0000-0000-00002E020000}"/>
    <cellStyle name="アクセント 3 25" xfId="539" xr:uid="{00000000-0005-0000-0000-00002F020000}"/>
    <cellStyle name="アクセント 3 3" xfId="540" xr:uid="{00000000-0005-0000-0000-000030020000}"/>
    <cellStyle name="アクセント 3 3 2" xfId="541" xr:uid="{00000000-0005-0000-0000-000031020000}"/>
    <cellStyle name="アクセント 3 4" xfId="542" xr:uid="{00000000-0005-0000-0000-000032020000}"/>
    <cellStyle name="アクセント 3 5" xfId="543" xr:uid="{00000000-0005-0000-0000-000033020000}"/>
    <cellStyle name="アクセント 3 6" xfId="544" xr:uid="{00000000-0005-0000-0000-000034020000}"/>
    <cellStyle name="アクセント 3 7" xfId="545" xr:uid="{00000000-0005-0000-0000-000035020000}"/>
    <cellStyle name="アクセント 3 8" xfId="546" xr:uid="{00000000-0005-0000-0000-000036020000}"/>
    <cellStyle name="アクセント 3 9" xfId="547" xr:uid="{00000000-0005-0000-0000-000037020000}"/>
    <cellStyle name="アクセント 4" xfId="1769" builtinId="41" customBuiltin="1"/>
    <cellStyle name="アクセント 4 10" xfId="548" xr:uid="{00000000-0005-0000-0000-000039020000}"/>
    <cellStyle name="アクセント 4 11" xfId="549" xr:uid="{00000000-0005-0000-0000-00003A020000}"/>
    <cellStyle name="アクセント 4 12" xfId="550" xr:uid="{00000000-0005-0000-0000-00003B020000}"/>
    <cellStyle name="アクセント 4 13" xfId="551" xr:uid="{00000000-0005-0000-0000-00003C020000}"/>
    <cellStyle name="アクセント 4 14" xfId="552" xr:uid="{00000000-0005-0000-0000-00003D020000}"/>
    <cellStyle name="アクセント 4 15" xfId="553" xr:uid="{00000000-0005-0000-0000-00003E020000}"/>
    <cellStyle name="アクセント 4 16" xfId="554" xr:uid="{00000000-0005-0000-0000-00003F020000}"/>
    <cellStyle name="アクセント 4 17" xfId="555" xr:uid="{00000000-0005-0000-0000-000040020000}"/>
    <cellStyle name="アクセント 4 18" xfId="556" xr:uid="{00000000-0005-0000-0000-000041020000}"/>
    <cellStyle name="アクセント 4 19" xfId="557" xr:uid="{00000000-0005-0000-0000-000042020000}"/>
    <cellStyle name="アクセント 4 2" xfId="558" xr:uid="{00000000-0005-0000-0000-000043020000}"/>
    <cellStyle name="アクセント 4 2 2" xfId="559" xr:uid="{00000000-0005-0000-0000-000044020000}"/>
    <cellStyle name="アクセント 4 20" xfId="560" xr:uid="{00000000-0005-0000-0000-000045020000}"/>
    <cellStyle name="アクセント 4 21" xfId="561" xr:uid="{00000000-0005-0000-0000-000046020000}"/>
    <cellStyle name="アクセント 4 22" xfId="562" xr:uid="{00000000-0005-0000-0000-000047020000}"/>
    <cellStyle name="アクセント 4 23" xfId="563" xr:uid="{00000000-0005-0000-0000-000048020000}"/>
    <cellStyle name="アクセント 4 24" xfId="564" xr:uid="{00000000-0005-0000-0000-000049020000}"/>
    <cellStyle name="アクセント 4 25" xfId="565" xr:uid="{00000000-0005-0000-0000-00004A020000}"/>
    <cellStyle name="アクセント 4 3" xfId="566" xr:uid="{00000000-0005-0000-0000-00004B020000}"/>
    <cellStyle name="アクセント 4 3 2" xfId="567" xr:uid="{00000000-0005-0000-0000-00004C020000}"/>
    <cellStyle name="アクセント 4 4" xfId="568" xr:uid="{00000000-0005-0000-0000-00004D020000}"/>
    <cellStyle name="アクセント 4 5" xfId="569" xr:uid="{00000000-0005-0000-0000-00004E020000}"/>
    <cellStyle name="アクセント 4 6" xfId="570" xr:uid="{00000000-0005-0000-0000-00004F020000}"/>
    <cellStyle name="アクセント 4 7" xfId="571" xr:uid="{00000000-0005-0000-0000-000050020000}"/>
    <cellStyle name="アクセント 4 8" xfId="572" xr:uid="{00000000-0005-0000-0000-000051020000}"/>
    <cellStyle name="アクセント 4 9" xfId="573" xr:uid="{00000000-0005-0000-0000-000052020000}"/>
    <cellStyle name="アクセント 5" xfId="1772" builtinId="45" customBuiltin="1"/>
    <cellStyle name="アクセント 5 10" xfId="574" xr:uid="{00000000-0005-0000-0000-000054020000}"/>
    <cellStyle name="アクセント 5 11" xfId="575" xr:uid="{00000000-0005-0000-0000-000055020000}"/>
    <cellStyle name="アクセント 5 12" xfId="576" xr:uid="{00000000-0005-0000-0000-000056020000}"/>
    <cellStyle name="アクセント 5 13" xfId="577" xr:uid="{00000000-0005-0000-0000-000057020000}"/>
    <cellStyle name="アクセント 5 14" xfId="578" xr:uid="{00000000-0005-0000-0000-000058020000}"/>
    <cellStyle name="アクセント 5 15" xfId="579" xr:uid="{00000000-0005-0000-0000-000059020000}"/>
    <cellStyle name="アクセント 5 16" xfId="580" xr:uid="{00000000-0005-0000-0000-00005A020000}"/>
    <cellStyle name="アクセント 5 17" xfId="581" xr:uid="{00000000-0005-0000-0000-00005B020000}"/>
    <cellStyle name="アクセント 5 18" xfId="582" xr:uid="{00000000-0005-0000-0000-00005C020000}"/>
    <cellStyle name="アクセント 5 19" xfId="583" xr:uid="{00000000-0005-0000-0000-00005D020000}"/>
    <cellStyle name="アクセント 5 2" xfId="584" xr:uid="{00000000-0005-0000-0000-00005E020000}"/>
    <cellStyle name="アクセント 5 2 2" xfId="585" xr:uid="{00000000-0005-0000-0000-00005F020000}"/>
    <cellStyle name="アクセント 5 20" xfId="586" xr:uid="{00000000-0005-0000-0000-000060020000}"/>
    <cellStyle name="アクセント 5 21" xfId="587" xr:uid="{00000000-0005-0000-0000-000061020000}"/>
    <cellStyle name="アクセント 5 22" xfId="588" xr:uid="{00000000-0005-0000-0000-000062020000}"/>
    <cellStyle name="アクセント 5 23" xfId="589" xr:uid="{00000000-0005-0000-0000-000063020000}"/>
    <cellStyle name="アクセント 5 24" xfId="590" xr:uid="{00000000-0005-0000-0000-000064020000}"/>
    <cellStyle name="アクセント 5 25" xfId="591" xr:uid="{00000000-0005-0000-0000-000065020000}"/>
    <cellStyle name="アクセント 5 3" xfId="592" xr:uid="{00000000-0005-0000-0000-000066020000}"/>
    <cellStyle name="アクセント 5 3 2" xfId="593" xr:uid="{00000000-0005-0000-0000-000067020000}"/>
    <cellStyle name="アクセント 5 4" xfId="594" xr:uid="{00000000-0005-0000-0000-000068020000}"/>
    <cellStyle name="アクセント 5 5" xfId="595" xr:uid="{00000000-0005-0000-0000-000069020000}"/>
    <cellStyle name="アクセント 5 6" xfId="596" xr:uid="{00000000-0005-0000-0000-00006A020000}"/>
    <cellStyle name="アクセント 5 7" xfId="597" xr:uid="{00000000-0005-0000-0000-00006B020000}"/>
    <cellStyle name="アクセント 5 8" xfId="598" xr:uid="{00000000-0005-0000-0000-00006C020000}"/>
    <cellStyle name="アクセント 5 9" xfId="599" xr:uid="{00000000-0005-0000-0000-00006D020000}"/>
    <cellStyle name="アクセント 6" xfId="1775" builtinId="49" customBuiltin="1"/>
    <cellStyle name="アクセント 6 10" xfId="600" xr:uid="{00000000-0005-0000-0000-00006F020000}"/>
    <cellStyle name="アクセント 6 11" xfId="601" xr:uid="{00000000-0005-0000-0000-000070020000}"/>
    <cellStyle name="アクセント 6 12" xfId="602" xr:uid="{00000000-0005-0000-0000-000071020000}"/>
    <cellStyle name="アクセント 6 13" xfId="603" xr:uid="{00000000-0005-0000-0000-000072020000}"/>
    <cellStyle name="アクセント 6 14" xfId="604" xr:uid="{00000000-0005-0000-0000-000073020000}"/>
    <cellStyle name="アクセント 6 15" xfId="605" xr:uid="{00000000-0005-0000-0000-000074020000}"/>
    <cellStyle name="アクセント 6 16" xfId="606" xr:uid="{00000000-0005-0000-0000-000075020000}"/>
    <cellStyle name="アクセント 6 17" xfId="607" xr:uid="{00000000-0005-0000-0000-000076020000}"/>
    <cellStyle name="アクセント 6 18" xfId="608" xr:uid="{00000000-0005-0000-0000-000077020000}"/>
    <cellStyle name="アクセント 6 19" xfId="609" xr:uid="{00000000-0005-0000-0000-000078020000}"/>
    <cellStyle name="アクセント 6 2" xfId="610" xr:uid="{00000000-0005-0000-0000-000079020000}"/>
    <cellStyle name="アクセント 6 2 2" xfId="611" xr:uid="{00000000-0005-0000-0000-00007A020000}"/>
    <cellStyle name="アクセント 6 20" xfId="612" xr:uid="{00000000-0005-0000-0000-00007B020000}"/>
    <cellStyle name="アクセント 6 21" xfId="613" xr:uid="{00000000-0005-0000-0000-00007C020000}"/>
    <cellStyle name="アクセント 6 22" xfId="614" xr:uid="{00000000-0005-0000-0000-00007D020000}"/>
    <cellStyle name="アクセント 6 23" xfId="615" xr:uid="{00000000-0005-0000-0000-00007E020000}"/>
    <cellStyle name="アクセント 6 24" xfId="616" xr:uid="{00000000-0005-0000-0000-00007F020000}"/>
    <cellStyle name="アクセント 6 25" xfId="617" xr:uid="{00000000-0005-0000-0000-000080020000}"/>
    <cellStyle name="アクセント 6 3" xfId="618" xr:uid="{00000000-0005-0000-0000-000081020000}"/>
    <cellStyle name="アクセント 6 3 2" xfId="619" xr:uid="{00000000-0005-0000-0000-000082020000}"/>
    <cellStyle name="アクセント 6 4" xfId="620" xr:uid="{00000000-0005-0000-0000-000083020000}"/>
    <cellStyle name="アクセント 6 5" xfId="621" xr:uid="{00000000-0005-0000-0000-000084020000}"/>
    <cellStyle name="アクセント 6 6" xfId="622" xr:uid="{00000000-0005-0000-0000-000085020000}"/>
    <cellStyle name="アクセント 6 7" xfId="623" xr:uid="{00000000-0005-0000-0000-000086020000}"/>
    <cellStyle name="アクセント 6 8" xfId="624" xr:uid="{00000000-0005-0000-0000-000087020000}"/>
    <cellStyle name="アクセント 6 9" xfId="625" xr:uid="{00000000-0005-0000-0000-000088020000}"/>
    <cellStyle name="タイトル 10" xfId="626" xr:uid="{00000000-0005-0000-0000-000089020000}"/>
    <cellStyle name="タイトル 11" xfId="627" xr:uid="{00000000-0005-0000-0000-00008A020000}"/>
    <cellStyle name="タイトル 12" xfId="628" xr:uid="{00000000-0005-0000-0000-00008B020000}"/>
    <cellStyle name="タイトル 13" xfId="629" xr:uid="{00000000-0005-0000-0000-00008C020000}"/>
    <cellStyle name="タイトル 14" xfId="630" xr:uid="{00000000-0005-0000-0000-00008D020000}"/>
    <cellStyle name="タイトル 15" xfId="631" xr:uid="{00000000-0005-0000-0000-00008E020000}"/>
    <cellStyle name="タイトル 16" xfId="632" xr:uid="{00000000-0005-0000-0000-00008F020000}"/>
    <cellStyle name="タイトル 17" xfId="633" xr:uid="{00000000-0005-0000-0000-000090020000}"/>
    <cellStyle name="タイトル 18" xfId="634" xr:uid="{00000000-0005-0000-0000-000091020000}"/>
    <cellStyle name="タイトル 19" xfId="635" xr:uid="{00000000-0005-0000-0000-000092020000}"/>
    <cellStyle name="タイトル 2" xfId="636" xr:uid="{00000000-0005-0000-0000-000093020000}"/>
    <cellStyle name="タイトル 2 2" xfId="637" xr:uid="{00000000-0005-0000-0000-000094020000}"/>
    <cellStyle name="タイトル 20" xfId="638" xr:uid="{00000000-0005-0000-0000-000095020000}"/>
    <cellStyle name="タイトル 21" xfId="639" xr:uid="{00000000-0005-0000-0000-000096020000}"/>
    <cellStyle name="タイトル 22" xfId="640" xr:uid="{00000000-0005-0000-0000-000097020000}"/>
    <cellStyle name="タイトル 23" xfId="641" xr:uid="{00000000-0005-0000-0000-000098020000}"/>
    <cellStyle name="タイトル 24" xfId="642" xr:uid="{00000000-0005-0000-0000-000099020000}"/>
    <cellStyle name="タイトル 25" xfId="643" xr:uid="{00000000-0005-0000-0000-00009A020000}"/>
    <cellStyle name="タイトル 26" xfId="1779" xr:uid="{00000000-0005-0000-0000-00009B020000}"/>
    <cellStyle name="タイトル 3" xfId="644" xr:uid="{00000000-0005-0000-0000-00009C020000}"/>
    <cellStyle name="タイトル 3 2" xfId="645" xr:uid="{00000000-0005-0000-0000-00009D020000}"/>
    <cellStyle name="タイトル 4" xfId="646" xr:uid="{00000000-0005-0000-0000-00009E020000}"/>
    <cellStyle name="タイトル 5" xfId="647" xr:uid="{00000000-0005-0000-0000-00009F020000}"/>
    <cellStyle name="タイトル 6" xfId="648" xr:uid="{00000000-0005-0000-0000-0000A0020000}"/>
    <cellStyle name="タイトル 7" xfId="649" xr:uid="{00000000-0005-0000-0000-0000A1020000}"/>
    <cellStyle name="タイトル 8" xfId="650" xr:uid="{00000000-0005-0000-0000-0000A2020000}"/>
    <cellStyle name="タイトル 9" xfId="651" xr:uid="{00000000-0005-0000-0000-0000A3020000}"/>
    <cellStyle name="チェック セル" xfId="1755" builtinId="23" customBuiltin="1"/>
    <cellStyle name="チェック セル 10" xfId="652" xr:uid="{00000000-0005-0000-0000-0000A5020000}"/>
    <cellStyle name="チェック セル 11" xfId="653" xr:uid="{00000000-0005-0000-0000-0000A6020000}"/>
    <cellStyle name="チェック セル 12" xfId="654" xr:uid="{00000000-0005-0000-0000-0000A7020000}"/>
    <cellStyle name="チェック セル 13" xfId="655" xr:uid="{00000000-0005-0000-0000-0000A8020000}"/>
    <cellStyle name="チェック セル 14" xfId="656" xr:uid="{00000000-0005-0000-0000-0000A9020000}"/>
    <cellStyle name="チェック セル 15" xfId="657" xr:uid="{00000000-0005-0000-0000-0000AA020000}"/>
    <cellStyle name="チェック セル 16" xfId="658" xr:uid="{00000000-0005-0000-0000-0000AB020000}"/>
    <cellStyle name="チェック セル 17" xfId="659" xr:uid="{00000000-0005-0000-0000-0000AC020000}"/>
    <cellStyle name="チェック セル 18" xfId="660" xr:uid="{00000000-0005-0000-0000-0000AD020000}"/>
    <cellStyle name="チェック セル 19" xfId="661" xr:uid="{00000000-0005-0000-0000-0000AE020000}"/>
    <cellStyle name="チェック セル 2" xfId="662" xr:uid="{00000000-0005-0000-0000-0000AF020000}"/>
    <cellStyle name="チェック セル 2 2" xfId="663" xr:uid="{00000000-0005-0000-0000-0000B0020000}"/>
    <cellStyle name="チェック セル 20" xfId="664" xr:uid="{00000000-0005-0000-0000-0000B1020000}"/>
    <cellStyle name="チェック セル 21" xfId="665" xr:uid="{00000000-0005-0000-0000-0000B2020000}"/>
    <cellStyle name="チェック セル 22" xfId="666" xr:uid="{00000000-0005-0000-0000-0000B3020000}"/>
    <cellStyle name="チェック セル 23" xfId="667" xr:uid="{00000000-0005-0000-0000-0000B4020000}"/>
    <cellStyle name="チェック セル 24" xfId="668" xr:uid="{00000000-0005-0000-0000-0000B5020000}"/>
    <cellStyle name="チェック セル 25" xfId="669" xr:uid="{00000000-0005-0000-0000-0000B6020000}"/>
    <cellStyle name="チェック セル 3" xfId="670" xr:uid="{00000000-0005-0000-0000-0000B7020000}"/>
    <cellStyle name="チェック セル 3 2" xfId="671" xr:uid="{00000000-0005-0000-0000-0000B8020000}"/>
    <cellStyle name="チェック セル 4" xfId="672" xr:uid="{00000000-0005-0000-0000-0000B9020000}"/>
    <cellStyle name="チェック セル 5" xfId="673" xr:uid="{00000000-0005-0000-0000-0000BA020000}"/>
    <cellStyle name="チェック セル 6" xfId="674" xr:uid="{00000000-0005-0000-0000-0000BB020000}"/>
    <cellStyle name="チェック セル 7" xfId="675" xr:uid="{00000000-0005-0000-0000-0000BC020000}"/>
    <cellStyle name="チェック セル 8" xfId="676" xr:uid="{00000000-0005-0000-0000-0000BD020000}"/>
    <cellStyle name="チェック セル 9" xfId="677" xr:uid="{00000000-0005-0000-0000-0000BE020000}"/>
    <cellStyle name="どちらでもない 10" xfId="678" xr:uid="{00000000-0005-0000-0000-0000BF020000}"/>
    <cellStyle name="どちらでもない 11" xfId="679" xr:uid="{00000000-0005-0000-0000-0000C0020000}"/>
    <cellStyle name="どちらでもない 12" xfId="680" xr:uid="{00000000-0005-0000-0000-0000C1020000}"/>
    <cellStyle name="どちらでもない 13" xfId="681" xr:uid="{00000000-0005-0000-0000-0000C2020000}"/>
    <cellStyle name="どちらでもない 14" xfId="682" xr:uid="{00000000-0005-0000-0000-0000C3020000}"/>
    <cellStyle name="どちらでもない 15" xfId="683" xr:uid="{00000000-0005-0000-0000-0000C4020000}"/>
    <cellStyle name="どちらでもない 16" xfId="684" xr:uid="{00000000-0005-0000-0000-0000C5020000}"/>
    <cellStyle name="どちらでもない 17" xfId="685" xr:uid="{00000000-0005-0000-0000-0000C6020000}"/>
    <cellStyle name="どちらでもない 18" xfId="686" xr:uid="{00000000-0005-0000-0000-0000C7020000}"/>
    <cellStyle name="どちらでもない 19" xfId="687" xr:uid="{00000000-0005-0000-0000-0000C8020000}"/>
    <cellStyle name="どちらでもない 2" xfId="688" xr:uid="{00000000-0005-0000-0000-0000C9020000}"/>
    <cellStyle name="どちらでもない 2 2" xfId="689" xr:uid="{00000000-0005-0000-0000-0000CA020000}"/>
    <cellStyle name="どちらでもない 20" xfId="690" xr:uid="{00000000-0005-0000-0000-0000CB020000}"/>
    <cellStyle name="どちらでもない 21" xfId="691" xr:uid="{00000000-0005-0000-0000-0000CC020000}"/>
    <cellStyle name="どちらでもない 22" xfId="692" xr:uid="{00000000-0005-0000-0000-0000CD020000}"/>
    <cellStyle name="どちらでもない 23" xfId="693" xr:uid="{00000000-0005-0000-0000-0000CE020000}"/>
    <cellStyle name="どちらでもない 24" xfId="694" xr:uid="{00000000-0005-0000-0000-0000CF020000}"/>
    <cellStyle name="どちらでもない 25" xfId="695" xr:uid="{00000000-0005-0000-0000-0000D0020000}"/>
    <cellStyle name="どちらでもない 26" xfId="1780" xr:uid="{00000000-0005-0000-0000-0000D1020000}"/>
    <cellStyle name="どちらでもない 3" xfId="696" xr:uid="{00000000-0005-0000-0000-0000D2020000}"/>
    <cellStyle name="どちらでもない 3 2" xfId="697" xr:uid="{00000000-0005-0000-0000-0000D3020000}"/>
    <cellStyle name="どちらでもない 4" xfId="698" xr:uid="{00000000-0005-0000-0000-0000D4020000}"/>
    <cellStyle name="どちらでもない 5" xfId="699" xr:uid="{00000000-0005-0000-0000-0000D5020000}"/>
    <cellStyle name="どちらでもない 6" xfId="700" xr:uid="{00000000-0005-0000-0000-0000D6020000}"/>
    <cellStyle name="どちらでもない 7" xfId="701" xr:uid="{00000000-0005-0000-0000-0000D7020000}"/>
    <cellStyle name="どちらでもない 8" xfId="702" xr:uid="{00000000-0005-0000-0000-0000D8020000}"/>
    <cellStyle name="どちらでもない 9" xfId="703" xr:uid="{00000000-0005-0000-0000-0000D9020000}"/>
    <cellStyle name="パーセント" xfId="1743" builtinId="5"/>
    <cellStyle name="パーセント 2" xfId="704" xr:uid="{00000000-0005-0000-0000-0000DB020000}"/>
    <cellStyle name="パーセント 2 2" xfId="705" xr:uid="{00000000-0005-0000-0000-0000DC020000}"/>
    <cellStyle name="パーセント 2 2 2" xfId="706" xr:uid="{00000000-0005-0000-0000-0000DD020000}"/>
    <cellStyle name="パーセント 2 2 2 2" xfId="1578" xr:uid="{00000000-0005-0000-0000-0000DE020000}"/>
    <cellStyle name="パーセント 2 2 3" xfId="1579" xr:uid="{00000000-0005-0000-0000-0000DF020000}"/>
    <cellStyle name="パーセント 2 3" xfId="707" xr:uid="{00000000-0005-0000-0000-0000E0020000}"/>
    <cellStyle name="パーセント 2 3 2" xfId="1550" xr:uid="{00000000-0005-0000-0000-0000E1020000}"/>
    <cellStyle name="パーセント 2 3 2 2" xfId="1551" xr:uid="{00000000-0005-0000-0000-0000E2020000}"/>
    <cellStyle name="パーセント 2 3 3" xfId="1552" xr:uid="{00000000-0005-0000-0000-0000E3020000}"/>
    <cellStyle name="パーセント 2 3 3 2" xfId="1553" xr:uid="{00000000-0005-0000-0000-0000E4020000}"/>
    <cellStyle name="パーセント 2 3 4" xfId="1554" xr:uid="{00000000-0005-0000-0000-0000E5020000}"/>
    <cellStyle name="パーセント 2 4" xfId="1555" xr:uid="{00000000-0005-0000-0000-0000E6020000}"/>
    <cellStyle name="パーセント 2 4 2" xfId="1548" xr:uid="{00000000-0005-0000-0000-0000E7020000}"/>
    <cellStyle name="パーセント 2 4 2 2" xfId="1580" xr:uid="{00000000-0005-0000-0000-0000E8020000}"/>
    <cellStyle name="パーセント 2 4 3" xfId="1581" xr:uid="{00000000-0005-0000-0000-0000E9020000}"/>
    <cellStyle name="パーセント 2 4 3 2" xfId="1582" xr:uid="{00000000-0005-0000-0000-0000EA020000}"/>
    <cellStyle name="パーセント 3" xfId="708" xr:uid="{00000000-0005-0000-0000-0000EB020000}"/>
    <cellStyle name="パーセント 3 2" xfId="1556" xr:uid="{00000000-0005-0000-0000-0000EC020000}"/>
    <cellStyle name="パーセント 3 3" xfId="1583" xr:uid="{00000000-0005-0000-0000-0000ED020000}"/>
    <cellStyle name="パーセント 3 3 2" xfId="1584" xr:uid="{00000000-0005-0000-0000-0000EE020000}"/>
    <cellStyle name="パーセント 3 3 2 2" xfId="1585" xr:uid="{00000000-0005-0000-0000-0000EF020000}"/>
    <cellStyle name="パーセント 3 3 3" xfId="1586" xr:uid="{00000000-0005-0000-0000-0000F0020000}"/>
    <cellStyle name="パーセント 3 3 3 2" xfId="1587" xr:uid="{00000000-0005-0000-0000-0000F1020000}"/>
    <cellStyle name="パーセント 3 3 4" xfId="1588" xr:uid="{00000000-0005-0000-0000-0000F2020000}"/>
    <cellStyle name="パーセント 3 4" xfId="1589" xr:uid="{00000000-0005-0000-0000-0000F3020000}"/>
    <cellStyle name="パーセント 3 4 2" xfId="1590" xr:uid="{00000000-0005-0000-0000-0000F4020000}"/>
    <cellStyle name="パーセント 3 5" xfId="1591" xr:uid="{00000000-0005-0000-0000-0000F5020000}"/>
    <cellStyle name="パーセント 3 5 2" xfId="1592" xr:uid="{00000000-0005-0000-0000-0000F6020000}"/>
    <cellStyle name="パーセント 4" xfId="709" xr:uid="{00000000-0005-0000-0000-0000F7020000}"/>
    <cellStyle name="パーセント 5" xfId="710" xr:uid="{00000000-0005-0000-0000-0000F8020000}"/>
    <cellStyle name="パーセント 6" xfId="1593" xr:uid="{00000000-0005-0000-0000-0000F9020000}"/>
    <cellStyle name="パーセント 7" xfId="1594" xr:uid="{00000000-0005-0000-0000-0000FA020000}"/>
    <cellStyle name="ハイパーリンク 2" xfId="1557" xr:uid="{00000000-0005-0000-0000-0000FB020000}"/>
    <cellStyle name="メモ" xfId="1757" builtinId="10" customBuiltin="1"/>
    <cellStyle name="メモ 10" xfId="711" xr:uid="{00000000-0005-0000-0000-0000FD020000}"/>
    <cellStyle name="メモ 11" xfId="712" xr:uid="{00000000-0005-0000-0000-0000FE020000}"/>
    <cellStyle name="メモ 12" xfId="713" xr:uid="{00000000-0005-0000-0000-0000FF020000}"/>
    <cellStyle name="メモ 13" xfId="714" xr:uid="{00000000-0005-0000-0000-000000030000}"/>
    <cellStyle name="メモ 14" xfId="715" xr:uid="{00000000-0005-0000-0000-000001030000}"/>
    <cellStyle name="メモ 15" xfId="716" xr:uid="{00000000-0005-0000-0000-000002030000}"/>
    <cellStyle name="メモ 16" xfId="717" xr:uid="{00000000-0005-0000-0000-000003030000}"/>
    <cellStyle name="メモ 17" xfId="718" xr:uid="{00000000-0005-0000-0000-000004030000}"/>
    <cellStyle name="メモ 18" xfId="719" xr:uid="{00000000-0005-0000-0000-000005030000}"/>
    <cellStyle name="メモ 19" xfId="720" xr:uid="{00000000-0005-0000-0000-000006030000}"/>
    <cellStyle name="メモ 2" xfId="721" xr:uid="{00000000-0005-0000-0000-000007030000}"/>
    <cellStyle name="メモ 2 2" xfId="722" xr:uid="{00000000-0005-0000-0000-000008030000}"/>
    <cellStyle name="メモ 2 2 2" xfId="723" xr:uid="{00000000-0005-0000-0000-000009030000}"/>
    <cellStyle name="メモ 2 2 2 2" xfId="1390" xr:uid="{00000000-0005-0000-0000-00000A030000}"/>
    <cellStyle name="メモ 2 2 2 2 2" xfId="1391" xr:uid="{00000000-0005-0000-0000-00000B030000}"/>
    <cellStyle name="メモ 2 2 2 3" xfId="1392" xr:uid="{00000000-0005-0000-0000-00000C030000}"/>
    <cellStyle name="メモ 2 2 3" xfId="724" xr:uid="{00000000-0005-0000-0000-00000D030000}"/>
    <cellStyle name="メモ 2 2 3 2" xfId="1393" xr:uid="{00000000-0005-0000-0000-00000E030000}"/>
    <cellStyle name="メモ 2 2 4" xfId="1595" xr:uid="{00000000-0005-0000-0000-00000F030000}"/>
    <cellStyle name="メモ 2 2 4 2" xfId="1596" xr:uid="{00000000-0005-0000-0000-000010030000}"/>
    <cellStyle name="メモ 2 2 5" xfId="1597" xr:uid="{00000000-0005-0000-0000-000011030000}"/>
    <cellStyle name="メモ 2 2 6" xfId="1598" xr:uid="{00000000-0005-0000-0000-000012030000}"/>
    <cellStyle name="メモ 2 2 6 2" xfId="1599" xr:uid="{00000000-0005-0000-0000-000013030000}"/>
    <cellStyle name="メモ 20" xfId="725" xr:uid="{00000000-0005-0000-0000-000014030000}"/>
    <cellStyle name="メモ 21" xfId="726" xr:uid="{00000000-0005-0000-0000-000015030000}"/>
    <cellStyle name="メモ 22" xfId="727" xr:uid="{00000000-0005-0000-0000-000016030000}"/>
    <cellStyle name="メモ 23" xfId="728" xr:uid="{00000000-0005-0000-0000-000017030000}"/>
    <cellStyle name="メモ 24" xfId="729" xr:uid="{00000000-0005-0000-0000-000018030000}"/>
    <cellStyle name="メモ 25" xfId="730" xr:uid="{00000000-0005-0000-0000-000019030000}"/>
    <cellStyle name="メモ 3" xfId="731" xr:uid="{00000000-0005-0000-0000-00001A030000}"/>
    <cellStyle name="メモ 3 2" xfId="732" xr:uid="{00000000-0005-0000-0000-00001B030000}"/>
    <cellStyle name="メモ 3 2 2" xfId="1394" xr:uid="{00000000-0005-0000-0000-00001C030000}"/>
    <cellStyle name="メモ 3 2 2 2" xfId="1395" xr:uid="{00000000-0005-0000-0000-00001D030000}"/>
    <cellStyle name="メモ 3 2 3" xfId="1396" xr:uid="{00000000-0005-0000-0000-00001E030000}"/>
    <cellStyle name="メモ 3 3" xfId="733" xr:uid="{00000000-0005-0000-0000-00001F030000}"/>
    <cellStyle name="メモ 3 3 2" xfId="1397" xr:uid="{00000000-0005-0000-0000-000020030000}"/>
    <cellStyle name="メモ 3 4" xfId="1600" xr:uid="{00000000-0005-0000-0000-000021030000}"/>
    <cellStyle name="メモ 3 4 2" xfId="1601" xr:uid="{00000000-0005-0000-0000-000022030000}"/>
    <cellStyle name="メモ 3 5" xfId="1602" xr:uid="{00000000-0005-0000-0000-000023030000}"/>
    <cellStyle name="メモ 3 6" xfId="1603" xr:uid="{00000000-0005-0000-0000-000024030000}"/>
    <cellStyle name="メモ 3 6 2" xfId="1604" xr:uid="{00000000-0005-0000-0000-000025030000}"/>
    <cellStyle name="メモ 4" xfId="734" xr:uid="{00000000-0005-0000-0000-000026030000}"/>
    <cellStyle name="メモ 4 2" xfId="735" xr:uid="{00000000-0005-0000-0000-000027030000}"/>
    <cellStyle name="メモ 4 2 2" xfId="1398" xr:uid="{00000000-0005-0000-0000-000028030000}"/>
    <cellStyle name="メモ 4 2 2 2" xfId="1399" xr:uid="{00000000-0005-0000-0000-000029030000}"/>
    <cellStyle name="メモ 4 2 3" xfId="1400" xr:uid="{00000000-0005-0000-0000-00002A030000}"/>
    <cellStyle name="メモ 4 3" xfId="736" xr:uid="{00000000-0005-0000-0000-00002B030000}"/>
    <cellStyle name="メモ 4 3 2" xfId="1401" xr:uid="{00000000-0005-0000-0000-00002C030000}"/>
    <cellStyle name="メモ 4 4" xfId="1605" xr:uid="{00000000-0005-0000-0000-00002D030000}"/>
    <cellStyle name="メモ 4 4 2" xfId="1606" xr:uid="{00000000-0005-0000-0000-00002E030000}"/>
    <cellStyle name="メモ 4 5" xfId="1607" xr:uid="{00000000-0005-0000-0000-00002F030000}"/>
    <cellStyle name="メモ 4 6" xfId="1608" xr:uid="{00000000-0005-0000-0000-000030030000}"/>
    <cellStyle name="メモ 4 6 2" xfId="1609" xr:uid="{00000000-0005-0000-0000-000031030000}"/>
    <cellStyle name="メモ 5" xfId="737" xr:uid="{00000000-0005-0000-0000-000032030000}"/>
    <cellStyle name="メモ 6" xfId="738" xr:uid="{00000000-0005-0000-0000-000033030000}"/>
    <cellStyle name="メモ 7" xfId="739" xr:uid="{00000000-0005-0000-0000-000034030000}"/>
    <cellStyle name="メモ 8" xfId="740" xr:uid="{00000000-0005-0000-0000-000035030000}"/>
    <cellStyle name="メモ 9" xfId="741" xr:uid="{00000000-0005-0000-0000-000036030000}"/>
    <cellStyle name="リンク セル" xfId="1754" builtinId="24" customBuiltin="1"/>
    <cellStyle name="リンク セル 10" xfId="742" xr:uid="{00000000-0005-0000-0000-000038030000}"/>
    <cellStyle name="リンク セル 11" xfId="743" xr:uid="{00000000-0005-0000-0000-000039030000}"/>
    <cellStyle name="リンク セル 12" xfId="744" xr:uid="{00000000-0005-0000-0000-00003A030000}"/>
    <cellStyle name="リンク セル 13" xfId="745" xr:uid="{00000000-0005-0000-0000-00003B030000}"/>
    <cellStyle name="リンク セル 14" xfId="746" xr:uid="{00000000-0005-0000-0000-00003C030000}"/>
    <cellStyle name="リンク セル 15" xfId="747" xr:uid="{00000000-0005-0000-0000-00003D030000}"/>
    <cellStyle name="リンク セル 16" xfId="748" xr:uid="{00000000-0005-0000-0000-00003E030000}"/>
    <cellStyle name="リンク セル 17" xfId="749" xr:uid="{00000000-0005-0000-0000-00003F030000}"/>
    <cellStyle name="リンク セル 18" xfId="750" xr:uid="{00000000-0005-0000-0000-000040030000}"/>
    <cellStyle name="リンク セル 19" xfId="751" xr:uid="{00000000-0005-0000-0000-000041030000}"/>
    <cellStyle name="リンク セル 2" xfId="752" xr:uid="{00000000-0005-0000-0000-000042030000}"/>
    <cellStyle name="リンク セル 2 2" xfId="753" xr:uid="{00000000-0005-0000-0000-000043030000}"/>
    <cellStyle name="リンク セル 20" xfId="754" xr:uid="{00000000-0005-0000-0000-000044030000}"/>
    <cellStyle name="リンク セル 21" xfId="755" xr:uid="{00000000-0005-0000-0000-000045030000}"/>
    <cellStyle name="リンク セル 22" xfId="756" xr:uid="{00000000-0005-0000-0000-000046030000}"/>
    <cellStyle name="リンク セル 23" xfId="757" xr:uid="{00000000-0005-0000-0000-000047030000}"/>
    <cellStyle name="リンク セル 24" xfId="758" xr:uid="{00000000-0005-0000-0000-000048030000}"/>
    <cellStyle name="リンク セル 25" xfId="759" xr:uid="{00000000-0005-0000-0000-000049030000}"/>
    <cellStyle name="リンク セル 3" xfId="760" xr:uid="{00000000-0005-0000-0000-00004A030000}"/>
    <cellStyle name="リンク セル 3 2" xfId="761" xr:uid="{00000000-0005-0000-0000-00004B030000}"/>
    <cellStyle name="リンク セル 4" xfId="762" xr:uid="{00000000-0005-0000-0000-00004C030000}"/>
    <cellStyle name="リンク セル 5" xfId="763" xr:uid="{00000000-0005-0000-0000-00004D030000}"/>
    <cellStyle name="リンク セル 6" xfId="764" xr:uid="{00000000-0005-0000-0000-00004E030000}"/>
    <cellStyle name="リンク セル 7" xfId="765" xr:uid="{00000000-0005-0000-0000-00004F030000}"/>
    <cellStyle name="リンク セル 8" xfId="766" xr:uid="{00000000-0005-0000-0000-000050030000}"/>
    <cellStyle name="リンク セル 9" xfId="767" xr:uid="{00000000-0005-0000-0000-000051030000}"/>
    <cellStyle name="悪い" xfId="1750" builtinId="27" customBuiltin="1"/>
    <cellStyle name="悪い 10" xfId="768" xr:uid="{00000000-0005-0000-0000-000053030000}"/>
    <cellStyle name="悪い 11" xfId="769" xr:uid="{00000000-0005-0000-0000-000054030000}"/>
    <cellStyle name="悪い 12" xfId="770" xr:uid="{00000000-0005-0000-0000-000055030000}"/>
    <cellStyle name="悪い 13" xfId="771" xr:uid="{00000000-0005-0000-0000-000056030000}"/>
    <cellStyle name="悪い 14" xfId="772" xr:uid="{00000000-0005-0000-0000-000057030000}"/>
    <cellStyle name="悪い 15" xfId="773" xr:uid="{00000000-0005-0000-0000-000058030000}"/>
    <cellStyle name="悪い 16" xfId="774" xr:uid="{00000000-0005-0000-0000-000059030000}"/>
    <cellStyle name="悪い 17" xfId="775" xr:uid="{00000000-0005-0000-0000-00005A030000}"/>
    <cellStyle name="悪い 18" xfId="776" xr:uid="{00000000-0005-0000-0000-00005B030000}"/>
    <cellStyle name="悪い 19" xfId="777" xr:uid="{00000000-0005-0000-0000-00005C030000}"/>
    <cellStyle name="悪い 2" xfId="778" xr:uid="{00000000-0005-0000-0000-00005D030000}"/>
    <cellStyle name="悪い 2 2" xfId="779" xr:uid="{00000000-0005-0000-0000-00005E030000}"/>
    <cellStyle name="悪い 2 3" xfId="1402" xr:uid="{00000000-0005-0000-0000-00005F030000}"/>
    <cellStyle name="悪い 20" xfId="780" xr:uid="{00000000-0005-0000-0000-000060030000}"/>
    <cellStyle name="悪い 21" xfId="781" xr:uid="{00000000-0005-0000-0000-000061030000}"/>
    <cellStyle name="悪い 22" xfId="782" xr:uid="{00000000-0005-0000-0000-000062030000}"/>
    <cellStyle name="悪い 23" xfId="783" xr:uid="{00000000-0005-0000-0000-000063030000}"/>
    <cellStyle name="悪い 24" xfId="784" xr:uid="{00000000-0005-0000-0000-000064030000}"/>
    <cellStyle name="悪い 25" xfId="785" xr:uid="{00000000-0005-0000-0000-000065030000}"/>
    <cellStyle name="悪い 3" xfId="786" xr:uid="{00000000-0005-0000-0000-000066030000}"/>
    <cellStyle name="悪い 3 2" xfId="787" xr:uid="{00000000-0005-0000-0000-000067030000}"/>
    <cellStyle name="悪い 4" xfId="788" xr:uid="{00000000-0005-0000-0000-000068030000}"/>
    <cellStyle name="悪い 5" xfId="789" xr:uid="{00000000-0005-0000-0000-000069030000}"/>
    <cellStyle name="悪い 6" xfId="790" xr:uid="{00000000-0005-0000-0000-00006A030000}"/>
    <cellStyle name="悪い 7" xfId="791" xr:uid="{00000000-0005-0000-0000-00006B030000}"/>
    <cellStyle name="悪い 8" xfId="792" xr:uid="{00000000-0005-0000-0000-00006C030000}"/>
    <cellStyle name="悪い 9" xfId="793" xr:uid="{00000000-0005-0000-0000-00006D030000}"/>
    <cellStyle name="計算" xfId="1753" builtinId="22" customBuiltin="1"/>
    <cellStyle name="計算 10" xfId="794" xr:uid="{00000000-0005-0000-0000-00006F030000}"/>
    <cellStyle name="計算 11" xfId="795" xr:uid="{00000000-0005-0000-0000-000070030000}"/>
    <cellStyle name="計算 12" xfId="796" xr:uid="{00000000-0005-0000-0000-000071030000}"/>
    <cellStyle name="計算 13" xfId="797" xr:uid="{00000000-0005-0000-0000-000072030000}"/>
    <cellStyle name="計算 14" xfId="798" xr:uid="{00000000-0005-0000-0000-000073030000}"/>
    <cellStyle name="計算 15" xfId="799" xr:uid="{00000000-0005-0000-0000-000074030000}"/>
    <cellStyle name="計算 16" xfId="800" xr:uid="{00000000-0005-0000-0000-000075030000}"/>
    <cellStyle name="計算 17" xfId="801" xr:uid="{00000000-0005-0000-0000-000076030000}"/>
    <cellStyle name="計算 18" xfId="802" xr:uid="{00000000-0005-0000-0000-000077030000}"/>
    <cellStyle name="計算 19" xfId="803" xr:uid="{00000000-0005-0000-0000-000078030000}"/>
    <cellStyle name="計算 2" xfId="804" xr:uid="{00000000-0005-0000-0000-000079030000}"/>
    <cellStyle name="計算 2 2" xfId="805" xr:uid="{00000000-0005-0000-0000-00007A030000}"/>
    <cellStyle name="計算 2 2 2" xfId="806" xr:uid="{00000000-0005-0000-0000-00007B030000}"/>
    <cellStyle name="計算 2 2 2 2" xfId="1403" xr:uid="{00000000-0005-0000-0000-00007C030000}"/>
    <cellStyle name="計算 2 2 2 2 2" xfId="1404" xr:uid="{00000000-0005-0000-0000-00007D030000}"/>
    <cellStyle name="計算 2 2 2 3" xfId="1405" xr:uid="{00000000-0005-0000-0000-00007E030000}"/>
    <cellStyle name="計算 2 2 3" xfId="807" xr:uid="{00000000-0005-0000-0000-00007F030000}"/>
    <cellStyle name="計算 2 2 3 2" xfId="1406" xr:uid="{00000000-0005-0000-0000-000080030000}"/>
    <cellStyle name="計算 2 2 4" xfId="1610" xr:uid="{00000000-0005-0000-0000-000081030000}"/>
    <cellStyle name="計算 2 2 4 2" xfId="1611" xr:uid="{00000000-0005-0000-0000-000082030000}"/>
    <cellStyle name="計算 2 2 5" xfId="1612" xr:uid="{00000000-0005-0000-0000-000083030000}"/>
    <cellStyle name="計算 2 2 6" xfId="1613" xr:uid="{00000000-0005-0000-0000-000084030000}"/>
    <cellStyle name="計算 2 2 6 2" xfId="1614" xr:uid="{00000000-0005-0000-0000-000085030000}"/>
    <cellStyle name="計算 20" xfId="808" xr:uid="{00000000-0005-0000-0000-000086030000}"/>
    <cellStyle name="計算 21" xfId="809" xr:uid="{00000000-0005-0000-0000-000087030000}"/>
    <cellStyle name="計算 22" xfId="810" xr:uid="{00000000-0005-0000-0000-000088030000}"/>
    <cellStyle name="計算 23" xfId="811" xr:uid="{00000000-0005-0000-0000-000089030000}"/>
    <cellStyle name="計算 24" xfId="812" xr:uid="{00000000-0005-0000-0000-00008A030000}"/>
    <cellStyle name="計算 25" xfId="813" xr:uid="{00000000-0005-0000-0000-00008B030000}"/>
    <cellStyle name="計算 3" xfId="814" xr:uid="{00000000-0005-0000-0000-00008C030000}"/>
    <cellStyle name="計算 3 2" xfId="815" xr:uid="{00000000-0005-0000-0000-00008D030000}"/>
    <cellStyle name="計算 3 2 2" xfId="1407" xr:uid="{00000000-0005-0000-0000-00008E030000}"/>
    <cellStyle name="計算 3 2 2 2" xfId="1408" xr:uid="{00000000-0005-0000-0000-00008F030000}"/>
    <cellStyle name="計算 3 2 3" xfId="1409" xr:uid="{00000000-0005-0000-0000-000090030000}"/>
    <cellStyle name="計算 3 3" xfId="816" xr:uid="{00000000-0005-0000-0000-000091030000}"/>
    <cellStyle name="計算 3 3 2" xfId="1410" xr:uid="{00000000-0005-0000-0000-000092030000}"/>
    <cellStyle name="計算 3 4" xfId="1615" xr:uid="{00000000-0005-0000-0000-000093030000}"/>
    <cellStyle name="計算 3 4 2" xfId="1616" xr:uid="{00000000-0005-0000-0000-000094030000}"/>
    <cellStyle name="計算 3 5" xfId="1617" xr:uid="{00000000-0005-0000-0000-000095030000}"/>
    <cellStyle name="計算 3 6" xfId="1618" xr:uid="{00000000-0005-0000-0000-000096030000}"/>
    <cellStyle name="計算 3 6 2" xfId="1619" xr:uid="{00000000-0005-0000-0000-000097030000}"/>
    <cellStyle name="計算 4" xfId="817" xr:uid="{00000000-0005-0000-0000-000098030000}"/>
    <cellStyle name="計算 4 2" xfId="818" xr:uid="{00000000-0005-0000-0000-000099030000}"/>
    <cellStyle name="計算 4 2 2" xfId="1411" xr:uid="{00000000-0005-0000-0000-00009A030000}"/>
    <cellStyle name="計算 4 2 2 2" xfId="1412" xr:uid="{00000000-0005-0000-0000-00009B030000}"/>
    <cellStyle name="計算 4 2 3" xfId="1413" xr:uid="{00000000-0005-0000-0000-00009C030000}"/>
    <cellStyle name="計算 4 3" xfId="819" xr:uid="{00000000-0005-0000-0000-00009D030000}"/>
    <cellStyle name="計算 4 3 2" xfId="1414" xr:uid="{00000000-0005-0000-0000-00009E030000}"/>
    <cellStyle name="計算 4 4" xfId="1620" xr:uid="{00000000-0005-0000-0000-00009F030000}"/>
    <cellStyle name="計算 4 4 2" xfId="1621" xr:uid="{00000000-0005-0000-0000-0000A0030000}"/>
    <cellStyle name="計算 4 5" xfId="1622" xr:uid="{00000000-0005-0000-0000-0000A1030000}"/>
    <cellStyle name="計算 4 6" xfId="1623" xr:uid="{00000000-0005-0000-0000-0000A2030000}"/>
    <cellStyle name="計算 4 6 2" xfId="1624" xr:uid="{00000000-0005-0000-0000-0000A3030000}"/>
    <cellStyle name="計算 5" xfId="820" xr:uid="{00000000-0005-0000-0000-0000A4030000}"/>
    <cellStyle name="計算 6" xfId="821" xr:uid="{00000000-0005-0000-0000-0000A5030000}"/>
    <cellStyle name="計算 7" xfId="822" xr:uid="{00000000-0005-0000-0000-0000A6030000}"/>
    <cellStyle name="計算 8" xfId="823" xr:uid="{00000000-0005-0000-0000-0000A7030000}"/>
    <cellStyle name="計算 9" xfId="824" xr:uid="{00000000-0005-0000-0000-0000A8030000}"/>
    <cellStyle name="警告文" xfId="1756" builtinId="11" customBuiltin="1"/>
    <cellStyle name="警告文 10" xfId="825" xr:uid="{00000000-0005-0000-0000-0000AA030000}"/>
    <cellStyle name="警告文 11" xfId="826" xr:uid="{00000000-0005-0000-0000-0000AB030000}"/>
    <cellStyle name="警告文 12" xfId="827" xr:uid="{00000000-0005-0000-0000-0000AC030000}"/>
    <cellStyle name="警告文 13" xfId="828" xr:uid="{00000000-0005-0000-0000-0000AD030000}"/>
    <cellStyle name="警告文 14" xfId="829" xr:uid="{00000000-0005-0000-0000-0000AE030000}"/>
    <cellStyle name="警告文 15" xfId="830" xr:uid="{00000000-0005-0000-0000-0000AF030000}"/>
    <cellStyle name="警告文 16" xfId="831" xr:uid="{00000000-0005-0000-0000-0000B0030000}"/>
    <cellStyle name="警告文 17" xfId="832" xr:uid="{00000000-0005-0000-0000-0000B1030000}"/>
    <cellStyle name="警告文 18" xfId="833" xr:uid="{00000000-0005-0000-0000-0000B2030000}"/>
    <cellStyle name="警告文 19" xfId="834" xr:uid="{00000000-0005-0000-0000-0000B3030000}"/>
    <cellStyle name="警告文 2" xfId="835" xr:uid="{00000000-0005-0000-0000-0000B4030000}"/>
    <cellStyle name="警告文 2 2" xfId="836" xr:uid="{00000000-0005-0000-0000-0000B5030000}"/>
    <cellStyle name="警告文 20" xfId="837" xr:uid="{00000000-0005-0000-0000-0000B6030000}"/>
    <cellStyle name="警告文 21" xfId="838" xr:uid="{00000000-0005-0000-0000-0000B7030000}"/>
    <cellStyle name="警告文 22" xfId="839" xr:uid="{00000000-0005-0000-0000-0000B8030000}"/>
    <cellStyle name="警告文 23" xfId="840" xr:uid="{00000000-0005-0000-0000-0000B9030000}"/>
    <cellStyle name="警告文 24" xfId="841" xr:uid="{00000000-0005-0000-0000-0000BA030000}"/>
    <cellStyle name="警告文 25" xfId="842" xr:uid="{00000000-0005-0000-0000-0000BB030000}"/>
    <cellStyle name="警告文 3" xfId="843" xr:uid="{00000000-0005-0000-0000-0000BC030000}"/>
    <cellStyle name="警告文 3 2" xfId="844" xr:uid="{00000000-0005-0000-0000-0000BD030000}"/>
    <cellStyle name="警告文 4" xfId="845" xr:uid="{00000000-0005-0000-0000-0000BE030000}"/>
    <cellStyle name="警告文 5" xfId="846" xr:uid="{00000000-0005-0000-0000-0000BF030000}"/>
    <cellStyle name="警告文 6" xfId="847" xr:uid="{00000000-0005-0000-0000-0000C0030000}"/>
    <cellStyle name="警告文 7" xfId="848" xr:uid="{00000000-0005-0000-0000-0000C1030000}"/>
    <cellStyle name="警告文 8" xfId="849" xr:uid="{00000000-0005-0000-0000-0000C2030000}"/>
    <cellStyle name="警告文 9" xfId="850" xr:uid="{00000000-0005-0000-0000-0000C3030000}"/>
    <cellStyle name="桁区切り" xfId="1744" builtinId="6"/>
    <cellStyle name="桁区切り 2" xfId="851" xr:uid="{00000000-0005-0000-0000-0000C5030000}"/>
    <cellStyle name="桁区切り 2 2" xfId="852" xr:uid="{00000000-0005-0000-0000-0000C6030000}"/>
    <cellStyle name="桁区切り 2 2 2" xfId="853" xr:uid="{00000000-0005-0000-0000-0000C7030000}"/>
    <cellStyle name="桁区切り 2 2 2 2" xfId="1625" xr:uid="{00000000-0005-0000-0000-0000C8030000}"/>
    <cellStyle name="桁区切り 2 2 2 2 2" xfId="1626" xr:uid="{00000000-0005-0000-0000-0000C9030000}"/>
    <cellStyle name="桁区切り 2 2 2 3" xfId="1627" xr:uid="{00000000-0005-0000-0000-0000CA030000}"/>
    <cellStyle name="桁区切り 2 2 3" xfId="1628" xr:uid="{00000000-0005-0000-0000-0000CB030000}"/>
    <cellStyle name="桁区切り 2 2 3 2" xfId="1629" xr:uid="{00000000-0005-0000-0000-0000CC030000}"/>
    <cellStyle name="桁区切り 2 2 3 2 2" xfId="1630" xr:uid="{00000000-0005-0000-0000-0000CD030000}"/>
    <cellStyle name="桁区切り 2 2 3 3" xfId="1631" xr:uid="{00000000-0005-0000-0000-0000CE030000}"/>
    <cellStyle name="桁区切り 2 2 3 3 2" xfId="1632" xr:uid="{00000000-0005-0000-0000-0000CF030000}"/>
    <cellStyle name="桁区切り 2 2 3 4" xfId="1633" xr:uid="{00000000-0005-0000-0000-0000D0030000}"/>
    <cellStyle name="桁区切り 2 2 4" xfId="1634" xr:uid="{00000000-0005-0000-0000-0000D1030000}"/>
    <cellStyle name="桁区切り 2 3" xfId="854" xr:uid="{00000000-0005-0000-0000-0000D2030000}"/>
    <cellStyle name="桁区切り 2 3 2" xfId="1635" xr:uid="{00000000-0005-0000-0000-0000D3030000}"/>
    <cellStyle name="桁区切り 2 3 2 2" xfId="1636" xr:uid="{00000000-0005-0000-0000-0000D4030000}"/>
    <cellStyle name="桁区切り 2 3 3" xfId="1637" xr:uid="{00000000-0005-0000-0000-0000D5030000}"/>
    <cellStyle name="桁区切り 2 4" xfId="1415" xr:uid="{00000000-0005-0000-0000-0000D6030000}"/>
    <cellStyle name="桁区切り 2 5" xfId="1416" xr:uid="{00000000-0005-0000-0000-0000D7030000}"/>
    <cellStyle name="桁区切り 2 5 2" xfId="1417" xr:uid="{00000000-0005-0000-0000-0000D8030000}"/>
    <cellStyle name="桁区切り 2 5 3" xfId="1418" xr:uid="{00000000-0005-0000-0000-0000D9030000}"/>
    <cellStyle name="桁区切り 2 5 3 2" xfId="1419" xr:uid="{00000000-0005-0000-0000-0000DA030000}"/>
    <cellStyle name="桁区切り 2 6" xfId="1420" xr:uid="{00000000-0005-0000-0000-0000DB030000}"/>
    <cellStyle name="桁区切り 2 6 2" xfId="1558" xr:uid="{00000000-0005-0000-0000-0000DC030000}"/>
    <cellStyle name="桁区切り 2 7" xfId="1421" xr:uid="{00000000-0005-0000-0000-0000DD030000}"/>
    <cellStyle name="桁区切り 2 8" xfId="1422" xr:uid="{00000000-0005-0000-0000-0000DE030000}"/>
    <cellStyle name="桁区切り 2 8 2" xfId="1423" xr:uid="{00000000-0005-0000-0000-0000DF030000}"/>
    <cellStyle name="桁区切り 2 8 2 2" xfId="1424" xr:uid="{00000000-0005-0000-0000-0000E0030000}"/>
    <cellStyle name="桁区切り 2 8 2 2 2" xfId="1425" xr:uid="{00000000-0005-0000-0000-0000E1030000}"/>
    <cellStyle name="桁区切り 2 8 2 2 2 2" xfId="1426" xr:uid="{00000000-0005-0000-0000-0000E2030000}"/>
    <cellStyle name="桁区切り 2 8 2 2 2 2 2" xfId="1427" xr:uid="{00000000-0005-0000-0000-0000E3030000}"/>
    <cellStyle name="桁区切り 2 8 2 3" xfId="1428" xr:uid="{00000000-0005-0000-0000-0000E4030000}"/>
    <cellStyle name="桁区切り 2 8 2 3 2" xfId="1429" xr:uid="{00000000-0005-0000-0000-0000E5030000}"/>
    <cellStyle name="桁区切り 2 8 2 3 2 2" xfId="1430" xr:uid="{00000000-0005-0000-0000-0000E6030000}"/>
    <cellStyle name="桁区切り 2 9" xfId="1577" xr:uid="{00000000-0005-0000-0000-0000E7030000}"/>
    <cellStyle name="桁区切り 3" xfId="855" xr:uid="{00000000-0005-0000-0000-0000E8030000}"/>
    <cellStyle name="桁区切り 3 2" xfId="856" xr:uid="{00000000-0005-0000-0000-0000E9030000}"/>
    <cellStyle name="桁区切り 3 3" xfId="1638" xr:uid="{00000000-0005-0000-0000-0000EA030000}"/>
    <cellStyle name="桁区切り 3 3 2" xfId="1639" xr:uid="{00000000-0005-0000-0000-0000EB030000}"/>
    <cellStyle name="桁区切り 3 3 2 2" xfId="1640" xr:uid="{00000000-0005-0000-0000-0000EC030000}"/>
    <cellStyle name="桁区切り 3 3 3" xfId="1641" xr:uid="{00000000-0005-0000-0000-0000ED030000}"/>
    <cellStyle name="桁区切り 3 4" xfId="1642" xr:uid="{00000000-0005-0000-0000-0000EE030000}"/>
    <cellStyle name="桁区切り 3 4 2" xfId="1643" xr:uid="{00000000-0005-0000-0000-0000EF030000}"/>
    <cellStyle name="桁区切り 3 5" xfId="1431" xr:uid="{00000000-0005-0000-0000-0000F0030000}"/>
    <cellStyle name="桁区切り 4" xfId="857" xr:uid="{00000000-0005-0000-0000-0000F1030000}"/>
    <cellStyle name="桁区切り 4 2" xfId="1432" xr:uid="{00000000-0005-0000-0000-0000F2030000}"/>
    <cellStyle name="桁区切り 4 2 2" xfId="1644" xr:uid="{00000000-0005-0000-0000-0000F3030000}"/>
    <cellStyle name="桁区切り 4 2 2 2" xfId="1645" xr:uid="{00000000-0005-0000-0000-0000F4030000}"/>
    <cellStyle name="桁区切り 4 2 3" xfId="1646" xr:uid="{00000000-0005-0000-0000-0000F5030000}"/>
    <cellStyle name="桁区切り 4 3" xfId="1647" xr:uid="{00000000-0005-0000-0000-0000F6030000}"/>
    <cellStyle name="桁区切り 4 3 2" xfId="1648" xr:uid="{00000000-0005-0000-0000-0000F7030000}"/>
    <cellStyle name="桁区切り 4 4" xfId="1649" xr:uid="{00000000-0005-0000-0000-0000F8030000}"/>
    <cellStyle name="桁区切り 5" xfId="1433" xr:uid="{00000000-0005-0000-0000-0000F9030000}"/>
    <cellStyle name="桁区切り 5 2" xfId="1559" xr:uid="{00000000-0005-0000-0000-0000FA030000}"/>
    <cellStyle name="桁区切り 5 2 2" xfId="1560" xr:uid="{00000000-0005-0000-0000-0000FB030000}"/>
    <cellStyle name="桁区切り 5 3" xfId="1561" xr:uid="{00000000-0005-0000-0000-0000FC030000}"/>
    <cellStyle name="桁区切り 6" xfId="1434" xr:uid="{00000000-0005-0000-0000-0000FD030000}"/>
    <cellStyle name="桁区切り 7" xfId="1435" xr:uid="{00000000-0005-0000-0000-0000FE030000}"/>
    <cellStyle name="桁区切り 8" xfId="1436" xr:uid="{00000000-0005-0000-0000-0000FF030000}"/>
    <cellStyle name="桁区切り 8 2" xfId="1437" xr:uid="{00000000-0005-0000-0000-000000040000}"/>
    <cellStyle name="桁区切り 9" xfId="1650" xr:uid="{00000000-0005-0000-0000-000001040000}"/>
    <cellStyle name="桁区切り 9 2" xfId="1651" xr:uid="{00000000-0005-0000-0000-000002040000}"/>
    <cellStyle name="桁区切り 9 2 2" xfId="1652" xr:uid="{00000000-0005-0000-0000-000003040000}"/>
    <cellStyle name="見出し 1" xfId="1745" builtinId="16" customBuiltin="1"/>
    <cellStyle name="見出し 1 10" xfId="858" xr:uid="{00000000-0005-0000-0000-000005040000}"/>
    <cellStyle name="見出し 1 11" xfId="859" xr:uid="{00000000-0005-0000-0000-000006040000}"/>
    <cellStyle name="見出し 1 12" xfId="860" xr:uid="{00000000-0005-0000-0000-000007040000}"/>
    <cellStyle name="見出し 1 13" xfId="861" xr:uid="{00000000-0005-0000-0000-000008040000}"/>
    <cellStyle name="見出し 1 14" xfId="862" xr:uid="{00000000-0005-0000-0000-000009040000}"/>
    <cellStyle name="見出し 1 15" xfId="863" xr:uid="{00000000-0005-0000-0000-00000A040000}"/>
    <cellStyle name="見出し 1 16" xfId="864" xr:uid="{00000000-0005-0000-0000-00000B040000}"/>
    <cellStyle name="見出し 1 17" xfId="865" xr:uid="{00000000-0005-0000-0000-00000C040000}"/>
    <cellStyle name="見出し 1 18" xfId="866" xr:uid="{00000000-0005-0000-0000-00000D040000}"/>
    <cellStyle name="見出し 1 19" xfId="867" xr:uid="{00000000-0005-0000-0000-00000E040000}"/>
    <cellStyle name="見出し 1 2" xfId="868" xr:uid="{00000000-0005-0000-0000-00000F040000}"/>
    <cellStyle name="見出し 1 2 2" xfId="869" xr:uid="{00000000-0005-0000-0000-000010040000}"/>
    <cellStyle name="見出し 1 20" xfId="870" xr:uid="{00000000-0005-0000-0000-000011040000}"/>
    <cellStyle name="見出し 1 21" xfId="871" xr:uid="{00000000-0005-0000-0000-000012040000}"/>
    <cellStyle name="見出し 1 22" xfId="872" xr:uid="{00000000-0005-0000-0000-000013040000}"/>
    <cellStyle name="見出し 1 23" xfId="873" xr:uid="{00000000-0005-0000-0000-000014040000}"/>
    <cellStyle name="見出し 1 24" xfId="874" xr:uid="{00000000-0005-0000-0000-000015040000}"/>
    <cellStyle name="見出し 1 25" xfId="875" xr:uid="{00000000-0005-0000-0000-000016040000}"/>
    <cellStyle name="見出し 1 3" xfId="876" xr:uid="{00000000-0005-0000-0000-000017040000}"/>
    <cellStyle name="見出し 1 3 2" xfId="877" xr:uid="{00000000-0005-0000-0000-000018040000}"/>
    <cellStyle name="見出し 1 4" xfId="878" xr:uid="{00000000-0005-0000-0000-000019040000}"/>
    <cellStyle name="見出し 1 5" xfId="879" xr:uid="{00000000-0005-0000-0000-00001A040000}"/>
    <cellStyle name="見出し 1 6" xfId="880" xr:uid="{00000000-0005-0000-0000-00001B040000}"/>
    <cellStyle name="見出し 1 7" xfId="881" xr:uid="{00000000-0005-0000-0000-00001C040000}"/>
    <cellStyle name="見出し 1 8" xfId="882" xr:uid="{00000000-0005-0000-0000-00001D040000}"/>
    <cellStyle name="見出し 1 9" xfId="883" xr:uid="{00000000-0005-0000-0000-00001E040000}"/>
    <cellStyle name="見出し 2" xfId="1746" builtinId="17" customBuiltin="1"/>
    <cellStyle name="見出し 2 10" xfId="884" xr:uid="{00000000-0005-0000-0000-000020040000}"/>
    <cellStyle name="見出し 2 11" xfId="885" xr:uid="{00000000-0005-0000-0000-000021040000}"/>
    <cellStyle name="見出し 2 12" xfId="886" xr:uid="{00000000-0005-0000-0000-000022040000}"/>
    <cellStyle name="見出し 2 13" xfId="887" xr:uid="{00000000-0005-0000-0000-000023040000}"/>
    <cellStyle name="見出し 2 14" xfId="888" xr:uid="{00000000-0005-0000-0000-000024040000}"/>
    <cellStyle name="見出し 2 15" xfId="889" xr:uid="{00000000-0005-0000-0000-000025040000}"/>
    <cellStyle name="見出し 2 16" xfId="890" xr:uid="{00000000-0005-0000-0000-000026040000}"/>
    <cellStyle name="見出し 2 17" xfId="891" xr:uid="{00000000-0005-0000-0000-000027040000}"/>
    <cellStyle name="見出し 2 18" xfId="892" xr:uid="{00000000-0005-0000-0000-000028040000}"/>
    <cellStyle name="見出し 2 19" xfId="893" xr:uid="{00000000-0005-0000-0000-000029040000}"/>
    <cellStyle name="見出し 2 2" xfId="894" xr:uid="{00000000-0005-0000-0000-00002A040000}"/>
    <cellStyle name="見出し 2 2 2" xfId="895" xr:uid="{00000000-0005-0000-0000-00002B040000}"/>
    <cellStyle name="見出し 2 20" xfId="896" xr:uid="{00000000-0005-0000-0000-00002C040000}"/>
    <cellStyle name="見出し 2 21" xfId="897" xr:uid="{00000000-0005-0000-0000-00002D040000}"/>
    <cellStyle name="見出し 2 22" xfId="898" xr:uid="{00000000-0005-0000-0000-00002E040000}"/>
    <cellStyle name="見出し 2 23" xfId="899" xr:uid="{00000000-0005-0000-0000-00002F040000}"/>
    <cellStyle name="見出し 2 24" xfId="900" xr:uid="{00000000-0005-0000-0000-000030040000}"/>
    <cellStyle name="見出し 2 25" xfId="901" xr:uid="{00000000-0005-0000-0000-000031040000}"/>
    <cellStyle name="見出し 2 3" xfId="902" xr:uid="{00000000-0005-0000-0000-000032040000}"/>
    <cellStyle name="見出し 2 3 2" xfId="903" xr:uid="{00000000-0005-0000-0000-000033040000}"/>
    <cellStyle name="見出し 2 4" xfId="904" xr:uid="{00000000-0005-0000-0000-000034040000}"/>
    <cellStyle name="見出し 2 5" xfId="905" xr:uid="{00000000-0005-0000-0000-000035040000}"/>
    <cellStyle name="見出し 2 6" xfId="906" xr:uid="{00000000-0005-0000-0000-000036040000}"/>
    <cellStyle name="見出し 2 7" xfId="907" xr:uid="{00000000-0005-0000-0000-000037040000}"/>
    <cellStyle name="見出し 2 8" xfId="908" xr:uid="{00000000-0005-0000-0000-000038040000}"/>
    <cellStyle name="見出し 2 9" xfId="909" xr:uid="{00000000-0005-0000-0000-000039040000}"/>
    <cellStyle name="見出し 3" xfId="1747" builtinId="18" customBuiltin="1"/>
    <cellStyle name="見出し 3 10" xfId="910" xr:uid="{00000000-0005-0000-0000-00003B040000}"/>
    <cellStyle name="見出し 3 11" xfId="911" xr:uid="{00000000-0005-0000-0000-00003C040000}"/>
    <cellStyle name="見出し 3 12" xfId="912" xr:uid="{00000000-0005-0000-0000-00003D040000}"/>
    <cellStyle name="見出し 3 13" xfId="913" xr:uid="{00000000-0005-0000-0000-00003E040000}"/>
    <cellStyle name="見出し 3 14" xfId="914" xr:uid="{00000000-0005-0000-0000-00003F040000}"/>
    <cellStyle name="見出し 3 15" xfId="915" xr:uid="{00000000-0005-0000-0000-000040040000}"/>
    <cellStyle name="見出し 3 16" xfId="916" xr:uid="{00000000-0005-0000-0000-000041040000}"/>
    <cellStyle name="見出し 3 17" xfId="917" xr:uid="{00000000-0005-0000-0000-000042040000}"/>
    <cellStyle name="見出し 3 18" xfId="918" xr:uid="{00000000-0005-0000-0000-000043040000}"/>
    <cellStyle name="見出し 3 19" xfId="919" xr:uid="{00000000-0005-0000-0000-000044040000}"/>
    <cellStyle name="見出し 3 2" xfId="920" xr:uid="{00000000-0005-0000-0000-000045040000}"/>
    <cellStyle name="見出し 3 2 2" xfId="921" xr:uid="{00000000-0005-0000-0000-000046040000}"/>
    <cellStyle name="見出し 3 20" xfId="922" xr:uid="{00000000-0005-0000-0000-000047040000}"/>
    <cellStyle name="見出し 3 21" xfId="923" xr:uid="{00000000-0005-0000-0000-000048040000}"/>
    <cellStyle name="見出し 3 22" xfId="924" xr:uid="{00000000-0005-0000-0000-000049040000}"/>
    <cellStyle name="見出し 3 23" xfId="925" xr:uid="{00000000-0005-0000-0000-00004A040000}"/>
    <cellStyle name="見出し 3 24" xfId="926" xr:uid="{00000000-0005-0000-0000-00004B040000}"/>
    <cellStyle name="見出し 3 25" xfId="927" xr:uid="{00000000-0005-0000-0000-00004C040000}"/>
    <cellStyle name="見出し 3 3" xfId="928" xr:uid="{00000000-0005-0000-0000-00004D040000}"/>
    <cellStyle name="見出し 3 3 2" xfId="929" xr:uid="{00000000-0005-0000-0000-00004E040000}"/>
    <cellStyle name="見出し 3 4" xfId="930" xr:uid="{00000000-0005-0000-0000-00004F040000}"/>
    <cellStyle name="見出し 3 5" xfId="931" xr:uid="{00000000-0005-0000-0000-000050040000}"/>
    <cellStyle name="見出し 3 6" xfId="932" xr:uid="{00000000-0005-0000-0000-000051040000}"/>
    <cellStyle name="見出し 3 7" xfId="933" xr:uid="{00000000-0005-0000-0000-000052040000}"/>
    <cellStyle name="見出し 3 8" xfId="934" xr:uid="{00000000-0005-0000-0000-000053040000}"/>
    <cellStyle name="見出し 3 9" xfId="935" xr:uid="{00000000-0005-0000-0000-000054040000}"/>
    <cellStyle name="見出し 4" xfId="1748" builtinId="19" customBuiltin="1"/>
    <cellStyle name="見出し 4 10" xfId="936" xr:uid="{00000000-0005-0000-0000-000056040000}"/>
    <cellStyle name="見出し 4 11" xfId="937" xr:uid="{00000000-0005-0000-0000-000057040000}"/>
    <cellStyle name="見出し 4 12" xfId="938" xr:uid="{00000000-0005-0000-0000-000058040000}"/>
    <cellStyle name="見出し 4 13" xfId="939" xr:uid="{00000000-0005-0000-0000-000059040000}"/>
    <cellStyle name="見出し 4 14" xfId="940" xr:uid="{00000000-0005-0000-0000-00005A040000}"/>
    <cellStyle name="見出し 4 15" xfId="941" xr:uid="{00000000-0005-0000-0000-00005B040000}"/>
    <cellStyle name="見出し 4 16" xfId="942" xr:uid="{00000000-0005-0000-0000-00005C040000}"/>
    <cellStyle name="見出し 4 17" xfId="943" xr:uid="{00000000-0005-0000-0000-00005D040000}"/>
    <cellStyle name="見出し 4 18" xfId="944" xr:uid="{00000000-0005-0000-0000-00005E040000}"/>
    <cellStyle name="見出し 4 19" xfId="945" xr:uid="{00000000-0005-0000-0000-00005F040000}"/>
    <cellStyle name="見出し 4 2" xfId="946" xr:uid="{00000000-0005-0000-0000-000060040000}"/>
    <cellStyle name="見出し 4 2 2" xfId="947" xr:uid="{00000000-0005-0000-0000-000061040000}"/>
    <cellStyle name="見出し 4 20" xfId="948" xr:uid="{00000000-0005-0000-0000-000062040000}"/>
    <cellStyle name="見出し 4 21" xfId="949" xr:uid="{00000000-0005-0000-0000-000063040000}"/>
    <cellStyle name="見出し 4 22" xfId="950" xr:uid="{00000000-0005-0000-0000-000064040000}"/>
    <cellStyle name="見出し 4 23" xfId="951" xr:uid="{00000000-0005-0000-0000-000065040000}"/>
    <cellStyle name="見出し 4 24" xfId="952" xr:uid="{00000000-0005-0000-0000-000066040000}"/>
    <cellStyle name="見出し 4 25" xfId="953" xr:uid="{00000000-0005-0000-0000-000067040000}"/>
    <cellStyle name="見出し 4 3" xfId="954" xr:uid="{00000000-0005-0000-0000-000068040000}"/>
    <cellStyle name="見出し 4 3 2" xfId="955" xr:uid="{00000000-0005-0000-0000-000069040000}"/>
    <cellStyle name="見出し 4 4" xfId="956" xr:uid="{00000000-0005-0000-0000-00006A040000}"/>
    <cellStyle name="見出し 4 5" xfId="957" xr:uid="{00000000-0005-0000-0000-00006B040000}"/>
    <cellStyle name="見出し 4 6" xfId="958" xr:uid="{00000000-0005-0000-0000-00006C040000}"/>
    <cellStyle name="見出し 4 7" xfId="959" xr:uid="{00000000-0005-0000-0000-00006D040000}"/>
    <cellStyle name="見出し 4 8" xfId="960" xr:uid="{00000000-0005-0000-0000-00006E040000}"/>
    <cellStyle name="見出し 4 9" xfId="961" xr:uid="{00000000-0005-0000-0000-00006F040000}"/>
    <cellStyle name="集計" xfId="1759" builtinId="25" customBuiltin="1"/>
    <cellStyle name="集計 10" xfId="962" xr:uid="{00000000-0005-0000-0000-000071040000}"/>
    <cellStyle name="集計 11" xfId="963" xr:uid="{00000000-0005-0000-0000-000072040000}"/>
    <cellStyle name="集計 12" xfId="964" xr:uid="{00000000-0005-0000-0000-000073040000}"/>
    <cellStyle name="集計 13" xfId="965" xr:uid="{00000000-0005-0000-0000-000074040000}"/>
    <cellStyle name="集計 14" xfId="966" xr:uid="{00000000-0005-0000-0000-000075040000}"/>
    <cellStyle name="集計 15" xfId="967" xr:uid="{00000000-0005-0000-0000-000076040000}"/>
    <cellStyle name="集計 16" xfId="968" xr:uid="{00000000-0005-0000-0000-000077040000}"/>
    <cellStyle name="集計 17" xfId="969" xr:uid="{00000000-0005-0000-0000-000078040000}"/>
    <cellStyle name="集計 18" xfId="970" xr:uid="{00000000-0005-0000-0000-000079040000}"/>
    <cellStyle name="集計 19" xfId="971" xr:uid="{00000000-0005-0000-0000-00007A040000}"/>
    <cellStyle name="集計 2" xfId="972" xr:uid="{00000000-0005-0000-0000-00007B040000}"/>
    <cellStyle name="集計 2 2" xfId="973" xr:uid="{00000000-0005-0000-0000-00007C040000}"/>
    <cellStyle name="集計 2 2 2" xfId="974" xr:uid="{00000000-0005-0000-0000-00007D040000}"/>
    <cellStyle name="集計 2 2 2 2" xfId="1438" xr:uid="{00000000-0005-0000-0000-00007E040000}"/>
    <cellStyle name="集計 2 2 2 2 2" xfId="1439" xr:uid="{00000000-0005-0000-0000-00007F040000}"/>
    <cellStyle name="集計 2 2 2 3" xfId="1440" xr:uid="{00000000-0005-0000-0000-000080040000}"/>
    <cellStyle name="集計 2 2 3" xfId="975" xr:uid="{00000000-0005-0000-0000-000081040000}"/>
    <cellStyle name="集計 2 2 3 2" xfId="1441" xr:uid="{00000000-0005-0000-0000-000082040000}"/>
    <cellStyle name="集計 2 2 4" xfId="1653" xr:uid="{00000000-0005-0000-0000-000083040000}"/>
    <cellStyle name="集計 2 2 4 2" xfId="1654" xr:uid="{00000000-0005-0000-0000-000084040000}"/>
    <cellStyle name="集計 2 2 5" xfId="1655" xr:uid="{00000000-0005-0000-0000-000085040000}"/>
    <cellStyle name="集計 2 2 5 2" xfId="1656" xr:uid="{00000000-0005-0000-0000-000086040000}"/>
    <cellStyle name="集計 2 2 6" xfId="1657" xr:uid="{00000000-0005-0000-0000-000087040000}"/>
    <cellStyle name="集計 20" xfId="976" xr:uid="{00000000-0005-0000-0000-000088040000}"/>
    <cellStyle name="集計 21" xfId="977" xr:uid="{00000000-0005-0000-0000-000089040000}"/>
    <cellStyle name="集計 22" xfId="978" xr:uid="{00000000-0005-0000-0000-00008A040000}"/>
    <cellStyle name="集計 23" xfId="979" xr:uid="{00000000-0005-0000-0000-00008B040000}"/>
    <cellStyle name="集計 24" xfId="980" xr:uid="{00000000-0005-0000-0000-00008C040000}"/>
    <cellStyle name="集計 25" xfId="981" xr:uid="{00000000-0005-0000-0000-00008D040000}"/>
    <cellStyle name="集計 3" xfId="982" xr:uid="{00000000-0005-0000-0000-00008E040000}"/>
    <cellStyle name="集計 3 2" xfId="983" xr:uid="{00000000-0005-0000-0000-00008F040000}"/>
    <cellStyle name="集計 3 2 2" xfId="1442" xr:uid="{00000000-0005-0000-0000-000090040000}"/>
    <cellStyle name="集計 3 2 2 2" xfId="1443" xr:uid="{00000000-0005-0000-0000-000091040000}"/>
    <cellStyle name="集計 3 2 3" xfId="1444" xr:uid="{00000000-0005-0000-0000-000092040000}"/>
    <cellStyle name="集計 3 3" xfId="984" xr:uid="{00000000-0005-0000-0000-000093040000}"/>
    <cellStyle name="集計 3 3 2" xfId="1445" xr:uid="{00000000-0005-0000-0000-000094040000}"/>
    <cellStyle name="集計 3 4" xfId="1658" xr:uid="{00000000-0005-0000-0000-000095040000}"/>
    <cellStyle name="集計 3 4 2" xfId="1659" xr:uid="{00000000-0005-0000-0000-000096040000}"/>
    <cellStyle name="集計 3 5" xfId="1660" xr:uid="{00000000-0005-0000-0000-000097040000}"/>
    <cellStyle name="集計 3 5 2" xfId="1661" xr:uid="{00000000-0005-0000-0000-000098040000}"/>
    <cellStyle name="集計 3 6" xfId="1662" xr:uid="{00000000-0005-0000-0000-000099040000}"/>
    <cellStyle name="集計 4" xfId="985" xr:uid="{00000000-0005-0000-0000-00009A040000}"/>
    <cellStyle name="集計 4 2" xfId="986" xr:uid="{00000000-0005-0000-0000-00009B040000}"/>
    <cellStyle name="集計 4 2 2" xfId="1446" xr:uid="{00000000-0005-0000-0000-00009C040000}"/>
    <cellStyle name="集計 4 2 2 2" xfId="1447" xr:uid="{00000000-0005-0000-0000-00009D040000}"/>
    <cellStyle name="集計 4 2 3" xfId="1448" xr:uid="{00000000-0005-0000-0000-00009E040000}"/>
    <cellStyle name="集計 4 3" xfId="987" xr:uid="{00000000-0005-0000-0000-00009F040000}"/>
    <cellStyle name="集計 4 3 2" xfId="1449" xr:uid="{00000000-0005-0000-0000-0000A0040000}"/>
    <cellStyle name="集計 4 4" xfId="1663" xr:uid="{00000000-0005-0000-0000-0000A1040000}"/>
    <cellStyle name="集計 4 4 2" xfId="1664" xr:uid="{00000000-0005-0000-0000-0000A2040000}"/>
    <cellStyle name="集計 4 5" xfId="1665" xr:uid="{00000000-0005-0000-0000-0000A3040000}"/>
    <cellStyle name="集計 4 5 2" xfId="1666" xr:uid="{00000000-0005-0000-0000-0000A4040000}"/>
    <cellStyle name="集計 4 6" xfId="1667" xr:uid="{00000000-0005-0000-0000-0000A5040000}"/>
    <cellStyle name="集計 5" xfId="988" xr:uid="{00000000-0005-0000-0000-0000A6040000}"/>
    <cellStyle name="集計 6" xfId="989" xr:uid="{00000000-0005-0000-0000-0000A7040000}"/>
    <cellStyle name="集計 7" xfId="990" xr:uid="{00000000-0005-0000-0000-0000A8040000}"/>
    <cellStyle name="集計 8" xfId="991" xr:uid="{00000000-0005-0000-0000-0000A9040000}"/>
    <cellStyle name="集計 9" xfId="992" xr:uid="{00000000-0005-0000-0000-0000AA040000}"/>
    <cellStyle name="出力" xfId="1752" builtinId="21" customBuiltin="1"/>
    <cellStyle name="出力 10" xfId="993" xr:uid="{00000000-0005-0000-0000-0000AC040000}"/>
    <cellStyle name="出力 11" xfId="994" xr:uid="{00000000-0005-0000-0000-0000AD040000}"/>
    <cellStyle name="出力 12" xfId="995" xr:uid="{00000000-0005-0000-0000-0000AE040000}"/>
    <cellStyle name="出力 13" xfId="996" xr:uid="{00000000-0005-0000-0000-0000AF040000}"/>
    <cellStyle name="出力 14" xfId="997" xr:uid="{00000000-0005-0000-0000-0000B0040000}"/>
    <cellStyle name="出力 15" xfId="998" xr:uid="{00000000-0005-0000-0000-0000B1040000}"/>
    <cellStyle name="出力 16" xfId="999" xr:uid="{00000000-0005-0000-0000-0000B2040000}"/>
    <cellStyle name="出力 17" xfId="1000" xr:uid="{00000000-0005-0000-0000-0000B3040000}"/>
    <cellStyle name="出力 18" xfId="1001" xr:uid="{00000000-0005-0000-0000-0000B4040000}"/>
    <cellStyle name="出力 19" xfId="1002" xr:uid="{00000000-0005-0000-0000-0000B5040000}"/>
    <cellStyle name="出力 2" xfId="1003" xr:uid="{00000000-0005-0000-0000-0000B6040000}"/>
    <cellStyle name="出力 2 2" xfId="1004" xr:uid="{00000000-0005-0000-0000-0000B7040000}"/>
    <cellStyle name="出力 2 2 2" xfId="1005" xr:uid="{00000000-0005-0000-0000-0000B8040000}"/>
    <cellStyle name="出力 2 2 2 2" xfId="1450" xr:uid="{00000000-0005-0000-0000-0000B9040000}"/>
    <cellStyle name="出力 2 2 2 2 2" xfId="1451" xr:uid="{00000000-0005-0000-0000-0000BA040000}"/>
    <cellStyle name="出力 2 2 2 3" xfId="1452" xr:uid="{00000000-0005-0000-0000-0000BB040000}"/>
    <cellStyle name="出力 2 2 3" xfId="1006" xr:uid="{00000000-0005-0000-0000-0000BC040000}"/>
    <cellStyle name="出力 2 2 3 2" xfId="1453" xr:uid="{00000000-0005-0000-0000-0000BD040000}"/>
    <cellStyle name="出力 2 2 4" xfId="1562" xr:uid="{00000000-0005-0000-0000-0000BE040000}"/>
    <cellStyle name="出力 2 2 4 2" xfId="1668" xr:uid="{00000000-0005-0000-0000-0000BF040000}"/>
    <cellStyle name="出力 2 2 5" xfId="1669" xr:uid="{00000000-0005-0000-0000-0000C0040000}"/>
    <cellStyle name="出力 2 2 5 2" xfId="1670" xr:uid="{00000000-0005-0000-0000-0000C1040000}"/>
    <cellStyle name="出力 2 2 6" xfId="1671" xr:uid="{00000000-0005-0000-0000-0000C2040000}"/>
    <cellStyle name="出力 20" xfId="1007" xr:uid="{00000000-0005-0000-0000-0000C3040000}"/>
    <cellStyle name="出力 21" xfId="1008" xr:uid="{00000000-0005-0000-0000-0000C4040000}"/>
    <cellStyle name="出力 22" xfId="1009" xr:uid="{00000000-0005-0000-0000-0000C5040000}"/>
    <cellStyle name="出力 23" xfId="1010" xr:uid="{00000000-0005-0000-0000-0000C6040000}"/>
    <cellStyle name="出力 24" xfId="1011" xr:uid="{00000000-0005-0000-0000-0000C7040000}"/>
    <cellStyle name="出力 25" xfId="1012" xr:uid="{00000000-0005-0000-0000-0000C8040000}"/>
    <cellStyle name="出力 3" xfId="1013" xr:uid="{00000000-0005-0000-0000-0000C9040000}"/>
    <cellStyle name="出力 3 2" xfId="1014" xr:uid="{00000000-0005-0000-0000-0000CA040000}"/>
    <cellStyle name="出力 3 2 2" xfId="1454" xr:uid="{00000000-0005-0000-0000-0000CB040000}"/>
    <cellStyle name="出力 3 2 2 2" xfId="1455" xr:uid="{00000000-0005-0000-0000-0000CC040000}"/>
    <cellStyle name="出力 3 2 3" xfId="1456" xr:uid="{00000000-0005-0000-0000-0000CD040000}"/>
    <cellStyle name="出力 3 3" xfId="1015" xr:uid="{00000000-0005-0000-0000-0000CE040000}"/>
    <cellStyle name="出力 3 3 2" xfId="1457" xr:uid="{00000000-0005-0000-0000-0000CF040000}"/>
    <cellStyle name="出力 3 4" xfId="1563" xr:uid="{00000000-0005-0000-0000-0000D0040000}"/>
    <cellStyle name="出力 3 4 2" xfId="1672" xr:uid="{00000000-0005-0000-0000-0000D1040000}"/>
    <cellStyle name="出力 3 5" xfId="1673" xr:uid="{00000000-0005-0000-0000-0000D2040000}"/>
    <cellStyle name="出力 3 5 2" xfId="1674" xr:uid="{00000000-0005-0000-0000-0000D3040000}"/>
    <cellStyle name="出力 3 6" xfId="1675" xr:uid="{00000000-0005-0000-0000-0000D4040000}"/>
    <cellStyle name="出力 4" xfId="1016" xr:uid="{00000000-0005-0000-0000-0000D5040000}"/>
    <cellStyle name="出力 4 2" xfId="1017" xr:uid="{00000000-0005-0000-0000-0000D6040000}"/>
    <cellStyle name="出力 4 2 2" xfId="1458" xr:uid="{00000000-0005-0000-0000-0000D7040000}"/>
    <cellStyle name="出力 4 2 2 2" xfId="1459" xr:uid="{00000000-0005-0000-0000-0000D8040000}"/>
    <cellStyle name="出力 4 2 3" xfId="1460" xr:uid="{00000000-0005-0000-0000-0000D9040000}"/>
    <cellStyle name="出力 4 3" xfId="1018" xr:uid="{00000000-0005-0000-0000-0000DA040000}"/>
    <cellStyle name="出力 4 3 2" xfId="1461" xr:uid="{00000000-0005-0000-0000-0000DB040000}"/>
    <cellStyle name="出力 4 4" xfId="1564" xr:uid="{00000000-0005-0000-0000-0000DC040000}"/>
    <cellStyle name="出力 4 4 2" xfId="1676" xr:uid="{00000000-0005-0000-0000-0000DD040000}"/>
    <cellStyle name="出力 4 5" xfId="1677" xr:uid="{00000000-0005-0000-0000-0000DE040000}"/>
    <cellStyle name="出力 4 5 2" xfId="1678" xr:uid="{00000000-0005-0000-0000-0000DF040000}"/>
    <cellStyle name="出力 4 6" xfId="1679" xr:uid="{00000000-0005-0000-0000-0000E0040000}"/>
    <cellStyle name="出力 5" xfId="1019" xr:uid="{00000000-0005-0000-0000-0000E1040000}"/>
    <cellStyle name="出力 6" xfId="1020" xr:uid="{00000000-0005-0000-0000-0000E2040000}"/>
    <cellStyle name="出力 7" xfId="1021" xr:uid="{00000000-0005-0000-0000-0000E3040000}"/>
    <cellStyle name="出力 8" xfId="1022" xr:uid="{00000000-0005-0000-0000-0000E4040000}"/>
    <cellStyle name="出力 9" xfId="1023" xr:uid="{00000000-0005-0000-0000-0000E5040000}"/>
    <cellStyle name="説明文" xfId="1758" builtinId="53" customBuiltin="1"/>
    <cellStyle name="説明文 10" xfId="1024" xr:uid="{00000000-0005-0000-0000-0000E7040000}"/>
    <cellStyle name="説明文 11" xfId="1025" xr:uid="{00000000-0005-0000-0000-0000E8040000}"/>
    <cellStyle name="説明文 12" xfId="1026" xr:uid="{00000000-0005-0000-0000-0000E9040000}"/>
    <cellStyle name="説明文 13" xfId="1027" xr:uid="{00000000-0005-0000-0000-0000EA040000}"/>
    <cellStyle name="説明文 14" xfId="1028" xr:uid="{00000000-0005-0000-0000-0000EB040000}"/>
    <cellStyle name="説明文 15" xfId="1029" xr:uid="{00000000-0005-0000-0000-0000EC040000}"/>
    <cellStyle name="説明文 16" xfId="1030" xr:uid="{00000000-0005-0000-0000-0000ED040000}"/>
    <cellStyle name="説明文 17" xfId="1031" xr:uid="{00000000-0005-0000-0000-0000EE040000}"/>
    <cellStyle name="説明文 18" xfId="1032" xr:uid="{00000000-0005-0000-0000-0000EF040000}"/>
    <cellStyle name="説明文 19" xfId="1033" xr:uid="{00000000-0005-0000-0000-0000F0040000}"/>
    <cellStyle name="説明文 2" xfId="1034" xr:uid="{00000000-0005-0000-0000-0000F1040000}"/>
    <cellStyle name="説明文 2 2" xfId="1035" xr:uid="{00000000-0005-0000-0000-0000F2040000}"/>
    <cellStyle name="説明文 20" xfId="1036" xr:uid="{00000000-0005-0000-0000-0000F3040000}"/>
    <cellStyle name="説明文 21" xfId="1037" xr:uid="{00000000-0005-0000-0000-0000F4040000}"/>
    <cellStyle name="説明文 22" xfId="1038" xr:uid="{00000000-0005-0000-0000-0000F5040000}"/>
    <cellStyle name="説明文 23" xfId="1039" xr:uid="{00000000-0005-0000-0000-0000F6040000}"/>
    <cellStyle name="説明文 24" xfId="1040" xr:uid="{00000000-0005-0000-0000-0000F7040000}"/>
    <cellStyle name="説明文 25" xfId="1041" xr:uid="{00000000-0005-0000-0000-0000F8040000}"/>
    <cellStyle name="説明文 3" xfId="1042" xr:uid="{00000000-0005-0000-0000-0000F9040000}"/>
    <cellStyle name="説明文 3 2" xfId="1043" xr:uid="{00000000-0005-0000-0000-0000FA040000}"/>
    <cellStyle name="説明文 4" xfId="1044" xr:uid="{00000000-0005-0000-0000-0000FB040000}"/>
    <cellStyle name="説明文 5" xfId="1045" xr:uid="{00000000-0005-0000-0000-0000FC040000}"/>
    <cellStyle name="説明文 6" xfId="1046" xr:uid="{00000000-0005-0000-0000-0000FD040000}"/>
    <cellStyle name="説明文 7" xfId="1047" xr:uid="{00000000-0005-0000-0000-0000FE040000}"/>
    <cellStyle name="説明文 8" xfId="1048" xr:uid="{00000000-0005-0000-0000-0000FF040000}"/>
    <cellStyle name="説明文 9" xfId="1049" xr:uid="{00000000-0005-0000-0000-000000050000}"/>
    <cellStyle name="通貨 2" xfId="1050" xr:uid="{00000000-0005-0000-0000-000001050000}"/>
    <cellStyle name="通貨 3" xfId="1051" xr:uid="{00000000-0005-0000-0000-000002050000}"/>
    <cellStyle name="通貨 3 2" xfId="1052" xr:uid="{00000000-0005-0000-0000-000003050000}"/>
    <cellStyle name="入力" xfId="1751" builtinId="20" customBuiltin="1"/>
    <cellStyle name="入力 10" xfId="1053" xr:uid="{00000000-0005-0000-0000-000005050000}"/>
    <cellStyle name="入力 11" xfId="1054" xr:uid="{00000000-0005-0000-0000-000006050000}"/>
    <cellStyle name="入力 12" xfId="1055" xr:uid="{00000000-0005-0000-0000-000007050000}"/>
    <cellStyle name="入力 13" xfId="1056" xr:uid="{00000000-0005-0000-0000-000008050000}"/>
    <cellStyle name="入力 14" xfId="1057" xr:uid="{00000000-0005-0000-0000-000009050000}"/>
    <cellStyle name="入力 15" xfId="1058" xr:uid="{00000000-0005-0000-0000-00000A050000}"/>
    <cellStyle name="入力 16" xfId="1059" xr:uid="{00000000-0005-0000-0000-00000B050000}"/>
    <cellStyle name="入力 17" xfId="1060" xr:uid="{00000000-0005-0000-0000-00000C050000}"/>
    <cellStyle name="入力 18" xfId="1061" xr:uid="{00000000-0005-0000-0000-00000D050000}"/>
    <cellStyle name="入力 19" xfId="1062" xr:uid="{00000000-0005-0000-0000-00000E050000}"/>
    <cellStyle name="入力 2" xfId="1063" xr:uid="{00000000-0005-0000-0000-00000F050000}"/>
    <cellStyle name="入力 2 2" xfId="1064" xr:uid="{00000000-0005-0000-0000-000010050000}"/>
    <cellStyle name="入力 2 2 2" xfId="1065" xr:uid="{00000000-0005-0000-0000-000011050000}"/>
    <cellStyle name="入力 2 2 2 2" xfId="1462" xr:uid="{00000000-0005-0000-0000-000012050000}"/>
    <cellStyle name="入力 2 2 2 2 2" xfId="1463" xr:uid="{00000000-0005-0000-0000-000013050000}"/>
    <cellStyle name="入力 2 2 2 3" xfId="1464" xr:uid="{00000000-0005-0000-0000-000014050000}"/>
    <cellStyle name="入力 2 2 3" xfId="1066" xr:uid="{00000000-0005-0000-0000-000015050000}"/>
    <cellStyle name="入力 2 2 3 2" xfId="1465" xr:uid="{00000000-0005-0000-0000-000016050000}"/>
    <cellStyle name="入力 2 2 4" xfId="1680" xr:uid="{00000000-0005-0000-0000-000017050000}"/>
    <cellStyle name="入力 2 2 4 2" xfId="1681" xr:uid="{00000000-0005-0000-0000-000018050000}"/>
    <cellStyle name="入力 2 2 5" xfId="1682" xr:uid="{00000000-0005-0000-0000-000019050000}"/>
    <cellStyle name="入力 2 2 6" xfId="1683" xr:uid="{00000000-0005-0000-0000-00001A050000}"/>
    <cellStyle name="入力 2 2 6 2" xfId="1684" xr:uid="{00000000-0005-0000-0000-00001B050000}"/>
    <cellStyle name="入力 20" xfId="1067" xr:uid="{00000000-0005-0000-0000-00001C050000}"/>
    <cellStyle name="入力 21" xfId="1068" xr:uid="{00000000-0005-0000-0000-00001D050000}"/>
    <cellStyle name="入力 22" xfId="1069" xr:uid="{00000000-0005-0000-0000-00001E050000}"/>
    <cellStyle name="入力 23" xfId="1070" xr:uid="{00000000-0005-0000-0000-00001F050000}"/>
    <cellStyle name="入力 24" xfId="1071" xr:uid="{00000000-0005-0000-0000-000020050000}"/>
    <cellStyle name="入力 25" xfId="1072" xr:uid="{00000000-0005-0000-0000-000021050000}"/>
    <cellStyle name="入力 3" xfId="1073" xr:uid="{00000000-0005-0000-0000-000022050000}"/>
    <cellStyle name="入力 3 2" xfId="1074" xr:uid="{00000000-0005-0000-0000-000023050000}"/>
    <cellStyle name="入力 3 2 2" xfId="1466" xr:uid="{00000000-0005-0000-0000-000024050000}"/>
    <cellStyle name="入力 3 2 2 2" xfId="1467" xr:uid="{00000000-0005-0000-0000-000025050000}"/>
    <cellStyle name="入力 3 2 3" xfId="1468" xr:uid="{00000000-0005-0000-0000-000026050000}"/>
    <cellStyle name="入力 3 3" xfId="1075" xr:uid="{00000000-0005-0000-0000-000027050000}"/>
    <cellStyle name="入力 3 3 2" xfId="1469" xr:uid="{00000000-0005-0000-0000-000028050000}"/>
    <cellStyle name="入力 3 4" xfId="1685" xr:uid="{00000000-0005-0000-0000-000029050000}"/>
    <cellStyle name="入力 3 4 2" xfId="1686" xr:uid="{00000000-0005-0000-0000-00002A050000}"/>
    <cellStyle name="入力 3 5" xfId="1687" xr:uid="{00000000-0005-0000-0000-00002B050000}"/>
    <cellStyle name="入力 3 6" xfId="1688" xr:uid="{00000000-0005-0000-0000-00002C050000}"/>
    <cellStyle name="入力 3 6 2" xfId="1689" xr:uid="{00000000-0005-0000-0000-00002D050000}"/>
    <cellStyle name="入力 4" xfId="1076" xr:uid="{00000000-0005-0000-0000-00002E050000}"/>
    <cellStyle name="入力 4 2" xfId="1077" xr:uid="{00000000-0005-0000-0000-00002F050000}"/>
    <cellStyle name="入力 4 2 2" xfId="1470" xr:uid="{00000000-0005-0000-0000-000030050000}"/>
    <cellStyle name="入力 4 2 2 2" xfId="1471" xr:uid="{00000000-0005-0000-0000-000031050000}"/>
    <cellStyle name="入力 4 2 3" xfId="1472" xr:uid="{00000000-0005-0000-0000-000032050000}"/>
    <cellStyle name="入力 4 3" xfId="1078" xr:uid="{00000000-0005-0000-0000-000033050000}"/>
    <cellStyle name="入力 4 3 2" xfId="1473" xr:uid="{00000000-0005-0000-0000-000034050000}"/>
    <cellStyle name="入力 4 4" xfId="1690" xr:uid="{00000000-0005-0000-0000-000035050000}"/>
    <cellStyle name="入力 4 4 2" xfId="1691" xr:uid="{00000000-0005-0000-0000-000036050000}"/>
    <cellStyle name="入力 4 5" xfId="1692" xr:uid="{00000000-0005-0000-0000-000037050000}"/>
    <cellStyle name="入力 4 6" xfId="1693" xr:uid="{00000000-0005-0000-0000-000038050000}"/>
    <cellStyle name="入力 4 6 2" xfId="1694" xr:uid="{00000000-0005-0000-0000-000039050000}"/>
    <cellStyle name="入力 5" xfId="1079" xr:uid="{00000000-0005-0000-0000-00003A050000}"/>
    <cellStyle name="入力 6" xfId="1080" xr:uid="{00000000-0005-0000-0000-00003B050000}"/>
    <cellStyle name="入力 7" xfId="1081" xr:uid="{00000000-0005-0000-0000-00003C050000}"/>
    <cellStyle name="入力 8" xfId="1082" xr:uid="{00000000-0005-0000-0000-00003D050000}"/>
    <cellStyle name="入力 9" xfId="1083" xr:uid="{00000000-0005-0000-0000-00003E050000}"/>
    <cellStyle name="標準" xfId="0" builtinId="0"/>
    <cellStyle name="標準 10" xfId="1084" xr:uid="{00000000-0005-0000-0000-000040050000}"/>
    <cellStyle name="標準 10 10" xfId="1474" xr:uid="{00000000-0005-0000-0000-000041050000}"/>
    <cellStyle name="標準 10 11" xfId="1475" xr:uid="{00000000-0005-0000-0000-000042050000}"/>
    <cellStyle name="標準 10 12" xfId="1476" xr:uid="{00000000-0005-0000-0000-000043050000}"/>
    <cellStyle name="標準 10 2" xfId="1085" xr:uid="{00000000-0005-0000-0000-000044050000}"/>
    <cellStyle name="標準 10 3" xfId="1086" xr:uid="{00000000-0005-0000-0000-000045050000}"/>
    <cellStyle name="標準 10 4" xfId="1087" xr:uid="{00000000-0005-0000-0000-000046050000}"/>
    <cellStyle name="標準 10 4 2" xfId="1477" xr:uid="{00000000-0005-0000-0000-000047050000}"/>
    <cellStyle name="標準 10 4 2 2" xfId="1478" xr:uid="{00000000-0005-0000-0000-000048050000}"/>
    <cellStyle name="標準 10 4 2 2 2" xfId="1479" xr:uid="{00000000-0005-0000-0000-000049050000}"/>
    <cellStyle name="標準 10 4 2 2 2 2" xfId="1480" xr:uid="{00000000-0005-0000-0000-00004A050000}"/>
    <cellStyle name="標準 10 4 2 2 2 2 2" xfId="1481" xr:uid="{00000000-0005-0000-0000-00004B050000}"/>
    <cellStyle name="標準 10 4 2 2 2 2 2 2" xfId="1482" xr:uid="{00000000-0005-0000-0000-00004C050000}"/>
    <cellStyle name="標準 10 4 3" xfId="1483" xr:uid="{00000000-0005-0000-0000-00004D050000}"/>
    <cellStyle name="標準 10 4 3 2" xfId="1484" xr:uid="{00000000-0005-0000-0000-00004E050000}"/>
    <cellStyle name="標準 10 5" xfId="1088" xr:uid="{00000000-0005-0000-0000-00004F050000}"/>
    <cellStyle name="標準 10 6" xfId="1485" xr:uid="{00000000-0005-0000-0000-000050050000}"/>
    <cellStyle name="標準 10 6 2" xfId="1486" xr:uid="{00000000-0005-0000-0000-000051050000}"/>
    <cellStyle name="標準 10 6 2 2" xfId="1487" xr:uid="{00000000-0005-0000-0000-000052050000}"/>
    <cellStyle name="標準 10 6 2 3" xfId="1488" xr:uid="{00000000-0005-0000-0000-000053050000}"/>
    <cellStyle name="標準 10 6 2 3 2" xfId="1386" xr:uid="{00000000-0005-0000-0000-000054050000}"/>
    <cellStyle name="標準 10 7" xfId="1489" xr:uid="{00000000-0005-0000-0000-000055050000}"/>
    <cellStyle name="標準 10 8" xfId="1490" xr:uid="{00000000-0005-0000-0000-000056050000}"/>
    <cellStyle name="標準 10 8 2" xfId="1491" xr:uid="{00000000-0005-0000-0000-000057050000}"/>
    <cellStyle name="標準 10 8 2 2" xfId="1492" xr:uid="{00000000-0005-0000-0000-000058050000}"/>
    <cellStyle name="標準 10 8 2 2 2" xfId="1493" xr:uid="{00000000-0005-0000-0000-000059050000}"/>
    <cellStyle name="標準 10 8 2 2 3" xfId="1494" xr:uid="{00000000-0005-0000-0000-00005A050000}"/>
    <cellStyle name="標準 10 8 2 2 3 2" xfId="1387" xr:uid="{00000000-0005-0000-0000-00005B050000}"/>
    <cellStyle name="標準 10 8 2 2 3 2 2" xfId="1495" xr:uid="{00000000-0005-0000-0000-00005C050000}"/>
    <cellStyle name="標準 10 8 2 3" xfId="1496" xr:uid="{00000000-0005-0000-0000-00005D050000}"/>
    <cellStyle name="標準 10 8 2 4" xfId="1497" xr:uid="{00000000-0005-0000-0000-00005E050000}"/>
    <cellStyle name="標準 10 8 2 4 2" xfId="1498" xr:uid="{00000000-0005-0000-0000-00005F050000}"/>
    <cellStyle name="標準 10 8 2 4 2 2" xfId="1499" xr:uid="{00000000-0005-0000-0000-000060050000}"/>
    <cellStyle name="標準 10 8 3" xfId="1500" xr:uid="{00000000-0005-0000-0000-000061050000}"/>
    <cellStyle name="標準 10 8 4" xfId="1501" xr:uid="{00000000-0005-0000-0000-000062050000}"/>
    <cellStyle name="標準 10 8 4 2" xfId="1502" xr:uid="{00000000-0005-0000-0000-000063050000}"/>
    <cellStyle name="標準 10 8 4 2 2" xfId="1503" xr:uid="{00000000-0005-0000-0000-000064050000}"/>
    <cellStyle name="標準 10 8 4 2 3" xfId="1504" xr:uid="{00000000-0005-0000-0000-000065050000}"/>
    <cellStyle name="標準 10 9" xfId="1505" xr:uid="{00000000-0005-0000-0000-000066050000}"/>
    <cellStyle name="標準 10 9 2" xfId="1506" xr:uid="{00000000-0005-0000-0000-000067050000}"/>
    <cellStyle name="標準 10 9 3" xfId="1507" xr:uid="{00000000-0005-0000-0000-000068050000}"/>
    <cellStyle name="標準 10 9 3 2" xfId="1508" xr:uid="{00000000-0005-0000-0000-000069050000}"/>
    <cellStyle name="標準 11" xfId="1089" xr:uid="{00000000-0005-0000-0000-00006A050000}"/>
    <cellStyle name="標準 11 2" xfId="1090" xr:uid="{00000000-0005-0000-0000-00006B050000}"/>
    <cellStyle name="標準 11 2 2" xfId="1695" xr:uid="{00000000-0005-0000-0000-00006C050000}"/>
    <cellStyle name="標準 11 3" xfId="1091" xr:uid="{00000000-0005-0000-0000-00006D050000}"/>
    <cellStyle name="標準 11 4" xfId="1092" xr:uid="{00000000-0005-0000-0000-00006E050000}"/>
    <cellStyle name="標準 12" xfId="1382" xr:uid="{00000000-0005-0000-0000-00006F050000}"/>
    <cellStyle name="標準 12 2" xfId="1093" xr:uid="{00000000-0005-0000-0000-000070050000}"/>
    <cellStyle name="標準 12 3" xfId="1094" xr:uid="{00000000-0005-0000-0000-000071050000}"/>
    <cellStyle name="標準 12 4" xfId="1741" xr:uid="{00000000-0005-0000-0000-000072050000}"/>
    <cellStyle name="標準 13" xfId="1095" xr:uid="{00000000-0005-0000-0000-000073050000}"/>
    <cellStyle name="標準 13 2" xfId="1096" xr:uid="{00000000-0005-0000-0000-000074050000}"/>
    <cellStyle name="標準 14" xfId="1383" xr:uid="{00000000-0005-0000-0000-000075050000}"/>
    <cellStyle name="標準 14 2" xfId="1097" xr:uid="{00000000-0005-0000-0000-000076050000}"/>
    <cellStyle name="標準 14 3" xfId="1098" xr:uid="{00000000-0005-0000-0000-000077050000}"/>
    <cellStyle name="標準 14 4" xfId="1099" xr:uid="{00000000-0005-0000-0000-000078050000}"/>
    <cellStyle name="標準 14 5" xfId="1100" xr:uid="{00000000-0005-0000-0000-000079050000}"/>
    <cellStyle name="標準 14 6" xfId="1101" xr:uid="{00000000-0005-0000-0000-00007A050000}"/>
    <cellStyle name="標準 14 7" xfId="1102" xr:uid="{00000000-0005-0000-0000-00007B050000}"/>
    <cellStyle name="標準 14 8" xfId="1103" xr:uid="{00000000-0005-0000-0000-00007C050000}"/>
    <cellStyle name="標準 15" xfId="1104" xr:uid="{00000000-0005-0000-0000-00007D050000}"/>
    <cellStyle name="標準 15 2" xfId="1105" xr:uid="{00000000-0005-0000-0000-00007E050000}"/>
    <cellStyle name="標準 15 3" xfId="1106" xr:uid="{00000000-0005-0000-0000-00007F050000}"/>
    <cellStyle name="標準 15 4" xfId="1107" xr:uid="{00000000-0005-0000-0000-000080050000}"/>
    <cellStyle name="標準 15 5" xfId="1108" xr:uid="{00000000-0005-0000-0000-000081050000}"/>
    <cellStyle name="標準 15 6" xfId="1109" xr:uid="{00000000-0005-0000-0000-000082050000}"/>
    <cellStyle name="標準 15 7" xfId="1110" xr:uid="{00000000-0005-0000-0000-000083050000}"/>
    <cellStyle name="標準 16" xfId="1384" xr:uid="{00000000-0005-0000-0000-000084050000}"/>
    <cellStyle name="標準 16 2" xfId="1111" xr:uid="{00000000-0005-0000-0000-000085050000}"/>
    <cellStyle name="標準 16 3" xfId="1112" xr:uid="{00000000-0005-0000-0000-000086050000}"/>
    <cellStyle name="標準 16 4" xfId="1113" xr:uid="{00000000-0005-0000-0000-000087050000}"/>
    <cellStyle name="標準 16 5" xfId="1114" xr:uid="{00000000-0005-0000-0000-000088050000}"/>
    <cellStyle name="標準 16 6" xfId="1115" xr:uid="{00000000-0005-0000-0000-000089050000}"/>
    <cellStyle name="標準 17" xfId="1116" xr:uid="{00000000-0005-0000-0000-00008A050000}"/>
    <cellStyle name="標準 17 2" xfId="1117" xr:uid="{00000000-0005-0000-0000-00008B050000}"/>
    <cellStyle name="標準 17 3" xfId="1118" xr:uid="{00000000-0005-0000-0000-00008C050000}"/>
    <cellStyle name="標準 17 4" xfId="1119" xr:uid="{00000000-0005-0000-0000-00008D050000}"/>
    <cellStyle name="標準 17 5" xfId="1120" xr:uid="{00000000-0005-0000-0000-00008E050000}"/>
    <cellStyle name="標準 18" xfId="1509" xr:uid="{00000000-0005-0000-0000-00008F050000}"/>
    <cellStyle name="標準 18 2" xfId="1121" xr:uid="{00000000-0005-0000-0000-000090050000}"/>
    <cellStyle name="標準 18 3" xfId="1122" xr:uid="{00000000-0005-0000-0000-000091050000}"/>
    <cellStyle name="標準 19" xfId="1510" xr:uid="{00000000-0005-0000-0000-000092050000}"/>
    <cellStyle name="標準 19 2" xfId="1123" xr:uid="{00000000-0005-0000-0000-000093050000}"/>
    <cellStyle name="標準 19 2 2" xfId="1511" xr:uid="{00000000-0005-0000-0000-000094050000}"/>
    <cellStyle name="標準 19 2 2 2" xfId="1512" xr:uid="{00000000-0005-0000-0000-000095050000}"/>
    <cellStyle name="標準 19 2 2 2 2" xfId="1513" xr:uid="{00000000-0005-0000-0000-000096050000}"/>
    <cellStyle name="標準 19 2 2 2 2 2" xfId="1514" xr:uid="{00000000-0005-0000-0000-000097050000}"/>
    <cellStyle name="標準 19 2 2 2 2 2 2" xfId="1515" xr:uid="{00000000-0005-0000-0000-000098050000}"/>
    <cellStyle name="標準 19 2 2 2 2 2 2 2" xfId="1516" xr:uid="{00000000-0005-0000-0000-000099050000}"/>
    <cellStyle name="標準 19 2 2 2 2 2 2 2 2" xfId="1517" xr:uid="{00000000-0005-0000-0000-00009A050000}"/>
    <cellStyle name="標準 19 2 2 2 2 2 3" xfId="1518" xr:uid="{00000000-0005-0000-0000-00009B050000}"/>
    <cellStyle name="標準 19 2 2 2 2 2 4" xfId="1519" xr:uid="{00000000-0005-0000-0000-00009C050000}"/>
    <cellStyle name="標準 19 2 2 2 2 2 4 2" xfId="1520" xr:uid="{00000000-0005-0000-0000-00009D050000}"/>
    <cellStyle name="標準 19 2 2 2 2 2 4 3" xfId="1521" xr:uid="{00000000-0005-0000-0000-00009E050000}"/>
    <cellStyle name="標準 19 2 2 2 3" xfId="1522" xr:uid="{00000000-0005-0000-0000-00009F050000}"/>
    <cellStyle name="標準 19 2 2 2 3 2" xfId="1523" xr:uid="{00000000-0005-0000-0000-0000A0050000}"/>
    <cellStyle name="標準 19 2 2 2 3 2 2" xfId="1524" xr:uid="{00000000-0005-0000-0000-0000A1050000}"/>
    <cellStyle name="標準 19 2 2 2 3 2 3" xfId="1525" xr:uid="{00000000-0005-0000-0000-0000A2050000}"/>
    <cellStyle name="標準 19 2 2 3" xfId="1526" xr:uid="{00000000-0005-0000-0000-0000A3050000}"/>
    <cellStyle name="標準 19 2 2 3 2" xfId="1527" xr:uid="{00000000-0005-0000-0000-0000A4050000}"/>
    <cellStyle name="標準 19 2 2 3 2 2" xfId="1528" xr:uid="{00000000-0005-0000-0000-0000A5050000}"/>
    <cellStyle name="標準 2" xfId="1" xr:uid="{00000000-0005-0000-0000-0000A6050000}"/>
    <cellStyle name="標準 2 10" xfId="1124" xr:uid="{00000000-0005-0000-0000-0000A7050000}"/>
    <cellStyle name="標準 2 11" xfId="1125" xr:uid="{00000000-0005-0000-0000-0000A8050000}"/>
    <cellStyle name="標準 2 12" xfId="1126" xr:uid="{00000000-0005-0000-0000-0000A9050000}"/>
    <cellStyle name="標準 2 13" xfId="1127" xr:uid="{00000000-0005-0000-0000-0000AA050000}"/>
    <cellStyle name="標準 2 14" xfId="1128" xr:uid="{00000000-0005-0000-0000-0000AB050000}"/>
    <cellStyle name="標準 2 15" xfId="1129" xr:uid="{00000000-0005-0000-0000-0000AC050000}"/>
    <cellStyle name="標準 2 16" xfId="1130" xr:uid="{00000000-0005-0000-0000-0000AD050000}"/>
    <cellStyle name="標準 2 17" xfId="1131" xr:uid="{00000000-0005-0000-0000-0000AE050000}"/>
    <cellStyle name="標準 2 18" xfId="1132" xr:uid="{00000000-0005-0000-0000-0000AF050000}"/>
    <cellStyle name="標準 2 19" xfId="1133" xr:uid="{00000000-0005-0000-0000-0000B0050000}"/>
    <cellStyle name="標準 2 2" xfId="1134" xr:uid="{00000000-0005-0000-0000-0000B1050000}"/>
    <cellStyle name="標準 2 2 10" xfId="1135" xr:uid="{00000000-0005-0000-0000-0000B2050000}"/>
    <cellStyle name="標準 2 2 11" xfId="1136" xr:uid="{00000000-0005-0000-0000-0000B3050000}"/>
    <cellStyle name="標準 2 2 12" xfId="1137" xr:uid="{00000000-0005-0000-0000-0000B4050000}"/>
    <cellStyle name="標準 2 2 13" xfId="1138" xr:uid="{00000000-0005-0000-0000-0000B5050000}"/>
    <cellStyle name="標準 2 2 14" xfId="1139" xr:uid="{00000000-0005-0000-0000-0000B6050000}"/>
    <cellStyle name="標準 2 2 15" xfId="1140" xr:uid="{00000000-0005-0000-0000-0000B7050000}"/>
    <cellStyle name="標準 2 2 16" xfId="1141" xr:uid="{00000000-0005-0000-0000-0000B8050000}"/>
    <cellStyle name="標準 2 2 17" xfId="1142" xr:uid="{00000000-0005-0000-0000-0000B9050000}"/>
    <cellStyle name="標準 2 2 18" xfId="1143" xr:uid="{00000000-0005-0000-0000-0000BA050000}"/>
    <cellStyle name="標準 2 2 19" xfId="1144" xr:uid="{00000000-0005-0000-0000-0000BB050000}"/>
    <cellStyle name="標準 2 2 2" xfId="1145" xr:uid="{00000000-0005-0000-0000-0000BC050000}"/>
    <cellStyle name="標準 2 2 2 2" xfId="1146" xr:uid="{00000000-0005-0000-0000-0000BD050000}"/>
    <cellStyle name="標準 2 2 2 2 2" xfId="1147" xr:uid="{00000000-0005-0000-0000-0000BE050000}"/>
    <cellStyle name="標準 2 2 2 2_23_CRUDマトリックス(機能レベル)" xfId="1148" xr:uid="{00000000-0005-0000-0000-0000BF050000}"/>
    <cellStyle name="標準 2 2 2_23_CRUDマトリックス(機能レベル)" xfId="1149" xr:uid="{00000000-0005-0000-0000-0000C0050000}"/>
    <cellStyle name="標準 2 2 20" xfId="1150" xr:uid="{00000000-0005-0000-0000-0000C1050000}"/>
    <cellStyle name="標準 2 2 21" xfId="1151" xr:uid="{00000000-0005-0000-0000-0000C2050000}"/>
    <cellStyle name="標準 2 2 22" xfId="1152" xr:uid="{00000000-0005-0000-0000-0000C3050000}"/>
    <cellStyle name="標準 2 2 23" xfId="1153" xr:uid="{00000000-0005-0000-0000-0000C4050000}"/>
    <cellStyle name="標準 2 2 24" xfId="1154" xr:uid="{00000000-0005-0000-0000-0000C5050000}"/>
    <cellStyle name="標準 2 2 25" xfId="1155" xr:uid="{00000000-0005-0000-0000-0000C6050000}"/>
    <cellStyle name="標準 2 2 26" xfId="1156" xr:uid="{00000000-0005-0000-0000-0000C7050000}"/>
    <cellStyle name="標準 2 2 27" xfId="1157" xr:uid="{00000000-0005-0000-0000-0000C8050000}"/>
    <cellStyle name="標準 2 2 28" xfId="1158" xr:uid="{00000000-0005-0000-0000-0000C9050000}"/>
    <cellStyle name="標準 2 2 29" xfId="1159" xr:uid="{00000000-0005-0000-0000-0000CA050000}"/>
    <cellStyle name="標準 2 2 3" xfId="1160" xr:uid="{00000000-0005-0000-0000-0000CB050000}"/>
    <cellStyle name="標準 2 2 30" xfId="1161" xr:uid="{00000000-0005-0000-0000-0000CC050000}"/>
    <cellStyle name="標準 2 2 31" xfId="1162" xr:uid="{00000000-0005-0000-0000-0000CD050000}"/>
    <cellStyle name="標準 2 2 4" xfId="1163" xr:uid="{00000000-0005-0000-0000-0000CE050000}"/>
    <cellStyle name="標準 2 2 5" xfId="1164" xr:uid="{00000000-0005-0000-0000-0000CF050000}"/>
    <cellStyle name="標準 2 2 6" xfId="1165" xr:uid="{00000000-0005-0000-0000-0000D0050000}"/>
    <cellStyle name="標準 2 2 7" xfId="1166" xr:uid="{00000000-0005-0000-0000-0000D1050000}"/>
    <cellStyle name="標準 2 2 8" xfId="1167" xr:uid="{00000000-0005-0000-0000-0000D2050000}"/>
    <cellStyle name="標準 2 2 9" xfId="1168" xr:uid="{00000000-0005-0000-0000-0000D3050000}"/>
    <cellStyle name="標準 2 2_23_CRUDマトリックス(機能レベル)" xfId="1169" xr:uid="{00000000-0005-0000-0000-0000D4050000}"/>
    <cellStyle name="標準 2 20" xfId="1170" xr:uid="{00000000-0005-0000-0000-0000D5050000}"/>
    <cellStyle name="標準 2 21" xfId="1171" xr:uid="{00000000-0005-0000-0000-0000D6050000}"/>
    <cellStyle name="標準 2 22" xfId="1172" xr:uid="{00000000-0005-0000-0000-0000D7050000}"/>
    <cellStyle name="標準 2 23" xfId="1173" xr:uid="{00000000-0005-0000-0000-0000D8050000}"/>
    <cellStyle name="標準 2 24" xfId="1174" xr:uid="{00000000-0005-0000-0000-0000D9050000}"/>
    <cellStyle name="標準 2 25" xfId="1175" xr:uid="{00000000-0005-0000-0000-0000DA050000}"/>
    <cellStyle name="標準 2 26" xfId="1565" xr:uid="{00000000-0005-0000-0000-0000DB050000}"/>
    <cellStyle name="標準 2 26 2" xfId="1566" xr:uid="{00000000-0005-0000-0000-0000DC050000}"/>
    <cellStyle name="標準 2 26 3" xfId="1576" xr:uid="{00000000-0005-0000-0000-0000DD050000}"/>
    <cellStyle name="標準 2 3" xfId="1176" xr:uid="{00000000-0005-0000-0000-0000DE050000}"/>
    <cellStyle name="標準 2 3 10" xfId="1177" xr:uid="{00000000-0005-0000-0000-0000DF050000}"/>
    <cellStyle name="標準 2 3 11" xfId="1178" xr:uid="{00000000-0005-0000-0000-0000E0050000}"/>
    <cellStyle name="標準 2 3 12" xfId="1179" xr:uid="{00000000-0005-0000-0000-0000E1050000}"/>
    <cellStyle name="標準 2 3 13" xfId="1180" xr:uid="{00000000-0005-0000-0000-0000E2050000}"/>
    <cellStyle name="標準 2 3 14" xfId="1181" xr:uid="{00000000-0005-0000-0000-0000E3050000}"/>
    <cellStyle name="標準 2 3 15" xfId="1182" xr:uid="{00000000-0005-0000-0000-0000E4050000}"/>
    <cellStyle name="標準 2 3 16" xfId="1183" xr:uid="{00000000-0005-0000-0000-0000E5050000}"/>
    <cellStyle name="標準 2 3 17" xfId="1184" xr:uid="{00000000-0005-0000-0000-0000E6050000}"/>
    <cellStyle name="標準 2 3 18" xfId="1185" xr:uid="{00000000-0005-0000-0000-0000E7050000}"/>
    <cellStyle name="標準 2 3 19" xfId="1186" xr:uid="{00000000-0005-0000-0000-0000E8050000}"/>
    <cellStyle name="標準 2 3 2" xfId="1187" xr:uid="{00000000-0005-0000-0000-0000E9050000}"/>
    <cellStyle name="標準 2 3 2 2" xfId="1188" xr:uid="{00000000-0005-0000-0000-0000EA050000}"/>
    <cellStyle name="標準 2 3 2 2 2" xfId="1189" xr:uid="{00000000-0005-0000-0000-0000EB050000}"/>
    <cellStyle name="標準 2 3 2 2_23_CRUDマトリックス(機能レベル)" xfId="1190" xr:uid="{00000000-0005-0000-0000-0000EC050000}"/>
    <cellStyle name="標準 2 3 2 3" xfId="1696" xr:uid="{00000000-0005-0000-0000-0000ED050000}"/>
    <cellStyle name="標準 2 3 2_23_CRUDマトリックス(機能レベル)" xfId="1191" xr:uid="{00000000-0005-0000-0000-0000EE050000}"/>
    <cellStyle name="標準 2 3 20" xfId="1192" xr:uid="{00000000-0005-0000-0000-0000EF050000}"/>
    <cellStyle name="標準 2 3 21" xfId="1193" xr:uid="{00000000-0005-0000-0000-0000F0050000}"/>
    <cellStyle name="標準 2 3 22" xfId="1194" xr:uid="{00000000-0005-0000-0000-0000F1050000}"/>
    <cellStyle name="標準 2 3 23" xfId="1195" xr:uid="{00000000-0005-0000-0000-0000F2050000}"/>
    <cellStyle name="標準 2 3 24" xfId="1196" xr:uid="{00000000-0005-0000-0000-0000F3050000}"/>
    <cellStyle name="標準 2 3 25" xfId="1197" xr:uid="{00000000-0005-0000-0000-0000F4050000}"/>
    <cellStyle name="標準 2 3 26" xfId="1198" xr:uid="{00000000-0005-0000-0000-0000F5050000}"/>
    <cellStyle name="標準 2 3 27" xfId="1199" xr:uid="{00000000-0005-0000-0000-0000F6050000}"/>
    <cellStyle name="標準 2 3 28" xfId="1200" xr:uid="{00000000-0005-0000-0000-0000F7050000}"/>
    <cellStyle name="標準 2 3 29" xfId="1201" xr:uid="{00000000-0005-0000-0000-0000F8050000}"/>
    <cellStyle name="標準 2 3 3" xfId="1202" xr:uid="{00000000-0005-0000-0000-0000F9050000}"/>
    <cellStyle name="標準 2 3 4" xfId="1203" xr:uid="{00000000-0005-0000-0000-0000FA050000}"/>
    <cellStyle name="標準 2 3 4 2" xfId="1697" xr:uid="{00000000-0005-0000-0000-0000FB050000}"/>
    <cellStyle name="標準 2 3 5" xfId="1204" xr:uid="{00000000-0005-0000-0000-0000FC050000}"/>
    <cellStyle name="標準 2 3 6" xfId="1205" xr:uid="{00000000-0005-0000-0000-0000FD050000}"/>
    <cellStyle name="標準 2 3 7" xfId="1206" xr:uid="{00000000-0005-0000-0000-0000FE050000}"/>
    <cellStyle name="標準 2 3 8" xfId="1207" xr:uid="{00000000-0005-0000-0000-0000FF050000}"/>
    <cellStyle name="標準 2 3 9" xfId="1208" xr:uid="{00000000-0005-0000-0000-000000060000}"/>
    <cellStyle name="標準 2 3_23_CRUDマトリックス(機能レベル)" xfId="1209" xr:uid="{00000000-0005-0000-0000-000001060000}"/>
    <cellStyle name="標準 2 4" xfId="1210" xr:uid="{00000000-0005-0000-0000-000002060000}"/>
    <cellStyle name="標準 2 4 10" xfId="1211" xr:uid="{00000000-0005-0000-0000-000003060000}"/>
    <cellStyle name="標準 2 4 11" xfId="1212" xr:uid="{00000000-0005-0000-0000-000004060000}"/>
    <cellStyle name="標準 2 4 12" xfId="1213" xr:uid="{00000000-0005-0000-0000-000005060000}"/>
    <cellStyle name="標準 2 4 13" xfId="1214" xr:uid="{00000000-0005-0000-0000-000006060000}"/>
    <cellStyle name="標準 2 4 14" xfId="1215" xr:uid="{00000000-0005-0000-0000-000007060000}"/>
    <cellStyle name="標準 2 4 15" xfId="1216" xr:uid="{00000000-0005-0000-0000-000008060000}"/>
    <cellStyle name="標準 2 4 16" xfId="1217" xr:uid="{00000000-0005-0000-0000-000009060000}"/>
    <cellStyle name="標準 2 4 17" xfId="1218" xr:uid="{00000000-0005-0000-0000-00000A060000}"/>
    <cellStyle name="標準 2 4 18" xfId="1219" xr:uid="{00000000-0005-0000-0000-00000B060000}"/>
    <cellStyle name="標準 2 4 19" xfId="1220" xr:uid="{00000000-0005-0000-0000-00000C060000}"/>
    <cellStyle name="標準 2 4 2" xfId="1221" xr:uid="{00000000-0005-0000-0000-00000D060000}"/>
    <cellStyle name="標準 2 4 2 2" xfId="1698" xr:uid="{00000000-0005-0000-0000-00000E060000}"/>
    <cellStyle name="標準 2 4 20" xfId="1222" xr:uid="{00000000-0005-0000-0000-00000F060000}"/>
    <cellStyle name="標準 2 4 21" xfId="1223" xr:uid="{00000000-0005-0000-0000-000010060000}"/>
    <cellStyle name="標準 2 4 22" xfId="1224" xr:uid="{00000000-0005-0000-0000-000011060000}"/>
    <cellStyle name="標準 2 4 23" xfId="1225" xr:uid="{00000000-0005-0000-0000-000012060000}"/>
    <cellStyle name="標準 2 4 24" xfId="1226" xr:uid="{00000000-0005-0000-0000-000013060000}"/>
    <cellStyle name="標準 2 4 3" xfId="1227" xr:uid="{00000000-0005-0000-0000-000014060000}"/>
    <cellStyle name="標準 2 4 4" xfId="1228" xr:uid="{00000000-0005-0000-0000-000015060000}"/>
    <cellStyle name="標準 2 4 5" xfId="1229" xr:uid="{00000000-0005-0000-0000-000016060000}"/>
    <cellStyle name="標準 2 4 6" xfId="1230" xr:uid="{00000000-0005-0000-0000-000017060000}"/>
    <cellStyle name="標準 2 4 7" xfId="1231" xr:uid="{00000000-0005-0000-0000-000018060000}"/>
    <cellStyle name="標準 2 4 8" xfId="1232" xr:uid="{00000000-0005-0000-0000-000019060000}"/>
    <cellStyle name="標準 2 4 9" xfId="1233" xr:uid="{00000000-0005-0000-0000-00001A060000}"/>
    <cellStyle name="標準 2 4_23_CRUDマトリックス(機能レベル)" xfId="1234" xr:uid="{00000000-0005-0000-0000-00001B060000}"/>
    <cellStyle name="標準 2 5" xfId="1235" xr:uid="{00000000-0005-0000-0000-00001C060000}"/>
    <cellStyle name="標準 2 5 10" xfId="1236" xr:uid="{00000000-0005-0000-0000-00001D060000}"/>
    <cellStyle name="標準 2 5 11" xfId="1237" xr:uid="{00000000-0005-0000-0000-00001E060000}"/>
    <cellStyle name="標準 2 5 12" xfId="1238" xr:uid="{00000000-0005-0000-0000-00001F060000}"/>
    <cellStyle name="標準 2 5 13" xfId="1239" xr:uid="{00000000-0005-0000-0000-000020060000}"/>
    <cellStyle name="標準 2 5 14" xfId="1240" xr:uid="{00000000-0005-0000-0000-000021060000}"/>
    <cellStyle name="標準 2 5 15" xfId="1241" xr:uid="{00000000-0005-0000-0000-000022060000}"/>
    <cellStyle name="標準 2 5 16" xfId="1242" xr:uid="{00000000-0005-0000-0000-000023060000}"/>
    <cellStyle name="標準 2 5 17" xfId="1243" xr:uid="{00000000-0005-0000-0000-000024060000}"/>
    <cellStyle name="標準 2 5 18" xfId="1244" xr:uid="{00000000-0005-0000-0000-000025060000}"/>
    <cellStyle name="標準 2 5 19" xfId="1245" xr:uid="{00000000-0005-0000-0000-000026060000}"/>
    <cellStyle name="標準 2 5 2" xfId="1246" xr:uid="{00000000-0005-0000-0000-000027060000}"/>
    <cellStyle name="標準 2 5 2 2" xfId="1549" xr:uid="{00000000-0005-0000-0000-000028060000}"/>
    <cellStyle name="標準 2 5 2 2 2" xfId="1742" xr:uid="{00000000-0005-0000-0000-000029060000}"/>
    <cellStyle name="標準 2 5 20" xfId="1247" xr:uid="{00000000-0005-0000-0000-00002A060000}"/>
    <cellStyle name="標準 2 5 21" xfId="1248" xr:uid="{00000000-0005-0000-0000-00002B060000}"/>
    <cellStyle name="標準 2 5 22" xfId="1249" xr:uid="{00000000-0005-0000-0000-00002C060000}"/>
    <cellStyle name="標準 2 5 23" xfId="1250" xr:uid="{00000000-0005-0000-0000-00002D060000}"/>
    <cellStyle name="標準 2 5 3" xfId="1251" xr:uid="{00000000-0005-0000-0000-00002E060000}"/>
    <cellStyle name="標準 2 5 3 2" xfId="1529" xr:uid="{00000000-0005-0000-0000-00002F060000}"/>
    <cellStyle name="標準 2 5 4" xfId="1252" xr:uid="{00000000-0005-0000-0000-000030060000}"/>
    <cellStyle name="標準 2 5 5" xfId="1253" xr:uid="{00000000-0005-0000-0000-000031060000}"/>
    <cellStyle name="標準 2 5 6" xfId="1254" xr:uid="{00000000-0005-0000-0000-000032060000}"/>
    <cellStyle name="標準 2 5 7" xfId="1255" xr:uid="{00000000-0005-0000-0000-000033060000}"/>
    <cellStyle name="標準 2 5 8" xfId="1256" xr:uid="{00000000-0005-0000-0000-000034060000}"/>
    <cellStyle name="標準 2 5 9" xfId="1257" xr:uid="{00000000-0005-0000-0000-000035060000}"/>
    <cellStyle name="標準 2 5_23_CRUDマトリックス(機能レベル)" xfId="1258" xr:uid="{00000000-0005-0000-0000-000036060000}"/>
    <cellStyle name="標準 2 6" xfId="1259" xr:uid="{00000000-0005-0000-0000-000037060000}"/>
    <cellStyle name="標準 2 6 10" xfId="1260" xr:uid="{00000000-0005-0000-0000-000038060000}"/>
    <cellStyle name="標準 2 6 11" xfId="1261" xr:uid="{00000000-0005-0000-0000-000039060000}"/>
    <cellStyle name="標準 2 6 12" xfId="1262" xr:uid="{00000000-0005-0000-0000-00003A060000}"/>
    <cellStyle name="標準 2 6 13" xfId="1263" xr:uid="{00000000-0005-0000-0000-00003B060000}"/>
    <cellStyle name="標準 2 6 14" xfId="1264" xr:uid="{00000000-0005-0000-0000-00003C060000}"/>
    <cellStyle name="標準 2 6 15" xfId="1265" xr:uid="{00000000-0005-0000-0000-00003D060000}"/>
    <cellStyle name="標準 2 6 16" xfId="1266" xr:uid="{00000000-0005-0000-0000-00003E060000}"/>
    <cellStyle name="標準 2 6 17" xfId="1267" xr:uid="{00000000-0005-0000-0000-00003F060000}"/>
    <cellStyle name="標準 2 6 18" xfId="1268" xr:uid="{00000000-0005-0000-0000-000040060000}"/>
    <cellStyle name="標準 2 6 19" xfId="1269" xr:uid="{00000000-0005-0000-0000-000041060000}"/>
    <cellStyle name="標準 2 6 2" xfId="1270" xr:uid="{00000000-0005-0000-0000-000042060000}"/>
    <cellStyle name="標準 2 6 20" xfId="1271" xr:uid="{00000000-0005-0000-0000-000043060000}"/>
    <cellStyle name="標準 2 6 21" xfId="1272" xr:uid="{00000000-0005-0000-0000-000044060000}"/>
    <cellStyle name="標準 2 6 22" xfId="1273" xr:uid="{00000000-0005-0000-0000-000045060000}"/>
    <cellStyle name="標準 2 6 23" xfId="1740" xr:uid="{00000000-0005-0000-0000-000046060000}"/>
    <cellStyle name="標準 2 6 3" xfId="1274" xr:uid="{00000000-0005-0000-0000-000047060000}"/>
    <cellStyle name="標準 2 6 4" xfId="1275" xr:uid="{00000000-0005-0000-0000-000048060000}"/>
    <cellStyle name="標準 2 6 5" xfId="1276" xr:uid="{00000000-0005-0000-0000-000049060000}"/>
    <cellStyle name="標準 2 6 6" xfId="1277" xr:uid="{00000000-0005-0000-0000-00004A060000}"/>
    <cellStyle name="標準 2 6 7" xfId="1278" xr:uid="{00000000-0005-0000-0000-00004B060000}"/>
    <cellStyle name="標準 2 6 8" xfId="1279" xr:uid="{00000000-0005-0000-0000-00004C060000}"/>
    <cellStyle name="標準 2 6 9" xfId="1280" xr:uid="{00000000-0005-0000-0000-00004D060000}"/>
    <cellStyle name="標準 2 6_23_CRUDマトリックス(機能レベル)" xfId="1281" xr:uid="{00000000-0005-0000-0000-00004E060000}"/>
    <cellStyle name="標準 2 7" xfId="1282" xr:uid="{00000000-0005-0000-0000-00004F060000}"/>
    <cellStyle name="標準 2 7 2" xfId="1530" xr:uid="{00000000-0005-0000-0000-000050060000}"/>
    <cellStyle name="標準 2 7 2 2" xfId="1531" xr:uid="{00000000-0005-0000-0000-000051060000}"/>
    <cellStyle name="標準 2 7 2 3" xfId="1532" xr:uid="{00000000-0005-0000-0000-000052060000}"/>
    <cellStyle name="標準 2 7 2 3 2" xfId="1388" xr:uid="{00000000-0005-0000-0000-000053060000}"/>
    <cellStyle name="標準 2 8" xfId="1283" xr:uid="{00000000-0005-0000-0000-000054060000}"/>
    <cellStyle name="標準 2 9" xfId="1284" xr:uid="{00000000-0005-0000-0000-000055060000}"/>
    <cellStyle name="標準 2 9 2" xfId="1533" xr:uid="{00000000-0005-0000-0000-000056060000}"/>
    <cellStyle name="標準 2 9 2 2" xfId="1534" xr:uid="{00000000-0005-0000-0000-000057060000}"/>
    <cellStyle name="標準 2 9 2 2 2" xfId="1535" xr:uid="{00000000-0005-0000-0000-000058060000}"/>
    <cellStyle name="標準 2 9 2 2 3" xfId="1536" xr:uid="{00000000-0005-0000-0000-000059060000}"/>
    <cellStyle name="標準 2 9 2 2 3 2" xfId="1385" xr:uid="{00000000-0005-0000-0000-00005A060000}"/>
    <cellStyle name="標準 2 9 2 2 3 2 2" xfId="1537" xr:uid="{00000000-0005-0000-0000-00005B060000}"/>
    <cellStyle name="標準 2 9 2 3" xfId="1538" xr:uid="{00000000-0005-0000-0000-00005C060000}"/>
    <cellStyle name="標準 2 9 2 4" xfId="1539" xr:uid="{00000000-0005-0000-0000-00005D060000}"/>
    <cellStyle name="標準 2 9 2 4 2" xfId="1540" xr:uid="{00000000-0005-0000-0000-00005E060000}"/>
    <cellStyle name="標準 2 9 2 4 2 2" xfId="1541" xr:uid="{00000000-0005-0000-0000-00005F060000}"/>
    <cellStyle name="標準 2 9 2 4 2 2 2" xfId="1542" xr:uid="{00000000-0005-0000-0000-000060060000}"/>
    <cellStyle name="標準 20" xfId="1543" xr:uid="{00000000-0005-0000-0000-000061060000}"/>
    <cellStyle name="標準 20 2" xfId="1285" xr:uid="{00000000-0005-0000-0000-000062060000}"/>
    <cellStyle name="標準 20 2 2" xfId="1544" xr:uid="{00000000-0005-0000-0000-000063060000}"/>
    <cellStyle name="標準 20 3" xfId="1286" xr:uid="{00000000-0005-0000-0000-000064060000}"/>
    <cellStyle name="標準 20 4" xfId="1287" xr:uid="{00000000-0005-0000-0000-000065060000}"/>
    <cellStyle name="標準 21" xfId="1545" xr:uid="{00000000-0005-0000-0000-000066060000}"/>
    <cellStyle name="標準 21 2" xfId="1288" xr:uid="{00000000-0005-0000-0000-000067060000}"/>
    <cellStyle name="標準 21 3" xfId="1289" xr:uid="{00000000-0005-0000-0000-000068060000}"/>
    <cellStyle name="標準 22" xfId="1546" xr:uid="{00000000-0005-0000-0000-000069060000}"/>
    <cellStyle name="標準 22 2" xfId="1290" xr:uid="{00000000-0005-0000-0000-00006A060000}"/>
    <cellStyle name="標準 22 2 2" xfId="1547" xr:uid="{00000000-0005-0000-0000-00006B060000}"/>
    <cellStyle name="標準 23" xfId="1778" xr:uid="{00000000-0005-0000-0000-00006C060000}"/>
    <cellStyle name="標準 23 2" xfId="1291" xr:uid="{00000000-0005-0000-0000-00006D060000}"/>
    <cellStyle name="標準 23 3" xfId="1292" xr:uid="{00000000-0005-0000-0000-00006E060000}"/>
    <cellStyle name="標準 23 4" xfId="1293" xr:uid="{00000000-0005-0000-0000-00006F060000}"/>
    <cellStyle name="標準 24 2" xfId="1294" xr:uid="{00000000-0005-0000-0000-000070060000}"/>
    <cellStyle name="標準 24 3" xfId="1295" xr:uid="{00000000-0005-0000-0000-000071060000}"/>
    <cellStyle name="標準 25 2" xfId="1296" xr:uid="{00000000-0005-0000-0000-000072060000}"/>
    <cellStyle name="標準 3" xfId="1297" xr:uid="{00000000-0005-0000-0000-000073060000}"/>
    <cellStyle name="標準 3 10" xfId="1298" xr:uid="{00000000-0005-0000-0000-000074060000}"/>
    <cellStyle name="標準 3 11" xfId="1299" xr:uid="{00000000-0005-0000-0000-000075060000}"/>
    <cellStyle name="標準 3 12" xfId="1300" xr:uid="{00000000-0005-0000-0000-000076060000}"/>
    <cellStyle name="標準 3 13" xfId="1301" xr:uid="{00000000-0005-0000-0000-000077060000}"/>
    <cellStyle name="標準 3 14" xfId="1302" xr:uid="{00000000-0005-0000-0000-000078060000}"/>
    <cellStyle name="標準 3 15" xfId="1303" xr:uid="{00000000-0005-0000-0000-000079060000}"/>
    <cellStyle name="標準 3 16" xfId="1304" xr:uid="{00000000-0005-0000-0000-00007A060000}"/>
    <cellStyle name="標準 3 17" xfId="1305" xr:uid="{00000000-0005-0000-0000-00007B060000}"/>
    <cellStyle name="標準 3 18" xfId="1306" xr:uid="{00000000-0005-0000-0000-00007C060000}"/>
    <cellStyle name="標準 3 19" xfId="1307" xr:uid="{00000000-0005-0000-0000-00007D060000}"/>
    <cellStyle name="標準 3 2" xfId="1308" xr:uid="{00000000-0005-0000-0000-00007E060000}"/>
    <cellStyle name="標準 3 2 2" xfId="1309" xr:uid="{00000000-0005-0000-0000-00007F060000}"/>
    <cellStyle name="標準 3 2 2 2" xfId="1699" xr:uid="{00000000-0005-0000-0000-000080060000}"/>
    <cellStyle name="標準 3 2 2 2 2" xfId="1700" xr:uid="{00000000-0005-0000-0000-000081060000}"/>
    <cellStyle name="標準 3 2 2 2 2 2" xfId="1701" xr:uid="{00000000-0005-0000-0000-000082060000}"/>
    <cellStyle name="標準 3 2 2 2 3" xfId="1702" xr:uid="{00000000-0005-0000-0000-000083060000}"/>
    <cellStyle name="標準 3 2 2 3" xfId="1703" xr:uid="{00000000-0005-0000-0000-000084060000}"/>
    <cellStyle name="標準 3 2 2 4" xfId="1704" xr:uid="{00000000-0005-0000-0000-000085060000}"/>
    <cellStyle name="標準 3 2 2 5" xfId="1705" xr:uid="{00000000-0005-0000-0000-000086060000}"/>
    <cellStyle name="標準 3 2 3" xfId="1567" xr:uid="{00000000-0005-0000-0000-000087060000}"/>
    <cellStyle name="標準 3 2 3 2" xfId="1706" xr:uid="{00000000-0005-0000-0000-000088060000}"/>
    <cellStyle name="標準 3 2 3 2 2" xfId="1568" xr:uid="{00000000-0005-0000-0000-000089060000}"/>
    <cellStyle name="標準 3 2 3 2 2 2" xfId="1569" xr:uid="{00000000-0005-0000-0000-00008A060000}"/>
    <cellStyle name="標準 3 2 3 3" xfId="1707" xr:uid="{00000000-0005-0000-0000-00008B060000}"/>
    <cellStyle name="標準 3 2 3 3 2" xfId="1708" xr:uid="{00000000-0005-0000-0000-00008C060000}"/>
    <cellStyle name="標準 3 2 3 4" xfId="1709" xr:uid="{00000000-0005-0000-0000-00008D060000}"/>
    <cellStyle name="標準 3 2 4" xfId="1710" xr:uid="{00000000-0005-0000-0000-00008E060000}"/>
    <cellStyle name="標準 3 2 5" xfId="1711" xr:uid="{00000000-0005-0000-0000-00008F060000}"/>
    <cellStyle name="標準 3 2 5 2" xfId="1712" xr:uid="{00000000-0005-0000-0000-000090060000}"/>
    <cellStyle name="標準 3 20" xfId="1310" xr:uid="{00000000-0005-0000-0000-000091060000}"/>
    <cellStyle name="標準 3 21" xfId="1311" xr:uid="{00000000-0005-0000-0000-000092060000}"/>
    <cellStyle name="標準 3 22" xfId="1312" xr:uid="{00000000-0005-0000-0000-000093060000}"/>
    <cellStyle name="標準 3 23" xfId="1313" xr:uid="{00000000-0005-0000-0000-000094060000}"/>
    <cellStyle name="標準 3 24" xfId="1314" xr:uid="{00000000-0005-0000-0000-000095060000}"/>
    <cellStyle name="標準 3 25" xfId="1315" xr:uid="{00000000-0005-0000-0000-000096060000}"/>
    <cellStyle name="標準 3 26" xfId="1316" xr:uid="{00000000-0005-0000-0000-000097060000}"/>
    <cellStyle name="標準 3 27" xfId="1317" xr:uid="{00000000-0005-0000-0000-000098060000}"/>
    <cellStyle name="標準 3 28" xfId="1318" xr:uid="{00000000-0005-0000-0000-000099060000}"/>
    <cellStyle name="標準 3 29" xfId="1319" xr:uid="{00000000-0005-0000-0000-00009A060000}"/>
    <cellStyle name="標準 3 3" xfId="1320" xr:uid="{00000000-0005-0000-0000-00009B060000}"/>
    <cellStyle name="標準 3 3 2" xfId="1570" xr:uid="{00000000-0005-0000-0000-00009C060000}"/>
    <cellStyle name="標準 3 3 2 2" xfId="1713" xr:uid="{00000000-0005-0000-0000-00009D060000}"/>
    <cellStyle name="標準 3 3 3" xfId="1714" xr:uid="{00000000-0005-0000-0000-00009E060000}"/>
    <cellStyle name="標準 3 3 3 2" xfId="1715" xr:uid="{00000000-0005-0000-0000-00009F060000}"/>
    <cellStyle name="標準 3 3 4" xfId="1716" xr:uid="{00000000-0005-0000-0000-0000A0060000}"/>
    <cellStyle name="標準 3 4" xfId="1321" xr:uid="{00000000-0005-0000-0000-0000A1060000}"/>
    <cellStyle name="標準 3 4 2" xfId="1717" xr:uid="{00000000-0005-0000-0000-0000A2060000}"/>
    <cellStyle name="標準 3 5" xfId="1322" xr:uid="{00000000-0005-0000-0000-0000A3060000}"/>
    <cellStyle name="標準 3 5 2" xfId="1718" xr:uid="{00000000-0005-0000-0000-0000A4060000}"/>
    <cellStyle name="標準 3 6" xfId="1323" xr:uid="{00000000-0005-0000-0000-0000A5060000}"/>
    <cellStyle name="標準 3 6 2" xfId="1719" xr:uid="{00000000-0005-0000-0000-0000A6060000}"/>
    <cellStyle name="標準 3 7" xfId="1324" xr:uid="{00000000-0005-0000-0000-0000A7060000}"/>
    <cellStyle name="標準 3 8" xfId="1325" xr:uid="{00000000-0005-0000-0000-0000A8060000}"/>
    <cellStyle name="標準 3 9" xfId="1326" xr:uid="{00000000-0005-0000-0000-0000A9060000}"/>
    <cellStyle name="標準 4" xfId="1327" xr:uid="{00000000-0005-0000-0000-0000AA060000}"/>
    <cellStyle name="標準 4 2" xfId="1328" xr:uid="{00000000-0005-0000-0000-0000AB060000}"/>
    <cellStyle name="標準 4 2 2" xfId="1329" xr:uid="{00000000-0005-0000-0000-0000AC060000}"/>
    <cellStyle name="標準 4 2 2 2" xfId="1574" xr:uid="{00000000-0005-0000-0000-0000AD060000}"/>
    <cellStyle name="標準 4 2 3" xfId="1720" xr:uid="{00000000-0005-0000-0000-0000AE060000}"/>
    <cellStyle name="標準 4 2 3 2" xfId="1721" xr:uid="{00000000-0005-0000-0000-0000AF060000}"/>
    <cellStyle name="標準 4 2 4" xfId="1722" xr:uid="{00000000-0005-0000-0000-0000B0060000}"/>
    <cellStyle name="標準 4 3" xfId="1330" xr:uid="{00000000-0005-0000-0000-0000B1060000}"/>
    <cellStyle name="標準 4 3 2" xfId="1723" xr:uid="{00000000-0005-0000-0000-0000B2060000}"/>
    <cellStyle name="標準 4 3 2 2" xfId="1724" xr:uid="{00000000-0005-0000-0000-0000B3060000}"/>
    <cellStyle name="標準 4 3 3" xfId="1725" xr:uid="{00000000-0005-0000-0000-0000B4060000}"/>
    <cellStyle name="標準 4 3 3 2" xfId="1726" xr:uid="{00000000-0005-0000-0000-0000B5060000}"/>
    <cellStyle name="標準 4 3 4" xfId="1727" xr:uid="{00000000-0005-0000-0000-0000B6060000}"/>
    <cellStyle name="標準 4 3 5" xfId="1728" xr:uid="{00000000-0005-0000-0000-0000B7060000}"/>
    <cellStyle name="標準 4 3 5 2" xfId="1729" xr:uid="{00000000-0005-0000-0000-0000B8060000}"/>
    <cellStyle name="標準 4 4" xfId="1331" xr:uid="{00000000-0005-0000-0000-0000B9060000}"/>
    <cellStyle name="標準 4 4 2" xfId="1730" xr:uid="{00000000-0005-0000-0000-0000BA060000}"/>
    <cellStyle name="標準 4 5" xfId="1332" xr:uid="{00000000-0005-0000-0000-0000BB060000}"/>
    <cellStyle name="標準 4 5 2" xfId="1731" xr:uid="{00000000-0005-0000-0000-0000BC060000}"/>
    <cellStyle name="標準 5" xfId="1333" xr:uid="{00000000-0005-0000-0000-0000BD060000}"/>
    <cellStyle name="標準 5 2" xfId="1334" xr:uid="{00000000-0005-0000-0000-0000BE060000}"/>
    <cellStyle name="標準 5 2 2" xfId="1575" xr:uid="{00000000-0005-0000-0000-0000BF060000}"/>
    <cellStyle name="標準 5 2 2 2" xfId="1732" xr:uid="{00000000-0005-0000-0000-0000C0060000}"/>
    <cellStyle name="標準 5 2 3" xfId="1733" xr:uid="{00000000-0005-0000-0000-0000C1060000}"/>
    <cellStyle name="標準 5 3" xfId="1573" xr:uid="{00000000-0005-0000-0000-0000C2060000}"/>
    <cellStyle name="標準 5 3 2" xfId="1734" xr:uid="{00000000-0005-0000-0000-0000C3060000}"/>
    <cellStyle name="標準 5 4" xfId="1735" xr:uid="{00000000-0005-0000-0000-0000C4060000}"/>
    <cellStyle name="標準 6" xfId="1335" xr:uid="{00000000-0005-0000-0000-0000C5060000}"/>
    <cellStyle name="標準 6 2" xfId="1336" xr:uid="{00000000-0005-0000-0000-0000C6060000}"/>
    <cellStyle name="標準 6 2 2" xfId="1337" xr:uid="{00000000-0005-0000-0000-0000C7060000}"/>
    <cellStyle name="標準 6 2 2 2" xfId="1338" xr:uid="{00000000-0005-0000-0000-0000C8060000}"/>
    <cellStyle name="標準 6 2 3" xfId="1736" xr:uid="{00000000-0005-0000-0000-0000C9060000}"/>
    <cellStyle name="標準 6 3" xfId="1339" xr:uid="{00000000-0005-0000-0000-0000CA060000}"/>
    <cellStyle name="標準 6 3 2" xfId="1737" xr:uid="{00000000-0005-0000-0000-0000CB060000}"/>
    <cellStyle name="標準 6 3 3" xfId="1738" xr:uid="{00000000-0005-0000-0000-0000CC060000}"/>
    <cellStyle name="標準 6 3 3 2" xfId="1739" xr:uid="{00000000-0005-0000-0000-0000CD060000}"/>
    <cellStyle name="標準 7" xfId="1340" xr:uid="{00000000-0005-0000-0000-0000CE060000}"/>
    <cellStyle name="標準 7 2" xfId="1341" xr:uid="{00000000-0005-0000-0000-0000CF060000}"/>
    <cellStyle name="標準 7 3" xfId="1342" xr:uid="{00000000-0005-0000-0000-0000D0060000}"/>
    <cellStyle name="標準 8" xfId="1343" xr:uid="{00000000-0005-0000-0000-0000D1060000}"/>
    <cellStyle name="標準 8 2" xfId="1344" xr:uid="{00000000-0005-0000-0000-0000D2060000}"/>
    <cellStyle name="標準 8 3" xfId="1345" xr:uid="{00000000-0005-0000-0000-0000D3060000}"/>
    <cellStyle name="標準 8 4" xfId="1346" xr:uid="{00000000-0005-0000-0000-0000D4060000}"/>
    <cellStyle name="標準 8 5" xfId="1347" xr:uid="{00000000-0005-0000-0000-0000D5060000}"/>
    <cellStyle name="標準 8 6" xfId="1348" xr:uid="{00000000-0005-0000-0000-0000D6060000}"/>
    <cellStyle name="標準 8 7" xfId="1349" xr:uid="{00000000-0005-0000-0000-0000D7060000}"/>
    <cellStyle name="標準 9" xfId="1350" xr:uid="{00000000-0005-0000-0000-0000D8060000}"/>
    <cellStyle name="標準 9 2" xfId="1351" xr:uid="{00000000-0005-0000-0000-0000D9060000}"/>
    <cellStyle name="標準 9 3" xfId="1352" xr:uid="{00000000-0005-0000-0000-0000DA060000}"/>
    <cellStyle name="標準 9 4" xfId="1353" xr:uid="{00000000-0005-0000-0000-0000DB060000}"/>
    <cellStyle name="標準 9 5" xfId="1354" xr:uid="{00000000-0005-0000-0000-0000DC060000}"/>
    <cellStyle name="標準 9 6" xfId="1355" xr:uid="{00000000-0005-0000-0000-0000DD060000}"/>
    <cellStyle name="未定義" xfId="1571" xr:uid="{00000000-0005-0000-0000-0000DE060000}"/>
    <cellStyle name="良い" xfId="1749" builtinId="26" customBuiltin="1"/>
    <cellStyle name="良い 10" xfId="1356" xr:uid="{00000000-0005-0000-0000-0000E0060000}"/>
    <cellStyle name="良い 11" xfId="1357" xr:uid="{00000000-0005-0000-0000-0000E1060000}"/>
    <cellStyle name="良い 12" xfId="1358" xr:uid="{00000000-0005-0000-0000-0000E2060000}"/>
    <cellStyle name="良い 13" xfId="1359" xr:uid="{00000000-0005-0000-0000-0000E3060000}"/>
    <cellStyle name="良い 14" xfId="1360" xr:uid="{00000000-0005-0000-0000-0000E4060000}"/>
    <cellStyle name="良い 15" xfId="1361" xr:uid="{00000000-0005-0000-0000-0000E5060000}"/>
    <cellStyle name="良い 16" xfId="1362" xr:uid="{00000000-0005-0000-0000-0000E6060000}"/>
    <cellStyle name="良い 17" xfId="1363" xr:uid="{00000000-0005-0000-0000-0000E7060000}"/>
    <cellStyle name="良い 18" xfId="1364" xr:uid="{00000000-0005-0000-0000-0000E8060000}"/>
    <cellStyle name="良い 19" xfId="1365" xr:uid="{00000000-0005-0000-0000-0000E9060000}"/>
    <cellStyle name="良い 2" xfId="1366" xr:uid="{00000000-0005-0000-0000-0000EA060000}"/>
    <cellStyle name="良い 2 2" xfId="1367" xr:uid="{00000000-0005-0000-0000-0000EB060000}"/>
    <cellStyle name="良い 2 2 2" xfId="1572" xr:uid="{00000000-0005-0000-0000-0000EC060000}"/>
    <cellStyle name="良い 20" xfId="1368" xr:uid="{00000000-0005-0000-0000-0000ED060000}"/>
    <cellStyle name="良い 21" xfId="1369" xr:uid="{00000000-0005-0000-0000-0000EE060000}"/>
    <cellStyle name="良い 22" xfId="1370" xr:uid="{00000000-0005-0000-0000-0000EF060000}"/>
    <cellStyle name="良い 23" xfId="1371" xr:uid="{00000000-0005-0000-0000-0000F0060000}"/>
    <cellStyle name="良い 24" xfId="1372" xr:uid="{00000000-0005-0000-0000-0000F1060000}"/>
    <cellStyle name="良い 25" xfId="1373" xr:uid="{00000000-0005-0000-0000-0000F2060000}"/>
    <cellStyle name="良い 3" xfId="1374" xr:uid="{00000000-0005-0000-0000-0000F3060000}"/>
    <cellStyle name="良い 3 2" xfId="1375" xr:uid="{00000000-0005-0000-0000-0000F4060000}"/>
    <cellStyle name="良い 4" xfId="1376" xr:uid="{00000000-0005-0000-0000-0000F5060000}"/>
    <cellStyle name="良い 5" xfId="1377" xr:uid="{00000000-0005-0000-0000-0000F6060000}"/>
    <cellStyle name="良い 6" xfId="1378" xr:uid="{00000000-0005-0000-0000-0000F7060000}"/>
    <cellStyle name="良い 7" xfId="1379" xr:uid="{00000000-0005-0000-0000-0000F8060000}"/>
    <cellStyle name="良い 8" xfId="1380" xr:uid="{00000000-0005-0000-0000-0000F9060000}"/>
    <cellStyle name="良い 9" xfId="1381" xr:uid="{00000000-0005-0000-0000-0000FA060000}"/>
  </cellStyles>
  <dxfs count="0"/>
  <tableStyles count="0" defaultTableStyle="TableStyleMedium2" defaultPivotStyle="PivotStyleLight16"/>
  <colors>
    <mruColors>
      <color rgb="FF7F7F7F"/>
      <color rgb="FFFFC000"/>
      <color rgb="FFFFCCCC"/>
      <color rgb="FFD99694"/>
      <color rgb="FF868686"/>
      <color rgb="FFB3A2C7"/>
      <color rgb="FFB3C1DA"/>
      <color rgb="FFCBE0C7"/>
      <color rgb="FFFF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712867903198241E-2"/>
          <c:y val="0.15578703703703703"/>
          <c:w val="0.81469570894623144"/>
          <c:h val="0.69952209098862639"/>
        </c:manualLayout>
      </c:layout>
      <c:barChart>
        <c:barDir val="col"/>
        <c:grouping val="clustered"/>
        <c:varyColors val="0"/>
        <c:ser>
          <c:idx val="0"/>
          <c:order val="0"/>
          <c:tx>
            <c:v>在宅医療患者数(医科)</c:v>
          </c:tx>
          <c:spPr>
            <a:solidFill>
              <a:srgbClr val="FFC000"/>
            </a:solidFill>
            <a:ln>
              <a:noFill/>
            </a:ln>
          </c:spPr>
          <c:invertIfNegative val="0"/>
          <c:dLbls>
            <c:dLbl>
              <c:idx val="5"/>
              <c:layout>
                <c:manualLayout>
                  <c:x val="-1.1356171467027155E-16"/>
                  <c:y val="0.1017442093353344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6EE-48AA-BF8B-4F4C504F6394}"/>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'年齢階層別_在宅(医科)'!$B$6:$B$12</c:f>
              <c:strCache>
                <c:ptCount val="7"/>
                <c:pt idx="0">
                  <c:v>65歳～69歳</c:v>
                </c:pt>
                <c:pt idx="1">
                  <c:v>70歳～74歳</c:v>
                </c:pt>
                <c:pt idx="2">
                  <c:v>75歳～79歳</c:v>
                </c:pt>
                <c:pt idx="3">
                  <c:v>80歳～84歳</c:v>
                </c:pt>
                <c:pt idx="4">
                  <c:v>85歳～89歳</c:v>
                </c:pt>
                <c:pt idx="5">
                  <c:v>90歳～94歳</c:v>
                </c:pt>
                <c:pt idx="6">
                  <c:v>95歳～</c:v>
                </c:pt>
              </c:strCache>
            </c:strRef>
          </c:cat>
          <c:val>
            <c:numRef>
              <c:f>'年齢階層別_在宅(医科)'!$D$6:$D$12</c:f>
              <c:numCache>
                <c:formatCode>General</c:formatCode>
                <c:ptCount val="7"/>
                <c:pt idx="0">
                  <c:v>373</c:v>
                </c:pt>
                <c:pt idx="1">
                  <c:v>1331</c:v>
                </c:pt>
                <c:pt idx="2">
                  <c:v>19421</c:v>
                </c:pt>
                <c:pt idx="3">
                  <c:v>34729</c:v>
                </c:pt>
                <c:pt idx="4">
                  <c:v>45909</c:v>
                </c:pt>
                <c:pt idx="5">
                  <c:v>35812</c:v>
                </c:pt>
                <c:pt idx="6">
                  <c:v>17338</c:v>
                </c:pt>
              </c:numCache>
            </c:numRef>
          </c:val>
          <c:extLst>
            <c:ext xmlns:c16="http://schemas.microsoft.com/office/drawing/2014/chart" uri="{C3380CC4-5D6E-409C-BE32-E72D297353CC}">
              <c16:uniqueId val="{00000000-B1EF-4B49-A27F-7C6236A7521D}"/>
            </c:ext>
          </c:extLst>
        </c:ser>
        <c:dLbls>
          <c:showLegendKey val="0"/>
          <c:showVal val="0"/>
          <c:showCatName val="0"/>
          <c:showSerName val="0"/>
          <c:showPercent val="0"/>
          <c:showBubbleSize val="0"/>
        </c:dLbls>
        <c:gapWidth val="150"/>
        <c:axId val="264142016"/>
        <c:axId val="264142576"/>
      </c:barChart>
      <c:lineChart>
        <c:grouping val="standard"/>
        <c:varyColors val="0"/>
        <c:ser>
          <c:idx val="1"/>
          <c:order val="1"/>
          <c:tx>
            <c:v>在宅医療患者割合(医科)</c:v>
          </c:tx>
          <c:spPr>
            <a:ln>
              <a:solidFill>
                <a:srgbClr val="D99694"/>
              </a:solidFill>
            </a:ln>
          </c:spPr>
          <c:marker>
            <c:symbol val="circle"/>
            <c:size val="5"/>
            <c:spPr>
              <a:solidFill>
                <a:srgbClr val="D99694"/>
              </a:solidFill>
              <a:ln>
                <a:noFill/>
              </a:ln>
            </c:spPr>
          </c:marker>
          <c:dLbls>
            <c:dLbl>
              <c:idx val="0"/>
              <c:layout>
                <c:manualLayout>
                  <c:x val="-3.7200955100008218E-2"/>
                  <c:y val="-3.92441950293433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B7-4F56-A1E7-2CAAD62C2EB0}"/>
                </c:ext>
              </c:extLst>
            </c:dLbl>
            <c:dLbl>
              <c:idx val="1"/>
              <c:layout>
                <c:manualLayout>
                  <c:x val="-3.7200955100008246E-2"/>
                  <c:y val="-3.92441950293433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6B7-4F56-A1E7-2CAAD62C2EB0}"/>
                </c:ext>
              </c:extLst>
            </c:dLbl>
            <c:dLbl>
              <c:idx val="2"/>
              <c:layout>
                <c:manualLayout>
                  <c:x val="-4.6242506730255518E-2"/>
                  <c:y val="1.48587746884212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BD2-467E-90CF-673245CBF2D9}"/>
                </c:ext>
              </c:extLst>
            </c:dLbl>
            <c:dLbl>
              <c:idx val="3"/>
              <c:layout>
                <c:manualLayout>
                  <c:x val="-4.6906935790716975E-2"/>
                  <c:y val="-1.75066419855891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BD2-467E-90CF-673245CBF2D9}"/>
                </c:ext>
              </c:extLst>
            </c:dLbl>
            <c:dLbl>
              <c:idx val="4"/>
              <c:layout>
                <c:manualLayout>
                  <c:x val="-5.7367456218282931E-2"/>
                  <c:y val="-5.813954819162077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BD2-467E-90CF-673245CBF2D9}"/>
                </c:ext>
              </c:extLst>
            </c:dLbl>
            <c:dLbl>
              <c:idx val="5"/>
              <c:layout>
                <c:manualLayout>
                  <c:x val="-3.7200955100008218E-2"/>
                  <c:y val="-3.92441950293433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6B7-4F56-A1E7-2CAAD62C2EB0}"/>
                </c:ext>
              </c:extLst>
            </c:dLbl>
            <c:dLbl>
              <c:idx val="6"/>
              <c:layout>
                <c:manualLayout>
                  <c:x val="-3.7200955100008218E-2"/>
                  <c:y val="-2.18023305718573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6B7-4F56-A1E7-2CAAD62C2EB0}"/>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'年齢階層別_在宅(医科)'!$B$6:$B$12</c:f>
              <c:strCache>
                <c:ptCount val="7"/>
                <c:pt idx="0">
                  <c:v>65歳～69歳</c:v>
                </c:pt>
                <c:pt idx="1">
                  <c:v>70歳～74歳</c:v>
                </c:pt>
                <c:pt idx="2">
                  <c:v>75歳～79歳</c:v>
                </c:pt>
                <c:pt idx="3">
                  <c:v>80歳～84歳</c:v>
                </c:pt>
                <c:pt idx="4">
                  <c:v>85歳～89歳</c:v>
                </c:pt>
                <c:pt idx="5">
                  <c:v>90歳～94歳</c:v>
                </c:pt>
                <c:pt idx="6">
                  <c:v>95歳～</c:v>
                </c:pt>
              </c:strCache>
            </c:strRef>
          </c:cat>
          <c:val>
            <c:numRef>
              <c:f>'年齢階層別_在宅(医科)'!$F$6:$F$12</c:f>
              <c:numCache>
                <c:formatCode>0.0%</c:formatCode>
                <c:ptCount val="7"/>
                <c:pt idx="0">
                  <c:v>0.15268112975849366</c:v>
                </c:pt>
                <c:pt idx="1">
                  <c:v>0.16589804312601272</c:v>
                </c:pt>
                <c:pt idx="2">
                  <c:v>4.1958691613014736E-2</c:v>
                </c:pt>
                <c:pt idx="3">
                  <c:v>8.6316469696404829E-2</c:v>
                </c:pt>
                <c:pt idx="4">
                  <c:v>0.17664305474861194</c:v>
                </c:pt>
                <c:pt idx="5">
                  <c:v>0.29510358125813735</c:v>
                </c:pt>
                <c:pt idx="6">
                  <c:v>0.37509464984964197</c:v>
                </c:pt>
              </c:numCache>
            </c:numRef>
          </c:val>
          <c:smooth val="0"/>
          <c:extLst>
            <c:ext xmlns:c16="http://schemas.microsoft.com/office/drawing/2014/chart" uri="{C3380CC4-5D6E-409C-BE32-E72D297353CC}">
              <c16:uniqueId val="{00000001-B1EF-4B49-A27F-7C6236A7521D}"/>
            </c:ext>
          </c:extLst>
        </c:ser>
        <c:dLbls>
          <c:showLegendKey val="0"/>
          <c:showVal val="0"/>
          <c:showCatName val="0"/>
          <c:showSerName val="0"/>
          <c:showPercent val="0"/>
          <c:showBubbleSize val="0"/>
        </c:dLbls>
        <c:marker val="1"/>
        <c:smooth val="0"/>
        <c:axId val="264143696"/>
        <c:axId val="264143136"/>
      </c:lineChart>
      <c:catAx>
        <c:axId val="264142016"/>
        <c:scaling>
          <c:orientation val="minMax"/>
        </c:scaling>
        <c:delete val="0"/>
        <c:axPos val="b"/>
        <c:numFmt formatCode="General" sourceLinked="0"/>
        <c:majorTickMark val="out"/>
        <c:minorTickMark val="none"/>
        <c:tickLblPos val="nextTo"/>
        <c:spPr>
          <a:ln w="9525">
            <a:solidFill>
              <a:srgbClr val="7F7F7F"/>
            </a:solidFill>
            <a:prstDash val="solid"/>
          </a:ln>
        </c:spPr>
        <c:crossAx val="264142576"/>
        <c:crosses val="autoZero"/>
        <c:auto val="1"/>
        <c:lblAlgn val="ctr"/>
        <c:lblOffset val="100"/>
        <c:noMultiLvlLbl val="0"/>
      </c:catAx>
      <c:valAx>
        <c:axId val="264142576"/>
        <c:scaling>
          <c:orientation val="minMax"/>
        </c:scaling>
        <c:delete val="0"/>
        <c:axPos val="l"/>
        <c:majorGridlines>
          <c:spPr>
            <a:ln>
              <a:solidFill>
                <a:srgbClr val="D9D9D9"/>
              </a:solidFill>
            </a:ln>
          </c:spPr>
        </c:majorGridlines>
        <c:title>
          <c:tx>
            <c:rich>
              <a:bodyPr rot="0" vert="horz"/>
              <a:lstStyle/>
              <a:p>
                <a:pPr>
                  <a:defRPr/>
                </a:pPr>
                <a:r>
                  <a:rPr lang="ja-JP"/>
                  <a:t>在宅医療患者数</a:t>
                </a:r>
                <a:br>
                  <a:rPr lang="en-US"/>
                </a:br>
                <a:r>
                  <a:rPr lang="en-US"/>
                  <a:t>(</a:t>
                </a:r>
                <a:r>
                  <a:rPr lang="ja-JP"/>
                  <a:t>医科</a:t>
                </a:r>
                <a:r>
                  <a:rPr lang="en-US"/>
                  <a:t>)(</a:t>
                </a:r>
                <a:r>
                  <a:rPr lang="ja-JP"/>
                  <a:t>人</a:t>
                </a:r>
                <a:r>
                  <a:rPr lang="en-US"/>
                  <a:t>)</a:t>
                </a:r>
                <a:endParaRPr lang="ja-JP"/>
              </a:p>
            </c:rich>
          </c:tx>
          <c:layout>
            <c:manualLayout>
              <c:xMode val="edge"/>
              <c:yMode val="edge"/>
              <c:x val="7.1323689569156943E-3"/>
              <c:y val="2.7075641346448992E-2"/>
            </c:manualLayout>
          </c:layout>
          <c:overlay val="0"/>
        </c:title>
        <c:numFmt formatCode="General" sourceLinked="1"/>
        <c:majorTickMark val="out"/>
        <c:minorTickMark val="none"/>
        <c:tickLblPos val="nextTo"/>
        <c:spPr>
          <a:ln w="9525">
            <a:solidFill>
              <a:srgbClr val="7F7F7F"/>
            </a:solidFill>
            <a:prstDash val="solid"/>
          </a:ln>
        </c:spPr>
        <c:crossAx val="264142016"/>
        <c:crosses val="autoZero"/>
        <c:crossBetween val="between"/>
      </c:valAx>
      <c:valAx>
        <c:axId val="264143136"/>
        <c:scaling>
          <c:orientation val="minMax"/>
        </c:scaling>
        <c:delete val="0"/>
        <c:axPos val="r"/>
        <c:title>
          <c:tx>
            <c:rich>
              <a:bodyPr rot="0" vert="horz"/>
              <a:lstStyle/>
              <a:p>
                <a:pPr>
                  <a:defRPr/>
                </a:pPr>
                <a:r>
                  <a:rPr lang="ja-JP"/>
                  <a:t>在宅医療患者割合</a:t>
                </a:r>
                <a:br>
                  <a:rPr lang="en-US"/>
                </a:br>
                <a:r>
                  <a:rPr lang="en-US"/>
                  <a:t>(</a:t>
                </a:r>
                <a:r>
                  <a:rPr lang="ja-JP"/>
                  <a:t>医科</a:t>
                </a:r>
                <a:r>
                  <a:rPr lang="en-US"/>
                  <a:t>)(%)</a:t>
                </a:r>
                <a:endParaRPr lang="ja-JP"/>
              </a:p>
            </c:rich>
          </c:tx>
          <c:layout>
            <c:manualLayout>
              <c:xMode val="edge"/>
              <c:yMode val="edge"/>
              <c:x val="0.93286588759042854"/>
              <c:y val="4.2584937299504223E-2"/>
            </c:manualLayout>
          </c:layout>
          <c:overlay val="0"/>
        </c:title>
        <c:numFmt formatCode="0.0%" sourceLinked="1"/>
        <c:majorTickMark val="out"/>
        <c:minorTickMark val="none"/>
        <c:tickLblPos val="nextTo"/>
        <c:spPr>
          <a:ln w="9525">
            <a:solidFill>
              <a:srgbClr val="7F7F7F"/>
            </a:solidFill>
            <a:prstDash val="solid"/>
          </a:ln>
        </c:spPr>
        <c:crossAx val="264143696"/>
        <c:crosses val="max"/>
        <c:crossBetween val="between"/>
      </c:valAx>
      <c:catAx>
        <c:axId val="264143696"/>
        <c:scaling>
          <c:orientation val="minMax"/>
        </c:scaling>
        <c:delete val="1"/>
        <c:axPos val="b"/>
        <c:numFmt formatCode="General" sourceLinked="1"/>
        <c:majorTickMark val="out"/>
        <c:minorTickMark val="none"/>
        <c:tickLblPos val="nextTo"/>
        <c:crossAx val="264143136"/>
        <c:crosses val="autoZero"/>
        <c:auto val="1"/>
        <c:lblAlgn val="ctr"/>
        <c:lblOffset val="100"/>
        <c:noMultiLvlLbl val="0"/>
      </c:catAx>
    </c:plotArea>
    <c:legend>
      <c:legendPos val="t"/>
      <c:layout>
        <c:manualLayout>
          <c:xMode val="edge"/>
          <c:yMode val="edge"/>
          <c:x val="0.15747208782733055"/>
          <c:y val="3.2407407407407406E-2"/>
          <c:w val="0.63551795030360436"/>
          <c:h val="9.3981481481481485E-2"/>
        </c:manualLayout>
      </c:layout>
      <c:overlay val="0"/>
      <c:spPr>
        <a:ln>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033136942706287E-2"/>
          <c:y val="0.13036325689827324"/>
          <c:w val="0.88397675014391952"/>
          <c:h val="0.75319448222662977"/>
        </c:manualLayout>
      </c:layout>
      <c:barChart>
        <c:barDir val="col"/>
        <c:grouping val="clustered"/>
        <c:varyColors val="0"/>
        <c:ser>
          <c:idx val="0"/>
          <c:order val="0"/>
          <c:tx>
            <c:v>在宅医療患者数(歯科)</c:v>
          </c:tx>
          <c:spPr>
            <a:solidFill>
              <a:srgbClr val="FFC000"/>
            </a:solidFill>
            <a:ln>
              <a:noFill/>
            </a:ln>
          </c:spPr>
          <c:invertIfNegative val="0"/>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AA9-4114-B16C-B3D08DFDAB69}"/>
                </c:ext>
              </c:extLst>
            </c:dLbl>
            <c:dLbl>
              <c:idx val="1"/>
              <c:layout>
                <c:manualLayout>
                  <c:x val="4.7058818685727068E-2"/>
                  <c:y val="3.534321707887741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35-4A13-AD93-B8D2EA2F5262}"/>
                </c:ext>
              </c:extLst>
            </c:dLbl>
            <c:dLbl>
              <c:idx val="2"/>
              <c:layout>
                <c:manualLayout>
                  <c:x val="4.7058818685727068E-2"/>
                  <c:y val="2.829463683763442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935-4A13-AD93-B8D2EA2F5262}"/>
                </c:ext>
              </c:extLst>
            </c:dLbl>
            <c:dLbl>
              <c:idx val="3"/>
              <c:layout>
                <c:manualLayout>
                  <c:x val="0"/>
                  <c:y val="8.40099835424137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935-4A13-AD93-B8D2EA2F5262}"/>
                </c:ext>
              </c:extLst>
            </c:dLbl>
            <c:dLbl>
              <c:idx val="4"/>
              <c:layout>
                <c:manualLayout>
                  <c:x val="0"/>
                  <c:y val="6.6130625501718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935-4A13-AD93-B8D2EA2F5262}"/>
                </c:ext>
              </c:extLst>
            </c:dLbl>
            <c:dLbl>
              <c:idx val="5"/>
              <c:layout>
                <c:manualLayout>
                  <c:x val="0"/>
                  <c:y val="5.92909069110963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935-4A13-AD93-B8D2EA2F5262}"/>
                </c:ext>
              </c:extLst>
            </c:dLbl>
            <c:dLbl>
              <c:idx val="6"/>
              <c:layout>
                <c:manualLayout>
                  <c:x val="0"/>
                  <c:y val="1.118955718438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935-4A13-AD93-B8D2EA2F5262}"/>
                </c:ext>
              </c:extLst>
            </c:dLbl>
            <c:dLbl>
              <c:idx val="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AA9-4114-B16C-B3D08DFDAB69}"/>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'要介護度別_在宅(歯科)'!$N$19:$N$26</c:f>
              <c:strCache>
                <c:ptCount val="8"/>
                <c:pt idx="0">
                  <c:v>非該当</c:v>
                </c:pt>
                <c:pt idx="1">
                  <c:v>要支援1</c:v>
                </c:pt>
                <c:pt idx="2">
                  <c:v>要支援2</c:v>
                </c:pt>
                <c:pt idx="3">
                  <c:v>要介護1</c:v>
                </c:pt>
                <c:pt idx="4">
                  <c:v>要介護2</c:v>
                </c:pt>
                <c:pt idx="5">
                  <c:v>要介護3</c:v>
                </c:pt>
                <c:pt idx="6">
                  <c:v>要介護4</c:v>
                </c:pt>
                <c:pt idx="7">
                  <c:v>要介護5</c:v>
                </c:pt>
              </c:strCache>
            </c:strRef>
          </c:cat>
          <c:val>
            <c:numRef>
              <c:f>'要介護度別_在宅(歯科)'!$D$6:$D$13</c:f>
              <c:numCache>
                <c:formatCode>General</c:formatCode>
                <c:ptCount val="8"/>
                <c:pt idx="0">
                  <c:v>35183</c:v>
                </c:pt>
                <c:pt idx="1">
                  <c:v>845</c:v>
                </c:pt>
                <c:pt idx="2">
                  <c:v>1111</c:v>
                </c:pt>
                <c:pt idx="3">
                  <c:v>5359</c:v>
                </c:pt>
                <c:pt idx="4">
                  <c:v>7847</c:v>
                </c:pt>
                <c:pt idx="5">
                  <c:v>11816</c:v>
                </c:pt>
                <c:pt idx="6">
                  <c:v>16408</c:v>
                </c:pt>
                <c:pt idx="7">
                  <c:v>15135</c:v>
                </c:pt>
              </c:numCache>
            </c:numRef>
          </c:val>
          <c:extLst>
            <c:ext xmlns:c16="http://schemas.microsoft.com/office/drawing/2014/chart" uri="{C3380CC4-5D6E-409C-BE32-E72D297353CC}">
              <c16:uniqueId val="{00000006-D935-4A13-AD93-B8D2EA2F5262}"/>
            </c:ext>
          </c:extLst>
        </c:ser>
        <c:dLbls>
          <c:showLegendKey val="0"/>
          <c:showVal val="0"/>
          <c:showCatName val="0"/>
          <c:showSerName val="0"/>
          <c:showPercent val="0"/>
          <c:showBubbleSize val="0"/>
        </c:dLbls>
        <c:gapWidth val="150"/>
        <c:axId val="331468704"/>
        <c:axId val="331469264"/>
      </c:barChart>
      <c:lineChart>
        <c:grouping val="standard"/>
        <c:varyColors val="0"/>
        <c:ser>
          <c:idx val="1"/>
          <c:order val="1"/>
          <c:tx>
            <c:v>在宅医療患者割合(歯科)</c:v>
          </c:tx>
          <c:spPr>
            <a:ln>
              <a:solidFill>
                <a:srgbClr val="D99694"/>
              </a:solidFill>
            </a:ln>
          </c:spPr>
          <c:marker>
            <c:symbol val="circle"/>
            <c:size val="5"/>
            <c:spPr>
              <a:solidFill>
                <a:srgbClr val="D99694"/>
              </a:solidFill>
              <a:ln>
                <a:noFill/>
              </a:ln>
            </c:spPr>
          </c:marker>
          <c:dLbls>
            <c:dLbl>
              <c:idx val="1"/>
              <c:layout>
                <c:manualLayout>
                  <c:x val="-2.3349181889847987E-2"/>
                  <c:y val="-2.21751461753518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35-4A13-AD93-B8D2EA2F5262}"/>
                </c:ext>
              </c:extLst>
            </c:dLbl>
            <c:dLbl>
              <c:idx val="2"/>
              <c:layout>
                <c:manualLayout>
                  <c:x val="-3.0619316492273532E-2"/>
                  <c:y val="-2.26402470395139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935-4A13-AD93-B8D2EA2F5262}"/>
                </c:ext>
              </c:extLst>
            </c:dLbl>
            <c:dLbl>
              <c:idx val="3"/>
              <c:layout>
                <c:manualLayout>
                  <c:x val="-4.3123355141438453E-2"/>
                  <c:y val="-1.42481903661619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935-4A13-AD93-B8D2EA2F5262}"/>
                </c:ext>
              </c:extLst>
            </c:dLbl>
            <c:dLbl>
              <c:idx val="4"/>
              <c:layout>
                <c:manualLayout>
                  <c:x val="-4.1337240354357437E-2"/>
                  <c:y val="-3.10320812829933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935-4A13-AD93-B8D2EA2F5262}"/>
                </c:ext>
              </c:extLst>
            </c:dLbl>
            <c:dLbl>
              <c:idx val="5"/>
              <c:layout>
                <c:manualLayout>
                  <c:x val="-4.9115634901380892E-2"/>
                  <c:y val="-1.40829249706225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935-4A13-AD93-B8D2EA2F5262}"/>
                </c:ext>
              </c:extLst>
            </c:dLbl>
            <c:dLbl>
              <c:idx val="6"/>
              <c:layout>
                <c:manualLayout>
                  <c:x val="-3.6431368799200468E-2"/>
                  <c:y val="-3.62994431023273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597-4BE5-B0AE-B699B2F4D8D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'要介護度別_在宅(歯科)'!$N$19:$N$26</c:f>
              <c:strCache>
                <c:ptCount val="8"/>
                <c:pt idx="0">
                  <c:v>非該当</c:v>
                </c:pt>
                <c:pt idx="1">
                  <c:v>要支援1</c:v>
                </c:pt>
                <c:pt idx="2">
                  <c:v>要支援2</c:v>
                </c:pt>
                <c:pt idx="3">
                  <c:v>要介護1</c:v>
                </c:pt>
                <c:pt idx="4">
                  <c:v>要介護2</c:v>
                </c:pt>
                <c:pt idx="5">
                  <c:v>要介護3</c:v>
                </c:pt>
                <c:pt idx="6">
                  <c:v>要介護4</c:v>
                </c:pt>
                <c:pt idx="7">
                  <c:v>要介護5</c:v>
                </c:pt>
              </c:strCache>
            </c:strRef>
          </c:cat>
          <c:val>
            <c:numRef>
              <c:f>'要介護度別_在宅(歯科)'!$F$6:$F$13</c:f>
              <c:numCache>
                <c:formatCode>0.0%</c:formatCode>
                <c:ptCount val="8"/>
                <c:pt idx="0">
                  <c:v>3.6208124418537636E-2</c:v>
                </c:pt>
                <c:pt idx="1">
                  <c:v>1.4089438756794611E-2</c:v>
                </c:pt>
                <c:pt idx="2">
                  <c:v>2.5725929699439633E-2</c:v>
                </c:pt>
                <c:pt idx="3">
                  <c:v>8.9076161031880582E-2</c:v>
                </c:pt>
                <c:pt idx="4">
                  <c:v>0.15326171875</c:v>
                </c:pt>
                <c:pt idx="5">
                  <c:v>0.29408397421538612</c:v>
                </c:pt>
                <c:pt idx="6">
                  <c:v>0.38566223998119636</c:v>
                </c:pt>
                <c:pt idx="7">
                  <c:v>0.44240156674753733</c:v>
                </c:pt>
              </c:numCache>
            </c:numRef>
          </c:val>
          <c:smooth val="0"/>
          <c:extLst>
            <c:ext xmlns:c16="http://schemas.microsoft.com/office/drawing/2014/chart" uri="{C3380CC4-5D6E-409C-BE32-E72D297353CC}">
              <c16:uniqueId val="{0000000C-D935-4A13-AD93-B8D2EA2F5262}"/>
            </c:ext>
          </c:extLst>
        </c:ser>
        <c:dLbls>
          <c:showLegendKey val="0"/>
          <c:showVal val="0"/>
          <c:showCatName val="0"/>
          <c:showSerName val="0"/>
          <c:showPercent val="0"/>
          <c:showBubbleSize val="0"/>
        </c:dLbls>
        <c:marker val="1"/>
        <c:smooth val="0"/>
        <c:axId val="331470384"/>
        <c:axId val="331469824"/>
      </c:lineChart>
      <c:catAx>
        <c:axId val="331468704"/>
        <c:scaling>
          <c:orientation val="minMax"/>
        </c:scaling>
        <c:delete val="0"/>
        <c:axPos val="b"/>
        <c:numFmt formatCode="General" sourceLinked="0"/>
        <c:majorTickMark val="out"/>
        <c:minorTickMark val="none"/>
        <c:tickLblPos val="nextTo"/>
        <c:spPr>
          <a:ln w="9525">
            <a:solidFill>
              <a:srgbClr val="7F7F7F"/>
            </a:solidFill>
            <a:prstDash val="solid"/>
          </a:ln>
        </c:spPr>
        <c:crossAx val="331469264"/>
        <c:crosses val="autoZero"/>
        <c:auto val="1"/>
        <c:lblAlgn val="ctr"/>
        <c:lblOffset val="100"/>
        <c:noMultiLvlLbl val="0"/>
      </c:catAx>
      <c:valAx>
        <c:axId val="331469264"/>
        <c:scaling>
          <c:orientation val="minMax"/>
        </c:scaling>
        <c:delete val="0"/>
        <c:axPos val="l"/>
        <c:majorGridlines>
          <c:spPr>
            <a:ln>
              <a:solidFill>
                <a:srgbClr val="D9D9D9"/>
              </a:solidFill>
            </a:ln>
          </c:spPr>
        </c:majorGridlines>
        <c:title>
          <c:tx>
            <c:rich>
              <a:bodyPr rot="0" vert="horz"/>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r>
                  <a:rPr lang="ja-JP" altLang="ja-JP" sz="1000" b="1" i="0" baseline="0">
                    <a:effectLst/>
                  </a:rPr>
                  <a:t>在宅医療患者数</a:t>
                </a:r>
                <a:br>
                  <a:rPr lang="en-US" altLang="ja-JP" sz="1000" b="1" i="0" baseline="0">
                    <a:effectLst/>
                  </a:rPr>
                </a:br>
                <a:r>
                  <a:rPr lang="en-US" altLang="ja-JP" sz="1000" b="1" i="0" baseline="0">
                    <a:effectLst/>
                  </a:rPr>
                  <a:t>(</a:t>
                </a:r>
                <a:r>
                  <a:rPr lang="ja-JP" altLang="en-US" sz="1000" b="1" i="0" baseline="0">
                    <a:effectLst/>
                  </a:rPr>
                  <a:t>歯科</a:t>
                </a:r>
                <a:r>
                  <a:rPr lang="en-US" altLang="ja-JP" sz="1000" b="1" i="0" baseline="0">
                    <a:effectLst/>
                  </a:rPr>
                  <a:t>)(</a:t>
                </a:r>
                <a:r>
                  <a:rPr lang="ja-JP" altLang="ja-JP" sz="1000" b="1" i="0" baseline="0">
                    <a:effectLst/>
                  </a:rPr>
                  <a:t>人</a:t>
                </a:r>
                <a:r>
                  <a:rPr lang="en-US" altLang="ja-JP" sz="1000" b="1" i="0" baseline="0">
                    <a:effectLst/>
                  </a:rPr>
                  <a:t>)</a:t>
                </a:r>
                <a:endParaRPr lang="ja-JP" altLang="ja-JP" sz="1000">
                  <a:effectLst/>
                </a:endParaRPr>
              </a:p>
            </c:rich>
          </c:tx>
          <c:layout>
            <c:manualLayout>
              <c:xMode val="edge"/>
              <c:yMode val="edge"/>
              <c:x val="5.5124280260997359E-3"/>
              <c:y val="8.4745781561853632E-3"/>
            </c:manualLayout>
          </c:layout>
          <c:overlay val="0"/>
        </c:title>
        <c:numFmt formatCode="General" sourceLinked="1"/>
        <c:majorTickMark val="out"/>
        <c:minorTickMark val="none"/>
        <c:tickLblPos val="nextTo"/>
        <c:spPr>
          <a:ln w="9525">
            <a:solidFill>
              <a:srgbClr val="7F7F7F"/>
            </a:solidFill>
            <a:prstDash val="solid"/>
          </a:ln>
        </c:spPr>
        <c:txPr>
          <a:bodyPr/>
          <a:lstStyle/>
          <a:p>
            <a:pPr>
              <a:defRPr sz="1000"/>
            </a:pPr>
            <a:endParaRPr lang="ja-JP"/>
          </a:p>
        </c:txPr>
        <c:crossAx val="331468704"/>
        <c:crosses val="autoZero"/>
        <c:crossBetween val="between"/>
      </c:valAx>
      <c:valAx>
        <c:axId val="331469824"/>
        <c:scaling>
          <c:orientation val="minMax"/>
        </c:scaling>
        <c:delete val="0"/>
        <c:axPos val="r"/>
        <c:title>
          <c:tx>
            <c:rich>
              <a:bodyPr rot="0" vert="horz"/>
              <a:lstStyle/>
              <a:p>
                <a:pPr>
                  <a:defRPr sz="1000"/>
                </a:pPr>
                <a:r>
                  <a:rPr lang="ja-JP" sz="1000"/>
                  <a:t>在宅医療患者割合</a:t>
                </a:r>
                <a:endParaRPr lang="en-US" altLang="ja-JP" sz="1000"/>
              </a:p>
              <a:p>
                <a:pPr>
                  <a:defRPr sz="1000"/>
                </a:pPr>
                <a:r>
                  <a:rPr lang="en-US" sz="1000"/>
                  <a:t>(</a:t>
                </a:r>
                <a:r>
                  <a:rPr lang="ja-JP" sz="1000"/>
                  <a:t>歯科</a:t>
                </a:r>
                <a:r>
                  <a:rPr lang="en-US" sz="1000"/>
                  <a:t>)(%)</a:t>
                </a:r>
                <a:endParaRPr lang="ja-JP" sz="1000"/>
              </a:p>
            </c:rich>
          </c:tx>
          <c:layout>
            <c:manualLayout>
              <c:xMode val="edge"/>
              <c:yMode val="edge"/>
              <c:x val="0.87335949015907677"/>
              <c:y val="8.6865538250264305E-3"/>
            </c:manualLayout>
          </c:layout>
          <c:overlay val="0"/>
        </c:title>
        <c:numFmt formatCode="0.0%" sourceLinked="1"/>
        <c:majorTickMark val="out"/>
        <c:minorTickMark val="none"/>
        <c:tickLblPos val="nextTo"/>
        <c:spPr>
          <a:ln w="9525">
            <a:solidFill>
              <a:srgbClr val="7F7F7F"/>
            </a:solidFill>
            <a:prstDash val="solid"/>
          </a:ln>
        </c:spPr>
        <c:txPr>
          <a:bodyPr/>
          <a:lstStyle/>
          <a:p>
            <a:pPr>
              <a:defRPr sz="1000"/>
            </a:pPr>
            <a:endParaRPr lang="ja-JP"/>
          </a:p>
        </c:txPr>
        <c:crossAx val="331470384"/>
        <c:crosses val="max"/>
        <c:crossBetween val="between"/>
      </c:valAx>
      <c:catAx>
        <c:axId val="331470384"/>
        <c:scaling>
          <c:orientation val="minMax"/>
        </c:scaling>
        <c:delete val="1"/>
        <c:axPos val="b"/>
        <c:numFmt formatCode="General" sourceLinked="1"/>
        <c:majorTickMark val="out"/>
        <c:minorTickMark val="none"/>
        <c:tickLblPos val="nextTo"/>
        <c:crossAx val="331469824"/>
        <c:crosses val="autoZero"/>
        <c:auto val="1"/>
        <c:lblAlgn val="ctr"/>
        <c:lblOffset val="100"/>
        <c:noMultiLvlLbl val="0"/>
      </c:catAx>
    </c:plotArea>
    <c:legend>
      <c:legendPos val="t"/>
      <c:layout>
        <c:manualLayout>
          <c:xMode val="edge"/>
          <c:yMode val="edge"/>
          <c:x val="0.17611968449931412"/>
          <c:y val="2.3932787030736917E-2"/>
          <c:w val="0.61223789927493633"/>
          <c:h val="7.1382639659824651E-2"/>
        </c:manualLayout>
      </c:layout>
      <c:overlay val="0"/>
      <c:spPr>
        <a:ln>
          <a:solidFill>
            <a:srgbClr val="7F7F7F"/>
          </a:solidFill>
        </a:ln>
      </c:spPr>
      <c:txPr>
        <a:bodyPr/>
        <a:lstStyle/>
        <a:p>
          <a:pPr>
            <a:defRPr sz="1000"/>
          </a:pPr>
          <a:endParaRPr lang="ja-JP"/>
        </a:p>
      </c:txPr>
    </c:legend>
    <c:plotVisOnly val="1"/>
    <c:dispBlanksAs val="gap"/>
    <c:showDLblsOverMax val="0"/>
  </c:chart>
  <c:spPr>
    <a:ln>
      <a:solidFill>
        <a:srgbClr val="7F7F7F"/>
      </a:solidFill>
    </a:ln>
  </c:spPr>
  <c:txPr>
    <a:bodyPr/>
    <a:lstStyle/>
    <a:p>
      <a:pPr>
        <a:defRPr sz="9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391062801932369"/>
          <c:y val="7.8162778672273808E-2"/>
          <c:w val="0.78018091787439625"/>
          <c:h val="0.91713182910959656"/>
        </c:manualLayout>
      </c:layout>
      <c:barChart>
        <c:barDir val="bar"/>
        <c:grouping val="clustered"/>
        <c:varyColors val="0"/>
        <c:ser>
          <c:idx val="0"/>
          <c:order val="0"/>
          <c:tx>
            <c:strRef>
              <c:f>'地区別_在宅(歯科)'!$BY$5</c:f>
              <c:strCache>
                <c:ptCount val="1"/>
                <c:pt idx="0">
                  <c:v>在宅医療患者割合(歯科)</c:v>
                </c:pt>
              </c:strCache>
            </c:strRef>
          </c:tx>
          <c:spPr>
            <a:solidFill>
              <a:schemeClr val="accent3">
                <a:lumMod val="60000"/>
                <a:lumOff val="40000"/>
              </a:schemeClr>
            </a:solidFill>
            <a:ln>
              <a:noFill/>
            </a:ln>
          </c:spPr>
          <c:invertIfNegative val="0"/>
          <c:dLbls>
            <c:dLbl>
              <c:idx val="1"/>
              <c:layout>
                <c:manualLayout>
                  <c:x val="-6.13526570048320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8B5-4463-8AEB-589E53E8BC34}"/>
                </c:ext>
              </c:extLst>
            </c:dLbl>
            <c:dLbl>
              <c:idx val="2"/>
              <c:layout>
                <c:manualLayout>
                  <c:x val="6.719656715489875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4A-4D46-ACB4-A64C6CD83DCD}"/>
                </c:ext>
              </c:extLst>
            </c:dLbl>
            <c:dLbl>
              <c:idx val="3"/>
              <c:layout>
                <c:manualLayout>
                  <c:x val="1.4388768115942028E-2"/>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19-4AFB-A687-B679F391778C}"/>
                </c:ext>
              </c:extLst>
            </c:dLbl>
            <c:dLbl>
              <c:idx val="4"/>
              <c:layout>
                <c:manualLayout>
                  <c:x val="1.6288043478260756E-2"/>
                  <c:y val="2.4346953838429738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19-4AFB-A687-B679F391778C}"/>
                </c:ext>
              </c:extLst>
            </c:dLbl>
            <c:dLbl>
              <c:idx val="5"/>
              <c:layout>
                <c:manualLayout>
                  <c:x val="-4.601449275362431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E4-4B79-A490-276C3E952967}"/>
                </c:ext>
              </c:extLst>
            </c:dLbl>
            <c:numFmt formatCode="0.0%" sourceLinked="0"/>
            <c:spPr>
              <a:noFill/>
              <a:ln>
                <a:noFill/>
              </a:ln>
              <a:effectLst/>
            </c:spPr>
            <c:txPr>
              <a:bodyPr/>
              <a:lstStyle/>
              <a:p>
                <a:pPr>
                  <a:defRPr sz="10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'地区別_在宅(歯科)'!$BY$7:$BY$14</c:f>
              <c:strCache>
                <c:ptCount val="8"/>
                <c:pt idx="0">
                  <c:v>大阪市医療圏</c:v>
                </c:pt>
                <c:pt idx="1">
                  <c:v>豊能医療圏</c:v>
                </c:pt>
                <c:pt idx="2">
                  <c:v>南河内医療圏</c:v>
                </c:pt>
                <c:pt idx="3">
                  <c:v>堺市医療圏</c:v>
                </c:pt>
                <c:pt idx="4">
                  <c:v>中河内医療圏</c:v>
                </c:pt>
                <c:pt idx="5">
                  <c:v>三島医療圏</c:v>
                </c:pt>
                <c:pt idx="6">
                  <c:v>北河内医療圏</c:v>
                </c:pt>
                <c:pt idx="7">
                  <c:v>泉州医療圏</c:v>
                </c:pt>
              </c:strCache>
            </c:strRef>
          </c:cat>
          <c:val>
            <c:numRef>
              <c:f>'地区別_在宅(歯科)'!$CA$7:$CA$14</c:f>
              <c:numCache>
                <c:formatCode>0.0%</c:formatCode>
                <c:ptCount val="8"/>
                <c:pt idx="0">
                  <c:v>7.6999999999999999E-2</c:v>
                </c:pt>
                <c:pt idx="1">
                  <c:v>7.5999999999999998E-2</c:v>
                </c:pt>
                <c:pt idx="2">
                  <c:v>7.0999999999999994E-2</c:v>
                </c:pt>
                <c:pt idx="3">
                  <c:v>7.0000000000000007E-2</c:v>
                </c:pt>
                <c:pt idx="4">
                  <c:v>7.0000000000000007E-2</c:v>
                </c:pt>
                <c:pt idx="5">
                  <c:v>6.7000000000000004E-2</c:v>
                </c:pt>
                <c:pt idx="6">
                  <c:v>6.3E-2</c:v>
                </c:pt>
                <c:pt idx="7">
                  <c:v>6.0999999999999999E-2</c:v>
                </c:pt>
              </c:numCache>
            </c:numRef>
          </c:val>
          <c:extLst>
            <c:ext xmlns:c16="http://schemas.microsoft.com/office/drawing/2014/chart" uri="{C3380CC4-5D6E-409C-BE32-E72D297353CC}">
              <c16:uniqueId val="{00000000-3670-4164-9B83-BA81483DD8A5}"/>
            </c:ext>
          </c:extLst>
        </c:ser>
        <c:dLbls>
          <c:showLegendKey val="0"/>
          <c:showVal val="0"/>
          <c:showCatName val="0"/>
          <c:showSerName val="0"/>
          <c:showPercent val="0"/>
          <c:showBubbleSize val="0"/>
        </c:dLbls>
        <c:gapWidth val="150"/>
        <c:axId val="331473184"/>
        <c:axId val="33147374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423913043478273"/>
                  <c:y val="-0.8899397619047618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3670-4164-9B83-BA81483DD8A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'地区別_在宅(歯科)'!$CF$7:$CF$14</c:f>
              <c:numCache>
                <c:formatCode>0.0%</c:formatCode>
                <c:ptCount val="8"/>
                <c:pt idx="0">
                  <c:v>7.1999999999999995E-2</c:v>
                </c:pt>
                <c:pt idx="1">
                  <c:v>7.1999999999999995E-2</c:v>
                </c:pt>
                <c:pt idx="2">
                  <c:v>7.1999999999999995E-2</c:v>
                </c:pt>
                <c:pt idx="3">
                  <c:v>7.1999999999999995E-2</c:v>
                </c:pt>
                <c:pt idx="4">
                  <c:v>7.1999999999999995E-2</c:v>
                </c:pt>
                <c:pt idx="5">
                  <c:v>7.1999999999999995E-2</c:v>
                </c:pt>
                <c:pt idx="6">
                  <c:v>7.1999999999999995E-2</c:v>
                </c:pt>
                <c:pt idx="7">
                  <c:v>7.1999999999999995E-2</c:v>
                </c:pt>
              </c:numCache>
            </c:numRef>
          </c:xVal>
          <c:yVal>
            <c:numRef>
              <c:f>'地区別_在宅(歯科)'!$CH$7:$CH$14</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02-3670-4164-9B83-BA81483DD8A5}"/>
            </c:ext>
          </c:extLst>
        </c:ser>
        <c:dLbls>
          <c:showLegendKey val="0"/>
          <c:showVal val="0"/>
          <c:showCatName val="0"/>
          <c:showSerName val="0"/>
          <c:showPercent val="0"/>
          <c:showBubbleSize val="0"/>
        </c:dLbls>
        <c:axId val="331474864"/>
        <c:axId val="331474304"/>
      </c:scatterChart>
      <c:catAx>
        <c:axId val="331473184"/>
        <c:scaling>
          <c:orientation val="maxMin"/>
        </c:scaling>
        <c:delete val="0"/>
        <c:axPos val="l"/>
        <c:numFmt formatCode="General" sourceLinked="0"/>
        <c:majorTickMark val="none"/>
        <c:minorTickMark val="none"/>
        <c:tickLblPos val="nextTo"/>
        <c:spPr>
          <a:ln>
            <a:solidFill>
              <a:srgbClr val="7F7F7F"/>
            </a:solidFill>
          </a:ln>
        </c:spPr>
        <c:crossAx val="331473744"/>
        <c:crosses val="autoZero"/>
        <c:auto val="1"/>
        <c:lblAlgn val="ctr"/>
        <c:lblOffset val="100"/>
        <c:noMultiLvlLbl val="0"/>
      </c:catAx>
      <c:valAx>
        <c:axId val="331473744"/>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948647342995169"/>
              <c:y val="2.8773730158730158E-2"/>
            </c:manualLayout>
          </c:layout>
          <c:overlay val="0"/>
        </c:title>
        <c:numFmt formatCode="0.0%" sourceLinked="0"/>
        <c:majorTickMark val="out"/>
        <c:minorTickMark val="none"/>
        <c:tickLblPos val="nextTo"/>
        <c:spPr>
          <a:ln>
            <a:solidFill>
              <a:srgbClr val="7F7F7F"/>
            </a:solidFill>
          </a:ln>
        </c:spPr>
        <c:crossAx val="331473184"/>
        <c:crosses val="autoZero"/>
        <c:crossBetween val="between"/>
      </c:valAx>
      <c:valAx>
        <c:axId val="331474304"/>
        <c:scaling>
          <c:orientation val="minMax"/>
          <c:max val="50"/>
          <c:min val="0"/>
        </c:scaling>
        <c:delete val="1"/>
        <c:axPos val="r"/>
        <c:numFmt formatCode="General" sourceLinked="1"/>
        <c:majorTickMark val="out"/>
        <c:minorTickMark val="none"/>
        <c:tickLblPos val="nextTo"/>
        <c:crossAx val="331474864"/>
        <c:crosses val="max"/>
        <c:crossBetween val="midCat"/>
      </c:valAx>
      <c:valAx>
        <c:axId val="331474864"/>
        <c:scaling>
          <c:orientation val="minMax"/>
        </c:scaling>
        <c:delete val="1"/>
        <c:axPos val="b"/>
        <c:numFmt formatCode="0.0%" sourceLinked="1"/>
        <c:majorTickMark val="out"/>
        <c:minorTickMark val="none"/>
        <c:tickLblPos val="nextTo"/>
        <c:crossAx val="331474304"/>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64009661835749"/>
          <c:y val="7.8162778672273808E-2"/>
          <c:w val="0.79245144927536237"/>
          <c:h val="0.91713182910959656"/>
        </c:manualLayout>
      </c:layout>
      <c:barChart>
        <c:barDir val="bar"/>
        <c:grouping val="clustered"/>
        <c:varyColors val="0"/>
        <c:ser>
          <c:idx val="0"/>
          <c:order val="0"/>
          <c:tx>
            <c:strRef>
              <c:f>'地区別_在宅(歯科)'!$CB$5</c:f>
              <c:strCache>
                <c:ptCount val="1"/>
                <c:pt idx="0">
                  <c:v>訪問診療患者割合(歯科)</c:v>
                </c:pt>
              </c:strCache>
            </c:strRef>
          </c:tx>
          <c:spPr>
            <a:solidFill>
              <a:schemeClr val="accent3">
                <a:lumMod val="60000"/>
                <a:lumOff val="40000"/>
              </a:schemeClr>
            </a:solidFill>
            <a:ln>
              <a:noFill/>
            </a:ln>
          </c:spPr>
          <c:invertIfNegative val="0"/>
          <c:dLbls>
            <c:dLbl>
              <c:idx val="0"/>
              <c:layout>
                <c:manualLayout>
                  <c:x val="-3.067632850241658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06-447A-9720-9573E2BE559E}"/>
                </c:ext>
              </c:extLst>
            </c:dLbl>
            <c:dLbl>
              <c:idx val="2"/>
              <c:layout>
                <c:manualLayout>
                  <c:x val="6.7196567154899989E-3"/>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F1-4944-939D-E3270B782C09}"/>
                </c:ext>
              </c:extLst>
            </c:dLbl>
            <c:dLbl>
              <c:idx val="3"/>
              <c:layout>
                <c:manualLayout>
                  <c:x val="1.6799141788724999E-2"/>
                  <c:y val="2.434695383087145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17-420F-9796-EE580CD08322}"/>
                </c:ext>
              </c:extLst>
            </c:dLbl>
            <c:dLbl>
              <c:idx val="4"/>
              <c:layout>
                <c:manualLayout>
                  <c:x val="1.782137681159409E-2"/>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17-420F-9796-EE580CD08322}"/>
                </c:ext>
              </c:extLst>
            </c:dLbl>
            <c:dLbl>
              <c:idx val="5"/>
              <c:layout>
                <c:manualLayout>
                  <c:x val="-1.53381642512077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21-44B3-A2CE-F5E0AD2277C7}"/>
                </c:ext>
              </c:extLst>
            </c:dLbl>
            <c:dLbl>
              <c:idx val="6"/>
              <c:layout>
                <c:manualLayout>
                  <c:x val="-1.1247857181346359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21-44B3-A2CE-F5E0AD2277C7}"/>
                </c:ext>
              </c:extLst>
            </c:dLbl>
            <c:numFmt formatCode="0.0%" sourceLinked="0"/>
            <c:spPr>
              <a:noFill/>
              <a:ln>
                <a:noFill/>
              </a:ln>
              <a:effectLst/>
            </c:spPr>
            <c:txPr>
              <a:bodyPr/>
              <a:lstStyle/>
              <a:p>
                <a:pPr>
                  <a:defRPr sz="10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'地区別_在宅(歯科)'!$CB$7:$CB$14</c:f>
              <c:strCache>
                <c:ptCount val="8"/>
                <c:pt idx="0">
                  <c:v>大阪市医療圏</c:v>
                </c:pt>
                <c:pt idx="1">
                  <c:v>豊能医療圏</c:v>
                </c:pt>
                <c:pt idx="2">
                  <c:v>南河内医療圏</c:v>
                </c:pt>
                <c:pt idx="3">
                  <c:v>中河内医療圏</c:v>
                </c:pt>
                <c:pt idx="4">
                  <c:v>堺市医療圏</c:v>
                </c:pt>
                <c:pt idx="5">
                  <c:v>三島医療圏</c:v>
                </c:pt>
                <c:pt idx="6">
                  <c:v>北河内医療圏</c:v>
                </c:pt>
                <c:pt idx="7">
                  <c:v>泉州医療圏</c:v>
                </c:pt>
              </c:strCache>
            </c:strRef>
          </c:cat>
          <c:val>
            <c:numRef>
              <c:f>'地区別_在宅(歯科)'!$CD$7:$CD$14</c:f>
              <c:numCache>
                <c:formatCode>0.0%</c:formatCode>
                <c:ptCount val="8"/>
                <c:pt idx="0">
                  <c:v>7.6999999999999999E-2</c:v>
                </c:pt>
                <c:pt idx="1">
                  <c:v>7.5999999999999998E-2</c:v>
                </c:pt>
                <c:pt idx="2">
                  <c:v>7.0999999999999994E-2</c:v>
                </c:pt>
                <c:pt idx="3">
                  <c:v>7.0000000000000007E-2</c:v>
                </c:pt>
                <c:pt idx="4">
                  <c:v>7.0000000000000007E-2</c:v>
                </c:pt>
                <c:pt idx="5">
                  <c:v>6.7000000000000004E-2</c:v>
                </c:pt>
                <c:pt idx="6">
                  <c:v>6.3E-2</c:v>
                </c:pt>
                <c:pt idx="7">
                  <c:v>6.0999999999999999E-2</c:v>
                </c:pt>
              </c:numCache>
            </c:numRef>
          </c:val>
          <c:extLst>
            <c:ext xmlns:c16="http://schemas.microsoft.com/office/drawing/2014/chart" uri="{C3380CC4-5D6E-409C-BE32-E72D297353CC}">
              <c16:uniqueId val="{00000000-6CCD-4FA4-B589-B12E8397330C}"/>
            </c:ext>
          </c:extLst>
        </c:ser>
        <c:dLbls>
          <c:showLegendKey val="0"/>
          <c:showVal val="0"/>
          <c:showCatName val="0"/>
          <c:showSerName val="0"/>
          <c:showPercent val="0"/>
          <c:showBubbleSize val="0"/>
        </c:dLbls>
        <c:gapWidth val="150"/>
        <c:axId val="321361584"/>
        <c:axId val="32136214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1810386473429962"/>
                  <c:y val="-0.89000793650793653"/>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6CCD-4FA4-B589-B12E8397330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'地区別_在宅(歯科)'!$CG$7:$CG$14</c:f>
              <c:numCache>
                <c:formatCode>0.0%</c:formatCode>
                <c:ptCount val="8"/>
                <c:pt idx="0">
                  <c:v>7.1999999999999995E-2</c:v>
                </c:pt>
                <c:pt idx="1">
                  <c:v>7.1999999999999995E-2</c:v>
                </c:pt>
                <c:pt idx="2">
                  <c:v>7.1999999999999995E-2</c:v>
                </c:pt>
                <c:pt idx="3">
                  <c:v>7.1999999999999995E-2</c:v>
                </c:pt>
                <c:pt idx="4">
                  <c:v>7.1999999999999995E-2</c:v>
                </c:pt>
                <c:pt idx="5">
                  <c:v>7.1999999999999995E-2</c:v>
                </c:pt>
                <c:pt idx="6">
                  <c:v>7.1999999999999995E-2</c:v>
                </c:pt>
                <c:pt idx="7">
                  <c:v>7.1999999999999995E-2</c:v>
                </c:pt>
              </c:numCache>
            </c:numRef>
          </c:xVal>
          <c:yVal>
            <c:numRef>
              <c:f>'地区別_在宅(歯科)'!$CH$7:$CH$14</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02-6CCD-4FA4-B589-B12E8397330C}"/>
            </c:ext>
          </c:extLst>
        </c:ser>
        <c:dLbls>
          <c:showLegendKey val="0"/>
          <c:showVal val="0"/>
          <c:showCatName val="0"/>
          <c:showSerName val="0"/>
          <c:showPercent val="0"/>
          <c:showBubbleSize val="0"/>
        </c:dLbls>
        <c:axId val="321363264"/>
        <c:axId val="321362704"/>
      </c:scatterChart>
      <c:catAx>
        <c:axId val="321361584"/>
        <c:scaling>
          <c:orientation val="maxMin"/>
        </c:scaling>
        <c:delete val="0"/>
        <c:axPos val="l"/>
        <c:numFmt formatCode="General" sourceLinked="0"/>
        <c:majorTickMark val="none"/>
        <c:minorTickMark val="none"/>
        <c:tickLblPos val="nextTo"/>
        <c:spPr>
          <a:ln>
            <a:solidFill>
              <a:srgbClr val="7F7F7F"/>
            </a:solidFill>
          </a:ln>
        </c:spPr>
        <c:crossAx val="321362144"/>
        <c:crosses val="autoZero"/>
        <c:auto val="1"/>
        <c:lblAlgn val="ctr"/>
        <c:lblOffset val="100"/>
        <c:noMultiLvlLbl val="0"/>
      </c:catAx>
      <c:valAx>
        <c:axId val="321362144"/>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948647342995169"/>
              <c:y val="2.8773730158730158E-2"/>
            </c:manualLayout>
          </c:layout>
          <c:overlay val="0"/>
        </c:title>
        <c:numFmt formatCode="0.0%" sourceLinked="0"/>
        <c:majorTickMark val="out"/>
        <c:minorTickMark val="none"/>
        <c:tickLblPos val="nextTo"/>
        <c:spPr>
          <a:ln>
            <a:solidFill>
              <a:srgbClr val="7F7F7F"/>
            </a:solidFill>
          </a:ln>
        </c:spPr>
        <c:crossAx val="321361584"/>
        <c:crosses val="autoZero"/>
        <c:crossBetween val="between"/>
      </c:valAx>
      <c:valAx>
        <c:axId val="321362704"/>
        <c:scaling>
          <c:orientation val="minMax"/>
          <c:max val="50"/>
          <c:min val="0"/>
        </c:scaling>
        <c:delete val="1"/>
        <c:axPos val="r"/>
        <c:numFmt formatCode="General" sourceLinked="1"/>
        <c:majorTickMark val="out"/>
        <c:minorTickMark val="none"/>
        <c:tickLblPos val="nextTo"/>
        <c:crossAx val="321363264"/>
        <c:crosses val="max"/>
        <c:crossBetween val="midCat"/>
      </c:valAx>
      <c:valAx>
        <c:axId val="321363264"/>
        <c:scaling>
          <c:orientation val="minMax"/>
        </c:scaling>
        <c:delete val="1"/>
        <c:axPos val="b"/>
        <c:numFmt formatCode="0.0%" sourceLinked="1"/>
        <c:majorTickMark val="out"/>
        <c:minorTickMark val="none"/>
        <c:tickLblPos val="nextTo"/>
        <c:crossAx val="321362704"/>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50483091787438"/>
          <c:y val="7.8162778672273808E-2"/>
          <c:w val="0.79858671497584544"/>
          <c:h val="0.91713182910959656"/>
        </c:manualLayout>
      </c:layout>
      <c:barChart>
        <c:barDir val="bar"/>
        <c:grouping val="clustered"/>
        <c:varyColors val="0"/>
        <c:ser>
          <c:idx val="0"/>
          <c:order val="0"/>
          <c:tx>
            <c:strRef>
              <c:f>'市区町村別_在宅(歯科)'!$CK$4</c:f>
              <c:strCache>
                <c:ptCount val="1"/>
                <c:pt idx="0">
                  <c:v>在宅医療患者割合(歯科)</c:v>
                </c:pt>
              </c:strCache>
            </c:strRef>
          </c:tx>
          <c:spPr>
            <a:solidFill>
              <a:schemeClr val="accent4">
                <a:lumMod val="60000"/>
                <a:lumOff val="40000"/>
              </a:schemeClr>
            </a:solidFill>
            <a:ln>
              <a:noFill/>
            </a:ln>
          </c:spPr>
          <c:invertIfNegative val="0"/>
          <c:dLbls>
            <c:dLbl>
              <c:idx val="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8E-4598-9881-F3C2BA895E92}"/>
                </c:ext>
              </c:extLst>
            </c:dLbl>
            <c:dLbl>
              <c:idx val="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D8E-4598-9881-F3C2BA895E92}"/>
                </c:ext>
              </c:extLst>
            </c:dLbl>
            <c:dLbl>
              <c:idx val="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D8E-4598-9881-F3C2BA895E92}"/>
                </c:ext>
              </c:extLst>
            </c:dLbl>
            <c:dLbl>
              <c:idx val="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D8E-4598-9881-F3C2BA895E92}"/>
                </c:ext>
              </c:extLst>
            </c:dLbl>
            <c:dLbl>
              <c:idx val="4"/>
              <c:layout>
                <c:manualLayout>
                  <c:x val="-1.122940325741837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D8E-4598-9881-F3C2BA895E92}"/>
                </c:ext>
              </c:extLst>
            </c:dLbl>
            <c:dLbl>
              <c:idx val="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D8E-4598-9881-F3C2BA895E92}"/>
                </c:ext>
              </c:extLst>
            </c:dLbl>
            <c:dLbl>
              <c:idx val="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D8E-4598-9881-F3C2BA895E92}"/>
                </c:ext>
              </c:extLst>
            </c:dLbl>
            <c:dLbl>
              <c:idx val="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D8E-4598-9881-F3C2BA895E92}"/>
                </c:ext>
              </c:extLst>
            </c:dLbl>
            <c:dLbl>
              <c:idx val="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D8E-4598-9881-F3C2BA895E92}"/>
                </c:ext>
              </c:extLst>
            </c:dLbl>
            <c:dLbl>
              <c:idx val="9"/>
              <c:layout>
                <c:manualLayout>
                  <c:x val="-1.122940325741837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D8E-4598-9881-F3C2BA895E92}"/>
                </c:ext>
              </c:extLst>
            </c:dLbl>
            <c:dLbl>
              <c:idx val="10"/>
              <c:layout>
                <c:manualLayout>
                  <c:x val="-1.122940325741837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D8E-4598-9881-F3C2BA895E92}"/>
                </c:ext>
              </c:extLst>
            </c:dLbl>
            <c:dLbl>
              <c:idx val="1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D8E-4598-9881-F3C2BA895E92}"/>
                </c:ext>
              </c:extLst>
            </c:dLbl>
            <c:dLbl>
              <c:idx val="1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D8E-4598-9881-F3C2BA895E92}"/>
                </c:ext>
              </c:extLst>
            </c:dLbl>
            <c:dLbl>
              <c:idx val="1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D8E-4598-9881-F3C2BA895E92}"/>
                </c:ext>
              </c:extLst>
            </c:dLbl>
            <c:dLbl>
              <c:idx val="14"/>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D8E-4598-9881-F3C2BA895E92}"/>
                </c:ext>
              </c:extLst>
            </c:dLbl>
            <c:dLbl>
              <c:idx val="1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D8E-4598-9881-F3C2BA895E92}"/>
                </c:ext>
              </c:extLst>
            </c:dLbl>
            <c:dLbl>
              <c:idx val="1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D8E-4598-9881-F3C2BA895E92}"/>
                </c:ext>
              </c:extLst>
            </c:dLbl>
            <c:dLbl>
              <c:idx val="1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D8E-4598-9881-F3C2BA895E92}"/>
                </c:ext>
              </c:extLst>
            </c:dLbl>
            <c:dLbl>
              <c:idx val="1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D8E-4598-9881-F3C2BA895E92}"/>
                </c:ext>
              </c:extLst>
            </c:dLbl>
            <c:dLbl>
              <c:idx val="1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D8E-4598-9881-F3C2BA895E92}"/>
                </c:ext>
              </c:extLst>
            </c:dLbl>
            <c:dLbl>
              <c:idx val="2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D8E-4598-9881-F3C2BA895E92}"/>
                </c:ext>
              </c:extLst>
            </c:dLbl>
            <c:dLbl>
              <c:idx val="2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D8E-4598-9881-F3C2BA895E92}"/>
                </c:ext>
              </c:extLst>
            </c:dLbl>
            <c:dLbl>
              <c:idx val="2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D8E-4598-9881-F3C2BA895E92}"/>
                </c:ext>
              </c:extLst>
            </c:dLbl>
            <c:dLbl>
              <c:idx val="2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D8E-4598-9881-F3C2BA895E92}"/>
                </c:ext>
              </c:extLst>
            </c:dLbl>
            <c:dLbl>
              <c:idx val="24"/>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D8E-4598-9881-F3C2BA895E92}"/>
                </c:ext>
              </c:extLst>
            </c:dLbl>
            <c:dLbl>
              <c:idx val="2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D8E-4598-9881-F3C2BA895E92}"/>
                </c:ext>
              </c:extLst>
            </c:dLbl>
            <c:dLbl>
              <c:idx val="2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D8E-4598-9881-F3C2BA895E92}"/>
                </c:ext>
              </c:extLst>
            </c:dLbl>
            <c:dLbl>
              <c:idx val="2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FD8E-4598-9881-F3C2BA895E92}"/>
                </c:ext>
              </c:extLst>
            </c:dLbl>
            <c:dLbl>
              <c:idx val="2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FD8E-4598-9881-F3C2BA895E92}"/>
                </c:ext>
              </c:extLst>
            </c:dLbl>
            <c:dLbl>
              <c:idx val="2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FD8E-4598-9881-F3C2BA895E92}"/>
                </c:ext>
              </c:extLst>
            </c:dLbl>
            <c:dLbl>
              <c:idx val="3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FD8E-4598-9881-F3C2BA895E92}"/>
                </c:ext>
              </c:extLst>
            </c:dLbl>
            <c:dLbl>
              <c:idx val="31"/>
              <c:layout>
                <c:manualLayout>
                  <c:x val="-1.122940325741837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FD8E-4598-9881-F3C2BA895E92}"/>
                </c:ext>
              </c:extLst>
            </c:dLbl>
            <c:dLbl>
              <c:idx val="32"/>
              <c:layout>
                <c:manualLayout>
                  <c:x val="-1.122940325741837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FD8E-4598-9881-F3C2BA895E92}"/>
                </c:ext>
              </c:extLst>
            </c:dLbl>
            <c:dLbl>
              <c:idx val="33"/>
              <c:layout>
                <c:manualLayout>
                  <c:x val="4.898913043478260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99-4483-893A-C93E9357AFCA}"/>
                </c:ext>
              </c:extLst>
            </c:dLbl>
            <c:dLbl>
              <c:idx val="34"/>
              <c:layout>
                <c:manualLayout>
                  <c:x val="4.898913043478260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99-4483-893A-C93E9357AFCA}"/>
                </c:ext>
              </c:extLst>
            </c:dLbl>
            <c:dLbl>
              <c:idx val="35"/>
              <c:layout>
                <c:manualLayout>
                  <c:x val="1.1021618357487923E-2"/>
                  <c:y val="2.343994654442057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99-4483-893A-C93E9357AFCA}"/>
                </c:ext>
              </c:extLst>
            </c:dLbl>
            <c:dLbl>
              <c:idx val="36"/>
              <c:layout>
                <c:manualLayout>
                  <c:x val="1.2555434782608583E-2"/>
                  <c:y val="1.562663102961371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99-4483-893A-C93E9357AFCA}"/>
                </c:ext>
              </c:extLst>
            </c:dLbl>
            <c:dLbl>
              <c:idx val="37"/>
              <c:layout>
                <c:manualLayout>
                  <c:x val="1.2551932367149759E-2"/>
                  <c:y val="2.343994654442057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99-4483-893A-C93E9357AFCA}"/>
                </c:ext>
              </c:extLst>
            </c:dLbl>
            <c:dLbl>
              <c:idx val="38"/>
              <c:layout>
                <c:manualLayout>
                  <c:x val="1.1598913043478262E-2"/>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699-4483-893A-C93E9357AFCA}"/>
                </c:ext>
              </c:extLst>
            </c:dLbl>
            <c:dLbl>
              <c:idx val="39"/>
              <c:layout>
                <c:manualLayout>
                  <c:x val="1.8481159420289855E-2"/>
                  <c:y val="2.401339562516495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699-4483-893A-C93E9357AFCA}"/>
                </c:ext>
              </c:extLst>
            </c:dLbl>
            <c:dLbl>
              <c:idx val="40"/>
              <c:layout>
                <c:manualLayout>
                  <c:x val="-4.3751207729468599E-3"/>
                  <c:y val="3.1746031746031748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699-4483-893A-C93E9357AFCA}"/>
                </c:ext>
              </c:extLst>
            </c:dLbl>
            <c:dLbl>
              <c:idx val="41"/>
              <c:layout>
                <c:manualLayout>
                  <c:x val="-4.3856280193237838E-3"/>
                  <c:y val="2.380952382430670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699-4483-893A-C93E9357AFCA}"/>
                </c:ext>
              </c:extLst>
            </c:dLbl>
            <c:dLbl>
              <c:idx val="42"/>
              <c:layout>
                <c:manualLayout>
                  <c:x val="-5.3388888888888887E-3"/>
                  <c:y val="7.142857143596287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699-4483-893A-C93E9357AFCA}"/>
                </c:ext>
              </c:extLst>
            </c:dLbl>
            <c:dLbl>
              <c:idx val="43"/>
              <c:layout>
                <c:manualLayout>
                  <c:x val="-5.3571256038648469E-3"/>
                  <c:y val="7.9365079512908339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699-4483-893A-C93E9357AFCA}"/>
                </c:ext>
              </c:extLst>
            </c:dLbl>
            <c:dLbl>
              <c:idx val="44"/>
              <c:layout>
                <c:manualLayout>
                  <c:x val="-5.3586956521739131E-3"/>
                  <c:y val="3.174603175342319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699-4483-893A-C93E9357AFCA}"/>
                </c:ext>
              </c:extLst>
            </c:dLbl>
            <c:dLbl>
              <c:idx val="45"/>
              <c:layout>
                <c:manualLayout>
                  <c:x val="-6.6432367149758453E-3"/>
                  <c:y val="2.380952381691525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699-4483-893A-C93E9357AFCA}"/>
                </c:ext>
              </c:extLst>
            </c:dLbl>
            <c:dLbl>
              <c:idx val="46"/>
              <c:layout>
                <c:manualLayout>
                  <c:x val="-6.6432367149758453E-3"/>
                  <c:y val="4.761904761904761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699-4483-893A-C93E9357AFCA}"/>
                </c:ext>
              </c:extLst>
            </c:dLbl>
            <c:dLbl>
              <c:idx val="47"/>
              <c:layout>
                <c:manualLayout>
                  <c:x val="-4.9618357487922708E-3"/>
                  <c:y val="1.587301586562442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699-4483-893A-C93E9357AFCA}"/>
                </c:ext>
              </c:extLst>
            </c:dLbl>
            <c:dLbl>
              <c:idx val="48"/>
              <c:layout>
                <c:manualLayout>
                  <c:x val="-3.5781400966183575E-3"/>
                  <c:y val="2.380952380952380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699-4483-893A-C93E9357AFCA}"/>
                </c:ext>
              </c:extLst>
            </c:dLbl>
            <c:dLbl>
              <c:idx val="49"/>
              <c:layout>
                <c:manualLayout>
                  <c:x val="-4.9743961352657004E-3"/>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699-4483-893A-C93E9357AFCA}"/>
                </c:ext>
              </c:extLst>
            </c:dLbl>
            <c:dLbl>
              <c:idx val="50"/>
              <c:layout>
                <c:manualLayout>
                  <c:x val="-4.9776570048310305E-3"/>
                  <c:y val="2.380952380952380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98-402E-BEBF-BD1251C8623E}"/>
                </c:ext>
              </c:extLst>
            </c:dLbl>
            <c:dLbl>
              <c:idx val="51"/>
              <c:layout>
                <c:manualLayout>
                  <c:x val="-4.6769323671498712E-3"/>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8E-4598-9881-F3C2BA895E92}"/>
                </c:ext>
              </c:extLst>
            </c:dLbl>
            <c:dLbl>
              <c:idx val="52"/>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FD8E-4598-9881-F3C2BA895E92}"/>
                </c:ext>
              </c:extLst>
            </c:dLbl>
            <c:dLbl>
              <c:idx val="53"/>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FD8E-4598-9881-F3C2BA895E92}"/>
                </c:ext>
              </c:extLst>
            </c:dLbl>
            <c:dLbl>
              <c:idx val="54"/>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FD8E-4598-9881-F3C2BA895E92}"/>
                </c:ext>
              </c:extLst>
            </c:dLbl>
            <c:dLbl>
              <c:idx val="5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FD8E-4598-9881-F3C2BA895E92}"/>
                </c:ext>
              </c:extLst>
            </c:dLbl>
            <c:dLbl>
              <c:idx val="5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FD8E-4598-9881-F3C2BA895E92}"/>
                </c:ext>
              </c:extLst>
            </c:dLbl>
            <c:dLbl>
              <c:idx val="5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FD8E-4598-9881-F3C2BA895E92}"/>
                </c:ext>
              </c:extLst>
            </c:dLbl>
            <c:dLbl>
              <c:idx val="5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FD8E-4598-9881-F3C2BA895E92}"/>
                </c:ext>
              </c:extLst>
            </c:dLbl>
            <c:dLbl>
              <c:idx val="5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FD8E-4598-9881-F3C2BA895E92}"/>
                </c:ext>
              </c:extLst>
            </c:dLbl>
            <c:dLbl>
              <c:idx val="6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FD8E-4598-9881-F3C2BA895E92}"/>
                </c:ext>
              </c:extLst>
            </c:dLbl>
            <c:dLbl>
              <c:idx val="6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FD8E-4598-9881-F3C2BA895E92}"/>
                </c:ext>
              </c:extLst>
            </c:dLbl>
            <c:dLbl>
              <c:idx val="6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FD8E-4598-9881-F3C2BA895E92}"/>
                </c:ext>
              </c:extLst>
            </c:dLbl>
            <c:dLbl>
              <c:idx val="6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FD8E-4598-9881-F3C2BA895E92}"/>
                </c:ext>
              </c:extLst>
            </c:dLbl>
            <c:dLbl>
              <c:idx val="64"/>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FD8E-4598-9881-F3C2BA895E92}"/>
                </c:ext>
              </c:extLst>
            </c:dLbl>
            <c:dLbl>
              <c:idx val="6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FD8E-4598-9881-F3C2BA895E92}"/>
                </c:ext>
              </c:extLst>
            </c:dLbl>
            <c:dLbl>
              <c:idx val="6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FD8E-4598-9881-F3C2BA895E92}"/>
                </c:ext>
              </c:extLst>
            </c:dLbl>
            <c:dLbl>
              <c:idx val="6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FD8E-4598-9881-F3C2BA895E92}"/>
                </c:ext>
              </c:extLst>
            </c:dLbl>
            <c:dLbl>
              <c:idx val="6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FD8E-4598-9881-F3C2BA895E92}"/>
                </c:ext>
              </c:extLst>
            </c:dLbl>
            <c:dLbl>
              <c:idx val="6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FD8E-4598-9881-F3C2BA895E92}"/>
                </c:ext>
              </c:extLst>
            </c:dLbl>
            <c:dLbl>
              <c:idx val="7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FD8E-4598-9881-F3C2BA895E92}"/>
                </c:ext>
              </c:extLst>
            </c:dLbl>
            <c:dLbl>
              <c:idx val="71"/>
              <c:layout>
                <c:manualLayout>
                  <c:x val="-1.122940325741837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FD8E-4598-9881-F3C2BA895E92}"/>
                </c:ext>
              </c:extLst>
            </c:dLbl>
            <c:dLbl>
              <c:idx val="72"/>
              <c:layout>
                <c:manualLayout>
                  <c:x val="-5.6147016287091887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FD8E-4598-9881-F3C2BA895E92}"/>
                </c:ext>
              </c:extLst>
            </c:dLbl>
            <c:dLbl>
              <c:idx val="73"/>
              <c:layout>
                <c:manualLayout>
                  <c:x val="-5.6147016287091887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FD8E-4598-9881-F3C2BA895E92}"/>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'市区町村別_在宅(歯科)'!$CK$7:$CK$80</c:f>
              <c:strCache>
                <c:ptCount val="74"/>
                <c:pt idx="0">
                  <c:v>東住吉区</c:v>
                </c:pt>
                <c:pt idx="1">
                  <c:v>田尻町</c:v>
                </c:pt>
                <c:pt idx="2">
                  <c:v>生野区</c:v>
                </c:pt>
                <c:pt idx="3">
                  <c:v>住吉区</c:v>
                </c:pt>
                <c:pt idx="4">
                  <c:v>西淀川区</c:v>
                </c:pt>
                <c:pt idx="5">
                  <c:v>平野区</c:v>
                </c:pt>
                <c:pt idx="6">
                  <c:v>北区</c:v>
                </c:pt>
                <c:pt idx="7">
                  <c:v>池田市</c:v>
                </c:pt>
                <c:pt idx="8">
                  <c:v>太子町</c:v>
                </c:pt>
                <c:pt idx="9">
                  <c:v>島本町</c:v>
                </c:pt>
                <c:pt idx="10">
                  <c:v>旭区</c:v>
                </c:pt>
                <c:pt idx="11">
                  <c:v>堺市美原区</c:v>
                </c:pt>
                <c:pt idx="12">
                  <c:v>吹田市</c:v>
                </c:pt>
                <c:pt idx="13">
                  <c:v>東淀川区</c:v>
                </c:pt>
                <c:pt idx="14">
                  <c:v>中央区</c:v>
                </c:pt>
                <c:pt idx="15">
                  <c:v>大阪市</c:v>
                </c:pt>
                <c:pt idx="16">
                  <c:v>阿倍野区</c:v>
                </c:pt>
                <c:pt idx="17">
                  <c:v>羽曳野市</c:v>
                </c:pt>
                <c:pt idx="18">
                  <c:v>堺市西区</c:v>
                </c:pt>
                <c:pt idx="19">
                  <c:v>鶴見区</c:v>
                </c:pt>
                <c:pt idx="20">
                  <c:v>住之江区</c:v>
                </c:pt>
                <c:pt idx="21">
                  <c:v>大阪狭山市</c:v>
                </c:pt>
                <c:pt idx="22">
                  <c:v>堺市東区</c:v>
                </c:pt>
                <c:pt idx="23">
                  <c:v>箕面市</c:v>
                </c:pt>
                <c:pt idx="24">
                  <c:v>堺市堺区</c:v>
                </c:pt>
                <c:pt idx="25">
                  <c:v>豊能町</c:v>
                </c:pt>
                <c:pt idx="26">
                  <c:v>忠岡町</c:v>
                </c:pt>
                <c:pt idx="27">
                  <c:v>藤井寺市</c:v>
                </c:pt>
                <c:pt idx="28">
                  <c:v>豊中市</c:v>
                </c:pt>
                <c:pt idx="29">
                  <c:v>八尾市</c:v>
                </c:pt>
                <c:pt idx="30">
                  <c:v>泉大津市</c:v>
                </c:pt>
                <c:pt idx="31">
                  <c:v>天王寺区</c:v>
                </c:pt>
                <c:pt idx="32">
                  <c:v>都島区</c:v>
                </c:pt>
                <c:pt idx="33">
                  <c:v>福島区</c:v>
                </c:pt>
                <c:pt idx="34">
                  <c:v>淀川区</c:v>
                </c:pt>
                <c:pt idx="35">
                  <c:v>堺市</c:v>
                </c:pt>
                <c:pt idx="36">
                  <c:v>河南町</c:v>
                </c:pt>
                <c:pt idx="37">
                  <c:v>東大阪市</c:v>
                </c:pt>
                <c:pt idx="38">
                  <c:v>河内長野市</c:v>
                </c:pt>
                <c:pt idx="39">
                  <c:v>堺市中区</c:v>
                </c:pt>
                <c:pt idx="40">
                  <c:v>西成区</c:v>
                </c:pt>
                <c:pt idx="41">
                  <c:v>和泉市</c:v>
                </c:pt>
                <c:pt idx="42">
                  <c:v>富田林市</c:v>
                </c:pt>
                <c:pt idx="43">
                  <c:v>守口市</c:v>
                </c:pt>
                <c:pt idx="44">
                  <c:v>大正区</c:v>
                </c:pt>
                <c:pt idx="45">
                  <c:v>東成区</c:v>
                </c:pt>
                <c:pt idx="46">
                  <c:v>茨木市</c:v>
                </c:pt>
                <c:pt idx="47">
                  <c:v>四條畷市</c:v>
                </c:pt>
                <c:pt idx="48">
                  <c:v>城東区</c:v>
                </c:pt>
                <c:pt idx="49">
                  <c:v>高石市</c:v>
                </c:pt>
                <c:pt idx="50">
                  <c:v>堺市北区</c:v>
                </c:pt>
                <c:pt idx="51">
                  <c:v>高槻市</c:v>
                </c:pt>
                <c:pt idx="52">
                  <c:v>此花区</c:v>
                </c:pt>
                <c:pt idx="53">
                  <c:v>松原市</c:v>
                </c:pt>
                <c:pt idx="54">
                  <c:v>大東市</c:v>
                </c:pt>
                <c:pt idx="55">
                  <c:v>浪速区</c:v>
                </c:pt>
                <c:pt idx="56">
                  <c:v>枚方市</c:v>
                </c:pt>
                <c:pt idx="57">
                  <c:v>柏原市</c:v>
                </c:pt>
                <c:pt idx="58">
                  <c:v>港区</c:v>
                </c:pt>
                <c:pt idx="59">
                  <c:v>摂津市</c:v>
                </c:pt>
                <c:pt idx="60">
                  <c:v>西区</c:v>
                </c:pt>
                <c:pt idx="61">
                  <c:v>阪南市</c:v>
                </c:pt>
                <c:pt idx="62">
                  <c:v>熊取町</c:v>
                </c:pt>
                <c:pt idx="63">
                  <c:v>門真市</c:v>
                </c:pt>
                <c:pt idx="64">
                  <c:v>寝屋川市</c:v>
                </c:pt>
                <c:pt idx="65">
                  <c:v>岸和田市</c:v>
                </c:pt>
                <c:pt idx="66">
                  <c:v>堺市南区</c:v>
                </c:pt>
                <c:pt idx="67">
                  <c:v>泉佐野市</c:v>
                </c:pt>
                <c:pt idx="68">
                  <c:v>能勢町</c:v>
                </c:pt>
                <c:pt idx="69">
                  <c:v>交野市</c:v>
                </c:pt>
                <c:pt idx="70">
                  <c:v>泉南市</c:v>
                </c:pt>
                <c:pt idx="71">
                  <c:v>貝塚市</c:v>
                </c:pt>
                <c:pt idx="72">
                  <c:v>千早赤阪村</c:v>
                </c:pt>
                <c:pt idx="73">
                  <c:v>岬町</c:v>
                </c:pt>
              </c:strCache>
            </c:strRef>
          </c:cat>
          <c:val>
            <c:numRef>
              <c:f>'市区町村別_在宅(歯科)'!$CM$7:$CM$80</c:f>
              <c:numCache>
                <c:formatCode>0.0%</c:formatCode>
                <c:ptCount val="74"/>
                <c:pt idx="0">
                  <c:v>8.7999999999999995E-2</c:v>
                </c:pt>
                <c:pt idx="1">
                  <c:v>8.3000000000000004E-2</c:v>
                </c:pt>
                <c:pt idx="2">
                  <c:v>8.3000000000000004E-2</c:v>
                </c:pt>
                <c:pt idx="3">
                  <c:v>8.2000000000000003E-2</c:v>
                </c:pt>
                <c:pt idx="4">
                  <c:v>8.1000000000000003E-2</c:v>
                </c:pt>
                <c:pt idx="5">
                  <c:v>0.08</c:v>
                </c:pt>
                <c:pt idx="6">
                  <c:v>0.08</c:v>
                </c:pt>
                <c:pt idx="7">
                  <c:v>7.9000000000000001E-2</c:v>
                </c:pt>
                <c:pt idx="8">
                  <c:v>7.8E-2</c:v>
                </c:pt>
                <c:pt idx="9">
                  <c:v>7.8E-2</c:v>
                </c:pt>
                <c:pt idx="10">
                  <c:v>7.8E-2</c:v>
                </c:pt>
                <c:pt idx="11">
                  <c:v>7.8E-2</c:v>
                </c:pt>
                <c:pt idx="12">
                  <c:v>7.8E-2</c:v>
                </c:pt>
                <c:pt idx="13">
                  <c:v>7.8E-2</c:v>
                </c:pt>
                <c:pt idx="14">
                  <c:v>7.6999999999999999E-2</c:v>
                </c:pt>
                <c:pt idx="15">
                  <c:v>7.6999999999999999E-2</c:v>
                </c:pt>
                <c:pt idx="16">
                  <c:v>7.6999999999999999E-2</c:v>
                </c:pt>
                <c:pt idx="17">
                  <c:v>7.5999999999999998E-2</c:v>
                </c:pt>
                <c:pt idx="18">
                  <c:v>7.4999999999999997E-2</c:v>
                </c:pt>
                <c:pt idx="19">
                  <c:v>7.3999999999999996E-2</c:v>
                </c:pt>
                <c:pt idx="20">
                  <c:v>7.3999999999999996E-2</c:v>
                </c:pt>
                <c:pt idx="21">
                  <c:v>7.3999999999999996E-2</c:v>
                </c:pt>
                <c:pt idx="22">
                  <c:v>7.3999999999999996E-2</c:v>
                </c:pt>
                <c:pt idx="23">
                  <c:v>7.3999999999999996E-2</c:v>
                </c:pt>
                <c:pt idx="24">
                  <c:v>7.3999999999999996E-2</c:v>
                </c:pt>
                <c:pt idx="25">
                  <c:v>7.2999999999999995E-2</c:v>
                </c:pt>
                <c:pt idx="26">
                  <c:v>7.2999999999999995E-2</c:v>
                </c:pt>
                <c:pt idx="27">
                  <c:v>7.2999999999999995E-2</c:v>
                </c:pt>
                <c:pt idx="28">
                  <c:v>7.2999999999999995E-2</c:v>
                </c:pt>
                <c:pt idx="29">
                  <c:v>7.1999999999999995E-2</c:v>
                </c:pt>
                <c:pt idx="30">
                  <c:v>7.1999999999999995E-2</c:v>
                </c:pt>
                <c:pt idx="31">
                  <c:v>7.1999999999999995E-2</c:v>
                </c:pt>
                <c:pt idx="32">
                  <c:v>7.1999999999999995E-2</c:v>
                </c:pt>
                <c:pt idx="33">
                  <c:v>7.0999999999999994E-2</c:v>
                </c:pt>
                <c:pt idx="34">
                  <c:v>7.0999999999999994E-2</c:v>
                </c:pt>
                <c:pt idx="35">
                  <c:v>7.0000000000000007E-2</c:v>
                </c:pt>
                <c:pt idx="36">
                  <c:v>7.0000000000000007E-2</c:v>
                </c:pt>
                <c:pt idx="37">
                  <c:v>7.0000000000000007E-2</c:v>
                </c:pt>
                <c:pt idx="38">
                  <c:v>7.0000000000000007E-2</c:v>
                </c:pt>
                <c:pt idx="39">
                  <c:v>6.9000000000000006E-2</c:v>
                </c:pt>
                <c:pt idx="40">
                  <c:v>6.8000000000000005E-2</c:v>
                </c:pt>
                <c:pt idx="41">
                  <c:v>6.8000000000000005E-2</c:v>
                </c:pt>
                <c:pt idx="42">
                  <c:v>6.8000000000000005E-2</c:v>
                </c:pt>
                <c:pt idx="43">
                  <c:v>6.8000000000000005E-2</c:v>
                </c:pt>
                <c:pt idx="44">
                  <c:v>6.8000000000000005E-2</c:v>
                </c:pt>
                <c:pt idx="45">
                  <c:v>6.8000000000000005E-2</c:v>
                </c:pt>
                <c:pt idx="46">
                  <c:v>6.8000000000000005E-2</c:v>
                </c:pt>
                <c:pt idx="47">
                  <c:v>6.8000000000000005E-2</c:v>
                </c:pt>
                <c:pt idx="48">
                  <c:v>6.7000000000000004E-2</c:v>
                </c:pt>
                <c:pt idx="49">
                  <c:v>6.7000000000000004E-2</c:v>
                </c:pt>
                <c:pt idx="50">
                  <c:v>6.6000000000000003E-2</c:v>
                </c:pt>
                <c:pt idx="51">
                  <c:v>6.6000000000000003E-2</c:v>
                </c:pt>
                <c:pt idx="52">
                  <c:v>6.6000000000000003E-2</c:v>
                </c:pt>
                <c:pt idx="53">
                  <c:v>6.6000000000000003E-2</c:v>
                </c:pt>
                <c:pt idx="54">
                  <c:v>6.4000000000000001E-2</c:v>
                </c:pt>
                <c:pt idx="55">
                  <c:v>6.3E-2</c:v>
                </c:pt>
                <c:pt idx="56">
                  <c:v>6.2E-2</c:v>
                </c:pt>
                <c:pt idx="57">
                  <c:v>6.2E-2</c:v>
                </c:pt>
                <c:pt idx="58">
                  <c:v>6.2E-2</c:v>
                </c:pt>
                <c:pt idx="59">
                  <c:v>6.2E-2</c:v>
                </c:pt>
                <c:pt idx="60">
                  <c:v>6.0999999999999999E-2</c:v>
                </c:pt>
                <c:pt idx="61">
                  <c:v>6.0999999999999999E-2</c:v>
                </c:pt>
                <c:pt idx="62">
                  <c:v>0.06</c:v>
                </c:pt>
                <c:pt idx="63">
                  <c:v>0.06</c:v>
                </c:pt>
                <c:pt idx="64">
                  <c:v>5.8000000000000003E-2</c:v>
                </c:pt>
                <c:pt idx="65">
                  <c:v>5.8000000000000003E-2</c:v>
                </c:pt>
                <c:pt idx="66">
                  <c:v>5.7000000000000002E-2</c:v>
                </c:pt>
                <c:pt idx="67">
                  <c:v>5.7000000000000002E-2</c:v>
                </c:pt>
                <c:pt idx="68">
                  <c:v>5.6000000000000001E-2</c:v>
                </c:pt>
                <c:pt idx="69">
                  <c:v>5.6000000000000001E-2</c:v>
                </c:pt>
                <c:pt idx="70">
                  <c:v>0.05</c:v>
                </c:pt>
                <c:pt idx="71">
                  <c:v>4.9000000000000002E-2</c:v>
                </c:pt>
                <c:pt idx="72">
                  <c:v>4.7E-2</c:v>
                </c:pt>
                <c:pt idx="73">
                  <c:v>4.2999999999999997E-2</c:v>
                </c:pt>
              </c:numCache>
            </c:numRef>
          </c:val>
          <c:extLst>
            <c:ext xmlns:c16="http://schemas.microsoft.com/office/drawing/2014/chart" uri="{C3380CC4-5D6E-409C-BE32-E72D297353CC}">
              <c16:uniqueId val="{00000000-813B-4FE8-9866-E8F0E232140B}"/>
            </c:ext>
          </c:extLst>
        </c:ser>
        <c:dLbls>
          <c:showLegendKey val="0"/>
          <c:showVal val="0"/>
          <c:showCatName val="0"/>
          <c:showSerName val="0"/>
          <c:showPercent val="0"/>
          <c:showBubbleSize val="0"/>
        </c:dLbls>
        <c:gapWidth val="150"/>
        <c:axId val="321366624"/>
        <c:axId val="321367184"/>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1963768115942029"/>
                  <c:y val="-0.89303182539682535"/>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813B-4FE8-9866-E8F0E232140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'市区町村別_在宅(歯科)'!$CX$7:$CX$80</c:f>
              <c:numCache>
                <c:formatCode>0.0%</c:formatCode>
                <c:ptCount val="74"/>
                <c:pt idx="0">
                  <c:v>7.1999999999999995E-2</c:v>
                </c:pt>
                <c:pt idx="1">
                  <c:v>7.1999999999999995E-2</c:v>
                </c:pt>
                <c:pt idx="2">
                  <c:v>7.1999999999999995E-2</c:v>
                </c:pt>
                <c:pt idx="3">
                  <c:v>7.1999999999999995E-2</c:v>
                </c:pt>
                <c:pt idx="4">
                  <c:v>7.1999999999999995E-2</c:v>
                </c:pt>
                <c:pt idx="5">
                  <c:v>7.1999999999999995E-2</c:v>
                </c:pt>
                <c:pt idx="6">
                  <c:v>7.1999999999999995E-2</c:v>
                </c:pt>
                <c:pt idx="7">
                  <c:v>7.1999999999999995E-2</c:v>
                </c:pt>
                <c:pt idx="8">
                  <c:v>7.1999999999999995E-2</c:v>
                </c:pt>
                <c:pt idx="9">
                  <c:v>7.1999999999999995E-2</c:v>
                </c:pt>
                <c:pt idx="10">
                  <c:v>7.1999999999999995E-2</c:v>
                </c:pt>
                <c:pt idx="11">
                  <c:v>7.1999999999999995E-2</c:v>
                </c:pt>
                <c:pt idx="12">
                  <c:v>7.1999999999999995E-2</c:v>
                </c:pt>
                <c:pt idx="13">
                  <c:v>7.1999999999999995E-2</c:v>
                </c:pt>
                <c:pt idx="14">
                  <c:v>7.1999999999999995E-2</c:v>
                </c:pt>
                <c:pt idx="15">
                  <c:v>7.1999999999999995E-2</c:v>
                </c:pt>
                <c:pt idx="16">
                  <c:v>7.1999999999999995E-2</c:v>
                </c:pt>
                <c:pt idx="17">
                  <c:v>7.1999999999999995E-2</c:v>
                </c:pt>
                <c:pt idx="18">
                  <c:v>7.1999999999999995E-2</c:v>
                </c:pt>
                <c:pt idx="19">
                  <c:v>7.1999999999999995E-2</c:v>
                </c:pt>
                <c:pt idx="20">
                  <c:v>7.1999999999999995E-2</c:v>
                </c:pt>
                <c:pt idx="21">
                  <c:v>7.1999999999999995E-2</c:v>
                </c:pt>
                <c:pt idx="22">
                  <c:v>7.1999999999999995E-2</c:v>
                </c:pt>
                <c:pt idx="23">
                  <c:v>7.1999999999999995E-2</c:v>
                </c:pt>
                <c:pt idx="24">
                  <c:v>7.1999999999999995E-2</c:v>
                </c:pt>
                <c:pt idx="25">
                  <c:v>7.1999999999999995E-2</c:v>
                </c:pt>
                <c:pt idx="26">
                  <c:v>7.1999999999999995E-2</c:v>
                </c:pt>
                <c:pt idx="27">
                  <c:v>7.1999999999999995E-2</c:v>
                </c:pt>
                <c:pt idx="28">
                  <c:v>7.1999999999999995E-2</c:v>
                </c:pt>
                <c:pt idx="29">
                  <c:v>7.1999999999999995E-2</c:v>
                </c:pt>
                <c:pt idx="30">
                  <c:v>7.1999999999999995E-2</c:v>
                </c:pt>
                <c:pt idx="31">
                  <c:v>7.1999999999999995E-2</c:v>
                </c:pt>
                <c:pt idx="32">
                  <c:v>7.1999999999999995E-2</c:v>
                </c:pt>
                <c:pt idx="33">
                  <c:v>7.1999999999999995E-2</c:v>
                </c:pt>
                <c:pt idx="34">
                  <c:v>7.1999999999999995E-2</c:v>
                </c:pt>
                <c:pt idx="35">
                  <c:v>7.1999999999999995E-2</c:v>
                </c:pt>
                <c:pt idx="36">
                  <c:v>7.1999999999999995E-2</c:v>
                </c:pt>
                <c:pt idx="37">
                  <c:v>7.1999999999999995E-2</c:v>
                </c:pt>
                <c:pt idx="38">
                  <c:v>7.1999999999999995E-2</c:v>
                </c:pt>
                <c:pt idx="39">
                  <c:v>7.1999999999999995E-2</c:v>
                </c:pt>
                <c:pt idx="40">
                  <c:v>7.1999999999999995E-2</c:v>
                </c:pt>
                <c:pt idx="41">
                  <c:v>7.1999999999999995E-2</c:v>
                </c:pt>
                <c:pt idx="42">
                  <c:v>7.1999999999999995E-2</c:v>
                </c:pt>
                <c:pt idx="43">
                  <c:v>7.1999999999999995E-2</c:v>
                </c:pt>
                <c:pt idx="44">
                  <c:v>7.1999999999999995E-2</c:v>
                </c:pt>
                <c:pt idx="45">
                  <c:v>7.1999999999999995E-2</c:v>
                </c:pt>
                <c:pt idx="46">
                  <c:v>7.1999999999999995E-2</c:v>
                </c:pt>
                <c:pt idx="47">
                  <c:v>7.1999999999999995E-2</c:v>
                </c:pt>
                <c:pt idx="48">
                  <c:v>7.1999999999999995E-2</c:v>
                </c:pt>
                <c:pt idx="49">
                  <c:v>7.1999999999999995E-2</c:v>
                </c:pt>
                <c:pt idx="50">
                  <c:v>7.1999999999999995E-2</c:v>
                </c:pt>
                <c:pt idx="51">
                  <c:v>7.1999999999999995E-2</c:v>
                </c:pt>
                <c:pt idx="52">
                  <c:v>7.1999999999999995E-2</c:v>
                </c:pt>
                <c:pt idx="53">
                  <c:v>7.1999999999999995E-2</c:v>
                </c:pt>
                <c:pt idx="54">
                  <c:v>7.1999999999999995E-2</c:v>
                </c:pt>
                <c:pt idx="55">
                  <c:v>7.1999999999999995E-2</c:v>
                </c:pt>
                <c:pt idx="56">
                  <c:v>7.1999999999999995E-2</c:v>
                </c:pt>
                <c:pt idx="57">
                  <c:v>7.1999999999999995E-2</c:v>
                </c:pt>
                <c:pt idx="58">
                  <c:v>7.1999999999999995E-2</c:v>
                </c:pt>
                <c:pt idx="59">
                  <c:v>7.1999999999999995E-2</c:v>
                </c:pt>
                <c:pt idx="60">
                  <c:v>7.1999999999999995E-2</c:v>
                </c:pt>
                <c:pt idx="61">
                  <c:v>7.1999999999999995E-2</c:v>
                </c:pt>
                <c:pt idx="62">
                  <c:v>7.1999999999999995E-2</c:v>
                </c:pt>
                <c:pt idx="63">
                  <c:v>7.1999999999999995E-2</c:v>
                </c:pt>
                <c:pt idx="64">
                  <c:v>7.1999999999999995E-2</c:v>
                </c:pt>
                <c:pt idx="65">
                  <c:v>7.1999999999999995E-2</c:v>
                </c:pt>
                <c:pt idx="66">
                  <c:v>7.1999999999999995E-2</c:v>
                </c:pt>
                <c:pt idx="67">
                  <c:v>7.1999999999999995E-2</c:v>
                </c:pt>
                <c:pt idx="68">
                  <c:v>7.1999999999999995E-2</c:v>
                </c:pt>
                <c:pt idx="69">
                  <c:v>7.1999999999999995E-2</c:v>
                </c:pt>
                <c:pt idx="70">
                  <c:v>7.1999999999999995E-2</c:v>
                </c:pt>
                <c:pt idx="71">
                  <c:v>7.1999999999999995E-2</c:v>
                </c:pt>
                <c:pt idx="72">
                  <c:v>7.1999999999999995E-2</c:v>
                </c:pt>
                <c:pt idx="73">
                  <c:v>7.1999999999999995E-2</c:v>
                </c:pt>
              </c:numCache>
            </c:numRef>
          </c:xVal>
          <c:yVal>
            <c:numRef>
              <c:f>'市区町村別_在宅(歯科)'!$DD$7:$DD$80</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02-813B-4FE8-9866-E8F0E232140B}"/>
            </c:ext>
          </c:extLst>
        </c:ser>
        <c:dLbls>
          <c:showLegendKey val="0"/>
          <c:showVal val="0"/>
          <c:showCatName val="0"/>
          <c:showSerName val="0"/>
          <c:showPercent val="0"/>
          <c:showBubbleSize val="0"/>
        </c:dLbls>
        <c:axId val="331938272"/>
        <c:axId val="331937712"/>
      </c:scatterChart>
      <c:catAx>
        <c:axId val="321366624"/>
        <c:scaling>
          <c:orientation val="maxMin"/>
        </c:scaling>
        <c:delete val="0"/>
        <c:axPos val="l"/>
        <c:numFmt formatCode="General" sourceLinked="0"/>
        <c:majorTickMark val="none"/>
        <c:minorTickMark val="none"/>
        <c:tickLblPos val="nextTo"/>
        <c:spPr>
          <a:ln>
            <a:solidFill>
              <a:srgbClr val="7F7F7F"/>
            </a:solidFill>
          </a:ln>
        </c:spPr>
        <c:crossAx val="321367184"/>
        <c:crosses val="autoZero"/>
        <c:auto val="1"/>
        <c:lblAlgn val="ctr"/>
        <c:lblOffset val="100"/>
        <c:noMultiLvlLbl val="0"/>
      </c:catAx>
      <c:valAx>
        <c:axId val="321367184"/>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948647342995169"/>
              <c:y val="2.8773730158730158E-2"/>
            </c:manualLayout>
          </c:layout>
          <c:overlay val="0"/>
        </c:title>
        <c:numFmt formatCode="0.0%" sourceLinked="0"/>
        <c:majorTickMark val="out"/>
        <c:minorTickMark val="none"/>
        <c:tickLblPos val="nextTo"/>
        <c:spPr>
          <a:ln>
            <a:solidFill>
              <a:srgbClr val="7F7F7F"/>
            </a:solidFill>
          </a:ln>
        </c:spPr>
        <c:crossAx val="321366624"/>
        <c:crosses val="autoZero"/>
        <c:crossBetween val="between"/>
      </c:valAx>
      <c:valAx>
        <c:axId val="331937712"/>
        <c:scaling>
          <c:orientation val="minMax"/>
          <c:max val="50"/>
          <c:min val="0"/>
        </c:scaling>
        <c:delete val="1"/>
        <c:axPos val="r"/>
        <c:numFmt formatCode="General" sourceLinked="1"/>
        <c:majorTickMark val="out"/>
        <c:minorTickMark val="none"/>
        <c:tickLblPos val="nextTo"/>
        <c:crossAx val="331938272"/>
        <c:crosses val="max"/>
        <c:crossBetween val="midCat"/>
      </c:valAx>
      <c:valAx>
        <c:axId val="331938272"/>
        <c:scaling>
          <c:orientation val="minMax"/>
        </c:scaling>
        <c:delete val="1"/>
        <c:axPos val="b"/>
        <c:numFmt formatCode="0.0%" sourceLinked="1"/>
        <c:majorTickMark val="out"/>
        <c:minorTickMark val="none"/>
        <c:tickLblPos val="nextTo"/>
        <c:crossAx val="331937712"/>
        <c:crosses val="autoZero"/>
        <c:crossBetween val="midCat"/>
      </c:valAx>
      <c:spPr>
        <a:ln>
          <a:solidFill>
            <a:srgbClr val="7F7F7F"/>
          </a:solidFill>
        </a:ln>
      </c:spPr>
    </c:plotArea>
    <c:legend>
      <c:legendPos val="r"/>
      <c:layout>
        <c:manualLayout>
          <c:xMode val="edge"/>
          <c:yMode val="edge"/>
          <c:x val="0.13132154882154881"/>
          <c:y val="1.5490158730158731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50483091787438"/>
          <c:y val="7.8162778672273808E-2"/>
          <c:w val="0.79858671497584544"/>
          <c:h val="0.91713182910959656"/>
        </c:manualLayout>
      </c:layout>
      <c:barChart>
        <c:barDir val="bar"/>
        <c:grouping val="clustered"/>
        <c:varyColors val="0"/>
        <c:ser>
          <c:idx val="0"/>
          <c:order val="0"/>
          <c:tx>
            <c:strRef>
              <c:f>'市区町村別_在宅(歯科)'!$CP$6</c:f>
              <c:strCache>
                <c:ptCount val="1"/>
                <c:pt idx="0">
                  <c:v>前年度との差分(在宅医療患者割合(歯科))</c:v>
                </c:pt>
              </c:strCache>
            </c:strRef>
          </c:tx>
          <c:spPr>
            <a:solidFill>
              <a:schemeClr val="accent1"/>
            </a:solidFill>
            <a:ln>
              <a:noFill/>
            </a:ln>
          </c:spPr>
          <c:invertIfNegative val="0"/>
          <c:dLbls>
            <c:dLbl>
              <c:idx val="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42-443E-9A3A-AB3743CC9E41}"/>
                </c:ext>
              </c:extLst>
            </c:dLbl>
            <c:dLbl>
              <c:idx val="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42-443E-9A3A-AB3743CC9E41}"/>
                </c:ext>
              </c:extLst>
            </c:dLbl>
            <c:dLbl>
              <c:idx val="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42-443E-9A3A-AB3743CC9E41}"/>
                </c:ext>
              </c:extLst>
            </c:dLbl>
            <c:dLbl>
              <c:idx val="4"/>
              <c:layout>
                <c:manualLayout>
                  <c:x val="-1.122940325741837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242-443E-9A3A-AB3743CC9E41}"/>
                </c:ext>
              </c:extLst>
            </c:dLbl>
            <c:dLbl>
              <c:idx val="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242-443E-9A3A-AB3743CC9E41}"/>
                </c:ext>
              </c:extLst>
            </c:dLbl>
            <c:dLbl>
              <c:idx val="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242-443E-9A3A-AB3743CC9E41}"/>
                </c:ext>
              </c:extLst>
            </c:dLbl>
            <c:dLbl>
              <c:idx val="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242-443E-9A3A-AB3743CC9E41}"/>
                </c:ext>
              </c:extLst>
            </c:dLbl>
            <c:dLbl>
              <c:idx val="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242-443E-9A3A-AB3743CC9E41}"/>
                </c:ext>
              </c:extLst>
            </c:dLbl>
            <c:dLbl>
              <c:idx val="9"/>
              <c:layout>
                <c:manualLayout>
                  <c:x val="-1.122940325741837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242-443E-9A3A-AB3743CC9E41}"/>
                </c:ext>
              </c:extLst>
            </c:dLbl>
            <c:dLbl>
              <c:idx val="10"/>
              <c:layout>
                <c:manualLayout>
                  <c:x val="-1.122940325741837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42-443E-9A3A-AB3743CC9E41}"/>
                </c:ext>
              </c:extLst>
            </c:dLbl>
            <c:dLbl>
              <c:idx val="1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242-443E-9A3A-AB3743CC9E41}"/>
                </c:ext>
              </c:extLst>
            </c:dLbl>
            <c:dLbl>
              <c:idx val="1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242-443E-9A3A-AB3743CC9E41}"/>
                </c:ext>
              </c:extLst>
            </c:dLbl>
            <c:dLbl>
              <c:idx val="1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242-443E-9A3A-AB3743CC9E41}"/>
                </c:ext>
              </c:extLst>
            </c:dLbl>
            <c:dLbl>
              <c:idx val="14"/>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242-443E-9A3A-AB3743CC9E41}"/>
                </c:ext>
              </c:extLst>
            </c:dLbl>
            <c:dLbl>
              <c:idx val="1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242-443E-9A3A-AB3743CC9E41}"/>
                </c:ext>
              </c:extLst>
            </c:dLbl>
            <c:dLbl>
              <c:idx val="1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242-443E-9A3A-AB3743CC9E41}"/>
                </c:ext>
              </c:extLst>
            </c:dLbl>
            <c:dLbl>
              <c:idx val="1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242-443E-9A3A-AB3743CC9E41}"/>
                </c:ext>
              </c:extLst>
            </c:dLbl>
            <c:dLbl>
              <c:idx val="1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242-443E-9A3A-AB3743CC9E41}"/>
                </c:ext>
              </c:extLst>
            </c:dLbl>
            <c:dLbl>
              <c:idx val="1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242-443E-9A3A-AB3743CC9E41}"/>
                </c:ext>
              </c:extLst>
            </c:dLbl>
            <c:dLbl>
              <c:idx val="2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242-443E-9A3A-AB3743CC9E41}"/>
                </c:ext>
              </c:extLst>
            </c:dLbl>
            <c:dLbl>
              <c:idx val="2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242-443E-9A3A-AB3743CC9E41}"/>
                </c:ext>
              </c:extLst>
            </c:dLbl>
            <c:dLbl>
              <c:idx val="2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242-443E-9A3A-AB3743CC9E41}"/>
                </c:ext>
              </c:extLst>
            </c:dLbl>
            <c:dLbl>
              <c:idx val="2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242-443E-9A3A-AB3743CC9E41}"/>
                </c:ext>
              </c:extLst>
            </c:dLbl>
            <c:dLbl>
              <c:idx val="24"/>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242-443E-9A3A-AB3743CC9E41}"/>
                </c:ext>
              </c:extLst>
            </c:dLbl>
            <c:dLbl>
              <c:idx val="2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242-443E-9A3A-AB3743CC9E41}"/>
                </c:ext>
              </c:extLst>
            </c:dLbl>
            <c:dLbl>
              <c:idx val="2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242-443E-9A3A-AB3743CC9E41}"/>
                </c:ext>
              </c:extLst>
            </c:dLbl>
            <c:dLbl>
              <c:idx val="2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242-443E-9A3A-AB3743CC9E41}"/>
                </c:ext>
              </c:extLst>
            </c:dLbl>
            <c:dLbl>
              <c:idx val="2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F242-443E-9A3A-AB3743CC9E41}"/>
                </c:ext>
              </c:extLst>
            </c:dLbl>
            <c:dLbl>
              <c:idx val="2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F242-443E-9A3A-AB3743CC9E41}"/>
                </c:ext>
              </c:extLst>
            </c:dLbl>
            <c:dLbl>
              <c:idx val="3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F242-443E-9A3A-AB3743CC9E41}"/>
                </c:ext>
              </c:extLst>
            </c:dLbl>
            <c:dLbl>
              <c:idx val="31"/>
              <c:layout>
                <c:manualLayout>
                  <c:x val="-1.122940325741837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F242-443E-9A3A-AB3743CC9E41}"/>
                </c:ext>
              </c:extLst>
            </c:dLbl>
            <c:dLbl>
              <c:idx val="32"/>
              <c:layout>
                <c:manualLayout>
                  <c:x val="-1.122940325741837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F242-443E-9A3A-AB3743CC9E41}"/>
                </c:ext>
              </c:extLst>
            </c:dLbl>
            <c:dLbl>
              <c:idx val="33"/>
              <c:layout>
                <c:manualLayout>
                  <c:x val="-1.236373992642766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F242-443E-9A3A-AB3743CC9E41}"/>
                </c:ext>
              </c:extLst>
            </c:dLbl>
            <c:dLbl>
              <c:idx val="34"/>
              <c:layout>
                <c:manualLayout>
                  <c:x val="-1.236373992642766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F242-443E-9A3A-AB3743CC9E41}"/>
                </c:ext>
              </c:extLst>
            </c:dLbl>
            <c:dLbl>
              <c:idx val="35"/>
              <c:layout>
                <c:manualLayout>
                  <c:x val="-1.2489130434782609E-3"/>
                  <c:y val="2.343994654442057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F242-443E-9A3A-AB3743CC9E41}"/>
                </c:ext>
              </c:extLst>
            </c:dLbl>
            <c:dLbl>
              <c:idx val="36"/>
              <c:layout>
                <c:manualLayout>
                  <c:x val="6.4201257667502211E-3"/>
                  <c:y val="1.562663102961371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F242-443E-9A3A-AB3743CC9E41}"/>
                </c:ext>
              </c:extLst>
            </c:dLbl>
            <c:dLbl>
              <c:idx val="37"/>
              <c:layout>
                <c:manualLayout>
                  <c:x val="1.8152173913042354E-3"/>
                  <c:y val="2.343994654442057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F242-443E-9A3A-AB3743CC9E41}"/>
                </c:ext>
              </c:extLst>
            </c:dLbl>
            <c:dLbl>
              <c:idx val="38"/>
              <c:layout>
                <c:manualLayout>
                  <c:x val="-2.2041062801932366E-3"/>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F242-443E-9A3A-AB3743CC9E41}"/>
                </c:ext>
              </c:extLst>
            </c:dLbl>
            <c:dLbl>
              <c:idx val="39"/>
              <c:layout>
                <c:manualLayout>
                  <c:x val="1.3879726878787481E-2"/>
                  <c:y val="2.401339562516495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F242-443E-9A3A-AB3743CC9E41}"/>
                </c:ext>
              </c:extLst>
            </c:dLbl>
            <c:dLbl>
              <c:idx val="40"/>
              <c:layout>
                <c:manualLayout>
                  <c:x val="2.2632850241545893E-4"/>
                  <c:y val="2.343994654442057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F242-443E-9A3A-AB3743CC9E41}"/>
                </c:ext>
              </c:extLst>
            </c:dLbl>
            <c:dLbl>
              <c:idx val="41"/>
              <c:layout>
                <c:manualLayout>
                  <c:x val="-1.3179951690821257E-3"/>
                  <c:y val="1.562663103689043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F242-443E-9A3A-AB3743CC9E41}"/>
                </c:ext>
              </c:extLst>
            </c:dLbl>
            <c:dLbl>
              <c:idx val="42"/>
              <c:layout>
                <c:manualLayout>
                  <c:x val="-7.3743961352657004E-4"/>
                  <c:y val="-1.007222222222148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F242-443E-9A3A-AB3743CC9E41}"/>
                </c:ext>
              </c:extLst>
            </c:dLbl>
            <c:dLbl>
              <c:idx val="43"/>
              <c:layout>
                <c:manualLayout>
                  <c:x val="7.7814009661835749E-4"/>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F242-443E-9A3A-AB3743CC9E41}"/>
                </c:ext>
              </c:extLst>
            </c:dLbl>
            <c:dLbl>
              <c:idx val="44"/>
              <c:layout>
                <c:manualLayout>
                  <c:x val="-2.2910628019323673E-3"/>
                  <c:y val="2.419094200818363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F242-443E-9A3A-AB3743CC9E41}"/>
                </c:ext>
              </c:extLst>
            </c:dLbl>
            <c:dLbl>
              <c:idx val="45"/>
              <c:layout>
                <c:manualLayout>
                  <c:x val="2.5597826086956521E-3"/>
                  <c:y val="2.380952381691525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F242-443E-9A3A-AB3743CC9E41}"/>
                </c:ext>
              </c:extLst>
            </c:dLbl>
            <c:dLbl>
              <c:idx val="46"/>
              <c:layout>
                <c:manualLayout>
                  <c:x val="-5.0785024154583749E-4"/>
                  <c:y val="4.761904761904761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F242-443E-9A3A-AB3743CC9E41}"/>
                </c:ext>
              </c:extLst>
            </c:dLbl>
            <c:dLbl>
              <c:idx val="47"/>
              <c:layout>
                <c:manualLayout>
                  <c:x val="-3.6038647342995168E-4"/>
                  <c:y val="1.5873015880407322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F242-443E-9A3A-AB3743CC9E41}"/>
                </c:ext>
              </c:extLst>
            </c:dLbl>
            <c:dLbl>
              <c:idx val="48"/>
              <c:layout>
                <c:manualLayout>
                  <c:x val="8.6925120772946857E-3"/>
                  <c:y val="2.380952380952380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F242-443E-9A3A-AB3743CC9E41}"/>
                </c:ext>
              </c:extLst>
            </c:dLbl>
            <c:dLbl>
              <c:idx val="49"/>
              <c:layout>
                <c:manualLayout>
                  <c:x val="1.0363888888888945E-2"/>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F242-443E-9A3A-AB3743CC9E41}"/>
                </c:ext>
              </c:extLst>
            </c:dLbl>
            <c:dLbl>
              <c:idx val="50"/>
              <c:layout>
                <c:manualLayout>
                  <c:x val="1.157608695652174E-3"/>
                  <c:y val="2.380952380952380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F242-443E-9A3A-AB3743CC9E41}"/>
                </c:ext>
              </c:extLst>
            </c:dLbl>
            <c:dLbl>
              <c:idx val="51"/>
              <c:layout>
                <c:manualLayout>
                  <c:x val="-7.548309178743961E-5"/>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F242-443E-9A3A-AB3743CC9E41}"/>
                </c:ext>
              </c:extLst>
            </c:dLbl>
            <c:dLbl>
              <c:idx val="5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F242-443E-9A3A-AB3743CC9E41}"/>
                </c:ext>
              </c:extLst>
            </c:dLbl>
            <c:dLbl>
              <c:idx val="5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F242-443E-9A3A-AB3743CC9E41}"/>
                </c:ext>
              </c:extLst>
            </c:dLbl>
            <c:dLbl>
              <c:idx val="54"/>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F242-443E-9A3A-AB3743CC9E41}"/>
                </c:ext>
              </c:extLst>
            </c:dLbl>
            <c:dLbl>
              <c:idx val="5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F242-443E-9A3A-AB3743CC9E41}"/>
                </c:ext>
              </c:extLst>
            </c:dLbl>
            <c:dLbl>
              <c:idx val="5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F242-443E-9A3A-AB3743CC9E41}"/>
                </c:ext>
              </c:extLst>
            </c:dLbl>
            <c:dLbl>
              <c:idx val="5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F242-443E-9A3A-AB3743CC9E41}"/>
                </c:ext>
              </c:extLst>
            </c:dLbl>
            <c:dLbl>
              <c:idx val="5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F242-443E-9A3A-AB3743CC9E41}"/>
                </c:ext>
              </c:extLst>
            </c:dLbl>
            <c:dLbl>
              <c:idx val="5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F242-443E-9A3A-AB3743CC9E41}"/>
                </c:ext>
              </c:extLst>
            </c:dLbl>
            <c:dLbl>
              <c:idx val="6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F242-443E-9A3A-AB3743CC9E41}"/>
                </c:ext>
              </c:extLst>
            </c:dLbl>
            <c:dLbl>
              <c:idx val="61"/>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F242-443E-9A3A-AB3743CC9E41}"/>
                </c:ext>
              </c:extLst>
            </c:dLbl>
            <c:dLbl>
              <c:idx val="6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F242-443E-9A3A-AB3743CC9E41}"/>
                </c:ext>
              </c:extLst>
            </c:dLbl>
            <c:dLbl>
              <c:idx val="63"/>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F-F242-443E-9A3A-AB3743CC9E41}"/>
                </c:ext>
              </c:extLst>
            </c:dLbl>
            <c:dLbl>
              <c:idx val="64"/>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0-F242-443E-9A3A-AB3743CC9E41}"/>
                </c:ext>
              </c:extLst>
            </c:dLbl>
            <c:dLbl>
              <c:idx val="65"/>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1-F242-443E-9A3A-AB3743CC9E41}"/>
                </c:ext>
              </c:extLst>
            </c:dLbl>
            <c:dLbl>
              <c:idx val="66"/>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2-F242-443E-9A3A-AB3743CC9E41}"/>
                </c:ext>
              </c:extLst>
            </c:dLbl>
            <c:dLbl>
              <c:idx val="67"/>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3-F242-443E-9A3A-AB3743CC9E41}"/>
                </c:ext>
              </c:extLst>
            </c:dLbl>
            <c:dLbl>
              <c:idx val="68"/>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4-F242-443E-9A3A-AB3743CC9E41}"/>
                </c:ext>
              </c:extLst>
            </c:dLbl>
            <c:dLbl>
              <c:idx val="69"/>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5-F242-443E-9A3A-AB3743CC9E41}"/>
                </c:ext>
              </c:extLst>
            </c:dLbl>
            <c:dLbl>
              <c:idx val="70"/>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6-F242-443E-9A3A-AB3743CC9E41}"/>
                </c:ext>
              </c:extLst>
            </c:dLbl>
            <c:dLbl>
              <c:idx val="71"/>
              <c:layout>
                <c:manualLayout>
                  <c:x val="-1.1229403257418377E-16"/>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7-F242-443E-9A3A-AB3743CC9E41}"/>
                </c:ext>
              </c:extLst>
            </c:dLbl>
            <c:dLbl>
              <c:idx val="72"/>
              <c:layout>
                <c:manualLayout>
                  <c:x val="-5.6147016287091887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8-F242-443E-9A3A-AB3743CC9E41}"/>
                </c:ext>
              </c:extLst>
            </c:dLbl>
            <c:dLbl>
              <c:idx val="73"/>
              <c:layout>
                <c:manualLayout>
                  <c:x val="-5.6147016287091887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49-F242-443E-9A3A-AB3743CC9E41}"/>
                </c:ext>
              </c:extLst>
            </c:dLbl>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'市区町村別_在宅(歯科)'!$CK$7:$CK$80</c:f>
              <c:strCache>
                <c:ptCount val="74"/>
                <c:pt idx="0">
                  <c:v>東住吉区</c:v>
                </c:pt>
                <c:pt idx="1">
                  <c:v>田尻町</c:v>
                </c:pt>
                <c:pt idx="2">
                  <c:v>生野区</c:v>
                </c:pt>
                <c:pt idx="3">
                  <c:v>住吉区</c:v>
                </c:pt>
                <c:pt idx="4">
                  <c:v>西淀川区</c:v>
                </c:pt>
                <c:pt idx="5">
                  <c:v>平野区</c:v>
                </c:pt>
                <c:pt idx="6">
                  <c:v>北区</c:v>
                </c:pt>
                <c:pt idx="7">
                  <c:v>池田市</c:v>
                </c:pt>
                <c:pt idx="8">
                  <c:v>太子町</c:v>
                </c:pt>
                <c:pt idx="9">
                  <c:v>島本町</c:v>
                </c:pt>
                <c:pt idx="10">
                  <c:v>旭区</c:v>
                </c:pt>
                <c:pt idx="11">
                  <c:v>堺市美原区</c:v>
                </c:pt>
                <c:pt idx="12">
                  <c:v>吹田市</c:v>
                </c:pt>
                <c:pt idx="13">
                  <c:v>東淀川区</c:v>
                </c:pt>
                <c:pt idx="14">
                  <c:v>中央区</c:v>
                </c:pt>
                <c:pt idx="15">
                  <c:v>大阪市</c:v>
                </c:pt>
                <c:pt idx="16">
                  <c:v>阿倍野区</c:v>
                </c:pt>
                <c:pt idx="17">
                  <c:v>羽曳野市</c:v>
                </c:pt>
                <c:pt idx="18">
                  <c:v>堺市西区</c:v>
                </c:pt>
                <c:pt idx="19">
                  <c:v>鶴見区</c:v>
                </c:pt>
                <c:pt idx="20">
                  <c:v>住之江区</c:v>
                </c:pt>
                <c:pt idx="21">
                  <c:v>大阪狭山市</c:v>
                </c:pt>
                <c:pt idx="22">
                  <c:v>堺市東区</c:v>
                </c:pt>
                <c:pt idx="23">
                  <c:v>箕面市</c:v>
                </c:pt>
                <c:pt idx="24">
                  <c:v>堺市堺区</c:v>
                </c:pt>
                <c:pt idx="25">
                  <c:v>豊能町</c:v>
                </c:pt>
                <c:pt idx="26">
                  <c:v>忠岡町</c:v>
                </c:pt>
                <c:pt idx="27">
                  <c:v>藤井寺市</c:v>
                </c:pt>
                <c:pt idx="28">
                  <c:v>豊中市</c:v>
                </c:pt>
                <c:pt idx="29">
                  <c:v>八尾市</c:v>
                </c:pt>
                <c:pt idx="30">
                  <c:v>泉大津市</c:v>
                </c:pt>
                <c:pt idx="31">
                  <c:v>天王寺区</c:v>
                </c:pt>
                <c:pt idx="32">
                  <c:v>都島区</c:v>
                </c:pt>
                <c:pt idx="33">
                  <c:v>福島区</c:v>
                </c:pt>
                <c:pt idx="34">
                  <c:v>淀川区</c:v>
                </c:pt>
                <c:pt idx="35">
                  <c:v>堺市</c:v>
                </c:pt>
                <c:pt idx="36">
                  <c:v>河南町</c:v>
                </c:pt>
                <c:pt idx="37">
                  <c:v>東大阪市</c:v>
                </c:pt>
                <c:pt idx="38">
                  <c:v>河内長野市</c:v>
                </c:pt>
                <c:pt idx="39">
                  <c:v>堺市中区</c:v>
                </c:pt>
                <c:pt idx="40">
                  <c:v>西成区</c:v>
                </c:pt>
                <c:pt idx="41">
                  <c:v>和泉市</c:v>
                </c:pt>
                <c:pt idx="42">
                  <c:v>富田林市</c:v>
                </c:pt>
                <c:pt idx="43">
                  <c:v>守口市</c:v>
                </c:pt>
                <c:pt idx="44">
                  <c:v>大正区</c:v>
                </c:pt>
                <c:pt idx="45">
                  <c:v>東成区</c:v>
                </c:pt>
                <c:pt idx="46">
                  <c:v>茨木市</c:v>
                </c:pt>
                <c:pt idx="47">
                  <c:v>四條畷市</c:v>
                </c:pt>
                <c:pt idx="48">
                  <c:v>城東区</c:v>
                </c:pt>
                <c:pt idx="49">
                  <c:v>高石市</c:v>
                </c:pt>
                <c:pt idx="50">
                  <c:v>堺市北区</c:v>
                </c:pt>
                <c:pt idx="51">
                  <c:v>高槻市</c:v>
                </c:pt>
                <c:pt idx="52">
                  <c:v>此花区</c:v>
                </c:pt>
                <c:pt idx="53">
                  <c:v>松原市</c:v>
                </c:pt>
                <c:pt idx="54">
                  <c:v>大東市</c:v>
                </c:pt>
                <c:pt idx="55">
                  <c:v>浪速区</c:v>
                </c:pt>
                <c:pt idx="56">
                  <c:v>枚方市</c:v>
                </c:pt>
                <c:pt idx="57">
                  <c:v>柏原市</c:v>
                </c:pt>
                <c:pt idx="58">
                  <c:v>港区</c:v>
                </c:pt>
                <c:pt idx="59">
                  <c:v>摂津市</c:v>
                </c:pt>
                <c:pt idx="60">
                  <c:v>西区</c:v>
                </c:pt>
                <c:pt idx="61">
                  <c:v>阪南市</c:v>
                </c:pt>
                <c:pt idx="62">
                  <c:v>熊取町</c:v>
                </c:pt>
                <c:pt idx="63">
                  <c:v>門真市</c:v>
                </c:pt>
                <c:pt idx="64">
                  <c:v>寝屋川市</c:v>
                </c:pt>
                <c:pt idx="65">
                  <c:v>岸和田市</c:v>
                </c:pt>
                <c:pt idx="66">
                  <c:v>堺市南区</c:v>
                </c:pt>
                <c:pt idx="67">
                  <c:v>泉佐野市</c:v>
                </c:pt>
                <c:pt idx="68">
                  <c:v>能勢町</c:v>
                </c:pt>
                <c:pt idx="69">
                  <c:v>交野市</c:v>
                </c:pt>
                <c:pt idx="70">
                  <c:v>泉南市</c:v>
                </c:pt>
                <c:pt idx="71">
                  <c:v>貝塚市</c:v>
                </c:pt>
                <c:pt idx="72">
                  <c:v>千早赤阪村</c:v>
                </c:pt>
                <c:pt idx="73">
                  <c:v>岬町</c:v>
                </c:pt>
              </c:strCache>
            </c:strRef>
          </c:cat>
          <c:val>
            <c:numRef>
              <c:f>'市区町村別_在宅(歯科)'!$CP$7:$CP$80</c:f>
              <c:numCache>
                <c:formatCode>General</c:formatCode>
                <c:ptCount val="74"/>
                <c:pt idx="0">
                  <c:v>0.29999999999999888</c:v>
                </c:pt>
                <c:pt idx="1">
                  <c:v>-0.79999999999999938</c:v>
                </c:pt>
                <c:pt idx="2">
                  <c:v>0.20000000000000018</c:v>
                </c:pt>
                <c:pt idx="3">
                  <c:v>0.50000000000000044</c:v>
                </c:pt>
                <c:pt idx="4">
                  <c:v>-0.10000000000000009</c:v>
                </c:pt>
                <c:pt idx="5">
                  <c:v>0</c:v>
                </c:pt>
                <c:pt idx="6">
                  <c:v>0</c:v>
                </c:pt>
                <c:pt idx="7">
                  <c:v>0.10000000000000009</c:v>
                </c:pt>
                <c:pt idx="8">
                  <c:v>0.20000000000000018</c:v>
                </c:pt>
                <c:pt idx="9">
                  <c:v>-0.20000000000000018</c:v>
                </c:pt>
                <c:pt idx="10">
                  <c:v>-0.40000000000000036</c:v>
                </c:pt>
                <c:pt idx="11">
                  <c:v>0.20000000000000018</c:v>
                </c:pt>
                <c:pt idx="12">
                  <c:v>-0.10000000000000009</c:v>
                </c:pt>
                <c:pt idx="13">
                  <c:v>-0.20000000000000018</c:v>
                </c:pt>
                <c:pt idx="14">
                  <c:v>0.10000000000000009</c:v>
                </c:pt>
                <c:pt idx="15">
                  <c:v>0.10000000000000009</c:v>
                </c:pt>
                <c:pt idx="16">
                  <c:v>0.20000000000000018</c:v>
                </c:pt>
                <c:pt idx="17">
                  <c:v>0.10000000000000009</c:v>
                </c:pt>
                <c:pt idx="18">
                  <c:v>0.10000000000000009</c:v>
                </c:pt>
                <c:pt idx="19">
                  <c:v>0</c:v>
                </c:pt>
                <c:pt idx="20">
                  <c:v>0.30000000000000027</c:v>
                </c:pt>
                <c:pt idx="21">
                  <c:v>0.30000000000000027</c:v>
                </c:pt>
                <c:pt idx="22">
                  <c:v>0</c:v>
                </c:pt>
                <c:pt idx="23">
                  <c:v>0.20000000000000018</c:v>
                </c:pt>
                <c:pt idx="24">
                  <c:v>0.20000000000000018</c:v>
                </c:pt>
                <c:pt idx="25">
                  <c:v>0.10000000000000009</c:v>
                </c:pt>
                <c:pt idx="26">
                  <c:v>-0.10000000000000009</c:v>
                </c:pt>
                <c:pt idx="27">
                  <c:v>-0.60000000000000053</c:v>
                </c:pt>
                <c:pt idx="28">
                  <c:v>0.10000000000000009</c:v>
                </c:pt>
                <c:pt idx="29">
                  <c:v>-0.20000000000000018</c:v>
                </c:pt>
                <c:pt idx="30">
                  <c:v>0</c:v>
                </c:pt>
                <c:pt idx="31">
                  <c:v>-0.10000000000000009</c:v>
                </c:pt>
                <c:pt idx="32">
                  <c:v>0.19999999999999879</c:v>
                </c:pt>
                <c:pt idx="33">
                  <c:v>0.49999999999999906</c:v>
                </c:pt>
                <c:pt idx="34">
                  <c:v>9.9999999999998701E-2</c:v>
                </c:pt>
                <c:pt idx="35">
                  <c:v>0.10000000000000009</c:v>
                </c:pt>
                <c:pt idx="36">
                  <c:v>-0.19999999999999879</c:v>
                </c:pt>
                <c:pt idx="37">
                  <c:v>0</c:v>
                </c:pt>
                <c:pt idx="38">
                  <c:v>-9.9999999999998701E-2</c:v>
                </c:pt>
                <c:pt idx="39">
                  <c:v>0.40000000000000036</c:v>
                </c:pt>
                <c:pt idx="40">
                  <c:v>0.20000000000000018</c:v>
                </c:pt>
                <c:pt idx="41">
                  <c:v>0.30000000000000027</c:v>
                </c:pt>
                <c:pt idx="42">
                  <c:v>0.10000000000000009</c:v>
                </c:pt>
                <c:pt idx="43">
                  <c:v>0</c:v>
                </c:pt>
                <c:pt idx="44">
                  <c:v>0.10000000000000009</c:v>
                </c:pt>
                <c:pt idx="45">
                  <c:v>-0.29999999999999888</c:v>
                </c:pt>
                <c:pt idx="46">
                  <c:v>-0.10000000000000009</c:v>
                </c:pt>
                <c:pt idx="47">
                  <c:v>0.9000000000000008</c:v>
                </c:pt>
                <c:pt idx="48">
                  <c:v>-0.20000000000000018</c:v>
                </c:pt>
                <c:pt idx="49">
                  <c:v>-0.20000000000000018</c:v>
                </c:pt>
                <c:pt idx="50">
                  <c:v>0.20000000000000018</c:v>
                </c:pt>
                <c:pt idx="51">
                  <c:v>0.20000000000000018</c:v>
                </c:pt>
                <c:pt idx="52">
                  <c:v>0.20000000000000018</c:v>
                </c:pt>
                <c:pt idx="53">
                  <c:v>0.30000000000000027</c:v>
                </c:pt>
                <c:pt idx="54">
                  <c:v>-0.10000000000000009</c:v>
                </c:pt>
                <c:pt idx="55">
                  <c:v>-0.30000000000000027</c:v>
                </c:pt>
                <c:pt idx="56">
                  <c:v>0</c:v>
                </c:pt>
                <c:pt idx="57">
                  <c:v>0.30000000000000027</c:v>
                </c:pt>
                <c:pt idx="58">
                  <c:v>0.39999999999999969</c:v>
                </c:pt>
                <c:pt idx="59">
                  <c:v>-0.40000000000000036</c:v>
                </c:pt>
                <c:pt idx="60">
                  <c:v>0.20000000000000018</c:v>
                </c:pt>
                <c:pt idx="61">
                  <c:v>-0.10000000000000009</c:v>
                </c:pt>
                <c:pt idx="62">
                  <c:v>-0.30000000000000027</c:v>
                </c:pt>
                <c:pt idx="63">
                  <c:v>0</c:v>
                </c:pt>
                <c:pt idx="64">
                  <c:v>0.10000000000000009</c:v>
                </c:pt>
                <c:pt idx="65">
                  <c:v>0.40000000000000036</c:v>
                </c:pt>
                <c:pt idx="66">
                  <c:v>-0.10000000000000009</c:v>
                </c:pt>
                <c:pt idx="67">
                  <c:v>0.10000000000000009</c:v>
                </c:pt>
                <c:pt idx="68">
                  <c:v>-0.49999999999999978</c:v>
                </c:pt>
                <c:pt idx="69">
                  <c:v>-0.39999999999999969</c:v>
                </c:pt>
                <c:pt idx="70">
                  <c:v>-0.19999999999999948</c:v>
                </c:pt>
                <c:pt idx="71">
                  <c:v>0.20000000000000018</c:v>
                </c:pt>
                <c:pt idx="72">
                  <c:v>-0.7</c:v>
                </c:pt>
                <c:pt idx="73">
                  <c:v>-0.10000000000000009</c:v>
                </c:pt>
              </c:numCache>
            </c:numRef>
          </c:val>
          <c:extLst>
            <c:ext xmlns:c16="http://schemas.microsoft.com/office/drawing/2014/chart" uri="{C3380CC4-5D6E-409C-BE32-E72D297353CC}">
              <c16:uniqueId val="{0000004A-F242-443E-9A3A-AB3743CC9E41}"/>
            </c:ext>
          </c:extLst>
        </c:ser>
        <c:dLbls>
          <c:showLegendKey val="0"/>
          <c:showVal val="0"/>
          <c:showCatName val="0"/>
          <c:showSerName val="0"/>
          <c:showPercent val="0"/>
          <c:showBubbleSize val="0"/>
        </c:dLbls>
        <c:gapWidth val="150"/>
        <c:axId val="321366624"/>
        <c:axId val="321367184"/>
      </c:barChart>
      <c:scatterChart>
        <c:scatterStyle val="lineMarker"/>
        <c:varyColors val="0"/>
        <c:ser>
          <c:idx val="1"/>
          <c:order val="1"/>
          <c:tx>
            <c:strRef>
              <c:f>'市区町村別_在宅(歯科)'!$B$81:$C$81</c:f>
              <c:strCache>
                <c:ptCount val="1"/>
                <c:pt idx="0">
                  <c:v>広域連合全体</c:v>
                </c:pt>
              </c:strCache>
            </c:strRef>
          </c:tx>
          <c:spPr>
            <a:ln w="28575">
              <a:solidFill>
                <a:srgbClr val="BE4B48"/>
              </a:solidFill>
            </a:ln>
          </c:spPr>
          <c:marker>
            <c:symbol val="none"/>
          </c:marker>
          <c:dLbls>
            <c:dLbl>
              <c:idx val="0"/>
              <c:layout>
                <c:manualLayout>
                  <c:x val="7.6690821256038641E-2"/>
                  <c:y val="-0.88396039682539684"/>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B-F242-443E-9A3A-AB3743CC9E41}"/>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'市区町村別_在宅(歯科)'!$CZ$7:$CZ$80</c:f>
              <c:numCache>
                <c:formatCode>General</c:formatCode>
                <c:ptCount val="74"/>
                <c:pt idx="0">
                  <c:v>0.10000000000000009</c:v>
                </c:pt>
                <c:pt idx="1">
                  <c:v>0.10000000000000009</c:v>
                </c:pt>
                <c:pt idx="2">
                  <c:v>0.10000000000000009</c:v>
                </c:pt>
                <c:pt idx="3">
                  <c:v>0.10000000000000009</c:v>
                </c:pt>
                <c:pt idx="4">
                  <c:v>0.10000000000000009</c:v>
                </c:pt>
                <c:pt idx="5">
                  <c:v>0.10000000000000009</c:v>
                </c:pt>
                <c:pt idx="6">
                  <c:v>0.10000000000000009</c:v>
                </c:pt>
                <c:pt idx="7">
                  <c:v>0.10000000000000009</c:v>
                </c:pt>
                <c:pt idx="8">
                  <c:v>0.10000000000000009</c:v>
                </c:pt>
                <c:pt idx="9">
                  <c:v>0.10000000000000009</c:v>
                </c:pt>
                <c:pt idx="10">
                  <c:v>0.10000000000000009</c:v>
                </c:pt>
                <c:pt idx="11">
                  <c:v>0.10000000000000009</c:v>
                </c:pt>
                <c:pt idx="12">
                  <c:v>0.10000000000000009</c:v>
                </c:pt>
                <c:pt idx="13">
                  <c:v>0.10000000000000009</c:v>
                </c:pt>
                <c:pt idx="14">
                  <c:v>0.10000000000000009</c:v>
                </c:pt>
                <c:pt idx="15">
                  <c:v>0.10000000000000009</c:v>
                </c:pt>
                <c:pt idx="16">
                  <c:v>0.10000000000000009</c:v>
                </c:pt>
                <c:pt idx="17">
                  <c:v>0.10000000000000009</c:v>
                </c:pt>
                <c:pt idx="18">
                  <c:v>0.10000000000000009</c:v>
                </c:pt>
                <c:pt idx="19">
                  <c:v>0.10000000000000009</c:v>
                </c:pt>
                <c:pt idx="20">
                  <c:v>0.10000000000000009</c:v>
                </c:pt>
                <c:pt idx="21">
                  <c:v>0.10000000000000009</c:v>
                </c:pt>
                <c:pt idx="22">
                  <c:v>0.10000000000000009</c:v>
                </c:pt>
                <c:pt idx="23">
                  <c:v>0.10000000000000009</c:v>
                </c:pt>
                <c:pt idx="24">
                  <c:v>0.10000000000000009</c:v>
                </c:pt>
                <c:pt idx="25">
                  <c:v>0.10000000000000009</c:v>
                </c:pt>
                <c:pt idx="26">
                  <c:v>0.10000000000000009</c:v>
                </c:pt>
                <c:pt idx="27">
                  <c:v>0.10000000000000009</c:v>
                </c:pt>
                <c:pt idx="28">
                  <c:v>0.10000000000000009</c:v>
                </c:pt>
                <c:pt idx="29">
                  <c:v>0.10000000000000009</c:v>
                </c:pt>
                <c:pt idx="30">
                  <c:v>0.10000000000000009</c:v>
                </c:pt>
                <c:pt idx="31">
                  <c:v>0.10000000000000009</c:v>
                </c:pt>
                <c:pt idx="32">
                  <c:v>0.10000000000000009</c:v>
                </c:pt>
                <c:pt idx="33">
                  <c:v>0.10000000000000009</c:v>
                </c:pt>
                <c:pt idx="34">
                  <c:v>0.10000000000000009</c:v>
                </c:pt>
                <c:pt idx="35">
                  <c:v>0.10000000000000009</c:v>
                </c:pt>
                <c:pt idx="36">
                  <c:v>0.10000000000000009</c:v>
                </c:pt>
                <c:pt idx="37">
                  <c:v>0.10000000000000009</c:v>
                </c:pt>
                <c:pt idx="38">
                  <c:v>0.10000000000000009</c:v>
                </c:pt>
                <c:pt idx="39">
                  <c:v>0.10000000000000009</c:v>
                </c:pt>
                <c:pt idx="40">
                  <c:v>0.10000000000000009</c:v>
                </c:pt>
                <c:pt idx="41">
                  <c:v>0.10000000000000009</c:v>
                </c:pt>
                <c:pt idx="42">
                  <c:v>0.10000000000000009</c:v>
                </c:pt>
                <c:pt idx="43">
                  <c:v>0.10000000000000009</c:v>
                </c:pt>
                <c:pt idx="44">
                  <c:v>0.10000000000000009</c:v>
                </c:pt>
                <c:pt idx="45">
                  <c:v>0.10000000000000009</c:v>
                </c:pt>
                <c:pt idx="46">
                  <c:v>0.10000000000000009</c:v>
                </c:pt>
                <c:pt idx="47">
                  <c:v>0.10000000000000009</c:v>
                </c:pt>
                <c:pt idx="48">
                  <c:v>0.10000000000000009</c:v>
                </c:pt>
                <c:pt idx="49">
                  <c:v>0.10000000000000009</c:v>
                </c:pt>
                <c:pt idx="50">
                  <c:v>0.10000000000000009</c:v>
                </c:pt>
                <c:pt idx="51">
                  <c:v>0.10000000000000009</c:v>
                </c:pt>
                <c:pt idx="52">
                  <c:v>0.10000000000000009</c:v>
                </c:pt>
                <c:pt idx="53">
                  <c:v>0.10000000000000009</c:v>
                </c:pt>
                <c:pt idx="54">
                  <c:v>0.10000000000000009</c:v>
                </c:pt>
                <c:pt idx="55">
                  <c:v>0.10000000000000009</c:v>
                </c:pt>
                <c:pt idx="56">
                  <c:v>0.10000000000000009</c:v>
                </c:pt>
                <c:pt idx="57">
                  <c:v>0.10000000000000009</c:v>
                </c:pt>
                <c:pt idx="58">
                  <c:v>0.10000000000000009</c:v>
                </c:pt>
                <c:pt idx="59">
                  <c:v>0.10000000000000009</c:v>
                </c:pt>
                <c:pt idx="60">
                  <c:v>0.10000000000000009</c:v>
                </c:pt>
                <c:pt idx="61">
                  <c:v>0.10000000000000009</c:v>
                </c:pt>
                <c:pt idx="62">
                  <c:v>0.10000000000000009</c:v>
                </c:pt>
                <c:pt idx="63">
                  <c:v>0.10000000000000009</c:v>
                </c:pt>
                <c:pt idx="64">
                  <c:v>0.10000000000000009</c:v>
                </c:pt>
                <c:pt idx="65">
                  <c:v>0.10000000000000009</c:v>
                </c:pt>
                <c:pt idx="66">
                  <c:v>0.10000000000000009</c:v>
                </c:pt>
                <c:pt idx="67">
                  <c:v>0.10000000000000009</c:v>
                </c:pt>
                <c:pt idx="68">
                  <c:v>0.10000000000000009</c:v>
                </c:pt>
                <c:pt idx="69">
                  <c:v>0.10000000000000009</c:v>
                </c:pt>
                <c:pt idx="70">
                  <c:v>0.10000000000000009</c:v>
                </c:pt>
                <c:pt idx="71">
                  <c:v>0.10000000000000009</c:v>
                </c:pt>
                <c:pt idx="72">
                  <c:v>0.10000000000000009</c:v>
                </c:pt>
                <c:pt idx="73">
                  <c:v>0.10000000000000009</c:v>
                </c:pt>
              </c:numCache>
            </c:numRef>
          </c:xVal>
          <c:yVal>
            <c:numRef>
              <c:f>'市区町村別_在宅(歯科)'!$DD$7:$DD$80</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4C-F242-443E-9A3A-AB3743CC9E41}"/>
            </c:ext>
          </c:extLst>
        </c:ser>
        <c:dLbls>
          <c:showLegendKey val="0"/>
          <c:showVal val="0"/>
          <c:showCatName val="0"/>
          <c:showSerName val="0"/>
          <c:showPercent val="0"/>
          <c:showBubbleSize val="0"/>
        </c:dLbls>
        <c:axId val="331938272"/>
        <c:axId val="331937712"/>
      </c:scatterChart>
      <c:catAx>
        <c:axId val="321366624"/>
        <c:scaling>
          <c:orientation val="maxMin"/>
        </c:scaling>
        <c:delete val="0"/>
        <c:axPos val="l"/>
        <c:numFmt formatCode="General" sourceLinked="0"/>
        <c:majorTickMark val="none"/>
        <c:minorTickMark val="none"/>
        <c:tickLblPos val="low"/>
        <c:spPr>
          <a:ln>
            <a:solidFill>
              <a:srgbClr val="7F7F7F"/>
            </a:solidFill>
          </a:ln>
        </c:spPr>
        <c:crossAx val="321367184"/>
        <c:crosses val="autoZero"/>
        <c:auto val="1"/>
        <c:lblAlgn val="ctr"/>
        <c:lblOffset val="100"/>
        <c:noMultiLvlLbl val="0"/>
      </c:catAx>
      <c:valAx>
        <c:axId val="321367184"/>
        <c:scaling>
          <c:orientation val="minMax"/>
        </c:scaling>
        <c:delete val="0"/>
        <c:axPos val="t"/>
        <c:majorGridlines>
          <c:spPr>
            <a:ln>
              <a:solidFill>
                <a:srgbClr val="D9D9D9"/>
              </a:solidFill>
            </a:ln>
          </c:spPr>
        </c:majorGridlines>
        <c:title>
          <c:tx>
            <c:rich>
              <a:bodyPr/>
              <a:lstStyle/>
              <a:p>
                <a:pPr>
                  <a:defRPr/>
                </a:pPr>
                <a:r>
                  <a:rPr lang="en-US"/>
                  <a:t>(pt)</a:t>
                </a:r>
                <a:endParaRPr lang="ja-JP"/>
              </a:p>
            </c:rich>
          </c:tx>
          <c:layout>
            <c:manualLayout>
              <c:xMode val="edge"/>
              <c:yMode val="edge"/>
              <c:x val="0.89948647342995169"/>
              <c:y val="2.8773730158730158E-2"/>
            </c:manualLayout>
          </c:layout>
          <c:overlay val="0"/>
        </c:title>
        <c:numFmt formatCode="#,##0.0_ ;[Red]\-#,##0.0\ " sourceLinked="0"/>
        <c:majorTickMark val="out"/>
        <c:minorTickMark val="none"/>
        <c:tickLblPos val="nextTo"/>
        <c:spPr>
          <a:ln>
            <a:solidFill>
              <a:srgbClr val="7F7F7F"/>
            </a:solidFill>
          </a:ln>
        </c:spPr>
        <c:crossAx val="321366624"/>
        <c:crosses val="autoZero"/>
        <c:crossBetween val="between"/>
      </c:valAx>
      <c:valAx>
        <c:axId val="331937712"/>
        <c:scaling>
          <c:orientation val="minMax"/>
          <c:max val="50"/>
          <c:min val="0"/>
        </c:scaling>
        <c:delete val="1"/>
        <c:axPos val="r"/>
        <c:numFmt formatCode="General" sourceLinked="1"/>
        <c:majorTickMark val="out"/>
        <c:minorTickMark val="none"/>
        <c:tickLblPos val="nextTo"/>
        <c:crossAx val="331938272"/>
        <c:crosses val="max"/>
        <c:crossBetween val="midCat"/>
      </c:valAx>
      <c:valAx>
        <c:axId val="331938272"/>
        <c:scaling>
          <c:orientation val="minMax"/>
        </c:scaling>
        <c:delete val="1"/>
        <c:axPos val="b"/>
        <c:numFmt formatCode="General" sourceLinked="1"/>
        <c:majorTickMark val="out"/>
        <c:minorTickMark val="none"/>
        <c:tickLblPos val="nextTo"/>
        <c:crossAx val="331937712"/>
        <c:crosses val="autoZero"/>
        <c:crossBetween val="midCat"/>
      </c:valAx>
      <c:spPr>
        <a:ln>
          <a:solidFill>
            <a:srgbClr val="7F7F7F"/>
          </a:solidFill>
        </a:ln>
      </c:spPr>
    </c:plotArea>
    <c:legend>
      <c:legendPos val="r"/>
      <c:layout>
        <c:manualLayout>
          <c:xMode val="edge"/>
          <c:yMode val="edge"/>
          <c:x val="0.13132154882154881"/>
          <c:y val="1.5490158730158731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50483091787438"/>
          <c:y val="7.8162778672273808E-2"/>
          <c:w val="0.79858671497584544"/>
          <c:h val="0.91713182910959656"/>
        </c:manualLayout>
      </c:layout>
      <c:barChart>
        <c:barDir val="bar"/>
        <c:grouping val="clustered"/>
        <c:varyColors val="0"/>
        <c:ser>
          <c:idx val="0"/>
          <c:order val="0"/>
          <c:tx>
            <c:strRef>
              <c:f>'市区町村別_在宅(歯科)'!$CQ$4</c:f>
              <c:strCache>
                <c:ptCount val="1"/>
                <c:pt idx="0">
                  <c:v>訪問診療患者割合(歯科)</c:v>
                </c:pt>
              </c:strCache>
            </c:strRef>
          </c:tx>
          <c:spPr>
            <a:solidFill>
              <a:schemeClr val="accent4">
                <a:lumMod val="60000"/>
                <a:lumOff val="40000"/>
              </a:schemeClr>
            </a:solidFill>
            <a:ln>
              <a:noFill/>
            </a:ln>
          </c:spPr>
          <c:invertIfNegative val="0"/>
          <c:dLbls>
            <c:dLbl>
              <c:idx val="33"/>
              <c:layout>
                <c:manualLayout>
                  <c:x val="8.1039855072462651E-3"/>
                  <c:y val="7.882136831530753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42-4DCF-9BB6-19207FCBD930}"/>
                </c:ext>
              </c:extLst>
            </c:dLbl>
            <c:dLbl>
              <c:idx val="34"/>
              <c:layout>
                <c:manualLayout>
                  <c:x val="8.1039855072463762E-3"/>
                  <c:y val="4.057825639234404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42-4DCF-9BB6-19207FCBD930}"/>
                </c:ext>
              </c:extLst>
            </c:dLbl>
            <c:dLbl>
              <c:idx val="35"/>
              <c:layout>
                <c:manualLayout>
                  <c:x val="1.2705434782608696E-2"/>
                  <c:y val="1.576427367040232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DE6-4219-B49F-5B4A86F67D6C}"/>
                </c:ext>
              </c:extLst>
            </c:dLbl>
            <c:dLbl>
              <c:idx val="36"/>
              <c:layout>
                <c:manualLayout>
                  <c:x val="1.1751449275362206E-2"/>
                  <c:y val="2.434695383087145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DE6-4219-B49F-5B4A86F67D6C}"/>
                </c:ext>
              </c:extLst>
            </c:dLbl>
            <c:dLbl>
              <c:idx val="37"/>
              <c:layout>
                <c:manualLayout>
                  <c:x val="1.1751449275362206E-2"/>
                  <c:y val="8.11565128451543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E6-4219-B49F-5B4A86F67D6C}"/>
                </c:ext>
              </c:extLst>
            </c:dLbl>
            <c:dLbl>
              <c:idx val="38"/>
              <c:layout>
                <c:manualLayout>
                  <c:x val="1.9420531400966185E-2"/>
                  <c:y val="2.364641049459226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DE6-4219-B49F-5B4A86F67D6C}"/>
                </c:ext>
              </c:extLst>
            </c:dLbl>
            <c:dLbl>
              <c:idx val="39"/>
              <c:layout>
                <c:manualLayout>
                  <c:x val="1.8611594202898551E-2"/>
                  <c:y val="4.057825638478574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DE6-4219-B49F-5B4A86F67D6C}"/>
                </c:ext>
              </c:extLst>
            </c:dLbl>
            <c:dLbl>
              <c:idx val="40"/>
              <c:layout>
                <c:manualLayout>
                  <c:x val="2.6280676328502416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DE6-4219-B49F-5B4A86F67D6C}"/>
                </c:ext>
              </c:extLst>
            </c:dLbl>
            <c:dLbl>
              <c:idx val="41"/>
              <c:layout>
                <c:manualLayout>
                  <c:x val="2.6280676328502416E-2"/>
                  <c:y val="3.9410684150312958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DE6-4219-B49F-5B4A86F67D6C}"/>
                </c:ext>
              </c:extLst>
            </c:dLbl>
            <c:dLbl>
              <c:idx val="42"/>
              <c:layout>
                <c:manualLayout>
                  <c:x val="2.7028864734299517E-2"/>
                  <c:y val="2.364641050193307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DE6-4219-B49F-5B4A86F67D6C}"/>
                </c:ext>
              </c:extLst>
            </c:dLbl>
            <c:dLbl>
              <c:idx val="43"/>
              <c:layout>
                <c:manualLayout>
                  <c:x val="2.7028864734299517E-2"/>
                  <c:y val="1.030904676195980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DE6-4219-B49F-5B4A86F67D6C}"/>
                </c:ext>
              </c:extLst>
            </c:dLbl>
            <c:dLbl>
              <c:idx val="44"/>
              <c:layout>
                <c:manualLayout>
                  <c:x val="2.7173792270531402E-2"/>
                  <c:y val="2.364641049459226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DE6-4219-B49F-5B4A86F67D6C}"/>
                </c:ext>
              </c:extLst>
            </c:dLbl>
            <c:dLbl>
              <c:idx val="45"/>
              <c:layout>
                <c:manualLayout>
                  <c:x val="2.7318719806763286E-2"/>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DE6-4219-B49F-5B4A86F67D6C}"/>
                </c:ext>
              </c:extLst>
            </c:dLbl>
            <c:dLbl>
              <c:idx val="46"/>
              <c:layout>
                <c:manualLayout>
                  <c:x val="2.7173792270531402E-2"/>
                  <c:y val="1.5764273663061508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DE6-4219-B49F-5B4A86F67D6C}"/>
                </c:ext>
              </c:extLst>
            </c:dLbl>
            <c:dLbl>
              <c:idx val="47"/>
              <c:layout>
                <c:manualLayout>
                  <c:x val="2.7177898550724524E-2"/>
                  <c:y val="2.422079091700963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DE6-4219-B49F-5B4A86F67D6C}"/>
                </c:ext>
              </c:extLst>
            </c:dLbl>
            <c:dLbl>
              <c:idx val="48"/>
              <c:layout>
                <c:manualLayout>
                  <c:x val="-5.0322463768115938E-3"/>
                  <c:y val="3.1746031746031748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DE6-4219-B49F-5B4A86F67D6C}"/>
                </c:ext>
              </c:extLst>
            </c:dLbl>
            <c:dLbl>
              <c:idx val="49"/>
              <c:layout>
                <c:manualLayout>
                  <c:x val="-3.6365942028985508E-3"/>
                  <c:y val="2.380952380952380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DE6-4219-B49F-5B4A86F67D6C}"/>
                </c:ext>
              </c:extLst>
            </c:dLbl>
            <c:dLbl>
              <c:idx val="50"/>
              <c:layout>
                <c:manualLayout>
                  <c:x val="-3.4938405797102575E-3"/>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42-4DCF-9BB6-19207FCBD930}"/>
                </c:ext>
              </c:extLst>
            </c:dLbl>
            <c:dLbl>
              <c:idx val="51"/>
              <c:layout>
                <c:manualLayout>
                  <c:x val="-3.1894927536231885E-3"/>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4A-4D7D-99C9-D6F8FAD2FC9D}"/>
                </c:ext>
              </c:extLst>
            </c:dLbl>
            <c:dLbl>
              <c:idx val="52"/>
              <c:layout>
                <c:manualLayout>
                  <c:x val="-4.589266104078050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4A-4D7D-99C9-D6F8FAD2FC9D}"/>
                </c:ext>
              </c:extLst>
            </c:dLbl>
            <c:dLbl>
              <c:idx val="53"/>
              <c:layout>
                <c:manualLayout>
                  <c:x val="-4.589266104078050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4A-4D7D-99C9-D6F8FAD2FC9D}"/>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'市区町村別_在宅(歯科)'!$CQ$7:$CQ$80</c:f>
              <c:strCache>
                <c:ptCount val="74"/>
                <c:pt idx="0">
                  <c:v>東住吉区</c:v>
                </c:pt>
                <c:pt idx="1">
                  <c:v>田尻町</c:v>
                </c:pt>
                <c:pt idx="2">
                  <c:v>生野区</c:v>
                </c:pt>
                <c:pt idx="3">
                  <c:v>住吉区</c:v>
                </c:pt>
                <c:pt idx="4">
                  <c:v>西淀川区</c:v>
                </c:pt>
                <c:pt idx="5">
                  <c:v>平野区</c:v>
                </c:pt>
                <c:pt idx="6">
                  <c:v>北区</c:v>
                </c:pt>
                <c:pt idx="7">
                  <c:v>池田市</c:v>
                </c:pt>
                <c:pt idx="8">
                  <c:v>島本町</c:v>
                </c:pt>
                <c:pt idx="9">
                  <c:v>旭区</c:v>
                </c:pt>
                <c:pt idx="10">
                  <c:v>堺市美原区</c:v>
                </c:pt>
                <c:pt idx="11">
                  <c:v>太子町</c:v>
                </c:pt>
                <c:pt idx="12">
                  <c:v>吹田市</c:v>
                </c:pt>
                <c:pt idx="13">
                  <c:v>東淀川区</c:v>
                </c:pt>
                <c:pt idx="14">
                  <c:v>中央区</c:v>
                </c:pt>
                <c:pt idx="15">
                  <c:v>大阪市</c:v>
                </c:pt>
                <c:pt idx="16">
                  <c:v>阿倍野区</c:v>
                </c:pt>
                <c:pt idx="17">
                  <c:v>羽曳野市</c:v>
                </c:pt>
                <c:pt idx="18">
                  <c:v>堺市西区</c:v>
                </c:pt>
                <c:pt idx="19">
                  <c:v>鶴見区</c:v>
                </c:pt>
                <c:pt idx="20">
                  <c:v>住之江区</c:v>
                </c:pt>
                <c:pt idx="21">
                  <c:v>大阪狭山市</c:v>
                </c:pt>
                <c:pt idx="22">
                  <c:v>堺市東区</c:v>
                </c:pt>
                <c:pt idx="23">
                  <c:v>箕面市</c:v>
                </c:pt>
                <c:pt idx="24">
                  <c:v>豊能町</c:v>
                </c:pt>
                <c:pt idx="25">
                  <c:v>忠岡町</c:v>
                </c:pt>
                <c:pt idx="26">
                  <c:v>堺市堺区</c:v>
                </c:pt>
                <c:pt idx="27">
                  <c:v>藤井寺市</c:v>
                </c:pt>
                <c:pt idx="28">
                  <c:v>豊中市</c:v>
                </c:pt>
                <c:pt idx="29">
                  <c:v>八尾市</c:v>
                </c:pt>
                <c:pt idx="30">
                  <c:v>泉大津市</c:v>
                </c:pt>
                <c:pt idx="31">
                  <c:v>天王寺区</c:v>
                </c:pt>
                <c:pt idx="32">
                  <c:v>都島区</c:v>
                </c:pt>
                <c:pt idx="33">
                  <c:v>福島区</c:v>
                </c:pt>
                <c:pt idx="34">
                  <c:v>淀川区</c:v>
                </c:pt>
                <c:pt idx="35">
                  <c:v>堺市</c:v>
                </c:pt>
                <c:pt idx="36">
                  <c:v>河南町</c:v>
                </c:pt>
                <c:pt idx="37">
                  <c:v>東大阪市</c:v>
                </c:pt>
                <c:pt idx="38">
                  <c:v>河内長野市</c:v>
                </c:pt>
                <c:pt idx="39">
                  <c:v>堺市中区</c:v>
                </c:pt>
                <c:pt idx="40">
                  <c:v>西成区</c:v>
                </c:pt>
                <c:pt idx="41">
                  <c:v>和泉市</c:v>
                </c:pt>
                <c:pt idx="42">
                  <c:v>富田林市</c:v>
                </c:pt>
                <c:pt idx="43">
                  <c:v>守口市</c:v>
                </c:pt>
                <c:pt idx="44">
                  <c:v>大正区</c:v>
                </c:pt>
                <c:pt idx="45">
                  <c:v>東成区</c:v>
                </c:pt>
                <c:pt idx="46">
                  <c:v>茨木市</c:v>
                </c:pt>
                <c:pt idx="47">
                  <c:v>四條畷市</c:v>
                </c:pt>
                <c:pt idx="48">
                  <c:v>城東区</c:v>
                </c:pt>
                <c:pt idx="49">
                  <c:v>高石市</c:v>
                </c:pt>
                <c:pt idx="50">
                  <c:v>堺市北区</c:v>
                </c:pt>
                <c:pt idx="51">
                  <c:v>高槻市</c:v>
                </c:pt>
                <c:pt idx="52">
                  <c:v>此花区</c:v>
                </c:pt>
                <c:pt idx="53">
                  <c:v>松原市</c:v>
                </c:pt>
                <c:pt idx="54">
                  <c:v>大東市</c:v>
                </c:pt>
                <c:pt idx="55">
                  <c:v>浪速区</c:v>
                </c:pt>
                <c:pt idx="56">
                  <c:v>柏原市</c:v>
                </c:pt>
                <c:pt idx="57">
                  <c:v>枚方市</c:v>
                </c:pt>
                <c:pt idx="58">
                  <c:v>港区</c:v>
                </c:pt>
                <c:pt idx="59">
                  <c:v>摂津市</c:v>
                </c:pt>
                <c:pt idx="60">
                  <c:v>西区</c:v>
                </c:pt>
                <c:pt idx="61">
                  <c:v>阪南市</c:v>
                </c:pt>
                <c:pt idx="62">
                  <c:v>熊取町</c:v>
                </c:pt>
                <c:pt idx="63">
                  <c:v>門真市</c:v>
                </c:pt>
                <c:pt idx="64">
                  <c:v>寝屋川市</c:v>
                </c:pt>
                <c:pt idx="65">
                  <c:v>岸和田市</c:v>
                </c:pt>
                <c:pt idx="66">
                  <c:v>堺市南区</c:v>
                </c:pt>
                <c:pt idx="67">
                  <c:v>泉佐野市</c:v>
                </c:pt>
                <c:pt idx="68">
                  <c:v>能勢町</c:v>
                </c:pt>
                <c:pt idx="69">
                  <c:v>交野市</c:v>
                </c:pt>
                <c:pt idx="70">
                  <c:v>泉南市</c:v>
                </c:pt>
                <c:pt idx="71">
                  <c:v>貝塚市</c:v>
                </c:pt>
                <c:pt idx="72">
                  <c:v>千早赤阪村</c:v>
                </c:pt>
                <c:pt idx="73">
                  <c:v>岬町</c:v>
                </c:pt>
              </c:strCache>
            </c:strRef>
          </c:cat>
          <c:val>
            <c:numRef>
              <c:f>'市区町村別_在宅(歯科)'!$CS$7:$CS$80</c:f>
              <c:numCache>
                <c:formatCode>0.0%</c:formatCode>
                <c:ptCount val="74"/>
                <c:pt idx="0">
                  <c:v>8.7999999999999995E-2</c:v>
                </c:pt>
                <c:pt idx="1">
                  <c:v>8.3000000000000004E-2</c:v>
                </c:pt>
                <c:pt idx="2">
                  <c:v>8.3000000000000004E-2</c:v>
                </c:pt>
                <c:pt idx="3">
                  <c:v>8.2000000000000003E-2</c:v>
                </c:pt>
                <c:pt idx="4">
                  <c:v>8.1000000000000003E-2</c:v>
                </c:pt>
                <c:pt idx="5">
                  <c:v>0.08</c:v>
                </c:pt>
                <c:pt idx="6">
                  <c:v>0.08</c:v>
                </c:pt>
                <c:pt idx="7">
                  <c:v>7.9000000000000001E-2</c:v>
                </c:pt>
                <c:pt idx="8">
                  <c:v>7.8E-2</c:v>
                </c:pt>
                <c:pt idx="9">
                  <c:v>7.8E-2</c:v>
                </c:pt>
                <c:pt idx="10">
                  <c:v>7.8E-2</c:v>
                </c:pt>
                <c:pt idx="11">
                  <c:v>7.8E-2</c:v>
                </c:pt>
                <c:pt idx="12">
                  <c:v>7.8E-2</c:v>
                </c:pt>
                <c:pt idx="13">
                  <c:v>7.8E-2</c:v>
                </c:pt>
                <c:pt idx="14">
                  <c:v>7.6999999999999999E-2</c:v>
                </c:pt>
                <c:pt idx="15">
                  <c:v>7.6999999999999999E-2</c:v>
                </c:pt>
                <c:pt idx="16">
                  <c:v>7.6999999999999999E-2</c:v>
                </c:pt>
                <c:pt idx="17">
                  <c:v>7.5999999999999998E-2</c:v>
                </c:pt>
                <c:pt idx="18">
                  <c:v>7.4999999999999997E-2</c:v>
                </c:pt>
                <c:pt idx="19">
                  <c:v>7.3999999999999996E-2</c:v>
                </c:pt>
                <c:pt idx="20">
                  <c:v>7.3999999999999996E-2</c:v>
                </c:pt>
                <c:pt idx="21">
                  <c:v>7.3999999999999996E-2</c:v>
                </c:pt>
                <c:pt idx="22">
                  <c:v>7.3999999999999996E-2</c:v>
                </c:pt>
                <c:pt idx="23">
                  <c:v>7.2999999999999995E-2</c:v>
                </c:pt>
                <c:pt idx="24">
                  <c:v>7.2999999999999995E-2</c:v>
                </c:pt>
                <c:pt idx="25">
                  <c:v>7.2999999999999995E-2</c:v>
                </c:pt>
                <c:pt idx="26">
                  <c:v>7.2999999999999995E-2</c:v>
                </c:pt>
                <c:pt idx="27">
                  <c:v>7.2999999999999995E-2</c:v>
                </c:pt>
                <c:pt idx="28">
                  <c:v>7.2999999999999995E-2</c:v>
                </c:pt>
                <c:pt idx="29">
                  <c:v>7.1999999999999995E-2</c:v>
                </c:pt>
                <c:pt idx="30">
                  <c:v>7.1999999999999995E-2</c:v>
                </c:pt>
                <c:pt idx="31">
                  <c:v>7.1999999999999995E-2</c:v>
                </c:pt>
                <c:pt idx="32">
                  <c:v>7.1999999999999995E-2</c:v>
                </c:pt>
                <c:pt idx="33">
                  <c:v>7.0999999999999994E-2</c:v>
                </c:pt>
                <c:pt idx="34">
                  <c:v>7.0999999999999994E-2</c:v>
                </c:pt>
                <c:pt idx="35">
                  <c:v>7.0000000000000007E-2</c:v>
                </c:pt>
                <c:pt idx="36">
                  <c:v>7.0000000000000007E-2</c:v>
                </c:pt>
                <c:pt idx="37">
                  <c:v>7.0000000000000007E-2</c:v>
                </c:pt>
                <c:pt idx="38">
                  <c:v>6.9000000000000006E-2</c:v>
                </c:pt>
                <c:pt idx="39">
                  <c:v>6.9000000000000006E-2</c:v>
                </c:pt>
                <c:pt idx="40">
                  <c:v>6.8000000000000005E-2</c:v>
                </c:pt>
                <c:pt idx="41">
                  <c:v>6.8000000000000005E-2</c:v>
                </c:pt>
                <c:pt idx="42">
                  <c:v>6.8000000000000005E-2</c:v>
                </c:pt>
                <c:pt idx="43">
                  <c:v>6.8000000000000005E-2</c:v>
                </c:pt>
                <c:pt idx="44">
                  <c:v>6.8000000000000005E-2</c:v>
                </c:pt>
                <c:pt idx="45">
                  <c:v>6.8000000000000005E-2</c:v>
                </c:pt>
                <c:pt idx="46">
                  <c:v>6.8000000000000005E-2</c:v>
                </c:pt>
                <c:pt idx="47">
                  <c:v>6.8000000000000005E-2</c:v>
                </c:pt>
                <c:pt idx="48">
                  <c:v>6.7000000000000004E-2</c:v>
                </c:pt>
                <c:pt idx="49">
                  <c:v>6.7000000000000004E-2</c:v>
                </c:pt>
                <c:pt idx="50">
                  <c:v>6.6000000000000003E-2</c:v>
                </c:pt>
                <c:pt idx="51">
                  <c:v>6.6000000000000003E-2</c:v>
                </c:pt>
                <c:pt idx="52">
                  <c:v>6.6000000000000003E-2</c:v>
                </c:pt>
                <c:pt idx="53">
                  <c:v>6.6000000000000003E-2</c:v>
                </c:pt>
                <c:pt idx="54">
                  <c:v>6.4000000000000001E-2</c:v>
                </c:pt>
                <c:pt idx="55">
                  <c:v>6.3E-2</c:v>
                </c:pt>
                <c:pt idx="56">
                  <c:v>6.2E-2</c:v>
                </c:pt>
                <c:pt idx="57">
                  <c:v>6.2E-2</c:v>
                </c:pt>
                <c:pt idx="58">
                  <c:v>6.2E-2</c:v>
                </c:pt>
                <c:pt idx="59">
                  <c:v>6.2E-2</c:v>
                </c:pt>
                <c:pt idx="60">
                  <c:v>6.0999999999999999E-2</c:v>
                </c:pt>
                <c:pt idx="61">
                  <c:v>6.0999999999999999E-2</c:v>
                </c:pt>
                <c:pt idx="62">
                  <c:v>0.06</c:v>
                </c:pt>
                <c:pt idx="63">
                  <c:v>0.06</c:v>
                </c:pt>
                <c:pt idx="64">
                  <c:v>5.8000000000000003E-2</c:v>
                </c:pt>
                <c:pt idx="65">
                  <c:v>5.8000000000000003E-2</c:v>
                </c:pt>
                <c:pt idx="66">
                  <c:v>5.7000000000000002E-2</c:v>
                </c:pt>
                <c:pt idx="67">
                  <c:v>5.7000000000000002E-2</c:v>
                </c:pt>
                <c:pt idx="68">
                  <c:v>5.6000000000000001E-2</c:v>
                </c:pt>
                <c:pt idx="69">
                  <c:v>5.6000000000000001E-2</c:v>
                </c:pt>
                <c:pt idx="70">
                  <c:v>0.05</c:v>
                </c:pt>
                <c:pt idx="71">
                  <c:v>4.9000000000000002E-2</c:v>
                </c:pt>
                <c:pt idx="72">
                  <c:v>4.7E-2</c:v>
                </c:pt>
                <c:pt idx="73">
                  <c:v>4.2999999999999997E-2</c:v>
                </c:pt>
              </c:numCache>
            </c:numRef>
          </c:val>
          <c:extLst>
            <c:ext xmlns:c16="http://schemas.microsoft.com/office/drawing/2014/chart" uri="{C3380CC4-5D6E-409C-BE32-E72D297353CC}">
              <c16:uniqueId val="{00000000-6CBB-4FE2-ACDD-85B38B2D9C2D}"/>
            </c:ext>
          </c:extLst>
        </c:ser>
        <c:dLbls>
          <c:showLegendKey val="0"/>
          <c:showVal val="0"/>
          <c:showCatName val="0"/>
          <c:showSerName val="0"/>
          <c:showPercent val="0"/>
          <c:showBubbleSize val="0"/>
        </c:dLbls>
        <c:gapWidth val="150"/>
        <c:axId val="331941632"/>
        <c:axId val="33194219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227054347826087"/>
                  <c:y val="-0.8931227777777778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6CBB-4FE2-ACDD-85B38B2D9C2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'市区町村別_在宅(歯科)'!$DA$7:$DA$80</c:f>
              <c:numCache>
                <c:formatCode>0.0%</c:formatCode>
                <c:ptCount val="74"/>
                <c:pt idx="0">
                  <c:v>7.1999999999999995E-2</c:v>
                </c:pt>
                <c:pt idx="1">
                  <c:v>7.1999999999999995E-2</c:v>
                </c:pt>
                <c:pt idx="2">
                  <c:v>7.1999999999999995E-2</c:v>
                </c:pt>
                <c:pt idx="3">
                  <c:v>7.1999999999999995E-2</c:v>
                </c:pt>
                <c:pt idx="4">
                  <c:v>7.1999999999999995E-2</c:v>
                </c:pt>
                <c:pt idx="5">
                  <c:v>7.1999999999999995E-2</c:v>
                </c:pt>
                <c:pt idx="6">
                  <c:v>7.1999999999999995E-2</c:v>
                </c:pt>
                <c:pt idx="7">
                  <c:v>7.1999999999999995E-2</c:v>
                </c:pt>
                <c:pt idx="8">
                  <c:v>7.1999999999999995E-2</c:v>
                </c:pt>
                <c:pt idx="9">
                  <c:v>7.1999999999999995E-2</c:v>
                </c:pt>
                <c:pt idx="10">
                  <c:v>7.1999999999999995E-2</c:v>
                </c:pt>
                <c:pt idx="11">
                  <c:v>7.1999999999999995E-2</c:v>
                </c:pt>
                <c:pt idx="12">
                  <c:v>7.1999999999999995E-2</c:v>
                </c:pt>
                <c:pt idx="13">
                  <c:v>7.1999999999999995E-2</c:v>
                </c:pt>
                <c:pt idx="14">
                  <c:v>7.1999999999999995E-2</c:v>
                </c:pt>
                <c:pt idx="15">
                  <c:v>7.1999999999999995E-2</c:v>
                </c:pt>
                <c:pt idx="16">
                  <c:v>7.1999999999999995E-2</c:v>
                </c:pt>
                <c:pt idx="17">
                  <c:v>7.1999999999999995E-2</c:v>
                </c:pt>
                <c:pt idx="18">
                  <c:v>7.1999999999999995E-2</c:v>
                </c:pt>
                <c:pt idx="19">
                  <c:v>7.1999999999999995E-2</c:v>
                </c:pt>
                <c:pt idx="20">
                  <c:v>7.1999999999999995E-2</c:v>
                </c:pt>
                <c:pt idx="21">
                  <c:v>7.1999999999999995E-2</c:v>
                </c:pt>
                <c:pt idx="22">
                  <c:v>7.1999999999999995E-2</c:v>
                </c:pt>
                <c:pt idx="23">
                  <c:v>7.1999999999999995E-2</c:v>
                </c:pt>
                <c:pt idx="24">
                  <c:v>7.1999999999999995E-2</c:v>
                </c:pt>
                <c:pt idx="25">
                  <c:v>7.1999999999999995E-2</c:v>
                </c:pt>
                <c:pt idx="26">
                  <c:v>7.1999999999999995E-2</c:v>
                </c:pt>
                <c:pt idx="27">
                  <c:v>7.1999999999999995E-2</c:v>
                </c:pt>
                <c:pt idx="28">
                  <c:v>7.1999999999999995E-2</c:v>
                </c:pt>
                <c:pt idx="29">
                  <c:v>7.1999999999999995E-2</c:v>
                </c:pt>
                <c:pt idx="30">
                  <c:v>7.1999999999999995E-2</c:v>
                </c:pt>
                <c:pt idx="31">
                  <c:v>7.1999999999999995E-2</c:v>
                </c:pt>
                <c:pt idx="32">
                  <c:v>7.1999999999999995E-2</c:v>
                </c:pt>
                <c:pt idx="33">
                  <c:v>7.1999999999999995E-2</c:v>
                </c:pt>
                <c:pt idx="34">
                  <c:v>7.1999999999999995E-2</c:v>
                </c:pt>
                <c:pt idx="35">
                  <c:v>7.1999999999999995E-2</c:v>
                </c:pt>
                <c:pt idx="36">
                  <c:v>7.1999999999999995E-2</c:v>
                </c:pt>
                <c:pt idx="37">
                  <c:v>7.1999999999999995E-2</c:v>
                </c:pt>
                <c:pt idx="38">
                  <c:v>7.1999999999999995E-2</c:v>
                </c:pt>
                <c:pt idx="39">
                  <c:v>7.1999999999999995E-2</c:v>
                </c:pt>
                <c:pt idx="40">
                  <c:v>7.1999999999999995E-2</c:v>
                </c:pt>
                <c:pt idx="41">
                  <c:v>7.1999999999999995E-2</c:v>
                </c:pt>
                <c:pt idx="42">
                  <c:v>7.1999999999999995E-2</c:v>
                </c:pt>
                <c:pt idx="43">
                  <c:v>7.1999999999999995E-2</c:v>
                </c:pt>
                <c:pt idx="44">
                  <c:v>7.1999999999999995E-2</c:v>
                </c:pt>
                <c:pt idx="45">
                  <c:v>7.1999999999999995E-2</c:v>
                </c:pt>
                <c:pt idx="46">
                  <c:v>7.1999999999999995E-2</c:v>
                </c:pt>
                <c:pt idx="47">
                  <c:v>7.1999999999999995E-2</c:v>
                </c:pt>
                <c:pt idx="48">
                  <c:v>7.1999999999999995E-2</c:v>
                </c:pt>
                <c:pt idx="49">
                  <c:v>7.1999999999999995E-2</c:v>
                </c:pt>
                <c:pt idx="50">
                  <c:v>7.1999999999999995E-2</c:v>
                </c:pt>
                <c:pt idx="51">
                  <c:v>7.1999999999999995E-2</c:v>
                </c:pt>
                <c:pt idx="52">
                  <c:v>7.1999999999999995E-2</c:v>
                </c:pt>
                <c:pt idx="53">
                  <c:v>7.1999999999999995E-2</c:v>
                </c:pt>
                <c:pt idx="54">
                  <c:v>7.1999999999999995E-2</c:v>
                </c:pt>
                <c:pt idx="55">
                  <c:v>7.1999999999999995E-2</c:v>
                </c:pt>
                <c:pt idx="56">
                  <c:v>7.1999999999999995E-2</c:v>
                </c:pt>
                <c:pt idx="57">
                  <c:v>7.1999999999999995E-2</c:v>
                </c:pt>
                <c:pt idx="58">
                  <c:v>7.1999999999999995E-2</c:v>
                </c:pt>
                <c:pt idx="59">
                  <c:v>7.1999999999999995E-2</c:v>
                </c:pt>
                <c:pt idx="60">
                  <c:v>7.1999999999999995E-2</c:v>
                </c:pt>
                <c:pt idx="61">
                  <c:v>7.1999999999999995E-2</c:v>
                </c:pt>
                <c:pt idx="62">
                  <c:v>7.1999999999999995E-2</c:v>
                </c:pt>
                <c:pt idx="63">
                  <c:v>7.1999999999999995E-2</c:v>
                </c:pt>
                <c:pt idx="64">
                  <c:v>7.1999999999999995E-2</c:v>
                </c:pt>
                <c:pt idx="65">
                  <c:v>7.1999999999999995E-2</c:v>
                </c:pt>
                <c:pt idx="66">
                  <c:v>7.1999999999999995E-2</c:v>
                </c:pt>
                <c:pt idx="67">
                  <c:v>7.1999999999999995E-2</c:v>
                </c:pt>
                <c:pt idx="68">
                  <c:v>7.1999999999999995E-2</c:v>
                </c:pt>
                <c:pt idx="69">
                  <c:v>7.1999999999999995E-2</c:v>
                </c:pt>
                <c:pt idx="70">
                  <c:v>7.1999999999999995E-2</c:v>
                </c:pt>
                <c:pt idx="71">
                  <c:v>7.1999999999999995E-2</c:v>
                </c:pt>
                <c:pt idx="72">
                  <c:v>7.1999999999999995E-2</c:v>
                </c:pt>
                <c:pt idx="73">
                  <c:v>7.1999999999999995E-2</c:v>
                </c:pt>
              </c:numCache>
            </c:numRef>
          </c:xVal>
          <c:yVal>
            <c:numRef>
              <c:f>'市区町村別_在宅(歯科)'!$DD$7:$DD$80</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02-6CBB-4FE2-ACDD-85B38B2D9C2D}"/>
            </c:ext>
          </c:extLst>
        </c:ser>
        <c:dLbls>
          <c:showLegendKey val="0"/>
          <c:showVal val="0"/>
          <c:showCatName val="0"/>
          <c:showSerName val="0"/>
          <c:showPercent val="0"/>
          <c:showBubbleSize val="0"/>
        </c:dLbls>
        <c:axId val="331943312"/>
        <c:axId val="331942752"/>
      </c:scatterChart>
      <c:catAx>
        <c:axId val="331941632"/>
        <c:scaling>
          <c:orientation val="maxMin"/>
        </c:scaling>
        <c:delete val="0"/>
        <c:axPos val="l"/>
        <c:numFmt formatCode="General" sourceLinked="0"/>
        <c:majorTickMark val="none"/>
        <c:minorTickMark val="none"/>
        <c:tickLblPos val="nextTo"/>
        <c:spPr>
          <a:ln>
            <a:solidFill>
              <a:srgbClr val="7F7F7F"/>
            </a:solidFill>
          </a:ln>
        </c:spPr>
        <c:crossAx val="331942192"/>
        <c:crosses val="autoZero"/>
        <c:auto val="1"/>
        <c:lblAlgn val="ctr"/>
        <c:lblOffset val="100"/>
        <c:noMultiLvlLbl val="0"/>
      </c:catAx>
      <c:valAx>
        <c:axId val="331942192"/>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948647342995169"/>
              <c:y val="2.8773730158730158E-2"/>
            </c:manualLayout>
          </c:layout>
          <c:overlay val="0"/>
        </c:title>
        <c:numFmt formatCode="0.0%" sourceLinked="0"/>
        <c:majorTickMark val="out"/>
        <c:minorTickMark val="none"/>
        <c:tickLblPos val="nextTo"/>
        <c:spPr>
          <a:ln>
            <a:solidFill>
              <a:srgbClr val="7F7F7F"/>
            </a:solidFill>
          </a:ln>
        </c:spPr>
        <c:crossAx val="331941632"/>
        <c:crosses val="autoZero"/>
        <c:crossBetween val="between"/>
      </c:valAx>
      <c:valAx>
        <c:axId val="331942752"/>
        <c:scaling>
          <c:orientation val="minMax"/>
          <c:max val="50"/>
          <c:min val="0"/>
        </c:scaling>
        <c:delete val="1"/>
        <c:axPos val="r"/>
        <c:numFmt formatCode="General" sourceLinked="1"/>
        <c:majorTickMark val="out"/>
        <c:minorTickMark val="none"/>
        <c:tickLblPos val="nextTo"/>
        <c:crossAx val="331943312"/>
        <c:crosses val="max"/>
        <c:crossBetween val="midCat"/>
      </c:valAx>
      <c:valAx>
        <c:axId val="331943312"/>
        <c:scaling>
          <c:orientation val="minMax"/>
        </c:scaling>
        <c:delete val="1"/>
        <c:axPos val="b"/>
        <c:numFmt formatCode="0.0%" sourceLinked="1"/>
        <c:majorTickMark val="out"/>
        <c:minorTickMark val="none"/>
        <c:tickLblPos val="nextTo"/>
        <c:crossAx val="331942752"/>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50483091787438"/>
          <c:y val="7.8162778672273808E-2"/>
          <c:w val="0.79858671497584544"/>
          <c:h val="0.91713182910959656"/>
        </c:manualLayout>
      </c:layout>
      <c:barChart>
        <c:barDir val="bar"/>
        <c:grouping val="clustered"/>
        <c:varyColors val="0"/>
        <c:ser>
          <c:idx val="0"/>
          <c:order val="0"/>
          <c:tx>
            <c:strRef>
              <c:f>'市区町村別_在宅(歯科)'!$CV$6</c:f>
              <c:strCache>
                <c:ptCount val="1"/>
                <c:pt idx="0">
                  <c:v>前年度との差分(訪問診療患者割合(歯科))</c:v>
                </c:pt>
              </c:strCache>
            </c:strRef>
          </c:tx>
          <c:spPr>
            <a:solidFill>
              <a:schemeClr val="accent1"/>
            </a:solidFill>
            <a:ln>
              <a:noFill/>
            </a:ln>
          </c:spPr>
          <c:invertIfNegative val="0"/>
          <c:dLbls>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'市区町村別_在宅(歯科)'!$CQ$7:$CQ$80</c:f>
              <c:strCache>
                <c:ptCount val="74"/>
                <c:pt idx="0">
                  <c:v>東住吉区</c:v>
                </c:pt>
                <c:pt idx="1">
                  <c:v>田尻町</c:v>
                </c:pt>
                <c:pt idx="2">
                  <c:v>生野区</c:v>
                </c:pt>
                <c:pt idx="3">
                  <c:v>住吉区</c:v>
                </c:pt>
                <c:pt idx="4">
                  <c:v>西淀川区</c:v>
                </c:pt>
                <c:pt idx="5">
                  <c:v>平野区</c:v>
                </c:pt>
                <c:pt idx="6">
                  <c:v>北区</c:v>
                </c:pt>
                <c:pt idx="7">
                  <c:v>池田市</c:v>
                </c:pt>
                <c:pt idx="8">
                  <c:v>島本町</c:v>
                </c:pt>
                <c:pt idx="9">
                  <c:v>旭区</c:v>
                </c:pt>
                <c:pt idx="10">
                  <c:v>堺市美原区</c:v>
                </c:pt>
                <c:pt idx="11">
                  <c:v>太子町</c:v>
                </c:pt>
                <c:pt idx="12">
                  <c:v>吹田市</c:v>
                </c:pt>
                <c:pt idx="13">
                  <c:v>東淀川区</c:v>
                </c:pt>
                <c:pt idx="14">
                  <c:v>中央区</c:v>
                </c:pt>
                <c:pt idx="15">
                  <c:v>大阪市</c:v>
                </c:pt>
                <c:pt idx="16">
                  <c:v>阿倍野区</c:v>
                </c:pt>
                <c:pt idx="17">
                  <c:v>羽曳野市</c:v>
                </c:pt>
                <c:pt idx="18">
                  <c:v>堺市西区</c:v>
                </c:pt>
                <c:pt idx="19">
                  <c:v>鶴見区</c:v>
                </c:pt>
                <c:pt idx="20">
                  <c:v>住之江区</c:v>
                </c:pt>
                <c:pt idx="21">
                  <c:v>大阪狭山市</c:v>
                </c:pt>
                <c:pt idx="22">
                  <c:v>堺市東区</c:v>
                </c:pt>
                <c:pt idx="23">
                  <c:v>箕面市</c:v>
                </c:pt>
                <c:pt idx="24">
                  <c:v>豊能町</c:v>
                </c:pt>
                <c:pt idx="25">
                  <c:v>忠岡町</c:v>
                </c:pt>
                <c:pt idx="26">
                  <c:v>堺市堺区</c:v>
                </c:pt>
                <c:pt idx="27">
                  <c:v>藤井寺市</c:v>
                </c:pt>
                <c:pt idx="28">
                  <c:v>豊中市</c:v>
                </c:pt>
                <c:pt idx="29">
                  <c:v>八尾市</c:v>
                </c:pt>
                <c:pt idx="30">
                  <c:v>泉大津市</c:v>
                </c:pt>
                <c:pt idx="31">
                  <c:v>天王寺区</c:v>
                </c:pt>
                <c:pt idx="32">
                  <c:v>都島区</c:v>
                </c:pt>
                <c:pt idx="33">
                  <c:v>福島区</c:v>
                </c:pt>
                <c:pt idx="34">
                  <c:v>淀川区</c:v>
                </c:pt>
                <c:pt idx="35">
                  <c:v>堺市</c:v>
                </c:pt>
                <c:pt idx="36">
                  <c:v>河南町</c:v>
                </c:pt>
                <c:pt idx="37">
                  <c:v>東大阪市</c:v>
                </c:pt>
                <c:pt idx="38">
                  <c:v>河内長野市</c:v>
                </c:pt>
                <c:pt idx="39">
                  <c:v>堺市中区</c:v>
                </c:pt>
                <c:pt idx="40">
                  <c:v>西成区</c:v>
                </c:pt>
                <c:pt idx="41">
                  <c:v>和泉市</c:v>
                </c:pt>
                <c:pt idx="42">
                  <c:v>富田林市</c:v>
                </c:pt>
                <c:pt idx="43">
                  <c:v>守口市</c:v>
                </c:pt>
                <c:pt idx="44">
                  <c:v>大正区</c:v>
                </c:pt>
                <c:pt idx="45">
                  <c:v>東成区</c:v>
                </c:pt>
                <c:pt idx="46">
                  <c:v>茨木市</c:v>
                </c:pt>
                <c:pt idx="47">
                  <c:v>四條畷市</c:v>
                </c:pt>
                <c:pt idx="48">
                  <c:v>城東区</c:v>
                </c:pt>
                <c:pt idx="49">
                  <c:v>高石市</c:v>
                </c:pt>
                <c:pt idx="50">
                  <c:v>堺市北区</c:v>
                </c:pt>
                <c:pt idx="51">
                  <c:v>高槻市</c:v>
                </c:pt>
                <c:pt idx="52">
                  <c:v>此花区</c:v>
                </c:pt>
                <c:pt idx="53">
                  <c:v>松原市</c:v>
                </c:pt>
                <c:pt idx="54">
                  <c:v>大東市</c:v>
                </c:pt>
                <c:pt idx="55">
                  <c:v>浪速区</c:v>
                </c:pt>
                <c:pt idx="56">
                  <c:v>柏原市</c:v>
                </c:pt>
                <c:pt idx="57">
                  <c:v>枚方市</c:v>
                </c:pt>
                <c:pt idx="58">
                  <c:v>港区</c:v>
                </c:pt>
                <c:pt idx="59">
                  <c:v>摂津市</c:v>
                </c:pt>
                <c:pt idx="60">
                  <c:v>西区</c:v>
                </c:pt>
                <c:pt idx="61">
                  <c:v>阪南市</c:v>
                </c:pt>
                <c:pt idx="62">
                  <c:v>熊取町</c:v>
                </c:pt>
                <c:pt idx="63">
                  <c:v>門真市</c:v>
                </c:pt>
                <c:pt idx="64">
                  <c:v>寝屋川市</c:v>
                </c:pt>
                <c:pt idx="65">
                  <c:v>岸和田市</c:v>
                </c:pt>
                <c:pt idx="66">
                  <c:v>堺市南区</c:v>
                </c:pt>
                <c:pt idx="67">
                  <c:v>泉佐野市</c:v>
                </c:pt>
                <c:pt idx="68">
                  <c:v>能勢町</c:v>
                </c:pt>
                <c:pt idx="69">
                  <c:v>交野市</c:v>
                </c:pt>
                <c:pt idx="70">
                  <c:v>泉南市</c:v>
                </c:pt>
                <c:pt idx="71">
                  <c:v>貝塚市</c:v>
                </c:pt>
                <c:pt idx="72">
                  <c:v>千早赤阪村</c:v>
                </c:pt>
                <c:pt idx="73">
                  <c:v>岬町</c:v>
                </c:pt>
              </c:strCache>
            </c:strRef>
          </c:cat>
          <c:val>
            <c:numRef>
              <c:f>'市区町村別_在宅(歯科)'!$CV$7:$CV$80</c:f>
              <c:numCache>
                <c:formatCode>General</c:formatCode>
                <c:ptCount val="74"/>
                <c:pt idx="0">
                  <c:v>0.29999999999999888</c:v>
                </c:pt>
                <c:pt idx="1">
                  <c:v>-0.69999999999999929</c:v>
                </c:pt>
                <c:pt idx="2">
                  <c:v>0.30000000000000027</c:v>
                </c:pt>
                <c:pt idx="3">
                  <c:v>0.50000000000000044</c:v>
                </c:pt>
                <c:pt idx="4">
                  <c:v>-0.10000000000000009</c:v>
                </c:pt>
                <c:pt idx="5">
                  <c:v>0</c:v>
                </c:pt>
                <c:pt idx="6">
                  <c:v>0</c:v>
                </c:pt>
                <c:pt idx="7">
                  <c:v>0.20000000000000018</c:v>
                </c:pt>
                <c:pt idx="8">
                  <c:v>-0.20000000000000018</c:v>
                </c:pt>
                <c:pt idx="9">
                  <c:v>-0.40000000000000036</c:v>
                </c:pt>
                <c:pt idx="10">
                  <c:v>0.20000000000000018</c:v>
                </c:pt>
                <c:pt idx="11">
                  <c:v>0.20000000000000018</c:v>
                </c:pt>
                <c:pt idx="12">
                  <c:v>0</c:v>
                </c:pt>
                <c:pt idx="13">
                  <c:v>-0.20000000000000018</c:v>
                </c:pt>
                <c:pt idx="14">
                  <c:v>0.10000000000000009</c:v>
                </c:pt>
                <c:pt idx="15">
                  <c:v>0.10000000000000009</c:v>
                </c:pt>
                <c:pt idx="16">
                  <c:v>0.20000000000000018</c:v>
                </c:pt>
                <c:pt idx="17">
                  <c:v>0.10000000000000009</c:v>
                </c:pt>
                <c:pt idx="18">
                  <c:v>0.20000000000000018</c:v>
                </c:pt>
                <c:pt idx="19">
                  <c:v>0</c:v>
                </c:pt>
                <c:pt idx="20">
                  <c:v>0.30000000000000027</c:v>
                </c:pt>
                <c:pt idx="21">
                  <c:v>0.30000000000000027</c:v>
                </c:pt>
                <c:pt idx="22">
                  <c:v>0</c:v>
                </c:pt>
                <c:pt idx="23">
                  <c:v>0.29999999999999888</c:v>
                </c:pt>
                <c:pt idx="24">
                  <c:v>0.10000000000000009</c:v>
                </c:pt>
                <c:pt idx="25">
                  <c:v>-0.10000000000000009</c:v>
                </c:pt>
                <c:pt idx="26">
                  <c:v>0.20000000000000018</c:v>
                </c:pt>
                <c:pt idx="27">
                  <c:v>-0.60000000000000053</c:v>
                </c:pt>
                <c:pt idx="28">
                  <c:v>0.10000000000000009</c:v>
                </c:pt>
                <c:pt idx="29">
                  <c:v>-0.10000000000000009</c:v>
                </c:pt>
                <c:pt idx="30">
                  <c:v>0</c:v>
                </c:pt>
                <c:pt idx="31">
                  <c:v>0</c:v>
                </c:pt>
                <c:pt idx="32">
                  <c:v>0.19999999999999879</c:v>
                </c:pt>
                <c:pt idx="33">
                  <c:v>0.49999999999999906</c:v>
                </c:pt>
                <c:pt idx="34">
                  <c:v>9.9999999999998701E-2</c:v>
                </c:pt>
                <c:pt idx="35">
                  <c:v>0.10000000000000009</c:v>
                </c:pt>
                <c:pt idx="36">
                  <c:v>-9.9999999999998701E-2</c:v>
                </c:pt>
                <c:pt idx="37">
                  <c:v>0</c:v>
                </c:pt>
                <c:pt idx="38">
                  <c:v>-0.10000000000000009</c:v>
                </c:pt>
                <c:pt idx="39">
                  <c:v>0.40000000000000036</c:v>
                </c:pt>
                <c:pt idx="40">
                  <c:v>0.20000000000000018</c:v>
                </c:pt>
                <c:pt idx="41">
                  <c:v>0.30000000000000027</c:v>
                </c:pt>
                <c:pt idx="42">
                  <c:v>0.20000000000000018</c:v>
                </c:pt>
                <c:pt idx="43">
                  <c:v>0.10000000000000009</c:v>
                </c:pt>
                <c:pt idx="44">
                  <c:v>0.10000000000000009</c:v>
                </c:pt>
                <c:pt idx="45">
                  <c:v>-0.29999999999999888</c:v>
                </c:pt>
                <c:pt idx="46">
                  <c:v>0</c:v>
                </c:pt>
                <c:pt idx="47">
                  <c:v>0.9000000000000008</c:v>
                </c:pt>
                <c:pt idx="48">
                  <c:v>-0.20000000000000018</c:v>
                </c:pt>
                <c:pt idx="49">
                  <c:v>-0.20000000000000018</c:v>
                </c:pt>
                <c:pt idx="50">
                  <c:v>0.30000000000000027</c:v>
                </c:pt>
                <c:pt idx="51">
                  <c:v>0.20000000000000018</c:v>
                </c:pt>
                <c:pt idx="52">
                  <c:v>0.20000000000000018</c:v>
                </c:pt>
                <c:pt idx="53">
                  <c:v>0.30000000000000027</c:v>
                </c:pt>
                <c:pt idx="54">
                  <c:v>-0.10000000000000009</c:v>
                </c:pt>
                <c:pt idx="55">
                  <c:v>-0.30000000000000027</c:v>
                </c:pt>
                <c:pt idx="56">
                  <c:v>0.30000000000000027</c:v>
                </c:pt>
                <c:pt idx="57">
                  <c:v>0.10000000000000009</c:v>
                </c:pt>
                <c:pt idx="58">
                  <c:v>0.39999999999999969</c:v>
                </c:pt>
                <c:pt idx="59">
                  <c:v>-0.40000000000000036</c:v>
                </c:pt>
                <c:pt idx="60">
                  <c:v>0.20000000000000018</c:v>
                </c:pt>
                <c:pt idx="61">
                  <c:v>-0.10000000000000009</c:v>
                </c:pt>
                <c:pt idx="62">
                  <c:v>-0.30000000000000027</c:v>
                </c:pt>
                <c:pt idx="63">
                  <c:v>0</c:v>
                </c:pt>
                <c:pt idx="64">
                  <c:v>0.10000000000000009</c:v>
                </c:pt>
                <c:pt idx="65">
                  <c:v>0.40000000000000036</c:v>
                </c:pt>
                <c:pt idx="66">
                  <c:v>0</c:v>
                </c:pt>
                <c:pt idx="67">
                  <c:v>0.10000000000000009</c:v>
                </c:pt>
                <c:pt idx="68">
                  <c:v>-0.49999999999999978</c:v>
                </c:pt>
                <c:pt idx="69">
                  <c:v>-0.39999999999999969</c:v>
                </c:pt>
                <c:pt idx="70">
                  <c:v>-0.19999999999999948</c:v>
                </c:pt>
                <c:pt idx="71">
                  <c:v>0.20000000000000018</c:v>
                </c:pt>
                <c:pt idx="72">
                  <c:v>-0.7</c:v>
                </c:pt>
                <c:pt idx="73">
                  <c:v>-0.10000000000000009</c:v>
                </c:pt>
              </c:numCache>
            </c:numRef>
          </c:val>
          <c:extLst>
            <c:ext xmlns:c16="http://schemas.microsoft.com/office/drawing/2014/chart" uri="{C3380CC4-5D6E-409C-BE32-E72D297353CC}">
              <c16:uniqueId val="{0000004A-5BCC-474C-9935-22E9F8D82288}"/>
            </c:ext>
          </c:extLst>
        </c:ser>
        <c:dLbls>
          <c:showLegendKey val="0"/>
          <c:showVal val="0"/>
          <c:showCatName val="0"/>
          <c:showSerName val="0"/>
          <c:showPercent val="0"/>
          <c:showBubbleSize val="0"/>
        </c:dLbls>
        <c:gapWidth val="150"/>
        <c:axId val="321366624"/>
        <c:axId val="321367184"/>
      </c:barChart>
      <c:scatterChart>
        <c:scatterStyle val="lineMarker"/>
        <c:varyColors val="0"/>
        <c:ser>
          <c:idx val="1"/>
          <c:order val="1"/>
          <c:tx>
            <c:strRef>
              <c:f>'市区町村別_在宅(歯科)'!$B$81:$C$81</c:f>
              <c:strCache>
                <c:ptCount val="1"/>
                <c:pt idx="0">
                  <c:v>広域連合全体</c:v>
                </c:pt>
              </c:strCache>
            </c:strRef>
          </c:tx>
          <c:spPr>
            <a:ln w="28575">
              <a:solidFill>
                <a:srgbClr val="BE4B48"/>
              </a:solidFill>
            </a:ln>
          </c:spPr>
          <c:marker>
            <c:symbol val="none"/>
          </c:marker>
          <c:dLbls>
            <c:dLbl>
              <c:idx val="0"/>
              <c:layout>
                <c:manualLayout>
                  <c:x val="0.11657004830917864"/>
                  <c:y val="-0.88900007936507941"/>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B-5BCC-474C-9935-22E9F8D82288}"/>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'市区町村別_在宅(歯科)'!$DC$7:$DC$80</c:f>
              <c:numCache>
                <c:formatCode>General</c:formatCode>
                <c:ptCount val="74"/>
                <c:pt idx="0">
                  <c:v>0.10000000000000009</c:v>
                </c:pt>
                <c:pt idx="1">
                  <c:v>0.10000000000000009</c:v>
                </c:pt>
                <c:pt idx="2">
                  <c:v>0.10000000000000009</c:v>
                </c:pt>
                <c:pt idx="3">
                  <c:v>0.10000000000000009</c:v>
                </c:pt>
                <c:pt idx="4">
                  <c:v>0.10000000000000009</c:v>
                </c:pt>
                <c:pt idx="5">
                  <c:v>0.10000000000000009</c:v>
                </c:pt>
                <c:pt idx="6">
                  <c:v>0.10000000000000009</c:v>
                </c:pt>
                <c:pt idx="7">
                  <c:v>0.10000000000000009</c:v>
                </c:pt>
                <c:pt idx="8">
                  <c:v>0.10000000000000009</c:v>
                </c:pt>
                <c:pt idx="9">
                  <c:v>0.10000000000000009</c:v>
                </c:pt>
                <c:pt idx="10">
                  <c:v>0.10000000000000009</c:v>
                </c:pt>
                <c:pt idx="11">
                  <c:v>0.10000000000000009</c:v>
                </c:pt>
                <c:pt idx="12">
                  <c:v>0.10000000000000009</c:v>
                </c:pt>
                <c:pt idx="13">
                  <c:v>0.10000000000000009</c:v>
                </c:pt>
                <c:pt idx="14">
                  <c:v>0.10000000000000009</c:v>
                </c:pt>
                <c:pt idx="15">
                  <c:v>0.10000000000000009</c:v>
                </c:pt>
                <c:pt idx="16">
                  <c:v>0.10000000000000009</c:v>
                </c:pt>
                <c:pt idx="17">
                  <c:v>0.10000000000000009</c:v>
                </c:pt>
                <c:pt idx="18">
                  <c:v>0.10000000000000009</c:v>
                </c:pt>
                <c:pt idx="19">
                  <c:v>0.10000000000000009</c:v>
                </c:pt>
                <c:pt idx="20">
                  <c:v>0.10000000000000009</c:v>
                </c:pt>
                <c:pt idx="21">
                  <c:v>0.10000000000000009</c:v>
                </c:pt>
                <c:pt idx="22">
                  <c:v>0.10000000000000009</c:v>
                </c:pt>
                <c:pt idx="23">
                  <c:v>0.10000000000000009</c:v>
                </c:pt>
                <c:pt idx="24">
                  <c:v>0.10000000000000009</c:v>
                </c:pt>
                <c:pt idx="25">
                  <c:v>0.10000000000000009</c:v>
                </c:pt>
                <c:pt idx="26">
                  <c:v>0.10000000000000009</c:v>
                </c:pt>
                <c:pt idx="27">
                  <c:v>0.10000000000000009</c:v>
                </c:pt>
                <c:pt idx="28">
                  <c:v>0.10000000000000009</c:v>
                </c:pt>
                <c:pt idx="29">
                  <c:v>0.10000000000000009</c:v>
                </c:pt>
                <c:pt idx="30">
                  <c:v>0.10000000000000009</c:v>
                </c:pt>
                <c:pt idx="31">
                  <c:v>0.10000000000000009</c:v>
                </c:pt>
                <c:pt idx="32">
                  <c:v>0.10000000000000009</c:v>
                </c:pt>
                <c:pt idx="33">
                  <c:v>0.10000000000000009</c:v>
                </c:pt>
                <c:pt idx="34">
                  <c:v>0.10000000000000009</c:v>
                </c:pt>
                <c:pt idx="35">
                  <c:v>0.10000000000000009</c:v>
                </c:pt>
                <c:pt idx="36">
                  <c:v>0.10000000000000009</c:v>
                </c:pt>
                <c:pt idx="37">
                  <c:v>0.10000000000000009</c:v>
                </c:pt>
                <c:pt idx="38">
                  <c:v>0.10000000000000009</c:v>
                </c:pt>
                <c:pt idx="39">
                  <c:v>0.10000000000000009</c:v>
                </c:pt>
                <c:pt idx="40">
                  <c:v>0.10000000000000009</c:v>
                </c:pt>
                <c:pt idx="41">
                  <c:v>0.10000000000000009</c:v>
                </c:pt>
                <c:pt idx="42">
                  <c:v>0.10000000000000009</c:v>
                </c:pt>
                <c:pt idx="43">
                  <c:v>0.10000000000000009</c:v>
                </c:pt>
                <c:pt idx="44">
                  <c:v>0.10000000000000009</c:v>
                </c:pt>
                <c:pt idx="45">
                  <c:v>0.10000000000000009</c:v>
                </c:pt>
                <c:pt idx="46">
                  <c:v>0.10000000000000009</c:v>
                </c:pt>
                <c:pt idx="47">
                  <c:v>0.10000000000000009</c:v>
                </c:pt>
                <c:pt idx="48">
                  <c:v>0.10000000000000009</c:v>
                </c:pt>
                <c:pt idx="49">
                  <c:v>0.10000000000000009</c:v>
                </c:pt>
                <c:pt idx="50">
                  <c:v>0.10000000000000009</c:v>
                </c:pt>
                <c:pt idx="51">
                  <c:v>0.10000000000000009</c:v>
                </c:pt>
                <c:pt idx="52">
                  <c:v>0.10000000000000009</c:v>
                </c:pt>
                <c:pt idx="53">
                  <c:v>0.10000000000000009</c:v>
                </c:pt>
                <c:pt idx="54">
                  <c:v>0.10000000000000009</c:v>
                </c:pt>
                <c:pt idx="55">
                  <c:v>0.10000000000000009</c:v>
                </c:pt>
                <c:pt idx="56">
                  <c:v>0.10000000000000009</c:v>
                </c:pt>
                <c:pt idx="57">
                  <c:v>0.10000000000000009</c:v>
                </c:pt>
                <c:pt idx="58">
                  <c:v>0.10000000000000009</c:v>
                </c:pt>
                <c:pt idx="59">
                  <c:v>0.10000000000000009</c:v>
                </c:pt>
                <c:pt idx="60">
                  <c:v>0.10000000000000009</c:v>
                </c:pt>
                <c:pt idx="61">
                  <c:v>0.10000000000000009</c:v>
                </c:pt>
                <c:pt idx="62">
                  <c:v>0.10000000000000009</c:v>
                </c:pt>
                <c:pt idx="63">
                  <c:v>0.10000000000000009</c:v>
                </c:pt>
                <c:pt idx="64">
                  <c:v>0.10000000000000009</c:v>
                </c:pt>
                <c:pt idx="65">
                  <c:v>0.10000000000000009</c:v>
                </c:pt>
                <c:pt idx="66">
                  <c:v>0.10000000000000009</c:v>
                </c:pt>
                <c:pt idx="67">
                  <c:v>0.10000000000000009</c:v>
                </c:pt>
                <c:pt idx="68">
                  <c:v>0.10000000000000009</c:v>
                </c:pt>
                <c:pt idx="69">
                  <c:v>0.10000000000000009</c:v>
                </c:pt>
                <c:pt idx="70">
                  <c:v>0.10000000000000009</c:v>
                </c:pt>
                <c:pt idx="71">
                  <c:v>0.10000000000000009</c:v>
                </c:pt>
                <c:pt idx="72">
                  <c:v>0.10000000000000009</c:v>
                </c:pt>
                <c:pt idx="73">
                  <c:v>0.10000000000000009</c:v>
                </c:pt>
              </c:numCache>
            </c:numRef>
          </c:xVal>
          <c:yVal>
            <c:numRef>
              <c:f>'市区町村別_在宅(歯科)'!$DD$7:$DD$80</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4C-5BCC-474C-9935-22E9F8D82288}"/>
            </c:ext>
          </c:extLst>
        </c:ser>
        <c:dLbls>
          <c:showLegendKey val="0"/>
          <c:showVal val="0"/>
          <c:showCatName val="0"/>
          <c:showSerName val="0"/>
          <c:showPercent val="0"/>
          <c:showBubbleSize val="0"/>
        </c:dLbls>
        <c:axId val="331938272"/>
        <c:axId val="331937712"/>
      </c:scatterChart>
      <c:catAx>
        <c:axId val="321366624"/>
        <c:scaling>
          <c:orientation val="maxMin"/>
        </c:scaling>
        <c:delete val="0"/>
        <c:axPos val="l"/>
        <c:numFmt formatCode="General" sourceLinked="0"/>
        <c:majorTickMark val="none"/>
        <c:minorTickMark val="none"/>
        <c:tickLblPos val="low"/>
        <c:spPr>
          <a:ln>
            <a:solidFill>
              <a:srgbClr val="7F7F7F"/>
            </a:solidFill>
          </a:ln>
        </c:spPr>
        <c:crossAx val="321367184"/>
        <c:crosses val="autoZero"/>
        <c:auto val="1"/>
        <c:lblAlgn val="ctr"/>
        <c:lblOffset val="100"/>
        <c:noMultiLvlLbl val="0"/>
      </c:catAx>
      <c:valAx>
        <c:axId val="321367184"/>
        <c:scaling>
          <c:orientation val="minMax"/>
        </c:scaling>
        <c:delete val="0"/>
        <c:axPos val="t"/>
        <c:majorGridlines>
          <c:spPr>
            <a:ln>
              <a:solidFill>
                <a:srgbClr val="D9D9D9"/>
              </a:solidFill>
            </a:ln>
          </c:spPr>
        </c:majorGridlines>
        <c:title>
          <c:tx>
            <c:rich>
              <a:bodyPr/>
              <a:lstStyle/>
              <a:p>
                <a:pPr>
                  <a:defRPr/>
                </a:pPr>
                <a:r>
                  <a:rPr lang="en-US"/>
                  <a:t>(pt)</a:t>
                </a:r>
                <a:endParaRPr lang="ja-JP"/>
              </a:p>
            </c:rich>
          </c:tx>
          <c:layout>
            <c:manualLayout>
              <c:xMode val="edge"/>
              <c:yMode val="edge"/>
              <c:x val="0.89948647342995169"/>
              <c:y val="2.8773730158730158E-2"/>
            </c:manualLayout>
          </c:layout>
          <c:overlay val="0"/>
        </c:title>
        <c:numFmt formatCode="#,##0.0_ ;[Red]\-#,##0.0\ " sourceLinked="0"/>
        <c:majorTickMark val="out"/>
        <c:minorTickMark val="none"/>
        <c:tickLblPos val="nextTo"/>
        <c:spPr>
          <a:ln>
            <a:solidFill>
              <a:srgbClr val="7F7F7F"/>
            </a:solidFill>
          </a:ln>
        </c:spPr>
        <c:crossAx val="321366624"/>
        <c:crosses val="autoZero"/>
        <c:crossBetween val="between"/>
      </c:valAx>
      <c:valAx>
        <c:axId val="331937712"/>
        <c:scaling>
          <c:orientation val="minMax"/>
          <c:max val="50"/>
          <c:min val="0"/>
        </c:scaling>
        <c:delete val="1"/>
        <c:axPos val="r"/>
        <c:numFmt formatCode="General" sourceLinked="1"/>
        <c:majorTickMark val="out"/>
        <c:minorTickMark val="none"/>
        <c:tickLblPos val="nextTo"/>
        <c:crossAx val="331938272"/>
        <c:crosses val="max"/>
        <c:crossBetween val="midCat"/>
      </c:valAx>
      <c:valAx>
        <c:axId val="331938272"/>
        <c:scaling>
          <c:orientation val="minMax"/>
        </c:scaling>
        <c:delete val="1"/>
        <c:axPos val="b"/>
        <c:numFmt formatCode="General" sourceLinked="1"/>
        <c:majorTickMark val="out"/>
        <c:minorTickMark val="none"/>
        <c:tickLblPos val="nextTo"/>
        <c:crossAx val="331937712"/>
        <c:crosses val="autoZero"/>
        <c:crossBetween val="midCat"/>
      </c:valAx>
      <c:spPr>
        <a:ln>
          <a:solidFill>
            <a:srgbClr val="7F7F7F"/>
          </a:solidFill>
        </a:ln>
      </c:spPr>
    </c:plotArea>
    <c:legend>
      <c:legendPos val="r"/>
      <c:layout>
        <c:manualLayout>
          <c:xMode val="edge"/>
          <c:yMode val="edge"/>
          <c:x val="0.13132154882154881"/>
          <c:y val="1.5490158730158731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712849348559693E-2"/>
          <c:y val="0.10536690266657846"/>
          <c:w val="0.81469570894623144"/>
          <c:h val="0.59054764789016756"/>
        </c:manualLayout>
      </c:layout>
      <c:barChart>
        <c:barDir val="col"/>
        <c:grouping val="clustered"/>
        <c:varyColors val="0"/>
        <c:ser>
          <c:idx val="0"/>
          <c:order val="0"/>
          <c:tx>
            <c:v>在宅医療患者数(医科)</c:v>
          </c:tx>
          <c:spPr>
            <a:solidFill>
              <a:srgbClr val="FFC000"/>
            </a:solidFill>
            <a:ln>
              <a:noFill/>
            </a:ln>
          </c:spPr>
          <c:invertIfNegative val="0"/>
          <c:dLbls>
            <c:dLbl>
              <c:idx val="4"/>
              <c:layout>
                <c:manualLayout>
                  <c:x val="0"/>
                  <c:y val="1.12044817927170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056-4DD6-9442-750EF6B7D486}"/>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在宅患者の疾病傾向!$D$6:$D$10</c:f>
              <c:strCache>
                <c:ptCount val="5"/>
                <c:pt idx="0">
                  <c:v>パーキンソン病</c:v>
                </c:pt>
                <c:pt idx="1">
                  <c:v>白血病</c:v>
                </c:pt>
                <c:pt idx="2">
                  <c:v>重症急性呼吸器症候群［SARS］</c:v>
                </c:pt>
                <c:pt idx="3">
                  <c:v>腎不全</c:v>
                </c:pt>
                <c:pt idx="4">
                  <c:v>慢性閉塞性肺疾患</c:v>
                </c:pt>
              </c:strCache>
            </c:strRef>
          </c:cat>
          <c:val>
            <c:numRef>
              <c:f>在宅患者の疾病傾向!$G$6:$G$10</c:f>
              <c:numCache>
                <c:formatCode>General</c:formatCode>
                <c:ptCount val="5"/>
                <c:pt idx="0">
                  <c:v>7777</c:v>
                </c:pt>
                <c:pt idx="1">
                  <c:v>329</c:v>
                </c:pt>
                <c:pt idx="2">
                  <c:v>1</c:v>
                </c:pt>
                <c:pt idx="3">
                  <c:v>16033</c:v>
                </c:pt>
                <c:pt idx="4">
                  <c:v>18767</c:v>
                </c:pt>
              </c:numCache>
            </c:numRef>
          </c:val>
          <c:extLst>
            <c:ext xmlns:c16="http://schemas.microsoft.com/office/drawing/2014/chart" uri="{C3380CC4-5D6E-409C-BE32-E72D297353CC}">
              <c16:uniqueId val="{00000005-C056-4DD6-9442-750EF6B7D486}"/>
            </c:ext>
          </c:extLst>
        </c:ser>
        <c:dLbls>
          <c:showLegendKey val="0"/>
          <c:showVal val="0"/>
          <c:showCatName val="0"/>
          <c:showSerName val="0"/>
          <c:showPercent val="0"/>
          <c:showBubbleSize val="0"/>
        </c:dLbls>
        <c:gapWidth val="150"/>
        <c:axId val="264232832"/>
        <c:axId val="264233392"/>
      </c:barChart>
      <c:lineChart>
        <c:grouping val="standard"/>
        <c:varyColors val="0"/>
        <c:ser>
          <c:idx val="1"/>
          <c:order val="1"/>
          <c:tx>
            <c:v>患者一人当たりの在宅医療費(医科)</c:v>
          </c:tx>
          <c:spPr>
            <a:ln>
              <a:solidFill>
                <a:srgbClr val="D99694"/>
              </a:solidFill>
            </a:ln>
          </c:spPr>
          <c:marker>
            <c:symbol val="circle"/>
            <c:size val="5"/>
            <c:spPr>
              <a:solidFill>
                <a:srgbClr val="D99694"/>
              </a:solidFill>
              <a:ln>
                <a:noFill/>
              </a:ln>
            </c:spPr>
          </c:marker>
          <c:dLbls>
            <c:dLbl>
              <c:idx val="0"/>
              <c:layout>
                <c:manualLayout>
                  <c:x val="-3.6636763412489004E-2"/>
                  <c:y val="-2.75910364145658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056-4DD6-9442-750EF6B7D486}"/>
                </c:ext>
              </c:extLst>
            </c:dLbl>
            <c:dLbl>
              <c:idx val="1"/>
              <c:layout>
                <c:manualLayout>
                  <c:x val="-2.9332592695459021E-2"/>
                  <c:y val="-3.12320518758684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056-4DD6-9442-750EF6B7D486}"/>
                </c:ext>
              </c:extLst>
            </c:dLbl>
            <c:dLbl>
              <c:idx val="2"/>
              <c:layout>
                <c:manualLayout>
                  <c:x val="-1.6240328671414745E-2"/>
                  <c:y val="-3.319327731092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056-4DD6-9442-750EF6B7D486}"/>
                </c:ext>
              </c:extLst>
            </c:dLbl>
            <c:dLbl>
              <c:idx val="3"/>
              <c:layout>
                <c:manualLayout>
                  <c:x val="-9.7776419941674769E-2"/>
                  <c:y val="3.1232492997198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056-4DD6-9442-750EF6B7D486}"/>
                </c:ext>
              </c:extLst>
            </c:dLbl>
            <c:dLbl>
              <c:idx val="4"/>
              <c:layout>
                <c:manualLayout>
                  <c:x val="-0.10561483744541665"/>
                  <c:y val="3.12324929971988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056-4DD6-9442-750EF6B7D486}"/>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在宅患者の疾病傾向!$D$6:$D$10</c:f>
              <c:strCache>
                <c:ptCount val="5"/>
                <c:pt idx="0">
                  <c:v>パーキンソン病</c:v>
                </c:pt>
                <c:pt idx="1">
                  <c:v>白血病</c:v>
                </c:pt>
                <c:pt idx="2">
                  <c:v>重症急性呼吸器症候群［SARS］</c:v>
                </c:pt>
                <c:pt idx="3">
                  <c:v>腎不全</c:v>
                </c:pt>
                <c:pt idx="4">
                  <c:v>慢性閉塞性肺疾患</c:v>
                </c:pt>
              </c:strCache>
            </c:strRef>
          </c:cat>
          <c:val>
            <c:numRef>
              <c:f>在宅患者の疾病傾向!$I$6:$I$10</c:f>
              <c:numCache>
                <c:formatCode>General</c:formatCode>
                <c:ptCount val="5"/>
                <c:pt idx="0">
                  <c:v>176314.38240966955</c:v>
                </c:pt>
                <c:pt idx="1">
                  <c:v>174054.63829787233</c:v>
                </c:pt>
                <c:pt idx="2">
                  <c:v>160760</c:v>
                </c:pt>
                <c:pt idx="3">
                  <c:v>115249.19204141459</c:v>
                </c:pt>
                <c:pt idx="4">
                  <c:v>111801.88980657537</c:v>
                </c:pt>
              </c:numCache>
            </c:numRef>
          </c:val>
          <c:smooth val="0"/>
          <c:extLst>
            <c:ext xmlns:c16="http://schemas.microsoft.com/office/drawing/2014/chart" uri="{C3380CC4-5D6E-409C-BE32-E72D297353CC}">
              <c16:uniqueId val="{0000000B-C056-4DD6-9442-750EF6B7D486}"/>
            </c:ext>
          </c:extLst>
        </c:ser>
        <c:dLbls>
          <c:showLegendKey val="0"/>
          <c:showVal val="0"/>
          <c:showCatName val="0"/>
          <c:showSerName val="0"/>
          <c:showPercent val="0"/>
          <c:showBubbleSize val="0"/>
        </c:dLbls>
        <c:marker val="1"/>
        <c:smooth val="0"/>
        <c:axId val="264234512"/>
        <c:axId val="264233952"/>
      </c:lineChart>
      <c:catAx>
        <c:axId val="264232832"/>
        <c:scaling>
          <c:orientation val="minMax"/>
        </c:scaling>
        <c:delete val="0"/>
        <c:axPos val="b"/>
        <c:numFmt formatCode="General" sourceLinked="0"/>
        <c:majorTickMark val="out"/>
        <c:minorTickMark val="none"/>
        <c:tickLblPos val="nextTo"/>
        <c:spPr>
          <a:ln w="9525">
            <a:solidFill>
              <a:srgbClr val="7F7F7F"/>
            </a:solidFill>
            <a:prstDash val="solid"/>
          </a:ln>
        </c:spPr>
        <c:txPr>
          <a:bodyPr rot="0" vert="wordArtVertRtl"/>
          <a:lstStyle/>
          <a:p>
            <a:pPr>
              <a:defRPr/>
            </a:pPr>
            <a:endParaRPr lang="ja-JP"/>
          </a:p>
        </c:txPr>
        <c:crossAx val="264233392"/>
        <c:crosses val="autoZero"/>
        <c:auto val="1"/>
        <c:lblAlgn val="ctr"/>
        <c:lblOffset val="100"/>
        <c:noMultiLvlLbl val="0"/>
      </c:catAx>
      <c:valAx>
        <c:axId val="264233392"/>
        <c:scaling>
          <c:orientation val="minMax"/>
        </c:scaling>
        <c:delete val="0"/>
        <c:axPos val="l"/>
        <c:majorGridlines>
          <c:spPr>
            <a:ln>
              <a:solidFill>
                <a:srgbClr val="D9D9D9"/>
              </a:solidFill>
            </a:ln>
          </c:spPr>
        </c:majorGridlines>
        <c:title>
          <c:tx>
            <c:rich>
              <a:bodyPr rot="0" vert="horz"/>
              <a:lstStyle/>
              <a:p>
                <a:pPr>
                  <a:defRPr/>
                </a:pPr>
                <a:r>
                  <a:rPr lang="ja-JP"/>
                  <a:t>在宅医療患者数</a:t>
                </a:r>
                <a:br>
                  <a:rPr lang="en-US"/>
                </a:br>
                <a:r>
                  <a:rPr lang="en-US" altLang="ja-JP"/>
                  <a:t>(</a:t>
                </a:r>
                <a:r>
                  <a:rPr lang="ja-JP" altLang="en-US"/>
                  <a:t>医科</a:t>
                </a:r>
                <a:r>
                  <a:rPr lang="en-US" altLang="ja-JP"/>
                  <a:t>)</a:t>
                </a:r>
                <a:r>
                  <a:rPr lang="en-US"/>
                  <a:t>(</a:t>
                </a:r>
                <a:r>
                  <a:rPr lang="ja-JP"/>
                  <a:t>人</a:t>
                </a:r>
                <a:r>
                  <a:rPr lang="en-US"/>
                  <a:t>)</a:t>
                </a:r>
                <a:endParaRPr lang="ja-JP"/>
              </a:p>
            </c:rich>
          </c:tx>
          <c:layout>
            <c:manualLayout>
              <c:xMode val="edge"/>
              <c:yMode val="edge"/>
              <c:x val="1.0220185468067706E-2"/>
              <c:y val="1.0268863450892167E-2"/>
            </c:manualLayout>
          </c:layout>
          <c:overlay val="0"/>
        </c:title>
        <c:numFmt formatCode="General" sourceLinked="1"/>
        <c:majorTickMark val="out"/>
        <c:minorTickMark val="none"/>
        <c:tickLblPos val="nextTo"/>
        <c:spPr>
          <a:ln w="9525">
            <a:solidFill>
              <a:srgbClr val="7F7F7F"/>
            </a:solidFill>
            <a:prstDash val="solid"/>
          </a:ln>
        </c:spPr>
        <c:crossAx val="264232832"/>
        <c:crosses val="autoZero"/>
        <c:crossBetween val="between"/>
      </c:valAx>
      <c:valAx>
        <c:axId val="264233952"/>
        <c:scaling>
          <c:orientation val="minMax"/>
        </c:scaling>
        <c:delete val="0"/>
        <c:axPos val="r"/>
        <c:title>
          <c:tx>
            <c:rich>
              <a:bodyPr rot="0" vert="horz"/>
              <a:lstStyle/>
              <a:p>
                <a:pPr>
                  <a:defRPr/>
                </a:pPr>
                <a:r>
                  <a:rPr lang="ja-JP"/>
                  <a:t>患者一人当たりの</a:t>
                </a:r>
                <a:br>
                  <a:rPr lang="en-US"/>
                </a:br>
                <a:r>
                  <a:rPr lang="ja-JP"/>
                  <a:t>在宅医療費</a:t>
                </a:r>
                <a:r>
                  <a:rPr lang="en-US" altLang="ja-JP"/>
                  <a:t>(</a:t>
                </a:r>
                <a:r>
                  <a:rPr lang="ja-JP" altLang="en-US"/>
                  <a:t>医科</a:t>
                </a:r>
                <a:r>
                  <a:rPr lang="en-US" altLang="ja-JP"/>
                  <a:t>)</a:t>
                </a:r>
                <a:r>
                  <a:rPr lang="en-US"/>
                  <a:t>(</a:t>
                </a:r>
                <a:r>
                  <a:rPr lang="ja-JP"/>
                  <a:t>円</a:t>
                </a:r>
                <a:r>
                  <a:rPr lang="en-US"/>
                  <a:t>)</a:t>
                </a:r>
                <a:endParaRPr lang="ja-JP"/>
              </a:p>
            </c:rich>
          </c:tx>
          <c:layout>
            <c:manualLayout>
              <c:xMode val="edge"/>
              <c:yMode val="edge"/>
              <c:x val="0.84826681279498461"/>
              <c:y val="8.9715241074317768E-3"/>
            </c:manualLayout>
          </c:layout>
          <c:overlay val="0"/>
        </c:title>
        <c:numFmt formatCode="General" sourceLinked="1"/>
        <c:majorTickMark val="out"/>
        <c:minorTickMark val="none"/>
        <c:tickLblPos val="nextTo"/>
        <c:spPr>
          <a:ln w="9525">
            <a:solidFill>
              <a:srgbClr val="7F7F7F"/>
            </a:solidFill>
            <a:prstDash val="solid"/>
          </a:ln>
        </c:spPr>
        <c:crossAx val="264234512"/>
        <c:crosses val="max"/>
        <c:crossBetween val="between"/>
      </c:valAx>
      <c:catAx>
        <c:axId val="264234512"/>
        <c:scaling>
          <c:orientation val="minMax"/>
        </c:scaling>
        <c:delete val="1"/>
        <c:axPos val="b"/>
        <c:numFmt formatCode="General" sourceLinked="1"/>
        <c:majorTickMark val="out"/>
        <c:minorTickMark val="none"/>
        <c:tickLblPos val="nextTo"/>
        <c:crossAx val="264233952"/>
        <c:crosses val="autoZero"/>
        <c:auto val="1"/>
        <c:lblAlgn val="ctr"/>
        <c:lblOffset val="100"/>
        <c:noMultiLvlLbl val="0"/>
      </c:catAx>
    </c:plotArea>
    <c:legend>
      <c:legendPos val="t"/>
      <c:layout>
        <c:manualLayout>
          <c:xMode val="edge"/>
          <c:yMode val="edge"/>
          <c:x val="0.14048863583761514"/>
          <c:y val="1.5911908070314743E-2"/>
          <c:w val="0.68082753938496199"/>
          <c:h val="7.4373717991133459E-2"/>
        </c:manualLayout>
      </c:layout>
      <c:overlay val="0"/>
      <c:spPr>
        <a:ln>
          <a:solidFill>
            <a:srgbClr val="7F7F7F"/>
          </a:solidFill>
        </a:ln>
      </c:spPr>
    </c:legend>
    <c:plotVisOnly val="1"/>
    <c:dispBlanksAs val="gap"/>
    <c:showDLblsOverMax val="0"/>
  </c:chart>
  <c:spPr>
    <a:ln>
      <a:solidFill>
        <a:srgbClr val="7F7F7F"/>
      </a:solidFill>
    </a:ln>
  </c:spPr>
  <c:txPr>
    <a:bodyPr/>
    <a:lstStyle/>
    <a:p>
      <a:pPr>
        <a:defRPr sz="9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895360028758345E-2"/>
          <c:y val="0.12962418275594734"/>
          <c:w val="0.87729720603821748"/>
          <c:h val="0.76566974289504131"/>
        </c:manualLayout>
      </c:layout>
      <c:barChart>
        <c:barDir val="col"/>
        <c:grouping val="clustered"/>
        <c:varyColors val="0"/>
        <c:ser>
          <c:idx val="0"/>
          <c:order val="0"/>
          <c:tx>
            <c:v>在宅医療患者数(医科)</c:v>
          </c:tx>
          <c:spPr>
            <a:solidFill>
              <a:srgbClr val="FFC000"/>
            </a:solidFill>
            <a:ln>
              <a:noFill/>
            </a:ln>
          </c:spPr>
          <c:invertIfNegative val="0"/>
          <c:dLbls>
            <c:dLbl>
              <c:idx val="0"/>
              <c:layout>
                <c:manualLayout>
                  <c:x val="-1.2731334408019993E-17"/>
                  <c:y val="5.734767025089605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FA-4460-9FDC-CF5FEC8FEC7F}"/>
                </c:ext>
              </c:extLst>
            </c:dLbl>
            <c:dLbl>
              <c:idx val="1"/>
              <c:layout>
                <c:manualLayout>
                  <c:x val="-2.5462668816039986E-17"/>
                  <c:y val="5.73476702508959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4FA-4460-9FDC-CF5FEC8FEC7F}"/>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'要介護度別_在宅(医科)'!$N$19:$N$26</c:f>
              <c:strCache>
                <c:ptCount val="8"/>
                <c:pt idx="0">
                  <c:v>非該当</c:v>
                </c:pt>
                <c:pt idx="1">
                  <c:v>要支援1</c:v>
                </c:pt>
                <c:pt idx="2">
                  <c:v>要支援2</c:v>
                </c:pt>
                <c:pt idx="3">
                  <c:v>要介護1</c:v>
                </c:pt>
                <c:pt idx="4">
                  <c:v>要介護2</c:v>
                </c:pt>
                <c:pt idx="5">
                  <c:v>要介護3</c:v>
                </c:pt>
                <c:pt idx="6">
                  <c:v>要介護4</c:v>
                </c:pt>
                <c:pt idx="7">
                  <c:v>要介護5</c:v>
                </c:pt>
              </c:strCache>
            </c:strRef>
          </c:cat>
          <c:val>
            <c:numRef>
              <c:f>'要介護度別_在宅(医科)'!$D$6:$D$13</c:f>
              <c:numCache>
                <c:formatCode>General</c:formatCode>
                <c:ptCount val="8"/>
                <c:pt idx="0">
                  <c:v>55940</c:v>
                </c:pt>
                <c:pt idx="1">
                  <c:v>4353</c:v>
                </c:pt>
                <c:pt idx="2">
                  <c:v>5987</c:v>
                </c:pt>
                <c:pt idx="3">
                  <c:v>16893</c:v>
                </c:pt>
                <c:pt idx="4">
                  <c:v>19499</c:v>
                </c:pt>
                <c:pt idx="5">
                  <c:v>17315</c:v>
                </c:pt>
                <c:pt idx="6">
                  <c:v>18594</c:v>
                </c:pt>
                <c:pt idx="7">
                  <c:v>16332</c:v>
                </c:pt>
              </c:numCache>
            </c:numRef>
          </c:val>
          <c:extLst>
            <c:ext xmlns:c16="http://schemas.microsoft.com/office/drawing/2014/chart" uri="{C3380CC4-5D6E-409C-BE32-E72D297353CC}">
              <c16:uniqueId val="{00000002-0D1F-45F7-BFF3-E2A000D6C20C}"/>
            </c:ext>
          </c:extLst>
        </c:ser>
        <c:dLbls>
          <c:showLegendKey val="0"/>
          <c:showVal val="0"/>
          <c:showCatName val="0"/>
          <c:showSerName val="0"/>
          <c:showPercent val="0"/>
          <c:showBubbleSize val="0"/>
        </c:dLbls>
        <c:gapWidth val="150"/>
        <c:axId val="264142016"/>
        <c:axId val="264142576"/>
      </c:barChart>
      <c:lineChart>
        <c:grouping val="standard"/>
        <c:varyColors val="0"/>
        <c:ser>
          <c:idx val="1"/>
          <c:order val="1"/>
          <c:tx>
            <c:v>在宅医療患者割合(医科)</c:v>
          </c:tx>
          <c:spPr>
            <a:ln>
              <a:solidFill>
                <a:srgbClr val="D99694"/>
              </a:solidFill>
            </a:ln>
          </c:spPr>
          <c:marker>
            <c:symbol val="circle"/>
            <c:size val="5"/>
            <c:spPr>
              <a:solidFill>
                <a:srgbClr val="D99694"/>
              </a:solidFill>
              <a:ln>
                <a:noFill/>
              </a:ln>
            </c:spPr>
          </c:marker>
          <c:dLbls>
            <c:dLbl>
              <c:idx val="0"/>
              <c:layout>
                <c:manualLayout>
                  <c:x val="-2.2927737383979935E-2"/>
                  <c:y val="-2.4372759856630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EC-46C8-886F-293D01CE4232}"/>
                </c:ext>
              </c:extLst>
            </c:dLbl>
            <c:dLbl>
              <c:idx val="2"/>
              <c:layout>
                <c:manualLayout>
                  <c:x val="-4.8643654788654365E-2"/>
                  <c:y val="-1.09475347839585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1F-45F7-BFF3-E2A000D6C20C}"/>
                </c:ext>
              </c:extLst>
            </c:dLbl>
            <c:dLbl>
              <c:idx val="3"/>
              <c:layout>
                <c:manualLayout>
                  <c:x val="-6.8587096363925362E-2"/>
                  <c:y val="-2.971768897466719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D1F-45F7-BFF3-E2A000D6C20C}"/>
                </c:ext>
              </c:extLst>
            </c:dLbl>
            <c:dLbl>
              <c:idx val="4"/>
              <c:layout>
                <c:manualLayout>
                  <c:x val="-4.978089265239044E-2"/>
                  <c:y val="-1.14695340501792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D1F-45F7-BFF3-E2A000D6C20C}"/>
                </c:ext>
              </c:extLst>
            </c:dLbl>
            <c:dLbl>
              <c:idx val="5"/>
              <c:layout>
                <c:manualLayout>
                  <c:x val="-2.6198918954338735E-2"/>
                  <c:y val="-3.01075268817204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6EC-46C8-886F-293D01CE423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'要介護度別_在宅(医科)'!$N$19:$N$26</c:f>
              <c:strCache>
                <c:ptCount val="8"/>
                <c:pt idx="0">
                  <c:v>非該当</c:v>
                </c:pt>
                <c:pt idx="1">
                  <c:v>要支援1</c:v>
                </c:pt>
                <c:pt idx="2">
                  <c:v>要支援2</c:v>
                </c:pt>
                <c:pt idx="3">
                  <c:v>要介護1</c:v>
                </c:pt>
                <c:pt idx="4">
                  <c:v>要介護2</c:v>
                </c:pt>
                <c:pt idx="5">
                  <c:v>要介護3</c:v>
                </c:pt>
                <c:pt idx="6">
                  <c:v>要介護4</c:v>
                </c:pt>
                <c:pt idx="7">
                  <c:v>要介護5</c:v>
                </c:pt>
              </c:strCache>
            </c:strRef>
          </c:cat>
          <c:val>
            <c:numRef>
              <c:f>'要介護度別_在宅(医科)'!$F$6:$F$13</c:f>
              <c:numCache>
                <c:formatCode>0.0%</c:formatCode>
                <c:ptCount val="8"/>
                <c:pt idx="0">
                  <c:v>5.7569919562657973E-2</c:v>
                </c:pt>
                <c:pt idx="1">
                  <c:v>7.2581451962517085E-2</c:v>
                </c:pt>
                <c:pt idx="2">
                  <c:v>0.13863289028851944</c:v>
                </c:pt>
                <c:pt idx="3">
                  <c:v>0.28079186197267381</c:v>
                </c:pt>
                <c:pt idx="4">
                  <c:v>0.38083984375000002</c:v>
                </c:pt>
                <c:pt idx="5">
                  <c:v>0.4309465143482914</c:v>
                </c:pt>
                <c:pt idx="6">
                  <c:v>0.43704313080267954</c:v>
                </c:pt>
                <c:pt idx="7">
                  <c:v>0.47739031305720381</c:v>
                </c:pt>
              </c:numCache>
            </c:numRef>
          </c:val>
          <c:smooth val="0"/>
          <c:extLst>
            <c:ext xmlns:c16="http://schemas.microsoft.com/office/drawing/2014/chart" uri="{C3380CC4-5D6E-409C-BE32-E72D297353CC}">
              <c16:uniqueId val="{00000006-0D1F-45F7-BFF3-E2A000D6C20C}"/>
            </c:ext>
          </c:extLst>
        </c:ser>
        <c:dLbls>
          <c:showLegendKey val="0"/>
          <c:showVal val="0"/>
          <c:showCatName val="0"/>
          <c:showSerName val="0"/>
          <c:showPercent val="0"/>
          <c:showBubbleSize val="0"/>
        </c:dLbls>
        <c:marker val="1"/>
        <c:smooth val="0"/>
        <c:axId val="264143696"/>
        <c:axId val="264143136"/>
      </c:lineChart>
      <c:catAx>
        <c:axId val="264142016"/>
        <c:scaling>
          <c:orientation val="minMax"/>
        </c:scaling>
        <c:delete val="0"/>
        <c:axPos val="b"/>
        <c:numFmt formatCode="General" sourceLinked="0"/>
        <c:majorTickMark val="out"/>
        <c:minorTickMark val="none"/>
        <c:tickLblPos val="nextTo"/>
        <c:spPr>
          <a:ln w="9525">
            <a:solidFill>
              <a:srgbClr val="7F7F7F"/>
            </a:solidFill>
            <a:prstDash val="solid"/>
          </a:ln>
        </c:spPr>
        <c:txPr>
          <a:bodyPr/>
          <a:lstStyle/>
          <a:p>
            <a:pPr>
              <a:defRPr sz="900"/>
            </a:pPr>
            <a:endParaRPr lang="ja-JP"/>
          </a:p>
        </c:txPr>
        <c:crossAx val="264142576"/>
        <c:crosses val="autoZero"/>
        <c:auto val="1"/>
        <c:lblAlgn val="ctr"/>
        <c:lblOffset val="100"/>
        <c:noMultiLvlLbl val="0"/>
      </c:catAx>
      <c:valAx>
        <c:axId val="264142576"/>
        <c:scaling>
          <c:orientation val="minMax"/>
        </c:scaling>
        <c:delete val="0"/>
        <c:axPos val="l"/>
        <c:majorGridlines>
          <c:spPr>
            <a:ln>
              <a:solidFill>
                <a:srgbClr val="D9D9D9"/>
              </a:solidFill>
            </a:ln>
          </c:spPr>
        </c:majorGridlines>
        <c:title>
          <c:tx>
            <c:rich>
              <a:bodyPr rot="0" vert="horz"/>
              <a:lstStyle/>
              <a:p>
                <a:pPr>
                  <a:defRPr/>
                </a:pPr>
                <a:r>
                  <a:rPr lang="ja-JP"/>
                  <a:t>在宅医療患者数</a:t>
                </a:r>
                <a:br>
                  <a:rPr lang="en-US"/>
                </a:br>
                <a:r>
                  <a:rPr lang="en-US"/>
                  <a:t>(</a:t>
                </a:r>
                <a:r>
                  <a:rPr lang="ja-JP"/>
                  <a:t>医科</a:t>
                </a:r>
                <a:r>
                  <a:rPr lang="en-US"/>
                  <a:t>)(</a:t>
                </a:r>
                <a:r>
                  <a:rPr lang="ja-JP"/>
                  <a:t>人</a:t>
                </a:r>
                <a:r>
                  <a:rPr lang="en-US"/>
                  <a:t>)</a:t>
                </a:r>
                <a:endParaRPr lang="ja-JP"/>
              </a:p>
            </c:rich>
          </c:tx>
          <c:layout>
            <c:manualLayout>
              <c:xMode val="edge"/>
              <c:yMode val="edge"/>
              <c:x val="1.4184585423969059E-3"/>
              <c:y val="9.6337689145231907E-3"/>
            </c:manualLayout>
          </c:layout>
          <c:overlay val="0"/>
        </c:title>
        <c:numFmt formatCode="General" sourceLinked="1"/>
        <c:majorTickMark val="out"/>
        <c:minorTickMark val="none"/>
        <c:tickLblPos val="nextTo"/>
        <c:spPr>
          <a:ln w="9525">
            <a:solidFill>
              <a:srgbClr val="7F7F7F"/>
            </a:solidFill>
            <a:prstDash val="solid"/>
          </a:ln>
        </c:spPr>
        <c:crossAx val="264142016"/>
        <c:crosses val="autoZero"/>
        <c:crossBetween val="between"/>
      </c:valAx>
      <c:valAx>
        <c:axId val="264143136"/>
        <c:scaling>
          <c:orientation val="minMax"/>
        </c:scaling>
        <c:delete val="0"/>
        <c:axPos val="r"/>
        <c:title>
          <c:tx>
            <c:rich>
              <a:bodyPr rot="0" vert="horz"/>
              <a:lstStyle/>
              <a:p>
                <a:pPr>
                  <a:defRPr/>
                </a:pPr>
                <a:r>
                  <a:rPr lang="ja-JP"/>
                  <a:t>在宅医療患者割合</a:t>
                </a:r>
                <a:br>
                  <a:rPr lang="en-US"/>
                </a:br>
                <a:r>
                  <a:rPr lang="en-US"/>
                  <a:t>(</a:t>
                </a:r>
                <a:r>
                  <a:rPr lang="ja-JP"/>
                  <a:t>医科</a:t>
                </a:r>
                <a:r>
                  <a:rPr lang="en-US"/>
                  <a:t>)(%)</a:t>
                </a:r>
                <a:endParaRPr lang="ja-JP"/>
              </a:p>
            </c:rich>
          </c:tx>
          <c:layout>
            <c:manualLayout>
              <c:xMode val="edge"/>
              <c:yMode val="edge"/>
              <c:x val="0.90146420152489426"/>
              <c:y val="7.7012954025908048E-3"/>
            </c:manualLayout>
          </c:layout>
          <c:overlay val="0"/>
        </c:title>
        <c:numFmt formatCode="0.0%" sourceLinked="1"/>
        <c:majorTickMark val="out"/>
        <c:minorTickMark val="none"/>
        <c:tickLblPos val="nextTo"/>
        <c:spPr>
          <a:ln w="9525">
            <a:solidFill>
              <a:srgbClr val="7F7F7F"/>
            </a:solidFill>
            <a:prstDash val="solid"/>
          </a:ln>
        </c:spPr>
        <c:crossAx val="264143696"/>
        <c:crosses val="max"/>
        <c:crossBetween val="between"/>
      </c:valAx>
      <c:catAx>
        <c:axId val="264143696"/>
        <c:scaling>
          <c:orientation val="minMax"/>
        </c:scaling>
        <c:delete val="1"/>
        <c:axPos val="b"/>
        <c:numFmt formatCode="General" sourceLinked="1"/>
        <c:majorTickMark val="out"/>
        <c:minorTickMark val="none"/>
        <c:tickLblPos val="nextTo"/>
        <c:crossAx val="264143136"/>
        <c:crosses val="autoZero"/>
        <c:auto val="1"/>
        <c:lblAlgn val="ctr"/>
        <c:lblOffset val="100"/>
        <c:noMultiLvlLbl val="0"/>
      </c:catAx>
    </c:plotArea>
    <c:legend>
      <c:legendPos val="t"/>
      <c:layout>
        <c:manualLayout>
          <c:xMode val="edge"/>
          <c:yMode val="edge"/>
          <c:x val="0.17461369753370878"/>
          <c:y val="3.2407304616211448E-2"/>
          <c:w val="0.63551795030360436"/>
          <c:h val="5.6190728847905345E-2"/>
        </c:manualLayout>
      </c:layout>
      <c:overlay val="0"/>
      <c:spPr>
        <a:ln>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157971014492754"/>
          <c:y val="7.8162778672273808E-2"/>
          <c:w val="0.77251183574879234"/>
          <c:h val="0.91713182910959656"/>
        </c:manualLayout>
      </c:layout>
      <c:barChart>
        <c:barDir val="bar"/>
        <c:grouping val="clustered"/>
        <c:varyColors val="0"/>
        <c:ser>
          <c:idx val="0"/>
          <c:order val="0"/>
          <c:tx>
            <c:strRef>
              <c:f>'地区別_在宅(医科)'!$BY$5</c:f>
              <c:strCache>
                <c:ptCount val="1"/>
                <c:pt idx="0">
                  <c:v>在宅医療患者割合(医科)</c:v>
                </c:pt>
              </c:strCache>
            </c:strRef>
          </c:tx>
          <c:spPr>
            <a:solidFill>
              <a:schemeClr val="accent3">
                <a:lumMod val="60000"/>
                <a:lumOff val="40000"/>
              </a:schemeClr>
            </a:solidFill>
            <a:ln>
              <a:noFill/>
            </a:ln>
          </c:spPr>
          <c:invertIfNegative val="0"/>
          <c:dLbls>
            <c:dLbl>
              <c:idx val="0"/>
              <c:layout>
                <c:manualLayout>
                  <c:x val="-9.20289855072463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2B1-469D-9F13-631AD85C1359}"/>
                </c:ext>
              </c:extLst>
            </c:dLbl>
            <c:dLbl>
              <c:idx val="3"/>
              <c:layout>
                <c:manualLayout>
                  <c:x val="2.0158970146469876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8C-4BC0-AF52-9BB256167CE7}"/>
                </c:ext>
              </c:extLst>
            </c:dLbl>
            <c:dLbl>
              <c:idx val="4"/>
              <c:layout>
                <c:manualLayout>
                  <c:x val="3.5643236714975733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8C-4BC0-AF52-9BB256167CE7}"/>
                </c:ext>
              </c:extLst>
            </c:dLbl>
            <c:dLbl>
              <c:idx val="5"/>
              <c:layout>
                <c:manualLayout>
                  <c:x val="-3.0676328502415458E-3"/>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94A-4B50-B1A7-C24BE98BA7CE}"/>
                </c:ext>
              </c:extLst>
            </c:dLbl>
            <c:numFmt formatCode="0.0%" sourceLinked="0"/>
            <c:spPr>
              <a:noFill/>
              <a:ln>
                <a:noFill/>
              </a:ln>
              <a:effectLst/>
            </c:spPr>
            <c:txPr>
              <a:bodyPr/>
              <a:lstStyle/>
              <a:p>
                <a:pPr>
                  <a:defRPr sz="10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'地区別_在宅(医科)'!$BY$7:$BY$14</c:f>
              <c:strCache>
                <c:ptCount val="8"/>
                <c:pt idx="0">
                  <c:v>豊能医療圏</c:v>
                </c:pt>
                <c:pt idx="1">
                  <c:v>大阪市医療圏</c:v>
                </c:pt>
                <c:pt idx="2">
                  <c:v>中河内医療圏</c:v>
                </c:pt>
                <c:pt idx="3">
                  <c:v>堺市医療圏</c:v>
                </c:pt>
                <c:pt idx="4">
                  <c:v>南河内医療圏</c:v>
                </c:pt>
                <c:pt idx="5">
                  <c:v>三島医療圏</c:v>
                </c:pt>
                <c:pt idx="6">
                  <c:v>北河内医療圏</c:v>
                </c:pt>
                <c:pt idx="7">
                  <c:v>泉州医療圏</c:v>
                </c:pt>
              </c:strCache>
            </c:strRef>
          </c:cat>
          <c:val>
            <c:numRef>
              <c:f>'地区別_在宅(医科)'!$CA$7:$CA$14</c:f>
              <c:numCache>
                <c:formatCode>0.0%</c:formatCode>
                <c:ptCount val="8"/>
                <c:pt idx="0">
                  <c:v>0.13300000000000001</c:v>
                </c:pt>
                <c:pt idx="1">
                  <c:v>0.124</c:v>
                </c:pt>
                <c:pt idx="2">
                  <c:v>0.12</c:v>
                </c:pt>
                <c:pt idx="3">
                  <c:v>0.115</c:v>
                </c:pt>
                <c:pt idx="4">
                  <c:v>0.112</c:v>
                </c:pt>
                <c:pt idx="5">
                  <c:v>0.109</c:v>
                </c:pt>
                <c:pt idx="6">
                  <c:v>0.107</c:v>
                </c:pt>
                <c:pt idx="7">
                  <c:v>0.10299999999999999</c:v>
                </c:pt>
              </c:numCache>
            </c:numRef>
          </c:val>
          <c:extLst>
            <c:ext xmlns:c16="http://schemas.microsoft.com/office/drawing/2014/chart" uri="{C3380CC4-5D6E-409C-BE32-E72D297353CC}">
              <c16:uniqueId val="{00000000-3D6F-42E0-9DF0-86C7C1E1AECE}"/>
            </c:ext>
          </c:extLst>
        </c:ser>
        <c:dLbls>
          <c:showLegendKey val="0"/>
          <c:showVal val="0"/>
          <c:showCatName val="0"/>
          <c:showSerName val="0"/>
          <c:showPercent val="0"/>
          <c:showBubbleSize val="0"/>
        </c:dLbls>
        <c:gapWidth val="150"/>
        <c:axId val="264146496"/>
        <c:axId val="263770848"/>
      </c:barChart>
      <c:scatterChart>
        <c:scatterStyle val="lineMarker"/>
        <c:varyColors val="0"/>
        <c:ser>
          <c:idx val="1"/>
          <c:order val="1"/>
          <c:tx>
            <c:v>広域連合全体</c:v>
          </c:tx>
          <c:spPr>
            <a:ln w="28575">
              <a:solidFill>
                <a:srgbClr val="BE4B48"/>
              </a:solidFill>
            </a:ln>
          </c:spPr>
          <c:marker>
            <c:symbol val="none"/>
          </c:marker>
          <c:dLbls>
            <c:dLbl>
              <c:idx val="0"/>
              <c:layout>
                <c:manualLayout>
                  <c:x val="-4.7475432908594059E-3"/>
                  <c:y val="-0.889939757520571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3D6F-42E0-9DF0-86C7C1E1AEC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'地区別_在宅(医科)'!$CF$7:$CF$14</c:f>
              <c:numCache>
                <c:formatCode>0.0%</c:formatCode>
                <c:ptCount val="8"/>
                <c:pt idx="0">
                  <c:v>0.11899999999999999</c:v>
                </c:pt>
                <c:pt idx="1">
                  <c:v>0.11899999999999999</c:v>
                </c:pt>
                <c:pt idx="2">
                  <c:v>0.11899999999999999</c:v>
                </c:pt>
                <c:pt idx="3">
                  <c:v>0.11899999999999999</c:v>
                </c:pt>
                <c:pt idx="4">
                  <c:v>0.11899999999999999</c:v>
                </c:pt>
                <c:pt idx="5">
                  <c:v>0.11899999999999999</c:v>
                </c:pt>
                <c:pt idx="6">
                  <c:v>0.11899999999999999</c:v>
                </c:pt>
                <c:pt idx="7">
                  <c:v>0.11899999999999999</c:v>
                </c:pt>
              </c:numCache>
            </c:numRef>
          </c:xVal>
          <c:yVal>
            <c:numRef>
              <c:f>'地区別_在宅(医科)'!$CH$7:$CH$14</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02-3D6F-42E0-9DF0-86C7C1E1AECE}"/>
            </c:ext>
          </c:extLst>
        </c:ser>
        <c:dLbls>
          <c:showLegendKey val="0"/>
          <c:showVal val="0"/>
          <c:showCatName val="0"/>
          <c:showSerName val="0"/>
          <c:showPercent val="0"/>
          <c:showBubbleSize val="0"/>
        </c:dLbls>
        <c:axId val="263769168"/>
        <c:axId val="263768048"/>
      </c:scatterChart>
      <c:catAx>
        <c:axId val="264146496"/>
        <c:scaling>
          <c:orientation val="maxMin"/>
        </c:scaling>
        <c:delete val="0"/>
        <c:axPos val="l"/>
        <c:numFmt formatCode="General" sourceLinked="0"/>
        <c:majorTickMark val="none"/>
        <c:minorTickMark val="none"/>
        <c:tickLblPos val="nextTo"/>
        <c:spPr>
          <a:ln>
            <a:solidFill>
              <a:srgbClr val="7F7F7F"/>
            </a:solidFill>
          </a:ln>
        </c:spPr>
        <c:crossAx val="263770848"/>
        <c:crosses val="autoZero"/>
        <c:auto val="1"/>
        <c:lblAlgn val="ctr"/>
        <c:lblOffset val="100"/>
        <c:noMultiLvlLbl val="0"/>
      </c:catAx>
      <c:valAx>
        <c:axId val="26377084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948647342995169"/>
              <c:y val="2.8773730158730158E-2"/>
            </c:manualLayout>
          </c:layout>
          <c:overlay val="0"/>
        </c:title>
        <c:numFmt formatCode="0.0%" sourceLinked="0"/>
        <c:majorTickMark val="out"/>
        <c:minorTickMark val="none"/>
        <c:tickLblPos val="nextTo"/>
        <c:spPr>
          <a:ln>
            <a:solidFill>
              <a:srgbClr val="7F7F7F"/>
            </a:solidFill>
          </a:ln>
        </c:spPr>
        <c:crossAx val="264146496"/>
        <c:crosses val="autoZero"/>
        <c:crossBetween val="between"/>
      </c:valAx>
      <c:valAx>
        <c:axId val="263768048"/>
        <c:scaling>
          <c:orientation val="minMax"/>
          <c:max val="50"/>
          <c:min val="0"/>
        </c:scaling>
        <c:delete val="1"/>
        <c:axPos val="r"/>
        <c:numFmt formatCode="General" sourceLinked="1"/>
        <c:majorTickMark val="out"/>
        <c:minorTickMark val="none"/>
        <c:tickLblPos val="nextTo"/>
        <c:crossAx val="263769168"/>
        <c:crosses val="max"/>
        <c:crossBetween val="midCat"/>
      </c:valAx>
      <c:valAx>
        <c:axId val="263769168"/>
        <c:scaling>
          <c:orientation val="minMax"/>
        </c:scaling>
        <c:delete val="1"/>
        <c:axPos val="b"/>
        <c:numFmt formatCode="0.0%" sourceLinked="1"/>
        <c:majorTickMark val="out"/>
        <c:minorTickMark val="none"/>
        <c:tickLblPos val="nextTo"/>
        <c:crossAx val="263768048"/>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97826086956522"/>
          <c:y val="7.8162778672273808E-2"/>
          <c:w val="0.77711328502415455"/>
          <c:h val="0.91713182910959656"/>
        </c:manualLayout>
      </c:layout>
      <c:barChart>
        <c:barDir val="bar"/>
        <c:grouping val="clustered"/>
        <c:varyColors val="0"/>
        <c:ser>
          <c:idx val="0"/>
          <c:order val="0"/>
          <c:tx>
            <c:strRef>
              <c:f>'地区別_在宅(医科)'!$CB$5</c:f>
              <c:strCache>
                <c:ptCount val="1"/>
                <c:pt idx="0">
                  <c:v>訪問診療患者割合(医科)</c:v>
                </c:pt>
              </c:strCache>
            </c:strRef>
          </c:tx>
          <c:spPr>
            <a:solidFill>
              <a:schemeClr val="accent3">
                <a:lumMod val="60000"/>
                <a:lumOff val="40000"/>
              </a:schemeClr>
            </a:solidFill>
            <a:ln>
              <a:noFill/>
            </a:ln>
          </c:spPr>
          <c:invertIfNegative val="0"/>
          <c:dLbls>
            <c:dLbl>
              <c:idx val="3"/>
              <c:layout>
                <c:manualLayout>
                  <c:x val="2.1838884325342374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20-4279-8D36-CCBC4712186C}"/>
                </c:ext>
              </c:extLst>
            </c:dLbl>
            <c:dLbl>
              <c:idx val="4"/>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61B-4773-9FC3-A556519E8E1B}"/>
                </c:ext>
              </c:extLst>
            </c:dLbl>
            <c:numFmt formatCode="0.0%" sourceLinked="0"/>
            <c:spPr>
              <a:noFill/>
              <a:ln>
                <a:noFill/>
              </a:ln>
              <a:effectLst/>
            </c:spPr>
            <c:txPr>
              <a:bodyPr/>
              <a:lstStyle/>
              <a:p>
                <a:pPr>
                  <a:defRPr sz="10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'地区別_在宅(医科)'!$CB$7:$CB$14</c:f>
              <c:strCache>
                <c:ptCount val="8"/>
                <c:pt idx="0">
                  <c:v>豊能医療圏</c:v>
                </c:pt>
                <c:pt idx="1">
                  <c:v>中河内医療圏</c:v>
                </c:pt>
                <c:pt idx="2">
                  <c:v>大阪市医療圏</c:v>
                </c:pt>
                <c:pt idx="3">
                  <c:v>堺市医療圏</c:v>
                </c:pt>
                <c:pt idx="4">
                  <c:v>三島医療圏</c:v>
                </c:pt>
                <c:pt idx="5">
                  <c:v>北河内医療圏</c:v>
                </c:pt>
                <c:pt idx="6">
                  <c:v>泉州医療圏</c:v>
                </c:pt>
                <c:pt idx="7">
                  <c:v>南河内医療圏</c:v>
                </c:pt>
              </c:strCache>
            </c:strRef>
          </c:cat>
          <c:val>
            <c:numRef>
              <c:f>'地区別_在宅(医科)'!$CD$7:$CD$14</c:f>
              <c:numCache>
                <c:formatCode>0.0%</c:formatCode>
                <c:ptCount val="8"/>
                <c:pt idx="0">
                  <c:v>8.6999999999999994E-2</c:v>
                </c:pt>
                <c:pt idx="1">
                  <c:v>8.3000000000000004E-2</c:v>
                </c:pt>
                <c:pt idx="2">
                  <c:v>0.08</c:v>
                </c:pt>
                <c:pt idx="3">
                  <c:v>7.4999999999999997E-2</c:v>
                </c:pt>
                <c:pt idx="4">
                  <c:v>7.1999999999999995E-2</c:v>
                </c:pt>
                <c:pt idx="5">
                  <c:v>6.8000000000000005E-2</c:v>
                </c:pt>
                <c:pt idx="6">
                  <c:v>6.6000000000000003E-2</c:v>
                </c:pt>
                <c:pt idx="7">
                  <c:v>6.6000000000000003E-2</c:v>
                </c:pt>
              </c:numCache>
            </c:numRef>
          </c:val>
          <c:extLst>
            <c:ext xmlns:c16="http://schemas.microsoft.com/office/drawing/2014/chart" uri="{C3380CC4-5D6E-409C-BE32-E72D297353CC}">
              <c16:uniqueId val="{00000000-043A-4FD4-B860-D536558B00CA}"/>
            </c:ext>
          </c:extLst>
        </c:ser>
        <c:dLbls>
          <c:showLegendKey val="0"/>
          <c:showVal val="0"/>
          <c:showCatName val="0"/>
          <c:showSerName val="0"/>
          <c:showPercent val="0"/>
          <c:showBubbleSize val="0"/>
        </c:dLbls>
        <c:gapWidth val="150"/>
        <c:axId val="266080848"/>
        <c:axId val="266081408"/>
      </c:barChart>
      <c:scatterChart>
        <c:scatterStyle val="lineMarker"/>
        <c:varyColors val="0"/>
        <c:ser>
          <c:idx val="1"/>
          <c:order val="1"/>
          <c:tx>
            <c:v>広域連合全体</c:v>
          </c:tx>
          <c:spPr>
            <a:ln w="28575">
              <a:solidFill>
                <a:srgbClr val="BE4B48"/>
              </a:solidFill>
            </a:ln>
          </c:spPr>
          <c:marker>
            <c:symbol val="none"/>
          </c:marker>
          <c:dLbls>
            <c:dLbl>
              <c:idx val="0"/>
              <c:layout>
                <c:manualLayout>
                  <c:x val="-1.5338164251207729E-3"/>
                  <c:y val="-0.89000793650793653"/>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043A-4FD4-B860-D536558B00C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'地区別_在宅(医科)'!$CG$7:$CG$14</c:f>
              <c:numCache>
                <c:formatCode>0.0%</c:formatCode>
                <c:ptCount val="8"/>
                <c:pt idx="0">
                  <c:v>7.6999999999999999E-2</c:v>
                </c:pt>
                <c:pt idx="1">
                  <c:v>7.6999999999999999E-2</c:v>
                </c:pt>
                <c:pt idx="2">
                  <c:v>7.6999999999999999E-2</c:v>
                </c:pt>
                <c:pt idx="3">
                  <c:v>7.6999999999999999E-2</c:v>
                </c:pt>
                <c:pt idx="4">
                  <c:v>7.6999999999999999E-2</c:v>
                </c:pt>
                <c:pt idx="5">
                  <c:v>7.6999999999999999E-2</c:v>
                </c:pt>
                <c:pt idx="6">
                  <c:v>7.6999999999999999E-2</c:v>
                </c:pt>
                <c:pt idx="7">
                  <c:v>7.6999999999999999E-2</c:v>
                </c:pt>
              </c:numCache>
            </c:numRef>
          </c:xVal>
          <c:yVal>
            <c:numRef>
              <c:f>'地区別_在宅(医科)'!$CH$7:$CH$14</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02-043A-4FD4-B860-D536558B00CA}"/>
            </c:ext>
          </c:extLst>
        </c:ser>
        <c:dLbls>
          <c:showLegendKey val="0"/>
          <c:showVal val="0"/>
          <c:showCatName val="0"/>
          <c:showSerName val="0"/>
          <c:showPercent val="0"/>
          <c:showBubbleSize val="0"/>
        </c:dLbls>
        <c:axId val="266082528"/>
        <c:axId val="266081968"/>
      </c:scatterChart>
      <c:catAx>
        <c:axId val="266080848"/>
        <c:scaling>
          <c:orientation val="maxMin"/>
        </c:scaling>
        <c:delete val="0"/>
        <c:axPos val="l"/>
        <c:numFmt formatCode="General" sourceLinked="0"/>
        <c:majorTickMark val="none"/>
        <c:minorTickMark val="none"/>
        <c:tickLblPos val="nextTo"/>
        <c:spPr>
          <a:ln>
            <a:solidFill>
              <a:srgbClr val="7F7F7F"/>
            </a:solidFill>
          </a:ln>
        </c:spPr>
        <c:crossAx val="266081408"/>
        <c:crosses val="autoZero"/>
        <c:auto val="1"/>
        <c:lblAlgn val="ctr"/>
        <c:lblOffset val="100"/>
        <c:noMultiLvlLbl val="0"/>
      </c:catAx>
      <c:valAx>
        <c:axId val="26608140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948647342995169"/>
              <c:y val="2.8773730158730158E-2"/>
            </c:manualLayout>
          </c:layout>
          <c:overlay val="0"/>
        </c:title>
        <c:numFmt formatCode="0.0%" sourceLinked="0"/>
        <c:majorTickMark val="out"/>
        <c:minorTickMark val="none"/>
        <c:tickLblPos val="nextTo"/>
        <c:spPr>
          <a:ln>
            <a:solidFill>
              <a:srgbClr val="7F7F7F"/>
            </a:solidFill>
          </a:ln>
        </c:spPr>
        <c:crossAx val="266080848"/>
        <c:crosses val="autoZero"/>
        <c:crossBetween val="between"/>
      </c:valAx>
      <c:valAx>
        <c:axId val="266081968"/>
        <c:scaling>
          <c:orientation val="minMax"/>
          <c:max val="50"/>
          <c:min val="0"/>
        </c:scaling>
        <c:delete val="1"/>
        <c:axPos val="r"/>
        <c:numFmt formatCode="General" sourceLinked="1"/>
        <c:majorTickMark val="out"/>
        <c:minorTickMark val="none"/>
        <c:tickLblPos val="nextTo"/>
        <c:crossAx val="266082528"/>
        <c:crosses val="max"/>
        <c:crossBetween val="midCat"/>
      </c:valAx>
      <c:valAx>
        <c:axId val="266082528"/>
        <c:scaling>
          <c:orientation val="minMax"/>
        </c:scaling>
        <c:delete val="1"/>
        <c:axPos val="b"/>
        <c:numFmt formatCode="0.0%" sourceLinked="1"/>
        <c:majorTickMark val="out"/>
        <c:minorTickMark val="none"/>
        <c:tickLblPos val="nextTo"/>
        <c:crossAx val="266081968"/>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50483091787438"/>
          <c:y val="7.8162778672273808E-2"/>
          <c:w val="0.79858671497584544"/>
          <c:h val="0.91713182910959656"/>
        </c:manualLayout>
      </c:layout>
      <c:barChart>
        <c:barDir val="bar"/>
        <c:grouping val="clustered"/>
        <c:varyColors val="0"/>
        <c:ser>
          <c:idx val="0"/>
          <c:order val="0"/>
          <c:tx>
            <c:strRef>
              <c:f>'市区町村別_在宅(医科)'!$CK$4</c:f>
              <c:strCache>
                <c:ptCount val="1"/>
                <c:pt idx="0">
                  <c:v>在宅医療患者割合(医科)</c:v>
                </c:pt>
              </c:strCache>
            </c:strRef>
          </c:tx>
          <c:spPr>
            <a:solidFill>
              <a:schemeClr val="accent4">
                <a:lumMod val="60000"/>
                <a:lumOff val="40000"/>
              </a:schemeClr>
            </a:solidFill>
            <a:ln>
              <a:noFill/>
            </a:ln>
          </c:spPr>
          <c:invertIfNegative val="0"/>
          <c:dLbls>
            <c:dLbl>
              <c:idx val="0"/>
              <c:layout>
                <c:manualLayout>
                  <c:x val="-6.13526570048309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C1-4649-BC9C-679B4D380F24}"/>
                </c:ext>
              </c:extLst>
            </c:dLbl>
            <c:dLbl>
              <c:idx val="26"/>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EB-4645-986F-F9AA2943E7E2}"/>
                </c:ext>
              </c:extLst>
            </c:dLbl>
            <c:dLbl>
              <c:idx val="27"/>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4EB-4645-986F-F9AA2943E7E2}"/>
                </c:ext>
              </c:extLst>
            </c:dLbl>
            <c:dLbl>
              <c:idx val="28"/>
              <c:layout>
                <c:manualLayout>
                  <c:x val="9.2053140096618365E-3"/>
                  <c:y val="1.5933657356986442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55-43C1-B1A9-96DA2D7FEDF3}"/>
                </c:ext>
              </c:extLst>
            </c:dLbl>
            <c:dLbl>
              <c:idx val="29"/>
              <c:layout>
                <c:manualLayout>
                  <c:x val="9.4940821256037523E-3"/>
                  <c:y val="1.5933657356986442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37-4731-B30C-C000EF594BCF}"/>
                </c:ext>
              </c:extLst>
            </c:dLbl>
            <c:dLbl>
              <c:idx val="30"/>
              <c:layout>
                <c:manualLayout>
                  <c:x val="1.4242391304347827E-2"/>
                  <c:y val="7.9668286747833783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37-4731-B30C-C000EF594BCF}"/>
                </c:ext>
              </c:extLst>
            </c:dLbl>
            <c:dLbl>
              <c:idx val="31"/>
              <c:layout>
                <c:manualLayout>
                  <c:x val="1.4099758454106281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B37-4731-B30C-C000EF594BCF}"/>
                </c:ext>
              </c:extLst>
            </c:dLbl>
            <c:dLbl>
              <c:idx val="32"/>
              <c:layout>
                <c:manualLayout>
                  <c:x val="2.0235024154589373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B37-4731-B30C-C000EF594BCF}"/>
                </c:ext>
              </c:extLst>
            </c:dLbl>
            <c:dLbl>
              <c:idx val="33"/>
              <c:layout>
                <c:manualLayout>
                  <c:x val="2.1104830917874396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B37-4731-B30C-C000EF594BCF}"/>
                </c:ext>
              </c:extLst>
            </c:dLbl>
            <c:dLbl>
              <c:idx val="34"/>
              <c:layout>
                <c:manualLayout>
                  <c:x val="2.1106763285024043E-2"/>
                  <c:y val="8.11565128451543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B37-4731-B30C-C000EF594BCF}"/>
                </c:ext>
              </c:extLst>
            </c:dLbl>
            <c:dLbl>
              <c:idx val="35"/>
              <c:layout>
                <c:manualLayout>
                  <c:x val="2.6143599033816425E-2"/>
                  <c:y val="2.390048603176981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B37-4731-B30C-C000EF594BCF}"/>
                </c:ext>
              </c:extLst>
            </c:dLbl>
            <c:dLbl>
              <c:idx val="36"/>
              <c:layout>
                <c:manualLayout>
                  <c:x val="2.6143599033816425E-2"/>
                  <c:y val="1.5933657356986442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B37-4731-B30C-C000EF594BCF}"/>
                </c:ext>
              </c:extLst>
            </c:dLbl>
            <c:dLbl>
              <c:idx val="37"/>
              <c:layout>
                <c:manualLayout>
                  <c:x val="3.271388888888889E-2"/>
                  <c:y val="2.390048602435013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B37-4731-B30C-C000EF594BCF}"/>
                </c:ext>
              </c:extLst>
            </c:dLbl>
            <c:dLbl>
              <c:idx val="38"/>
              <c:layout>
                <c:manualLayout>
                  <c:x val="3.271328502415459E-2"/>
                  <c:y val="1.62313025539143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B37-4731-B30C-C000EF594BCF}"/>
                </c:ext>
              </c:extLst>
            </c:dLbl>
            <c:dLbl>
              <c:idx val="39"/>
              <c:layout>
                <c:manualLayout>
                  <c:x val="-5.1991545893720929E-3"/>
                  <c:y val="2.380952380952380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B37-4731-B30C-C000EF594BCF}"/>
                </c:ext>
              </c:extLst>
            </c:dLbl>
            <c:dLbl>
              <c:idx val="40"/>
              <c:layout>
                <c:manualLayout>
                  <c:x val="-4.8713768115943154E-3"/>
                  <c:y val="1.5873015873015874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B37-4731-B30C-C000EF594BCF}"/>
                </c:ext>
              </c:extLst>
            </c:dLbl>
            <c:dLbl>
              <c:idx val="41"/>
              <c:layout>
                <c:manualLayout>
                  <c:x val="-4.8713768115943154E-3"/>
                  <c:y val="1.5873015880407322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B37-4731-B30C-C000EF594BCF}"/>
                </c:ext>
              </c:extLst>
            </c:dLbl>
            <c:dLbl>
              <c:idx val="42"/>
              <c:layout>
                <c:manualLayout>
                  <c:x val="-3.3357487922705312E-3"/>
                  <c:y val="2.3809523816915259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BE-4D2B-950C-6468255E6E17}"/>
                </c:ext>
              </c:extLst>
            </c:dLbl>
            <c:dLbl>
              <c:idx val="43"/>
              <c:layout>
                <c:manualLayout>
                  <c:x val="-4.5795893719806765E-3"/>
                  <c:y val="7.9365079512908339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955-43C1-B1A9-96DA2D7FEDF3}"/>
                </c:ext>
              </c:extLst>
            </c:dLbl>
            <c:dLbl>
              <c:idx val="44"/>
              <c:layout>
                <c:manualLayout>
                  <c:x val="-4.603275018739316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955-43C1-B1A9-96DA2D7FEDF3}"/>
                </c:ext>
              </c:extLst>
            </c:dLbl>
            <c:dLbl>
              <c:idx val="45"/>
              <c:layout>
                <c:manualLayout>
                  <c:x val="-4.603275018739316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955-43C1-B1A9-96DA2D7FEDF3}"/>
                </c:ext>
              </c:extLst>
            </c:dLbl>
            <c:dLbl>
              <c:idx val="46"/>
              <c:layout>
                <c:manualLayout>
                  <c:x val="-4.603275018739316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55-43C1-B1A9-96DA2D7FEDF3}"/>
                </c:ext>
              </c:extLst>
            </c:dLbl>
            <c:dLbl>
              <c:idx val="47"/>
              <c:layout>
                <c:manualLayout>
                  <c:x val="-4.603275018739316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955-43C1-B1A9-96DA2D7FEDF3}"/>
                </c:ext>
              </c:extLst>
            </c:dLbl>
            <c:dLbl>
              <c:idx val="48"/>
              <c:layout>
                <c:manualLayout>
                  <c:x val="-4.603275018739316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955-43C1-B1A9-96DA2D7FEDF3}"/>
                </c:ext>
              </c:extLst>
            </c:dLbl>
            <c:dLbl>
              <c:idx val="49"/>
              <c:layout>
                <c:manualLayout>
                  <c:x val="-4.603275018739316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955-43C1-B1A9-96DA2D7FEDF3}"/>
                </c:ext>
              </c:extLst>
            </c:dLbl>
            <c:dLbl>
              <c:idx val="50"/>
              <c:layout>
                <c:manualLayout>
                  <c:x val="-4.603275018739316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955-43C1-B1A9-96DA2D7FEDF3}"/>
                </c:ext>
              </c:extLst>
            </c:dLbl>
            <c:dLbl>
              <c:idx val="51"/>
              <c:layout>
                <c:manualLayout>
                  <c:x val="-4.603275018739316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955-43C1-B1A9-96DA2D7FEDF3}"/>
                </c:ext>
              </c:extLst>
            </c:dLbl>
            <c:dLbl>
              <c:idx val="52"/>
              <c:layout>
                <c:manualLayout>
                  <c:x val="-4.603275018739316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955-43C1-B1A9-96DA2D7FEDF3}"/>
                </c:ext>
              </c:extLst>
            </c:dLbl>
            <c:dLbl>
              <c:idx val="53"/>
              <c:layout>
                <c:manualLayout>
                  <c:x val="-4.601449275362318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C1-4649-BC9C-679B4D380F24}"/>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'市区町村別_在宅(医科)'!$CK$7:$CK$80</c:f>
              <c:strCache>
                <c:ptCount val="74"/>
                <c:pt idx="0">
                  <c:v>田尻町</c:v>
                </c:pt>
                <c:pt idx="1">
                  <c:v>中央区</c:v>
                </c:pt>
                <c:pt idx="2">
                  <c:v>東成区</c:v>
                </c:pt>
                <c:pt idx="3">
                  <c:v>北区</c:v>
                </c:pt>
                <c:pt idx="4">
                  <c:v>東住吉区</c:v>
                </c:pt>
                <c:pt idx="5">
                  <c:v>箕面市</c:v>
                </c:pt>
                <c:pt idx="6">
                  <c:v>池田市</c:v>
                </c:pt>
                <c:pt idx="7">
                  <c:v>住吉区</c:v>
                </c:pt>
                <c:pt idx="8">
                  <c:v>福島区</c:v>
                </c:pt>
                <c:pt idx="9">
                  <c:v>豊中市</c:v>
                </c:pt>
                <c:pt idx="10">
                  <c:v>吹田市</c:v>
                </c:pt>
                <c:pt idx="11">
                  <c:v>阿倍野区</c:v>
                </c:pt>
                <c:pt idx="12">
                  <c:v>天王寺区</c:v>
                </c:pt>
                <c:pt idx="13">
                  <c:v>堺市西区</c:v>
                </c:pt>
                <c:pt idx="14">
                  <c:v>旭区</c:v>
                </c:pt>
                <c:pt idx="15">
                  <c:v>八尾市</c:v>
                </c:pt>
                <c:pt idx="16">
                  <c:v>大阪市</c:v>
                </c:pt>
                <c:pt idx="17">
                  <c:v>城東区</c:v>
                </c:pt>
                <c:pt idx="18">
                  <c:v>守口市</c:v>
                </c:pt>
                <c:pt idx="19">
                  <c:v>藤井寺市</c:v>
                </c:pt>
                <c:pt idx="20">
                  <c:v>生野区</c:v>
                </c:pt>
                <c:pt idx="21">
                  <c:v>西淀川区</c:v>
                </c:pt>
                <c:pt idx="22">
                  <c:v>大阪狭山市</c:v>
                </c:pt>
                <c:pt idx="23">
                  <c:v>高石市</c:v>
                </c:pt>
                <c:pt idx="24">
                  <c:v>堺市堺区</c:v>
                </c:pt>
                <c:pt idx="25">
                  <c:v>東大阪市</c:v>
                </c:pt>
                <c:pt idx="26">
                  <c:v>富田林市</c:v>
                </c:pt>
                <c:pt idx="27">
                  <c:v>茨木市</c:v>
                </c:pt>
                <c:pt idx="28">
                  <c:v>平野区</c:v>
                </c:pt>
                <c:pt idx="29">
                  <c:v>東淀川区</c:v>
                </c:pt>
                <c:pt idx="30">
                  <c:v>都島区</c:v>
                </c:pt>
                <c:pt idx="31">
                  <c:v>堺市</c:v>
                </c:pt>
                <c:pt idx="32">
                  <c:v>羽曳野市</c:v>
                </c:pt>
                <c:pt idx="33">
                  <c:v>松原市</c:v>
                </c:pt>
                <c:pt idx="34">
                  <c:v>淀川区</c:v>
                </c:pt>
                <c:pt idx="35">
                  <c:v>西区</c:v>
                </c:pt>
                <c:pt idx="36">
                  <c:v>泉佐野市</c:v>
                </c:pt>
                <c:pt idx="37">
                  <c:v>堺市美原区</c:v>
                </c:pt>
                <c:pt idx="38">
                  <c:v>鶴見区</c:v>
                </c:pt>
                <c:pt idx="39">
                  <c:v>西成区</c:v>
                </c:pt>
                <c:pt idx="40">
                  <c:v>太子町</c:v>
                </c:pt>
                <c:pt idx="41">
                  <c:v>浪速区</c:v>
                </c:pt>
                <c:pt idx="42">
                  <c:v>堺市北区</c:v>
                </c:pt>
                <c:pt idx="43">
                  <c:v>大東市</c:v>
                </c:pt>
                <c:pt idx="44">
                  <c:v>堺市東区</c:v>
                </c:pt>
                <c:pt idx="45">
                  <c:v>此花区</c:v>
                </c:pt>
                <c:pt idx="46">
                  <c:v>柏原市</c:v>
                </c:pt>
                <c:pt idx="47">
                  <c:v>岬町</c:v>
                </c:pt>
                <c:pt idx="48">
                  <c:v>堺市中区</c:v>
                </c:pt>
                <c:pt idx="49">
                  <c:v>枚方市</c:v>
                </c:pt>
                <c:pt idx="50">
                  <c:v>寝屋川市</c:v>
                </c:pt>
                <c:pt idx="51">
                  <c:v>高槻市</c:v>
                </c:pt>
                <c:pt idx="52">
                  <c:v>熊取町</c:v>
                </c:pt>
                <c:pt idx="53">
                  <c:v>摂津市</c:v>
                </c:pt>
                <c:pt idx="54">
                  <c:v>住之江区</c:v>
                </c:pt>
                <c:pt idx="55">
                  <c:v>四條畷市</c:v>
                </c:pt>
                <c:pt idx="56">
                  <c:v>泉大津市</c:v>
                </c:pt>
                <c:pt idx="57">
                  <c:v>交野市</c:v>
                </c:pt>
                <c:pt idx="58">
                  <c:v>堺市南区</c:v>
                </c:pt>
                <c:pt idx="59">
                  <c:v>岸和田市</c:v>
                </c:pt>
                <c:pt idx="60">
                  <c:v>和泉市</c:v>
                </c:pt>
                <c:pt idx="61">
                  <c:v>貝塚市</c:v>
                </c:pt>
                <c:pt idx="62">
                  <c:v>豊能町</c:v>
                </c:pt>
                <c:pt idx="63">
                  <c:v>忠岡町</c:v>
                </c:pt>
                <c:pt idx="64">
                  <c:v>阪南市</c:v>
                </c:pt>
                <c:pt idx="65">
                  <c:v>河内長野市</c:v>
                </c:pt>
                <c:pt idx="66">
                  <c:v>河南町</c:v>
                </c:pt>
                <c:pt idx="67">
                  <c:v>大正区</c:v>
                </c:pt>
                <c:pt idx="68">
                  <c:v>能勢町</c:v>
                </c:pt>
                <c:pt idx="69">
                  <c:v>島本町</c:v>
                </c:pt>
                <c:pt idx="70">
                  <c:v>千早赤阪村</c:v>
                </c:pt>
                <c:pt idx="71">
                  <c:v>門真市</c:v>
                </c:pt>
                <c:pt idx="72">
                  <c:v>港区</c:v>
                </c:pt>
                <c:pt idx="73">
                  <c:v>泉南市</c:v>
                </c:pt>
              </c:strCache>
            </c:strRef>
          </c:cat>
          <c:val>
            <c:numRef>
              <c:f>'市区町村別_在宅(医科)'!$CM$7:$CM$80</c:f>
              <c:numCache>
                <c:formatCode>0.0%</c:formatCode>
                <c:ptCount val="74"/>
                <c:pt idx="0">
                  <c:v>0.152</c:v>
                </c:pt>
                <c:pt idx="1">
                  <c:v>0.14799999999999999</c:v>
                </c:pt>
                <c:pt idx="2">
                  <c:v>0.13900000000000001</c:v>
                </c:pt>
                <c:pt idx="3">
                  <c:v>0.13700000000000001</c:v>
                </c:pt>
                <c:pt idx="4">
                  <c:v>0.13600000000000001</c:v>
                </c:pt>
                <c:pt idx="5">
                  <c:v>0.13600000000000001</c:v>
                </c:pt>
                <c:pt idx="6">
                  <c:v>0.13600000000000001</c:v>
                </c:pt>
                <c:pt idx="7">
                  <c:v>0.13300000000000001</c:v>
                </c:pt>
                <c:pt idx="8">
                  <c:v>0.13300000000000001</c:v>
                </c:pt>
                <c:pt idx="9">
                  <c:v>0.13200000000000001</c:v>
                </c:pt>
                <c:pt idx="10">
                  <c:v>0.13200000000000001</c:v>
                </c:pt>
                <c:pt idx="11">
                  <c:v>0.13100000000000001</c:v>
                </c:pt>
                <c:pt idx="12">
                  <c:v>0.13</c:v>
                </c:pt>
                <c:pt idx="13">
                  <c:v>0.13</c:v>
                </c:pt>
                <c:pt idx="14">
                  <c:v>0.129</c:v>
                </c:pt>
                <c:pt idx="15">
                  <c:v>0.126</c:v>
                </c:pt>
                <c:pt idx="16">
                  <c:v>0.124</c:v>
                </c:pt>
                <c:pt idx="17">
                  <c:v>0.123</c:v>
                </c:pt>
                <c:pt idx="18">
                  <c:v>0.122</c:v>
                </c:pt>
                <c:pt idx="19">
                  <c:v>0.122</c:v>
                </c:pt>
                <c:pt idx="20">
                  <c:v>0.121</c:v>
                </c:pt>
                <c:pt idx="21">
                  <c:v>0.12</c:v>
                </c:pt>
                <c:pt idx="22">
                  <c:v>0.12</c:v>
                </c:pt>
                <c:pt idx="23">
                  <c:v>0.11899999999999999</c:v>
                </c:pt>
                <c:pt idx="24">
                  <c:v>0.11799999999999999</c:v>
                </c:pt>
                <c:pt idx="25">
                  <c:v>0.11799999999999999</c:v>
                </c:pt>
                <c:pt idx="26">
                  <c:v>0.11700000000000001</c:v>
                </c:pt>
                <c:pt idx="27">
                  <c:v>0.11700000000000001</c:v>
                </c:pt>
                <c:pt idx="28">
                  <c:v>0.11600000000000001</c:v>
                </c:pt>
                <c:pt idx="29">
                  <c:v>0.11600000000000001</c:v>
                </c:pt>
                <c:pt idx="30">
                  <c:v>0.115</c:v>
                </c:pt>
                <c:pt idx="31">
                  <c:v>0.115</c:v>
                </c:pt>
                <c:pt idx="32">
                  <c:v>0.114</c:v>
                </c:pt>
                <c:pt idx="33">
                  <c:v>0.114</c:v>
                </c:pt>
                <c:pt idx="34">
                  <c:v>0.114</c:v>
                </c:pt>
                <c:pt idx="35">
                  <c:v>0.113</c:v>
                </c:pt>
                <c:pt idx="36">
                  <c:v>0.113</c:v>
                </c:pt>
                <c:pt idx="37">
                  <c:v>0.112</c:v>
                </c:pt>
                <c:pt idx="38">
                  <c:v>0.112</c:v>
                </c:pt>
                <c:pt idx="39">
                  <c:v>0.111</c:v>
                </c:pt>
                <c:pt idx="40">
                  <c:v>0.111</c:v>
                </c:pt>
                <c:pt idx="41">
                  <c:v>0.111</c:v>
                </c:pt>
                <c:pt idx="42">
                  <c:v>0.11</c:v>
                </c:pt>
                <c:pt idx="43">
                  <c:v>0.109</c:v>
                </c:pt>
                <c:pt idx="44">
                  <c:v>0.109</c:v>
                </c:pt>
                <c:pt idx="45">
                  <c:v>0.107</c:v>
                </c:pt>
                <c:pt idx="46">
                  <c:v>0.107</c:v>
                </c:pt>
                <c:pt idx="47">
                  <c:v>0.106</c:v>
                </c:pt>
                <c:pt idx="48">
                  <c:v>0.106</c:v>
                </c:pt>
                <c:pt idx="49">
                  <c:v>0.106</c:v>
                </c:pt>
                <c:pt idx="50">
                  <c:v>0.105</c:v>
                </c:pt>
                <c:pt idx="51">
                  <c:v>0.105</c:v>
                </c:pt>
                <c:pt idx="52">
                  <c:v>0.104</c:v>
                </c:pt>
                <c:pt idx="53">
                  <c:v>0.104</c:v>
                </c:pt>
                <c:pt idx="54">
                  <c:v>0.10299999999999999</c:v>
                </c:pt>
                <c:pt idx="55">
                  <c:v>0.10299999999999999</c:v>
                </c:pt>
                <c:pt idx="56">
                  <c:v>0.10199999999999999</c:v>
                </c:pt>
                <c:pt idx="57">
                  <c:v>0.10100000000000001</c:v>
                </c:pt>
                <c:pt idx="58">
                  <c:v>0.10100000000000001</c:v>
                </c:pt>
                <c:pt idx="59">
                  <c:v>9.9000000000000005E-2</c:v>
                </c:pt>
                <c:pt idx="60">
                  <c:v>9.8000000000000004E-2</c:v>
                </c:pt>
                <c:pt idx="61">
                  <c:v>9.8000000000000004E-2</c:v>
                </c:pt>
                <c:pt idx="62">
                  <c:v>9.7000000000000003E-2</c:v>
                </c:pt>
                <c:pt idx="63">
                  <c:v>9.5000000000000001E-2</c:v>
                </c:pt>
                <c:pt idx="64">
                  <c:v>9.5000000000000001E-2</c:v>
                </c:pt>
                <c:pt idx="65">
                  <c:v>9.2999999999999999E-2</c:v>
                </c:pt>
                <c:pt idx="66">
                  <c:v>9.1999999999999998E-2</c:v>
                </c:pt>
                <c:pt idx="67">
                  <c:v>9.1999999999999998E-2</c:v>
                </c:pt>
                <c:pt idx="68">
                  <c:v>8.8999999999999996E-2</c:v>
                </c:pt>
                <c:pt idx="69">
                  <c:v>8.6999999999999994E-2</c:v>
                </c:pt>
                <c:pt idx="70">
                  <c:v>8.6999999999999994E-2</c:v>
                </c:pt>
                <c:pt idx="71">
                  <c:v>8.5999999999999993E-2</c:v>
                </c:pt>
                <c:pt idx="72">
                  <c:v>8.2000000000000003E-2</c:v>
                </c:pt>
                <c:pt idx="73">
                  <c:v>7.9000000000000001E-2</c:v>
                </c:pt>
              </c:numCache>
            </c:numRef>
          </c:val>
          <c:extLst>
            <c:ext xmlns:c16="http://schemas.microsoft.com/office/drawing/2014/chart" uri="{C3380CC4-5D6E-409C-BE32-E72D297353CC}">
              <c16:uniqueId val="{00000000-0C3C-4D91-89C0-7026496F01FD}"/>
            </c:ext>
          </c:extLst>
        </c:ser>
        <c:dLbls>
          <c:showLegendKey val="0"/>
          <c:showVal val="0"/>
          <c:showCatName val="0"/>
          <c:showSerName val="0"/>
          <c:showPercent val="0"/>
          <c:showBubbleSize val="0"/>
        </c:dLbls>
        <c:gapWidth val="150"/>
        <c:axId val="266085888"/>
        <c:axId val="266086448"/>
      </c:barChart>
      <c:scatterChart>
        <c:scatterStyle val="lineMarker"/>
        <c:varyColors val="0"/>
        <c:ser>
          <c:idx val="1"/>
          <c:order val="1"/>
          <c:tx>
            <c:v>広域連合全体</c:v>
          </c:tx>
          <c:spPr>
            <a:ln w="28575">
              <a:solidFill>
                <a:srgbClr val="BE4B48"/>
              </a:solidFill>
            </a:ln>
          </c:spPr>
          <c:marker>
            <c:symbol val="none"/>
          </c:marker>
          <c:dLbls>
            <c:dLbl>
              <c:idx val="0"/>
              <c:layout>
                <c:manualLayout>
                  <c:x val="-3.0676291119867828E-3"/>
                  <c:y val="-0.89303182539682535"/>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0C3C-4D91-89C0-7026496F01F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'市区町村別_在宅(医科)'!$CX$7:$CX$80</c:f>
              <c:numCache>
                <c:formatCode>0.0%</c:formatCode>
                <c:ptCount val="74"/>
                <c:pt idx="0">
                  <c:v>0.11899999999999999</c:v>
                </c:pt>
                <c:pt idx="1">
                  <c:v>0.11899999999999999</c:v>
                </c:pt>
                <c:pt idx="2">
                  <c:v>0.11899999999999999</c:v>
                </c:pt>
                <c:pt idx="3">
                  <c:v>0.11899999999999999</c:v>
                </c:pt>
                <c:pt idx="4">
                  <c:v>0.11899999999999999</c:v>
                </c:pt>
                <c:pt idx="5">
                  <c:v>0.11899999999999999</c:v>
                </c:pt>
                <c:pt idx="6">
                  <c:v>0.11899999999999999</c:v>
                </c:pt>
                <c:pt idx="7">
                  <c:v>0.11899999999999999</c:v>
                </c:pt>
                <c:pt idx="8">
                  <c:v>0.11899999999999999</c:v>
                </c:pt>
                <c:pt idx="9">
                  <c:v>0.11899999999999999</c:v>
                </c:pt>
                <c:pt idx="10">
                  <c:v>0.11899999999999999</c:v>
                </c:pt>
                <c:pt idx="11">
                  <c:v>0.11899999999999999</c:v>
                </c:pt>
                <c:pt idx="12">
                  <c:v>0.11899999999999999</c:v>
                </c:pt>
                <c:pt idx="13">
                  <c:v>0.11899999999999999</c:v>
                </c:pt>
                <c:pt idx="14">
                  <c:v>0.11899999999999999</c:v>
                </c:pt>
                <c:pt idx="15">
                  <c:v>0.11899999999999999</c:v>
                </c:pt>
                <c:pt idx="16">
                  <c:v>0.11899999999999999</c:v>
                </c:pt>
                <c:pt idx="17">
                  <c:v>0.11899999999999999</c:v>
                </c:pt>
                <c:pt idx="18">
                  <c:v>0.11899999999999999</c:v>
                </c:pt>
                <c:pt idx="19">
                  <c:v>0.11899999999999999</c:v>
                </c:pt>
                <c:pt idx="20">
                  <c:v>0.11899999999999999</c:v>
                </c:pt>
                <c:pt idx="21">
                  <c:v>0.11899999999999999</c:v>
                </c:pt>
                <c:pt idx="22">
                  <c:v>0.11899999999999999</c:v>
                </c:pt>
                <c:pt idx="23">
                  <c:v>0.11899999999999999</c:v>
                </c:pt>
                <c:pt idx="24">
                  <c:v>0.11899999999999999</c:v>
                </c:pt>
                <c:pt idx="25">
                  <c:v>0.11899999999999999</c:v>
                </c:pt>
                <c:pt idx="26">
                  <c:v>0.11899999999999999</c:v>
                </c:pt>
                <c:pt idx="27">
                  <c:v>0.11899999999999999</c:v>
                </c:pt>
                <c:pt idx="28">
                  <c:v>0.11899999999999999</c:v>
                </c:pt>
                <c:pt idx="29">
                  <c:v>0.11899999999999999</c:v>
                </c:pt>
                <c:pt idx="30">
                  <c:v>0.11899999999999999</c:v>
                </c:pt>
                <c:pt idx="31">
                  <c:v>0.11899999999999999</c:v>
                </c:pt>
                <c:pt idx="32">
                  <c:v>0.11899999999999999</c:v>
                </c:pt>
                <c:pt idx="33">
                  <c:v>0.11899999999999999</c:v>
                </c:pt>
                <c:pt idx="34">
                  <c:v>0.11899999999999999</c:v>
                </c:pt>
                <c:pt idx="35">
                  <c:v>0.11899999999999999</c:v>
                </c:pt>
                <c:pt idx="36">
                  <c:v>0.11899999999999999</c:v>
                </c:pt>
                <c:pt idx="37">
                  <c:v>0.11899999999999999</c:v>
                </c:pt>
                <c:pt idx="38">
                  <c:v>0.11899999999999999</c:v>
                </c:pt>
                <c:pt idx="39">
                  <c:v>0.11899999999999999</c:v>
                </c:pt>
                <c:pt idx="40">
                  <c:v>0.11899999999999999</c:v>
                </c:pt>
                <c:pt idx="41">
                  <c:v>0.11899999999999999</c:v>
                </c:pt>
                <c:pt idx="42">
                  <c:v>0.11899999999999999</c:v>
                </c:pt>
                <c:pt idx="43">
                  <c:v>0.11899999999999999</c:v>
                </c:pt>
                <c:pt idx="44">
                  <c:v>0.11899999999999999</c:v>
                </c:pt>
                <c:pt idx="45">
                  <c:v>0.11899999999999999</c:v>
                </c:pt>
                <c:pt idx="46">
                  <c:v>0.11899999999999999</c:v>
                </c:pt>
                <c:pt idx="47">
                  <c:v>0.11899999999999999</c:v>
                </c:pt>
                <c:pt idx="48">
                  <c:v>0.11899999999999999</c:v>
                </c:pt>
                <c:pt idx="49">
                  <c:v>0.11899999999999999</c:v>
                </c:pt>
                <c:pt idx="50">
                  <c:v>0.11899999999999999</c:v>
                </c:pt>
                <c:pt idx="51">
                  <c:v>0.11899999999999999</c:v>
                </c:pt>
                <c:pt idx="52">
                  <c:v>0.11899999999999999</c:v>
                </c:pt>
                <c:pt idx="53">
                  <c:v>0.11899999999999999</c:v>
                </c:pt>
                <c:pt idx="54">
                  <c:v>0.11899999999999999</c:v>
                </c:pt>
                <c:pt idx="55">
                  <c:v>0.11899999999999999</c:v>
                </c:pt>
                <c:pt idx="56">
                  <c:v>0.11899999999999999</c:v>
                </c:pt>
                <c:pt idx="57">
                  <c:v>0.11899999999999999</c:v>
                </c:pt>
                <c:pt idx="58">
                  <c:v>0.11899999999999999</c:v>
                </c:pt>
                <c:pt idx="59">
                  <c:v>0.11899999999999999</c:v>
                </c:pt>
                <c:pt idx="60">
                  <c:v>0.11899999999999999</c:v>
                </c:pt>
                <c:pt idx="61">
                  <c:v>0.11899999999999999</c:v>
                </c:pt>
                <c:pt idx="62">
                  <c:v>0.11899999999999999</c:v>
                </c:pt>
                <c:pt idx="63">
                  <c:v>0.11899999999999999</c:v>
                </c:pt>
                <c:pt idx="64">
                  <c:v>0.11899999999999999</c:v>
                </c:pt>
                <c:pt idx="65">
                  <c:v>0.11899999999999999</c:v>
                </c:pt>
                <c:pt idx="66">
                  <c:v>0.11899999999999999</c:v>
                </c:pt>
                <c:pt idx="67">
                  <c:v>0.11899999999999999</c:v>
                </c:pt>
                <c:pt idx="68">
                  <c:v>0.11899999999999999</c:v>
                </c:pt>
                <c:pt idx="69">
                  <c:v>0.11899999999999999</c:v>
                </c:pt>
                <c:pt idx="70">
                  <c:v>0.11899999999999999</c:v>
                </c:pt>
                <c:pt idx="71">
                  <c:v>0.11899999999999999</c:v>
                </c:pt>
                <c:pt idx="72">
                  <c:v>0.11899999999999999</c:v>
                </c:pt>
                <c:pt idx="73">
                  <c:v>0.11899999999999999</c:v>
                </c:pt>
              </c:numCache>
            </c:numRef>
          </c:xVal>
          <c:yVal>
            <c:numRef>
              <c:f>'市区町村別_在宅(医科)'!$DD$7:$DD$80</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02-0C3C-4D91-89C0-7026496F01FD}"/>
            </c:ext>
          </c:extLst>
        </c:ser>
        <c:dLbls>
          <c:showLegendKey val="0"/>
          <c:showVal val="0"/>
          <c:showCatName val="0"/>
          <c:showSerName val="0"/>
          <c:showPercent val="0"/>
          <c:showBubbleSize val="0"/>
        </c:dLbls>
        <c:axId val="266087568"/>
        <c:axId val="266087008"/>
      </c:scatterChart>
      <c:catAx>
        <c:axId val="266085888"/>
        <c:scaling>
          <c:orientation val="maxMin"/>
        </c:scaling>
        <c:delete val="0"/>
        <c:axPos val="l"/>
        <c:numFmt formatCode="General" sourceLinked="0"/>
        <c:majorTickMark val="none"/>
        <c:minorTickMark val="none"/>
        <c:tickLblPos val="nextTo"/>
        <c:spPr>
          <a:ln>
            <a:solidFill>
              <a:srgbClr val="7F7F7F"/>
            </a:solidFill>
          </a:ln>
        </c:spPr>
        <c:crossAx val="266086448"/>
        <c:crosses val="autoZero"/>
        <c:auto val="1"/>
        <c:lblAlgn val="ctr"/>
        <c:lblOffset val="100"/>
        <c:noMultiLvlLbl val="0"/>
      </c:catAx>
      <c:valAx>
        <c:axId val="26608644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948647342995169"/>
              <c:y val="2.8773730158730158E-2"/>
            </c:manualLayout>
          </c:layout>
          <c:overlay val="0"/>
        </c:title>
        <c:numFmt formatCode="0.0%" sourceLinked="0"/>
        <c:majorTickMark val="out"/>
        <c:minorTickMark val="none"/>
        <c:tickLblPos val="nextTo"/>
        <c:spPr>
          <a:ln>
            <a:solidFill>
              <a:srgbClr val="7F7F7F"/>
            </a:solidFill>
          </a:ln>
        </c:spPr>
        <c:crossAx val="266085888"/>
        <c:crosses val="autoZero"/>
        <c:crossBetween val="between"/>
      </c:valAx>
      <c:valAx>
        <c:axId val="266087008"/>
        <c:scaling>
          <c:orientation val="minMax"/>
          <c:max val="50"/>
          <c:min val="0"/>
        </c:scaling>
        <c:delete val="1"/>
        <c:axPos val="r"/>
        <c:numFmt formatCode="General" sourceLinked="1"/>
        <c:majorTickMark val="out"/>
        <c:minorTickMark val="none"/>
        <c:tickLblPos val="nextTo"/>
        <c:crossAx val="266087568"/>
        <c:crosses val="max"/>
        <c:crossBetween val="midCat"/>
      </c:valAx>
      <c:valAx>
        <c:axId val="266087568"/>
        <c:scaling>
          <c:orientation val="minMax"/>
        </c:scaling>
        <c:delete val="1"/>
        <c:axPos val="b"/>
        <c:numFmt formatCode="0.0%" sourceLinked="1"/>
        <c:majorTickMark val="out"/>
        <c:minorTickMark val="none"/>
        <c:tickLblPos val="nextTo"/>
        <c:crossAx val="266087008"/>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50483091787438"/>
          <c:y val="7.8162778672273808E-2"/>
          <c:w val="0.79858671497584544"/>
          <c:h val="0.91713182910959656"/>
        </c:manualLayout>
      </c:layout>
      <c:barChart>
        <c:barDir val="bar"/>
        <c:grouping val="clustered"/>
        <c:varyColors val="0"/>
        <c:ser>
          <c:idx val="0"/>
          <c:order val="0"/>
          <c:tx>
            <c:strRef>
              <c:f>'市区町村別_在宅(医科)'!$CP$6</c:f>
              <c:strCache>
                <c:ptCount val="1"/>
                <c:pt idx="0">
                  <c:v>前年度との差分(在宅医療患者割合(医科))</c:v>
                </c:pt>
              </c:strCache>
            </c:strRef>
          </c:tx>
          <c:spPr>
            <a:solidFill>
              <a:schemeClr val="accent1"/>
            </a:solidFill>
            <a:ln>
              <a:noFill/>
            </a:ln>
          </c:spPr>
          <c:invertIfNegative val="0"/>
          <c:dLbls>
            <c:dLbl>
              <c:idx val="1"/>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0-5F50-4A8D-896F-DE3C727817BF}"/>
                </c:ext>
              </c:extLst>
            </c:dLbl>
            <c:dLbl>
              <c:idx val="19"/>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1-5F50-4A8D-896F-DE3C727817BF}"/>
                </c:ext>
              </c:extLst>
            </c:dLbl>
            <c:dLbl>
              <c:idx val="66"/>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2-5F50-4A8D-896F-DE3C727817BF}"/>
                </c:ext>
              </c:extLst>
            </c:dLbl>
            <c:numFmt formatCode="#,##0.0_);[Red]\(#,##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'市区町村別_在宅(医科)'!$CK$7:$CK$80</c:f>
              <c:strCache>
                <c:ptCount val="74"/>
                <c:pt idx="0">
                  <c:v>田尻町</c:v>
                </c:pt>
                <c:pt idx="1">
                  <c:v>中央区</c:v>
                </c:pt>
                <c:pt idx="2">
                  <c:v>東成区</c:v>
                </c:pt>
                <c:pt idx="3">
                  <c:v>北区</c:v>
                </c:pt>
                <c:pt idx="4">
                  <c:v>東住吉区</c:v>
                </c:pt>
                <c:pt idx="5">
                  <c:v>箕面市</c:v>
                </c:pt>
                <c:pt idx="6">
                  <c:v>池田市</c:v>
                </c:pt>
                <c:pt idx="7">
                  <c:v>住吉区</c:v>
                </c:pt>
                <c:pt idx="8">
                  <c:v>福島区</c:v>
                </c:pt>
                <c:pt idx="9">
                  <c:v>豊中市</c:v>
                </c:pt>
                <c:pt idx="10">
                  <c:v>吹田市</c:v>
                </c:pt>
                <c:pt idx="11">
                  <c:v>阿倍野区</c:v>
                </c:pt>
                <c:pt idx="12">
                  <c:v>天王寺区</c:v>
                </c:pt>
                <c:pt idx="13">
                  <c:v>堺市西区</c:v>
                </c:pt>
                <c:pt idx="14">
                  <c:v>旭区</c:v>
                </c:pt>
                <c:pt idx="15">
                  <c:v>八尾市</c:v>
                </c:pt>
                <c:pt idx="16">
                  <c:v>大阪市</c:v>
                </c:pt>
                <c:pt idx="17">
                  <c:v>城東区</c:v>
                </c:pt>
                <c:pt idx="18">
                  <c:v>守口市</c:v>
                </c:pt>
                <c:pt idx="19">
                  <c:v>藤井寺市</c:v>
                </c:pt>
                <c:pt idx="20">
                  <c:v>生野区</c:v>
                </c:pt>
                <c:pt idx="21">
                  <c:v>西淀川区</c:v>
                </c:pt>
                <c:pt idx="22">
                  <c:v>大阪狭山市</c:v>
                </c:pt>
                <c:pt idx="23">
                  <c:v>高石市</c:v>
                </c:pt>
                <c:pt idx="24">
                  <c:v>堺市堺区</c:v>
                </c:pt>
                <c:pt idx="25">
                  <c:v>東大阪市</c:v>
                </c:pt>
                <c:pt idx="26">
                  <c:v>富田林市</c:v>
                </c:pt>
                <c:pt idx="27">
                  <c:v>茨木市</c:v>
                </c:pt>
                <c:pt idx="28">
                  <c:v>平野区</c:v>
                </c:pt>
                <c:pt idx="29">
                  <c:v>東淀川区</c:v>
                </c:pt>
                <c:pt idx="30">
                  <c:v>都島区</c:v>
                </c:pt>
                <c:pt idx="31">
                  <c:v>堺市</c:v>
                </c:pt>
                <c:pt idx="32">
                  <c:v>羽曳野市</c:v>
                </c:pt>
                <c:pt idx="33">
                  <c:v>松原市</c:v>
                </c:pt>
                <c:pt idx="34">
                  <c:v>淀川区</c:v>
                </c:pt>
                <c:pt idx="35">
                  <c:v>西区</c:v>
                </c:pt>
                <c:pt idx="36">
                  <c:v>泉佐野市</c:v>
                </c:pt>
                <c:pt idx="37">
                  <c:v>堺市美原区</c:v>
                </c:pt>
                <c:pt idx="38">
                  <c:v>鶴見区</c:v>
                </c:pt>
                <c:pt idx="39">
                  <c:v>西成区</c:v>
                </c:pt>
                <c:pt idx="40">
                  <c:v>太子町</c:v>
                </c:pt>
                <c:pt idx="41">
                  <c:v>浪速区</c:v>
                </c:pt>
                <c:pt idx="42">
                  <c:v>堺市北区</c:v>
                </c:pt>
                <c:pt idx="43">
                  <c:v>大東市</c:v>
                </c:pt>
                <c:pt idx="44">
                  <c:v>堺市東区</c:v>
                </c:pt>
                <c:pt idx="45">
                  <c:v>此花区</c:v>
                </c:pt>
                <c:pt idx="46">
                  <c:v>柏原市</c:v>
                </c:pt>
                <c:pt idx="47">
                  <c:v>岬町</c:v>
                </c:pt>
                <c:pt idx="48">
                  <c:v>堺市中区</c:v>
                </c:pt>
                <c:pt idx="49">
                  <c:v>枚方市</c:v>
                </c:pt>
                <c:pt idx="50">
                  <c:v>寝屋川市</c:v>
                </c:pt>
                <c:pt idx="51">
                  <c:v>高槻市</c:v>
                </c:pt>
                <c:pt idx="52">
                  <c:v>熊取町</c:v>
                </c:pt>
                <c:pt idx="53">
                  <c:v>摂津市</c:v>
                </c:pt>
                <c:pt idx="54">
                  <c:v>住之江区</c:v>
                </c:pt>
                <c:pt idx="55">
                  <c:v>四條畷市</c:v>
                </c:pt>
                <c:pt idx="56">
                  <c:v>泉大津市</c:v>
                </c:pt>
                <c:pt idx="57">
                  <c:v>交野市</c:v>
                </c:pt>
                <c:pt idx="58">
                  <c:v>堺市南区</c:v>
                </c:pt>
                <c:pt idx="59">
                  <c:v>岸和田市</c:v>
                </c:pt>
                <c:pt idx="60">
                  <c:v>和泉市</c:v>
                </c:pt>
                <c:pt idx="61">
                  <c:v>貝塚市</c:v>
                </c:pt>
                <c:pt idx="62">
                  <c:v>豊能町</c:v>
                </c:pt>
                <c:pt idx="63">
                  <c:v>忠岡町</c:v>
                </c:pt>
                <c:pt idx="64">
                  <c:v>阪南市</c:v>
                </c:pt>
                <c:pt idx="65">
                  <c:v>河内長野市</c:v>
                </c:pt>
                <c:pt idx="66">
                  <c:v>河南町</c:v>
                </c:pt>
                <c:pt idx="67">
                  <c:v>大正区</c:v>
                </c:pt>
                <c:pt idx="68">
                  <c:v>能勢町</c:v>
                </c:pt>
                <c:pt idx="69">
                  <c:v>島本町</c:v>
                </c:pt>
                <c:pt idx="70">
                  <c:v>千早赤阪村</c:v>
                </c:pt>
                <c:pt idx="71">
                  <c:v>門真市</c:v>
                </c:pt>
                <c:pt idx="72">
                  <c:v>港区</c:v>
                </c:pt>
                <c:pt idx="73">
                  <c:v>泉南市</c:v>
                </c:pt>
              </c:strCache>
            </c:strRef>
          </c:cat>
          <c:val>
            <c:numRef>
              <c:f>'市区町村別_在宅(医科)'!$CP$7:$CP$80</c:f>
              <c:numCache>
                <c:formatCode>General</c:formatCode>
                <c:ptCount val="74"/>
                <c:pt idx="0">
                  <c:v>0.50000000000000044</c:v>
                </c:pt>
                <c:pt idx="1">
                  <c:v>-0.10000000000000009</c:v>
                </c:pt>
                <c:pt idx="2">
                  <c:v>0.30000000000000027</c:v>
                </c:pt>
                <c:pt idx="3">
                  <c:v>0.10000000000000009</c:v>
                </c:pt>
                <c:pt idx="4">
                  <c:v>0.40000000000000036</c:v>
                </c:pt>
                <c:pt idx="5">
                  <c:v>0</c:v>
                </c:pt>
                <c:pt idx="6">
                  <c:v>0</c:v>
                </c:pt>
                <c:pt idx="7">
                  <c:v>0.80000000000000071</c:v>
                </c:pt>
                <c:pt idx="8">
                  <c:v>0.70000000000000062</c:v>
                </c:pt>
                <c:pt idx="9">
                  <c:v>0.70000000000000062</c:v>
                </c:pt>
                <c:pt idx="10">
                  <c:v>0.50000000000000044</c:v>
                </c:pt>
                <c:pt idx="11">
                  <c:v>0.50000000000000044</c:v>
                </c:pt>
                <c:pt idx="12">
                  <c:v>0.10000000000000009</c:v>
                </c:pt>
                <c:pt idx="13">
                  <c:v>0</c:v>
                </c:pt>
                <c:pt idx="14">
                  <c:v>0.30000000000000027</c:v>
                </c:pt>
                <c:pt idx="15">
                  <c:v>0.30000000000000027</c:v>
                </c:pt>
                <c:pt idx="16">
                  <c:v>0.50000000000000044</c:v>
                </c:pt>
                <c:pt idx="17">
                  <c:v>0.30000000000000027</c:v>
                </c:pt>
                <c:pt idx="18">
                  <c:v>0.69999999999999929</c:v>
                </c:pt>
                <c:pt idx="19">
                  <c:v>-0.10000000000000009</c:v>
                </c:pt>
                <c:pt idx="20">
                  <c:v>0.69999999999999929</c:v>
                </c:pt>
                <c:pt idx="21">
                  <c:v>0.39999999999999897</c:v>
                </c:pt>
                <c:pt idx="22">
                  <c:v>0.39999999999999897</c:v>
                </c:pt>
                <c:pt idx="23">
                  <c:v>0.39999999999999897</c:v>
                </c:pt>
                <c:pt idx="24">
                  <c:v>0.39999999999999897</c:v>
                </c:pt>
                <c:pt idx="25">
                  <c:v>0.19999999999999879</c:v>
                </c:pt>
                <c:pt idx="26">
                  <c:v>0.10000000000000009</c:v>
                </c:pt>
                <c:pt idx="27">
                  <c:v>0.40000000000000036</c:v>
                </c:pt>
                <c:pt idx="28">
                  <c:v>0.50000000000000044</c:v>
                </c:pt>
                <c:pt idx="29">
                  <c:v>0.40000000000000036</c:v>
                </c:pt>
                <c:pt idx="30">
                  <c:v>0.10000000000000009</c:v>
                </c:pt>
                <c:pt idx="31">
                  <c:v>0.40000000000000036</c:v>
                </c:pt>
                <c:pt idx="32">
                  <c:v>0.10000000000000009</c:v>
                </c:pt>
                <c:pt idx="33">
                  <c:v>0.80000000000000071</c:v>
                </c:pt>
                <c:pt idx="34">
                  <c:v>0.70000000000000062</c:v>
                </c:pt>
                <c:pt idx="35">
                  <c:v>0.50000000000000044</c:v>
                </c:pt>
                <c:pt idx="36">
                  <c:v>1.100000000000001</c:v>
                </c:pt>
                <c:pt idx="37">
                  <c:v>0.50000000000000044</c:v>
                </c:pt>
                <c:pt idx="38">
                  <c:v>0.30000000000000027</c:v>
                </c:pt>
                <c:pt idx="39">
                  <c:v>0.50000000000000044</c:v>
                </c:pt>
                <c:pt idx="40">
                  <c:v>1.7000000000000002</c:v>
                </c:pt>
                <c:pt idx="41">
                  <c:v>0.60000000000000053</c:v>
                </c:pt>
                <c:pt idx="42">
                  <c:v>0.40000000000000036</c:v>
                </c:pt>
                <c:pt idx="43">
                  <c:v>0.89999999999999947</c:v>
                </c:pt>
                <c:pt idx="44">
                  <c:v>0.50000000000000044</c:v>
                </c:pt>
                <c:pt idx="45">
                  <c:v>0.20000000000000018</c:v>
                </c:pt>
                <c:pt idx="46">
                  <c:v>0.5999999999999992</c:v>
                </c:pt>
                <c:pt idx="47">
                  <c:v>1.0999999999999996</c:v>
                </c:pt>
                <c:pt idx="48">
                  <c:v>0.79999999999999938</c:v>
                </c:pt>
                <c:pt idx="49">
                  <c:v>0.40000000000000036</c:v>
                </c:pt>
                <c:pt idx="50">
                  <c:v>0.49999999999999906</c:v>
                </c:pt>
                <c:pt idx="51">
                  <c:v>0.49999999999999906</c:v>
                </c:pt>
                <c:pt idx="52">
                  <c:v>0.10000000000000009</c:v>
                </c:pt>
                <c:pt idx="53">
                  <c:v>0.29999999999999888</c:v>
                </c:pt>
                <c:pt idx="54">
                  <c:v>0.19999999999999879</c:v>
                </c:pt>
                <c:pt idx="55">
                  <c:v>0.5999999999999992</c:v>
                </c:pt>
                <c:pt idx="56">
                  <c:v>0.49999999999999906</c:v>
                </c:pt>
                <c:pt idx="57">
                  <c:v>0.10000000000000009</c:v>
                </c:pt>
                <c:pt idx="58">
                  <c:v>0.40000000000000036</c:v>
                </c:pt>
                <c:pt idx="59">
                  <c:v>0.40000000000000036</c:v>
                </c:pt>
                <c:pt idx="60">
                  <c:v>0.30000000000000027</c:v>
                </c:pt>
                <c:pt idx="61">
                  <c:v>0.30000000000000027</c:v>
                </c:pt>
                <c:pt idx="62">
                  <c:v>0.50000000000000044</c:v>
                </c:pt>
                <c:pt idx="63">
                  <c:v>0.70000000000000062</c:v>
                </c:pt>
                <c:pt idx="64">
                  <c:v>0.30000000000000027</c:v>
                </c:pt>
                <c:pt idx="65">
                  <c:v>0.20000000000000018</c:v>
                </c:pt>
                <c:pt idx="66">
                  <c:v>-0.10000000000000009</c:v>
                </c:pt>
                <c:pt idx="67">
                  <c:v>0.50000000000000044</c:v>
                </c:pt>
                <c:pt idx="68">
                  <c:v>0.39999999999999897</c:v>
                </c:pt>
                <c:pt idx="69">
                  <c:v>0.29999999999999888</c:v>
                </c:pt>
                <c:pt idx="70">
                  <c:v>1.0999999999999996</c:v>
                </c:pt>
                <c:pt idx="71">
                  <c:v>0.49999999999999906</c:v>
                </c:pt>
                <c:pt idx="72">
                  <c:v>0.80000000000000071</c:v>
                </c:pt>
                <c:pt idx="73">
                  <c:v>0.70000000000000062</c:v>
                </c:pt>
              </c:numCache>
            </c:numRef>
          </c:val>
          <c:extLst>
            <c:ext xmlns:c16="http://schemas.microsoft.com/office/drawing/2014/chart" uri="{C3380CC4-5D6E-409C-BE32-E72D297353CC}">
              <c16:uniqueId val="{00000019-9E7D-4495-974D-DE9358C510BB}"/>
            </c:ext>
          </c:extLst>
        </c:ser>
        <c:dLbls>
          <c:showLegendKey val="0"/>
          <c:showVal val="0"/>
          <c:showCatName val="0"/>
          <c:showSerName val="0"/>
          <c:showPercent val="0"/>
          <c:showBubbleSize val="0"/>
        </c:dLbls>
        <c:gapWidth val="150"/>
        <c:axId val="266085888"/>
        <c:axId val="266086448"/>
      </c:barChart>
      <c:scatterChart>
        <c:scatterStyle val="lineMarker"/>
        <c:varyColors val="0"/>
        <c:ser>
          <c:idx val="1"/>
          <c:order val="1"/>
          <c:tx>
            <c:strRef>
              <c:f>'市区町村別_在宅(医科)'!$B$81:$C$81</c:f>
              <c:strCache>
                <c:ptCount val="1"/>
                <c:pt idx="0">
                  <c:v>広域連合全体</c:v>
                </c:pt>
              </c:strCache>
            </c:strRef>
          </c:tx>
          <c:spPr>
            <a:ln w="28575">
              <a:solidFill>
                <a:srgbClr val="BE4B48"/>
              </a:solidFill>
            </a:ln>
          </c:spPr>
          <c:marker>
            <c:symbol val="none"/>
          </c:marker>
          <c:dLbls>
            <c:dLbl>
              <c:idx val="0"/>
              <c:layout>
                <c:manualLayout>
                  <c:x val="1.993961352657005E-2"/>
                  <c:y val="-0.89303182539682535"/>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9E7D-4495-974D-DE9358C510BB}"/>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'市区町村別_在宅(医科)'!$CZ$7:$CZ$80</c:f>
              <c:numCache>
                <c:formatCode>General</c:formatCode>
                <c:ptCount val="74"/>
                <c:pt idx="0">
                  <c:v>0.49999999999999906</c:v>
                </c:pt>
                <c:pt idx="1">
                  <c:v>0.49999999999999906</c:v>
                </c:pt>
                <c:pt idx="2">
                  <c:v>0.49999999999999906</c:v>
                </c:pt>
                <c:pt idx="3">
                  <c:v>0.49999999999999906</c:v>
                </c:pt>
                <c:pt idx="4">
                  <c:v>0.49999999999999906</c:v>
                </c:pt>
                <c:pt idx="5">
                  <c:v>0.49999999999999906</c:v>
                </c:pt>
                <c:pt idx="6">
                  <c:v>0.49999999999999906</c:v>
                </c:pt>
                <c:pt idx="7">
                  <c:v>0.49999999999999906</c:v>
                </c:pt>
                <c:pt idx="8">
                  <c:v>0.49999999999999906</c:v>
                </c:pt>
                <c:pt idx="9">
                  <c:v>0.49999999999999906</c:v>
                </c:pt>
                <c:pt idx="10">
                  <c:v>0.49999999999999906</c:v>
                </c:pt>
                <c:pt idx="11">
                  <c:v>0.49999999999999906</c:v>
                </c:pt>
                <c:pt idx="12">
                  <c:v>0.49999999999999906</c:v>
                </c:pt>
                <c:pt idx="13">
                  <c:v>0.49999999999999906</c:v>
                </c:pt>
                <c:pt idx="14">
                  <c:v>0.49999999999999906</c:v>
                </c:pt>
                <c:pt idx="15">
                  <c:v>0.49999999999999906</c:v>
                </c:pt>
                <c:pt idx="16">
                  <c:v>0.49999999999999906</c:v>
                </c:pt>
                <c:pt idx="17">
                  <c:v>0.49999999999999906</c:v>
                </c:pt>
                <c:pt idx="18">
                  <c:v>0.49999999999999906</c:v>
                </c:pt>
                <c:pt idx="19">
                  <c:v>0.49999999999999906</c:v>
                </c:pt>
                <c:pt idx="20">
                  <c:v>0.49999999999999906</c:v>
                </c:pt>
                <c:pt idx="21">
                  <c:v>0.49999999999999906</c:v>
                </c:pt>
                <c:pt idx="22">
                  <c:v>0.49999999999999906</c:v>
                </c:pt>
                <c:pt idx="23">
                  <c:v>0.49999999999999906</c:v>
                </c:pt>
                <c:pt idx="24">
                  <c:v>0.49999999999999906</c:v>
                </c:pt>
                <c:pt idx="25">
                  <c:v>0.49999999999999906</c:v>
                </c:pt>
                <c:pt idx="26">
                  <c:v>0.49999999999999906</c:v>
                </c:pt>
                <c:pt idx="27">
                  <c:v>0.49999999999999906</c:v>
                </c:pt>
                <c:pt idx="28">
                  <c:v>0.49999999999999906</c:v>
                </c:pt>
                <c:pt idx="29">
                  <c:v>0.49999999999999906</c:v>
                </c:pt>
                <c:pt idx="30">
                  <c:v>0.49999999999999906</c:v>
                </c:pt>
                <c:pt idx="31">
                  <c:v>0.49999999999999906</c:v>
                </c:pt>
                <c:pt idx="32">
                  <c:v>0.49999999999999906</c:v>
                </c:pt>
                <c:pt idx="33">
                  <c:v>0.49999999999999906</c:v>
                </c:pt>
                <c:pt idx="34">
                  <c:v>0.49999999999999906</c:v>
                </c:pt>
                <c:pt idx="35">
                  <c:v>0.49999999999999906</c:v>
                </c:pt>
                <c:pt idx="36">
                  <c:v>0.49999999999999906</c:v>
                </c:pt>
                <c:pt idx="37">
                  <c:v>0.49999999999999906</c:v>
                </c:pt>
                <c:pt idx="38">
                  <c:v>0.49999999999999906</c:v>
                </c:pt>
                <c:pt idx="39">
                  <c:v>0.49999999999999906</c:v>
                </c:pt>
                <c:pt idx="40">
                  <c:v>0.49999999999999906</c:v>
                </c:pt>
                <c:pt idx="41">
                  <c:v>0.49999999999999906</c:v>
                </c:pt>
                <c:pt idx="42">
                  <c:v>0.49999999999999906</c:v>
                </c:pt>
                <c:pt idx="43">
                  <c:v>0.49999999999999906</c:v>
                </c:pt>
                <c:pt idx="44">
                  <c:v>0.49999999999999906</c:v>
                </c:pt>
                <c:pt idx="45">
                  <c:v>0.49999999999999906</c:v>
                </c:pt>
                <c:pt idx="46">
                  <c:v>0.49999999999999906</c:v>
                </c:pt>
                <c:pt idx="47">
                  <c:v>0.49999999999999906</c:v>
                </c:pt>
                <c:pt idx="48">
                  <c:v>0.49999999999999906</c:v>
                </c:pt>
                <c:pt idx="49">
                  <c:v>0.49999999999999906</c:v>
                </c:pt>
                <c:pt idx="50">
                  <c:v>0.49999999999999906</c:v>
                </c:pt>
                <c:pt idx="51">
                  <c:v>0.49999999999999906</c:v>
                </c:pt>
                <c:pt idx="52">
                  <c:v>0.49999999999999906</c:v>
                </c:pt>
                <c:pt idx="53">
                  <c:v>0.49999999999999906</c:v>
                </c:pt>
                <c:pt idx="54">
                  <c:v>0.49999999999999906</c:v>
                </c:pt>
                <c:pt idx="55">
                  <c:v>0.49999999999999906</c:v>
                </c:pt>
                <c:pt idx="56">
                  <c:v>0.49999999999999906</c:v>
                </c:pt>
                <c:pt idx="57">
                  <c:v>0.49999999999999906</c:v>
                </c:pt>
                <c:pt idx="58">
                  <c:v>0.49999999999999906</c:v>
                </c:pt>
                <c:pt idx="59">
                  <c:v>0.49999999999999906</c:v>
                </c:pt>
                <c:pt idx="60">
                  <c:v>0.49999999999999906</c:v>
                </c:pt>
                <c:pt idx="61">
                  <c:v>0.49999999999999906</c:v>
                </c:pt>
                <c:pt idx="62">
                  <c:v>0.49999999999999906</c:v>
                </c:pt>
                <c:pt idx="63">
                  <c:v>0.49999999999999906</c:v>
                </c:pt>
                <c:pt idx="64">
                  <c:v>0.49999999999999906</c:v>
                </c:pt>
                <c:pt idx="65">
                  <c:v>0.49999999999999906</c:v>
                </c:pt>
                <c:pt idx="66">
                  <c:v>0.49999999999999906</c:v>
                </c:pt>
                <c:pt idx="67">
                  <c:v>0.49999999999999906</c:v>
                </c:pt>
                <c:pt idx="68">
                  <c:v>0.49999999999999906</c:v>
                </c:pt>
                <c:pt idx="69">
                  <c:v>0.49999999999999906</c:v>
                </c:pt>
                <c:pt idx="70">
                  <c:v>0.49999999999999906</c:v>
                </c:pt>
                <c:pt idx="71">
                  <c:v>0.49999999999999906</c:v>
                </c:pt>
                <c:pt idx="72">
                  <c:v>0.49999999999999906</c:v>
                </c:pt>
                <c:pt idx="73">
                  <c:v>0.49999999999999906</c:v>
                </c:pt>
              </c:numCache>
            </c:numRef>
          </c:xVal>
          <c:yVal>
            <c:numRef>
              <c:f>'市区町村別_在宅(医科)'!$DD$7:$DD$80</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B-9E7D-4495-974D-DE9358C510BB}"/>
            </c:ext>
          </c:extLst>
        </c:ser>
        <c:dLbls>
          <c:showLegendKey val="0"/>
          <c:showVal val="0"/>
          <c:showCatName val="0"/>
          <c:showSerName val="0"/>
          <c:showPercent val="0"/>
          <c:showBubbleSize val="0"/>
        </c:dLbls>
        <c:axId val="266087568"/>
        <c:axId val="266087008"/>
      </c:scatterChart>
      <c:catAx>
        <c:axId val="266085888"/>
        <c:scaling>
          <c:orientation val="maxMin"/>
        </c:scaling>
        <c:delete val="0"/>
        <c:axPos val="l"/>
        <c:numFmt formatCode="General" sourceLinked="0"/>
        <c:majorTickMark val="none"/>
        <c:minorTickMark val="none"/>
        <c:tickLblPos val="low"/>
        <c:spPr>
          <a:ln>
            <a:solidFill>
              <a:srgbClr val="7F7F7F"/>
            </a:solidFill>
          </a:ln>
        </c:spPr>
        <c:crossAx val="266086448"/>
        <c:crosses val="autoZero"/>
        <c:auto val="1"/>
        <c:lblAlgn val="ctr"/>
        <c:lblOffset val="100"/>
        <c:noMultiLvlLbl val="0"/>
      </c:catAx>
      <c:valAx>
        <c:axId val="266086448"/>
        <c:scaling>
          <c:orientation val="minMax"/>
        </c:scaling>
        <c:delete val="0"/>
        <c:axPos val="t"/>
        <c:majorGridlines>
          <c:spPr>
            <a:ln>
              <a:solidFill>
                <a:srgbClr val="D9D9D9"/>
              </a:solidFill>
            </a:ln>
          </c:spPr>
        </c:majorGridlines>
        <c:title>
          <c:tx>
            <c:rich>
              <a:bodyPr/>
              <a:lstStyle/>
              <a:p>
                <a:pPr>
                  <a:defRPr/>
                </a:pPr>
                <a:r>
                  <a:rPr lang="en-US"/>
                  <a:t>(pt)</a:t>
                </a:r>
              </a:p>
            </c:rich>
          </c:tx>
          <c:layout>
            <c:manualLayout>
              <c:xMode val="edge"/>
              <c:yMode val="edge"/>
              <c:x val="0.89948647342995169"/>
              <c:y val="2.8773730158730158E-2"/>
            </c:manualLayout>
          </c:layout>
          <c:overlay val="0"/>
        </c:title>
        <c:numFmt formatCode="#,##0.0_ ;[Red]\-#,##0.0\ " sourceLinked="0"/>
        <c:majorTickMark val="out"/>
        <c:minorTickMark val="none"/>
        <c:tickLblPos val="nextTo"/>
        <c:spPr>
          <a:ln>
            <a:solidFill>
              <a:srgbClr val="7F7F7F"/>
            </a:solidFill>
          </a:ln>
        </c:spPr>
        <c:crossAx val="266085888"/>
        <c:crosses val="autoZero"/>
        <c:crossBetween val="between"/>
      </c:valAx>
      <c:valAx>
        <c:axId val="266087008"/>
        <c:scaling>
          <c:orientation val="minMax"/>
          <c:max val="50"/>
          <c:min val="0"/>
        </c:scaling>
        <c:delete val="1"/>
        <c:axPos val="r"/>
        <c:numFmt formatCode="General" sourceLinked="1"/>
        <c:majorTickMark val="out"/>
        <c:minorTickMark val="none"/>
        <c:tickLblPos val="nextTo"/>
        <c:crossAx val="266087568"/>
        <c:crosses val="max"/>
        <c:crossBetween val="midCat"/>
      </c:valAx>
      <c:valAx>
        <c:axId val="266087568"/>
        <c:scaling>
          <c:orientation val="minMax"/>
        </c:scaling>
        <c:delete val="1"/>
        <c:axPos val="b"/>
        <c:numFmt formatCode="General" sourceLinked="1"/>
        <c:majorTickMark val="out"/>
        <c:minorTickMark val="none"/>
        <c:tickLblPos val="nextTo"/>
        <c:crossAx val="266087008"/>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50483091787438"/>
          <c:y val="7.8162778672273808E-2"/>
          <c:w val="0.79858671497584544"/>
          <c:h val="0.91713182910959656"/>
        </c:manualLayout>
      </c:layout>
      <c:barChart>
        <c:barDir val="bar"/>
        <c:grouping val="clustered"/>
        <c:varyColors val="0"/>
        <c:ser>
          <c:idx val="0"/>
          <c:order val="0"/>
          <c:tx>
            <c:strRef>
              <c:f>'市区町村別_在宅(医科)'!$CQ$4</c:f>
              <c:strCache>
                <c:ptCount val="1"/>
                <c:pt idx="0">
                  <c:v>訪問診療患者割合(医科)</c:v>
                </c:pt>
              </c:strCache>
            </c:strRef>
          </c:tx>
          <c:spPr>
            <a:solidFill>
              <a:schemeClr val="accent4">
                <a:lumMod val="60000"/>
                <a:lumOff val="40000"/>
              </a:schemeClr>
            </a:solidFill>
            <a:ln>
              <a:noFill/>
            </a:ln>
          </c:spPr>
          <c:invertIfNegative val="0"/>
          <c:dLbls>
            <c:dLbl>
              <c:idx val="25"/>
              <c:layout>
                <c:manualLayout>
                  <c:x val="3.067632850241545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B39-440D-B903-6BF12CBEAE13}"/>
                </c:ext>
              </c:extLst>
            </c:dLbl>
            <c:dLbl>
              <c:idx val="26"/>
              <c:layout>
                <c:manualLayout>
                  <c:x val="9.202898550724637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B39-440D-B903-6BF12CBEAE13}"/>
                </c:ext>
              </c:extLst>
            </c:dLbl>
            <c:dLbl>
              <c:idx val="27"/>
              <c:layout>
                <c:manualLayout>
                  <c:x val="9.2028985507246371E-3"/>
                  <c:y val="1.5764273663061508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B39-440D-B903-6BF12CBEAE13}"/>
                </c:ext>
              </c:extLst>
            </c:dLbl>
            <c:dLbl>
              <c:idx val="28"/>
              <c:layout>
                <c:manualLayout>
                  <c:x val="1.5917995169082124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AF2-4223-AE31-6B63D8CF697E}"/>
                </c:ext>
              </c:extLst>
            </c:dLbl>
            <c:dLbl>
              <c:idx val="29"/>
              <c:layout>
                <c:manualLayout>
                  <c:x val="1.5917995169082124E-2"/>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AF2-4223-AE31-6B63D8CF697E}"/>
                </c:ext>
              </c:extLst>
            </c:dLbl>
            <c:dLbl>
              <c:idx val="30"/>
              <c:layout>
                <c:manualLayout>
                  <c:x val="1.6207971014492752E-2"/>
                  <c:y val="2.3646410501933075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AF2-4223-AE31-6B63D8CF697E}"/>
                </c:ext>
              </c:extLst>
            </c:dLbl>
            <c:dLbl>
              <c:idx val="31"/>
              <c:layout>
                <c:manualLayout>
                  <c:x val="1.5253985507246264E-2"/>
                  <c:y val="7.5582892419371288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AF2-4223-AE31-6B63D8CF697E}"/>
                </c:ext>
              </c:extLst>
            </c:dLbl>
            <c:dLbl>
              <c:idx val="32"/>
              <c:layout>
                <c:manualLayout>
                  <c:x val="2.1534299516908214E-2"/>
                  <c:y val="8.11565127695715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AF2-4223-AE31-6B63D8CF697E}"/>
                </c:ext>
              </c:extLst>
            </c:dLbl>
            <c:dLbl>
              <c:idx val="33"/>
              <c:layout>
                <c:manualLayout>
                  <c:x val="2.1534299516908214E-2"/>
                  <c:y val="1.5764273663061508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AF2-4223-AE31-6B63D8CF697E}"/>
                </c:ext>
              </c:extLst>
            </c:dLbl>
            <c:dLbl>
              <c:idx val="34"/>
              <c:layout>
                <c:manualLayout>
                  <c:x val="3.009649758454095E-2"/>
                  <c:y val="8.115651284515439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AF2-4223-AE31-6B63D8CF697E}"/>
                </c:ext>
              </c:extLst>
            </c:dLbl>
            <c:dLbl>
              <c:idx val="35"/>
              <c:layout>
                <c:manualLayout>
                  <c:x val="3.0241425120772946E-2"/>
                  <c:y val="7.882136838871566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AF2-4223-AE31-6B63D8CF697E}"/>
                </c:ext>
              </c:extLst>
            </c:dLbl>
            <c:dLbl>
              <c:idx val="36"/>
              <c:layout>
                <c:manualLayout>
                  <c:x val="3.0241425120772946E-2"/>
                  <c:y val="7.8821368315307538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AF2-4223-AE31-6B63D8CF697E}"/>
                </c:ext>
              </c:extLst>
            </c:dLbl>
            <c:dLbl>
              <c:idx val="37"/>
              <c:layout>
                <c:manualLayout>
                  <c:x val="-1.9687198067632849E-3"/>
                  <c:y val="2.38095238021323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AF2-4223-AE31-6B63D8CF697E}"/>
                </c:ext>
              </c:extLst>
            </c:dLbl>
            <c:dLbl>
              <c:idx val="38"/>
              <c:layout>
                <c:manualLayout>
                  <c:x val="-3.0676328502416586E-3"/>
                  <c:y val="1.5873015880407322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B39-440D-B903-6BF12CBEAE13}"/>
                </c:ext>
              </c:extLst>
            </c:dLbl>
            <c:dLbl>
              <c:idx val="39"/>
              <c:layout>
                <c:manualLayout>
                  <c:x val="-3.0676328502416586E-3"/>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B39-440D-B903-6BF12CBEAE13}"/>
                </c:ext>
              </c:extLst>
            </c:dLbl>
            <c:dLbl>
              <c:idx val="40"/>
              <c:layout>
                <c:manualLayout>
                  <c:x val="-3.0676328502416586E-3"/>
                  <c:y val="7.936507943899386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B39-440D-B903-6BF12CBEAE13}"/>
                </c:ext>
              </c:extLst>
            </c:dLbl>
            <c:dLbl>
              <c:idx val="41"/>
              <c:layout>
                <c:manualLayout>
                  <c:x val="-4.6014492753623185E-3"/>
                  <c:y val="7.9365079438993862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B39-440D-B903-6BF12CBEAE13}"/>
                </c:ext>
              </c:extLst>
            </c:dLbl>
            <c:dLbl>
              <c:idx val="42"/>
              <c:layout>
                <c:manualLayout>
                  <c:x val="-4.6014492753623185E-3"/>
                  <c:y val="7.936507936507937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B39-440D-B903-6BF12CBEAE13}"/>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'市区町村別_在宅(医科)'!$CQ$7:$CQ$80</c:f>
              <c:strCache>
                <c:ptCount val="74"/>
                <c:pt idx="0">
                  <c:v>田尻町</c:v>
                </c:pt>
                <c:pt idx="1">
                  <c:v>中央区</c:v>
                </c:pt>
                <c:pt idx="2">
                  <c:v>東住吉区</c:v>
                </c:pt>
                <c:pt idx="3">
                  <c:v>箕面市</c:v>
                </c:pt>
                <c:pt idx="4">
                  <c:v>八尾市</c:v>
                </c:pt>
                <c:pt idx="5">
                  <c:v>天王寺区</c:v>
                </c:pt>
                <c:pt idx="6">
                  <c:v>旭区</c:v>
                </c:pt>
                <c:pt idx="7">
                  <c:v>豊中市</c:v>
                </c:pt>
                <c:pt idx="8">
                  <c:v>東成区</c:v>
                </c:pt>
                <c:pt idx="9">
                  <c:v>池田市</c:v>
                </c:pt>
                <c:pt idx="10">
                  <c:v>住吉区</c:v>
                </c:pt>
                <c:pt idx="11">
                  <c:v>堺市西区</c:v>
                </c:pt>
                <c:pt idx="12">
                  <c:v>吹田市</c:v>
                </c:pt>
                <c:pt idx="13">
                  <c:v>阿倍野区</c:v>
                </c:pt>
                <c:pt idx="14">
                  <c:v>藤井寺市</c:v>
                </c:pt>
                <c:pt idx="15">
                  <c:v>城東区</c:v>
                </c:pt>
                <c:pt idx="16">
                  <c:v>高石市</c:v>
                </c:pt>
                <c:pt idx="17">
                  <c:v>生野区</c:v>
                </c:pt>
                <c:pt idx="18">
                  <c:v>守口市</c:v>
                </c:pt>
                <c:pt idx="19">
                  <c:v>大阪市</c:v>
                </c:pt>
                <c:pt idx="20">
                  <c:v>北区</c:v>
                </c:pt>
                <c:pt idx="21">
                  <c:v>東大阪市</c:v>
                </c:pt>
                <c:pt idx="22">
                  <c:v>平野区</c:v>
                </c:pt>
                <c:pt idx="23">
                  <c:v>羽曳野市</c:v>
                </c:pt>
                <c:pt idx="24">
                  <c:v>福島区</c:v>
                </c:pt>
                <c:pt idx="25">
                  <c:v>堺市堺区</c:v>
                </c:pt>
                <c:pt idx="26">
                  <c:v>茨木市</c:v>
                </c:pt>
                <c:pt idx="27">
                  <c:v>堺市</c:v>
                </c:pt>
                <c:pt idx="28">
                  <c:v>松原市</c:v>
                </c:pt>
                <c:pt idx="29">
                  <c:v>都島区</c:v>
                </c:pt>
                <c:pt idx="30">
                  <c:v>西淀川区</c:v>
                </c:pt>
                <c:pt idx="31">
                  <c:v>堺市美原区</c:v>
                </c:pt>
                <c:pt idx="32">
                  <c:v>岬町</c:v>
                </c:pt>
                <c:pt idx="33">
                  <c:v>堺市中区</c:v>
                </c:pt>
                <c:pt idx="34">
                  <c:v>高槻市</c:v>
                </c:pt>
                <c:pt idx="35">
                  <c:v>東淀川区</c:v>
                </c:pt>
                <c:pt idx="36">
                  <c:v>泉佐野市</c:v>
                </c:pt>
                <c:pt idx="37">
                  <c:v>堺市東区</c:v>
                </c:pt>
                <c:pt idx="38">
                  <c:v>淀川区</c:v>
                </c:pt>
                <c:pt idx="39">
                  <c:v>堺市北区</c:v>
                </c:pt>
                <c:pt idx="40">
                  <c:v>泉大津市</c:v>
                </c:pt>
                <c:pt idx="41">
                  <c:v>枚方市</c:v>
                </c:pt>
                <c:pt idx="42">
                  <c:v>鶴見区</c:v>
                </c:pt>
                <c:pt idx="43">
                  <c:v>西区</c:v>
                </c:pt>
                <c:pt idx="44">
                  <c:v>浪速区</c:v>
                </c:pt>
                <c:pt idx="45">
                  <c:v>和泉市</c:v>
                </c:pt>
                <c:pt idx="46">
                  <c:v>熊取町</c:v>
                </c:pt>
                <c:pt idx="47">
                  <c:v>住之江区</c:v>
                </c:pt>
                <c:pt idx="48">
                  <c:v>大東市</c:v>
                </c:pt>
                <c:pt idx="49">
                  <c:v>西成区</c:v>
                </c:pt>
                <c:pt idx="50">
                  <c:v>柏原市</c:v>
                </c:pt>
                <c:pt idx="51">
                  <c:v>大阪狭山市</c:v>
                </c:pt>
                <c:pt idx="52">
                  <c:v>寝屋川市</c:v>
                </c:pt>
                <c:pt idx="53">
                  <c:v>堺市南区</c:v>
                </c:pt>
                <c:pt idx="54">
                  <c:v>岸和田市</c:v>
                </c:pt>
                <c:pt idx="55">
                  <c:v>四條畷市</c:v>
                </c:pt>
                <c:pt idx="56">
                  <c:v>忠岡町</c:v>
                </c:pt>
                <c:pt idx="57">
                  <c:v>摂津市</c:v>
                </c:pt>
                <c:pt idx="58">
                  <c:v>此花区</c:v>
                </c:pt>
                <c:pt idx="59">
                  <c:v>大正区</c:v>
                </c:pt>
                <c:pt idx="60">
                  <c:v>豊能町</c:v>
                </c:pt>
                <c:pt idx="61">
                  <c:v>交野市</c:v>
                </c:pt>
                <c:pt idx="62">
                  <c:v>貝塚市</c:v>
                </c:pt>
                <c:pt idx="63">
                  <c:v>富田林市</c:v>
                </c:pt>
                <c:pt idx="64">
                  <c:v>門真市</c:v>
                </c:pt>
                <c:pt idx="65">
                  <c:v>島本町</c:v>
                </c:pt>
                <c:pt idx="66">
                  <c:v>阪南市</c:v>
                </c:pt>
                <c:pt idx="67">
                  <c:v>太子町</c:v>
                </c:pt>
                <c:pt idx="68">
                  <c:v>港区</c:v>
                </c:pt>
                <c:pt idx="69">
                  <c:v>河内長野市</c:v>
                </c:pt>
                <c:pt idx="70">
                  <c:v>河南町</c:v>
                </c:pt>
                <c:pt idx="71">
                  <c:v>泉南市</c:v>
                </c:pt>
                <c:pt idx="72">
                  <c:v>千早赤阪村</c:v>
                </c:pt>
                <c:pt idx="73">
                  <c:v>能勢町</c:v>
                </c:pt>
              </c:strCache>
            </c:strRef>
          </c:cat>
          <c:val>
            <c:numRef>
              <c:f>'市区町村別_在宅(医科)'!$CS$7:$CS$80</c:f>
              <c:numCache>
                <c:formatCode>0.0%</c:formatCode>
                <c:ptCount val="74"/>
                <c:pt idx="0">
                  <c:v>0.10299999999999999</c:v>
                </c:pt>
                <c:pt idx="1">
                  <c:v>9.6000000000000002E-2</c:v>
                </c:pt>
                <c:pt idx="2">
                  <c:v>9.4E-2</c:v>
                </c:pt>
                <c:pt idx="3">
                  <c:v>9.4E-2</c:v>
                </c:pt>
                <c:pt idx="4">
                  <c:v>9.1999999999999998E-2</c:v>
                </c:pt>
                <c:pt idx="5">
                  <c:v>9.1999999999999998E-2</c:v>
                </c:pt>
                <c:pt idx="6">
                  <c:v>0.09</c:v>
                </c:pt>
                <c:pt idx="7">
                  <c:v>8.7999999999999995E-2</c:v>
                </c:pt>
                <c:pt idx="8">
                  <c:v>8.7999999999999995E-2</c:v>
                </c:pt>
                <c:pt idx="9">
                  <c:v>8.6999999999999994E-2</c:v>
                </c:pt>
                <c:pt idx="10">
                  <c:v>8.5999999999999993E-2</c:v>
                </c:pt>
                <c:pt idx="11">
                  <c:v>8.5999999999999993E-2</c:v>
                </c:pt>
                <c:pt idx="12">
                  <c:v>8.5000000000000006E-2</c:v>
                </c:pt>
                <c:pt idx="13">
                  <c:v>8.4000000000000005E-2</c:v>
                </c:pt>
                <c:pt idx="14">
                  <c:v>8.4000000000000005E-2</c:v>
                </c:pt>
                <c:pt idx="15">
                  <c:v>8.4000000000000005E-2</c:v>
                </c:pt>
                <c:pt idx="16">
                  <c:v>8.1000000000000003E-2</c:v>
                </c:pt>
                <c:pt idx="17">
                  <c:v>0.08</c:v>
                </c:pt>
                <c:pt idx="18">
                  <c:v>0.08</c:v>
                </c:pt>
                <c:pt idx="19">
                  <c:v>0.08</c:v>
                </c:pt>
                <c:pt idx="20">
                  <c:v>7.9000000000000001E-2</c:v>
                </c:pt>
                <c:pt idx="21">
                  <c:v>7.9000000000000001E-2</c:v>
                </c:pt>
                <c:pt idx="22">
                  <c:v>7.8E-2</c:v>
                </c:pt>
                <c:pt idx="23">
                  <c:v>7.6999999999999999E-2</c:v>
                </c:pt>
                <c:pt idx="24">
                  <c:v>7.6999999999999999E-2</c:v>
                </c:pt>
                <c:pt idx="25">
                  <c:v>7.5999999999999998E-2</c:v>
                </c:pt>
                <c:pt idx="26">
                  <c:v>7.4999999999999997E-2</c:v>
                </c:pt>
                <c:pt idx="27">
                  <c:v>7.4999999999999997E-2</c:v>
                </c:pt>
                <c:pt idx="28">
                  <c:v>7.3999999999999996E-2</c:v>
                </c:pt>
                <c:pt idx="29">
                  <c:v>7.3999999999999996E-2</c:v>
                </c:pt>
                <c:pt idx="30">
                  <c:v>7.3999999999999996E-2</c:v>
                </c:pt>
                <c:pt idx="31">
                  <c:v>7.3999999999999996E-2</c:v>
                </c:pt>
                <c:pt idx="32">
                  <c:v>7.2999999999999995E-2</c:v>
                </c:pt>
                <c:pt idx="33">
                  <c:v>7.2999999999999995E-2</c:v>
                </c:pt>
                <c:pt idx="34">
                  <c:v>7.1999999999999995E-2</c:v>
                </c:pt>
                <c:pt idx="35">
                  <c:v>7.1999999999999995E-2</c:v>
                </c:pt>
                <c:pt idx="36">
                  <c:v>7.1999999999999995E-2</c:v>
                </c:pt>
                <c:pt idx="37">
                  <c:v>7.0999999999999994E-2</c:v>
                </c:pt>
                <c:pt idx="38">
                  <c:v>7.0999999999999994E-2</c:v>
                </c:pt>
                <c:pt idx="39">
                  <c:v>7.0999999999999994E-2</c:v>
                </c:pt>
                <c:pt idx="40">
                  <c:v>7.0999999999999994E-2</c:v>
                </c:pt>
                <c:pt idx="41">
                  <c:v>7.0999999999999994E-2</c:v>
                </c:pt>
                <c:pt idx="42">
                  <c:v>7.0999999999999994E-2</c:v>
                </c:pt>
                <c:pt idx="43">
                  <c:v>6.9000000000000006E-2</c:v>
                </c:pt>
                <c:pt idx="44">
                  <c:v>6.9000000000000006E-2</c:v>
                </c:pt>
                <c:pt idx="45">
                  <c:v>6.9000000000000006E-2</c:v>
                </c:pt>
                <c:pt idx="46">
                  <c:v>6.9000000000000006E-2</c:v>
                </c:pt>
                <c:pt idx="47">
                  <c:v>6.7000000000000004E-2</c:v>
                </c:pt>
                <c:pt idx="48">
                  <c:v>6.7000000000000004E-2</c:v>
                </c:pt>
                <c:pt idx="49">
                  <c:v>6.7000000000000004E-2</c:v>
                </c:pt>
                <c:pt idx="50">
                  <c:v>6.7000000000000004E-2</c:v>
                </c:pt>
                <c:pt idx="51">
                  <c:v>6.6000000000000003E-2</c:v>
                </c:pt>
                <c:pt idx="52">
                  <c:v>6.5000000000000002E-2</c:v>
                </c:pt>
                <c:pt idx="53">
                  <c:v>6.4000000000000001E-2</c:v>
                </c:pt>
                <c:pt idx="54">
                  <c:v>6.4000000000000001E-2</c:v>
                </c:pt>
                <c:pt idx="55">
                  <c:v>6.4000000000000001E-2</c:v>
                </c:pt>
                <c:pt idx="56">
                  <c:v>6.4000000000000001E-2</c:v>
                </c:pt>
                <c:pt idx="57">
                  <c:v>6.2E-2</c:v>
                </c:pt>
                <c:pt idx="58">
                  <c:v>6.0999999999999999E-2</c:v>
                </c:pt>
                <c:pt idx="59">
                  <c:v>5.7000000000000002E-2</c:v>
                </c:pt>
                <c:pt idx="60">
                  <c:v>5.7000000000000002E-2</c:v>
                </c:pt>
                <c:pt idx="61">
                  <c:v>5.7000000000000002E-2</c:v>
                </c:pt>
                <c:pt idx="62">
                  <c:v>5.6000000000000001E-2</c:v>
                </c:pt>
                <c:pt idx="63">
                  <c:v>5.6000000000000001E-2</c:v>
                </c:pt>
                <c:pt idx="64">
                  <c:v>5.5E-2</c:v>
                </c:pt>
                <c:pt idx="65">
                  <c:v>5.3999999999999999E-2</c:v>
                </c:pt>
                <c:pt idx="66">
                  <c:v>5.3999999999999999E-2</c:v>
                </c:pt>
                <c:pt idx="67">
                  <c:v>5.1999999999999998E-2</c:v>
                </c:pt>
                <c:pt idx="68">
                  <c:v>5.0999999999999997E-2</c:v>
                </c:pt>
                <c:pt idx="69">
                  <c:v>4.9000000000000002E-2</c:v>
                </c:pt>
                <c:pt idx="70">
                  <c:v>4.5999999999999999E-2</c:v>
                </c:pt>
                <c:pt idx="71">
                  <c:v>4.3999999999999997E-2</c:v>
                </c:pt>
                <c:pt idx="72">
                  <c:v>4.2000000000000003E-2</c:v>
                </c:pt>
                <c:pt idx="73">
                  <c:v>4.1000000000000002E-2</c:v>
                </c:pt>
              </c:numCache>
            </c:numRef>
          </c:val>
          <c:extLst>
            <c:ext xmlns:c16="http://schemas.microsoft.com/office/drawing/2014/chart" uri="{C3380CC4-5D6E-409C-BE32-E72D297353CC}">
              <c16:uniqueId val="{00000000-FBF9-426B-9D09-01747C99408E}"/>
            </c:ext>
          </c:extLst>
        </c:ser>
        <c:dLbls>
          <c:showLegendKey val="0"/>
          <c:showVal val="0"/>
          <c:showCatName val="0"/>
          <c:showSerName val="0"/>
          <c:showPercent val="0"/>
          <c:showBubbleSize val="0"/>
        </c:dLbls>
        <c:gapWidth val="150"/>
        <c:axId val="320465856"/>
        <c:axId val="320466416"/>
      </c:barChart>
      <c:scatterChart>
        <c:scatterStyle val="lineMarker"/>
        <c:varyColors val="0"/>
        <c:ser>
          <c:idx val="1"/>
          <c:order val="1"/>
          <c:tx>
            <c:v>広域連合全体</c:v>
          </c:tx>
          <c:spPr>
            <a:ln w="28575">
              <a:solidFill>
                <a:srgbClr val="BE4B48"/>
              </a:solidFill>
            </a:ln>
          </c:spPr>
          <c:marker>
            <c:symbol val="none"/>
          </c:marker>
          <c:dLbls>
            <c:dLbl>
              <c:idx val="0"/>
              <c:layout>
                <c:manualLayout>
                  <c:x val="-1.5338806943468904E-3"/>
                  <c:y val="-0.89309999212781821"/>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FBF9-426B-9D09-01747C99408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'市区町村別_在宅(医科)'!$DA$7:$DA$80</c:f>
              <c:numCache>
                <c:formatCode>0.0%</c:formatCode>
                <c:ptCount val="74"/>
                <c:pt idx="0">
                  <c:v>7.6999999999999999E-2</c:v>
                </c:pt>
                <c:pt idx="1">
                  <c:v>7.6999999999999999E-2</c:v>
                </c:pt>
                <c:pt idx="2">
                  <c:v>7.6999999999999999E-2</c:v>
                </c:pt>
                <c:pt idx="3">
                  <c:v>7.6999999999999999E-2</c:v>
                </c:pt>
                <c:pt idx="4">
                  <c:v>7.6999999999999999E-2</c:v>
                </c:pt>
                <c:pt idx="5">
                  <c:v>7.6999999999999999E-2</c:v>
                </c:pt>
                <c:pt idx="6">
                  <c:v>7.6999999999999999E-2</c:v>
                </c:pt>
                <c:pt idx="7">
                  <c:v>7.6999999999999999E-2</c:v>
                </c:pt>
                <c:pt idx="8">
                  <c:v>7.6999999999999999E-2</c:v>
                </c:pt>
                <c:pt idx="9">
                  <c:v>7.6999999999999999E-2</c:v>
                </c:pt>
                <c:pt idx="10">
                  <c:v>7.6999999999999999E-2</c:v>
                </c:pt>
                <c:pt idx="11">
                  <c:v>7.6999999999999999E-2</c:v>
                </c:pt>
                <c:pt idx="12">
                  <c:v>7.6999999999999999E-2</c:v>
                </c:pt>
                <c:pt idx="13">
                  <c:v>7.6999999999999999E-2</c:v>
                </c:pt>
                <c:pt idx="14">
                  <c:v>7.6999999999999999E-2</c:v>
                </c:pt>
                <c:pt idx="15">
                  <c:v>7.6999999999999999E-2</c:v>
                </c:pt>
                <c:pt idx="16">
                  <c:v>7.6999999999999999E-2</c:v>
                </c:pt>
                <c:pt idx="17">
                  <c:v>7.6999999999999999E-2</c:v>
                </c:pt>
                <c:pt idx="18">
                  <c:v>7.6999999999999999E-2</c:v>
                </c:pt>
                <c:pt idx="19">
                  <c:v>7.6999999999999999E-2</c:v>
                </c:pt>
                <c:pt idx="20">
                  <c:v>7.6999999999999999E-2</c:v>
                </c:pt>
                <c:pt idx="21">
                  <c:v>7.6999999999999999E-2</c:v>
                </c:pt>
                <c:pt idx="22">
                  <c:v>7.6999999999999999E-2</c:v>
                </c:pt>
                <c:pt idx="23">
                  <c:v>7.6999999999999999E-2</c:v>
                </c:pt>
                <c:pt idx="24">
                  <c:v>7.6999999999999999E-2</c:v>
                </c:pt>
                <c:pt idx="25">
                  <c:v>7.6999999999999999E-2</c:v>
                </c:pt>
                <c:pt idx="26">
                  <c:v>7.6999999999999999E-2</c:v>
                </c:pt>
                <c:pt idx="27">
                  <c:v>7.6999999999999999E-2</c:v>
                </c:pt>
                <c:pt idx="28">
                  <c:v>7.6999999999999999E-2</c:v>
                </c:pt>
                <c:pt idx="29">
                  <c:v>7.6999999999999999E-2</c:v>
                </c:pt>
                <c:pt idx="30">
                  <c:v>7.6999999999999999E-2</c:v>
                </c:pt>
                <c:pt idx="31">
                  <c:v>7.6999999999999999E-2</c:v>
                </c:pt>
                <c:pt idx="32">
                  <c:v>7.6999999999999999E-2</c:v>
                </c:pt>
                <c:pt idx="33">
                  <c:v>7.6999999999999999E-2</c:v>
                </c:pt>
                <c:pt idx="34">
                  <c:v>7.6999999999999999E-2</c:v>
                </c:pt>
                <c:pt idx="35">
                  <c:v>7.6999999999999999E-2</c:v>
                </c:pt>
                <c:pt idx="36">
                  <c:v>7.6999999999999999E-2</c:v>
                </c:pt>
                <c:pt idx="37">
                  <c:v>7.6999999999999999E-2</c:v>
                </c:pt>
                <c:pt idx="38">
                  <c:v>7.6999999999999999E-2</c:v>
                </c:pt>
                <c:pt idx="39">
                  <c:v>7.6999999999999999E-2</c:v>
                </c:pt>
                <c:pt idx="40">
                  <c:v>7.6999999999999999E-2</c:v>
                </c:pt>
                <c:pt idx="41">
                  <c:v>7.6999999999999999E-2</c:v>
                </c:pt>
                <c:pt idx="42">
                  <c:v>7.6999999999999999E-2</c:v>
                </c:pt>
                <c:pt idx="43">
                  <c:v>7.6999999999999999E-2</c:v>
                </c:pt>
                <c:pt idx="44">
                  <c:v>7.6999999999999999E-2</c:v>
                </c:pt>
                <c:pt idx="45">
                  <c:v>7.6999999999999999E-2</c:v>
                </c:pt>
                <c:pt idx="46">
                  <c:v>7.6999999999999999E-2</c:v>
                </c:pt>
                <c:pt idx="47">
                  <c:v>7.6999999999999999E-2</c:v>
                </c:pt>
                <c:pt idx="48">
                  <c:v>7.6999999999999999E-2</c:v>
                </c:pt>
                <c:pt idx="49">
                  <c:v>7.6999999999999999E-2</c:v>
                </c:pt>
                <c:pt idx="50">
                  <c:v>7.6999999999999999E-2</c:v>
                </c:pt>
                <c:pt idx="51">
                  <c:v>7.6999999999999999E-2</c:v>
                </c:pt>
                <c:pt idx="52">
                  <c:v>7.6999999999999999E-2</c:v>
                </c:pt>
                <c:pt idx="53">
                  <c:v>7.6999999999999999E-2</c:v>
                </c:pt>
                <c:pt idx="54">
                  <c:v>7.6999999999999999E-2</c:v>
                </c:pt>
                <c:pt idx="55">
                  <c:v>7.6999999999999999E-2</c:v>
                </c:pt>
                <c:pt idx="56">
                  <c:v>7.6999999999999999E-2</c:v>
                </c:pt>
                <c:pt idx="57">
                  <c:v>7.6999999999999999E-2</c:v>
                </c:pt>
                <c:pt idx="58">
                  <c:v>7.6999999999999999E-2</c:v>
                </c:pt>
                <c:pt idx="59">
                  <c:v>7.6999999999999999E-2</c:v>
                </c:pt>
                <c:pt idx="60">
                  <c:v>7.6999999999999999E-2</c:v>
                </c:pt>
                <c:pt idx="61">
                  <c:v>7.6999999999999999E-2</c:v>
                </c:pt>
                <c:pt idx="62">
                  <c:v>7.6999999999999999E-2</c:v>
                </c:pt>
                <c:pt idx="63">
                  <c:v>7.6999999999999999E-2</c:v>
                </c:pt>
                <c:pt idx="64">
                  <c:v>7.6999999999999999E-2</c:v>
                </c:pt>
                <c:pt idx="65">
                  <c:v>7.6999999999999999E-2</c:v>
                </c:pt>
                <c:pt idx="66">
                  <c:v>7.6999999999999999E-2</c:v>
                </c:pt>
                <c:pt idx="67">
                  <c:v>7.6999999999999999E-2</c:v>
                </c:pt>
                <c:pt idx="68">
                  <c:v>7.6999999999999999E-2</c:v>
                </c:pt>
                <c:pt idx="69">
                  <c:v>7.6999999999999999E-2</c:v>
                </c:pt>
                <c:pt idx="70">
                  <c:v>7.6999999999999999E-2</c:v>
                </c:pt>
                <c:pt idx="71">
                  <c:v>7.6999999999999999E-2</c:v>
                </c:pt>
                <c:pt idx="72">
                  <c:v>7.6999999999999999E-2</c:v>
                </c:pt>
                <c:pt idx="73">
                  <c:v>7.6999999999999999E-2</c:v>
                </c:pt>
              </c:numCache>
            </c:numRef>
          </c:xVal>
          <c:yVal>
            <c:numRef>
              <c:f>'市区町村別_在宅(医科)'!$DD$7:$DD$80</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02-FBF9-426B-9D09-01747C99408E}"/>
            </c:ext>
          </c:extLst>
        </c:ser>
        <c:dLbls>
          <c:showLegendKey val="0"/>
          <c:showVal val="0"/>
          <c:showCatName val="0"/>
          <c:showSerName val="0"/>
          <c:showPercent val="0"/>
          <c:showBubbleSize val="0"/>
        </c:dLbls>
        <c:axId val="320467536"/>
        <c:axId val="320466976"/>
      </c:scatterChart>
      <c:catAx>
        <c:axId val="320465856"/>
        <c:scaling>
          <c:orientation val="maxMin"/>
        </c:scaling>
        <c:delete val="0"/>
        <c:axPos val="l"/>
        <c:numFmt formatCode="General" sourceLinked="0"/>
        <c:majorTickMark val="none"/>
        <c:minorTickMark val="none"/>
        <c:tickLblPos val="nextTo"/>
        <c:spPr>
          <a:ln>
            <a:solidFill>
              <a:srgbClr val="7F7F7F"/>
            </a:solidFill>
          </a:ln>
        </c:spPr>
        <c:crossAx val="320466416"/>
        <c:crosses val="autoZero"/>
        <c:auto val="1"/>
        <c:lblAlgn val="ctr"/>
        <c:lblOffset val="100"/>
        <c:noMultiLvlLbl val="0"/>
      </c:catAx>
      <c:valAx>
        <c:axId val="320466416"/>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948647342995169"/>
              <c:y val="2.8773730158730158E-2"/>
            </c:manualLayout>
          </c:layout>
          <c:overlay val="0"/>
        </c:title>
        <c:numFmt formatCode="0.0%" sourceLinked="0"/>
        <c:majorTickMark val="out"/>
        <c:minorTickMark val="none"/>
        <c:tickLblPos val="nextTo"/>
        <c:spPr>
          <a:ln>
            <a:solidFill>
              <a:srgbClr val="7F7F7F"/>
            </a:solidFill>
          </a:ln>
        </c:spPr>
        <c:crossAx val="320465856"/>
        <c:crosses val="autoZero"/>
        <c:crossBetween val="between"/>
      </c:valAx>
      <c:valAx>
        <c:axId val="320466976"/>
        <c:scaling>
          <c:orientation val="minMax"/>
          <c:max val="50"/>
          <c:min val="0"/>
        </c:scaling>
        <c:delete val="1"/>
        <c:axPos val="r"/>
        <c:numFmt formatCode="General" sourceLinked="1"/>
        <c:majorTickMark val="out"/>
        <c:minorTickMark val="none"/>
        <c:tickLblPos val="nextTo"/>
        <c:crossAx val="320467536"/>
        <c:crosses val="max"/>
        <c:crossBetween val="midCat"/>
      </c:valAx>
      <c:valAx>
        <c:axId val="320467536"/>
        <c:scaling>
          <c:orientation val="minMax"/>
        </c:scaling>
        <c:delete val="1"/>
        <c:axPos val="b"/>
        <c:numFmt formatCode="0.0%" sourceLinked="1"/>
        <c:majorTickMark val="out"/>
        <c:minorTickMark val="none"/>
        <c:tickLblPos val="nextTo"/>
        <c:crossAx val="320466976"/>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50483091787438"/>
          <c:y val="7.8162778672273808E-2"/>
          <c:w val="0.79858671497584544"/>
          <c:h val="0.91713182910959656"/>
        </c:manualLayout>
      </c:layout>
      <c:barChart>
        <c:barDir val="bar"/>
        <c:grouping val="clustered"/>
        <c:varyColors val="0"/>
        <c:ser>
          <c:idx val="0"/>
          <c:order val="0"/>
          <c:tx>
            <c:strRef>
              <c:f>'市区町村別_在宅(医科)'!$CV$6</c:f>
              <c:strCache>
                <c:ptCount val="1"/>
                <c:pt idx="0">
                  <c:v>前年度との差分(訪問診療患者割合(医科))</c:v>
                </c:pt>
              </c:strCache>
            </c:strRef>
          </c:tx>
          <c:spPr>
            <a:solidFill>
              <a:schemeClr val="accent1"/>
            </a:solidFill>
            <a:ln>
              <a:noFill/>
            </a:ln>
          </c:spPr>
          <c:invertIfNegative val="0"/>
          <c:dLbls>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'市区町村別_在宅(医科)'!$CQ$7:$CQ$80</c:f>
              <c:strCache>
                <c:ptCount val="74"/>
                <c:pt idx="0">
                  <c:v>田尻町</c:v>
                </c:pt>
                <c:pt idx="1">
                  <c:v>中央区</c:v>
                </c:pt>
                <c:pt idx="2">
                  <c:v>東住吉区</c:v>
                </c:pt>
                <c:pt idx="3">
                  <c:v>箕面市</c:v>
                </c:pt>
                <c:pt idx="4">
                  <c:v>八尾市</c:v>
                </c:pt>
                <c:pt idx="5">
                  <c:v>天王寺区</c:v>
                </c:pt>
                <c:pt idx="6">
                  <c:v>旭区</c:v>
                </c:pt>
                <c:pt idx="7">
                  <c:v>豊中市</c:v>
                </c:pt>
                <c:pt idx="8">
                  <c:v>東成区</c:v>
                </c:pt>
                <c:pt idx="9">
                  <c:v>池田市</c:v>
                </c:pt>
                <c:pt idx="10">
                  <c:v>住吉区</c:v>
                </c:pt>
                <c:pt idx="11">
                  <c:v>堺市西区</c:v>
                </c:pt>
                <c:pt idx="12">
                  <c:v>吹田市</c:v>
                </c:pt>
                <c:pt idx="13">
                  <c:v>阿倍野区</c:v>
                </c:pt>
                <c:pt idx="14">
                  <c:v>藤井寺市</c:v>
                </c:pt>
                <c:pt idx="15">
                  <c:v>城東区</c:v>
                </c:pt>
                <c:pt idx="16">
                  <c:v>高石市</c:v>
                </c:pt>
                <c:pt idx="17">
                  <c:v>生野区</c:v>
                </c:pt>
                <c:pt idx="18">
                  <c:v>守口市</c:v>
                </c:pt>
                <c:pt idx="19">
                  <c:v>大阪市</c:v>
                </c:pt>
                <c:pt idx="20">
                  <c:v>北区</c:v>
                </c:pt>
                <c:pt idx="21">
                  <c:v>東大阪市</c:v>
                </c:pt>
                <c:pt idx="22">
                  <c:v>平野区</c:v>
                </c:pt>
                <c:pt idx="23">
                  <c:v>羽曳野市</c:v>
                </c:pt>
                <c:pt idx="24">
                  <c:v>福島区</c:v>
                </c:pt>
                <c:pt idx="25">
                  <c:v>堺市堺区</c:v>
                </c:pt>
                <c:pt idx="26">
                  <c:v>茨木市</c:v>
                </c:pt>
                <c:pt idx="27">
                  <c:v>堺市</c:v>
                </c:pt>
                <c:pt idx="28">
                  <c:v>松原市</c:v>
                </c:pt>
                <c:pt idx="29">
                  <c:v>都島区</c:v>
                </c:pt>
                <c:pt idx="30">
                  <c:v>西淀川区</c:v>
                </c:pt>
                <c:pt idx="31">
                  <c:v>堺市美原区</c:v>
                </c:pt>
                <c:pt idx="32">
                  <c:v>岬町</c:v>
                </c:pt>
                <c:pt idx="33">
                  <c:v>堺市中区</c:v>
                </c:pt>
                <c:pt idx="34">
                  <c:v>高槻市</c:v>
                </c:pt>
                <c:pt idx="35">
                  <c:v>東淀川区</c:v>
                </c:pt>
                <c:pt idx="36">
                  <c:v>泉佐野市</c:v>
                </c:pt>
                <c:pt idx="37">
                  <c:v>堺市東区</c:v>
                </c:pt>
                <c:pt idx="38">
                  <c:v>淀川区</c:v>
                </c:pt>
                <c:pt idx="39">
                  <c:v>堺市北区</c:v>
                </c:pt>
                <c:pt idx="40">
                  <c:v>泉大津市</c:v>
                </c:pt>
                <c:pt idx="41">
                  <c:v>枚方市</c:v>
                </c:pt>
                <c:pt idx="42">
                  <c:v>鶴見区</c:v>
                </c:pt>
                <c:pt idx="43">
                  <c:v>西区</c:v>
                </c:pt>
                <c:pt idx="44">
                  <c:v>浪速区</c:v>
                </c:pt>
                <c:pt idx="45">
                  <c:v>和泉市</c:v>
                </c:pt>
                <c:pt idx="46">
                  <c:v>熊取町</c:v>
                </c:pt>
                <c:pt idx="47">
                  <c:v>住之江区</c:v>
                </c:pt>
                <c:pt idx="48">
                  <c:v>大東市</c:v>
                </c:pt>
                <c:pt idx="49">
                  <c:v>西成区</c:v>
                </c:pt>
                <c:pt idx="50">
                  <c:v>柏原市</c:v>
                </c:pt>
                <c:pt idx="51">
                  <c:v>大阪狭山市</c:v>
                </c:pt>
                <c:pt idx="52">
                  <c:v>寝屋川市</c:v>
                </c:pt>
                <c:pt idx="53">
                  <c:v>堺市南区</c:v>
                </c:pt>
                <c:pt idx="54">
                  <c:v>岸和田市</c:v>
                </c:pt>
                <c:pt idx="55">
                  <c:v>四條畷市</c:v>
                </c:pt>
                <c:pt idx="56">
                  <c:v>忠岡町</c:v>
                </c:pt>
                <c:pt idx="57">
                  <c:v>摂津市</c:v>
                </c:pt>
                <c:pt idx="58">
                  <c:v>此花区</c:v>
                </c:pt>
                <c:pt idx="59">
                  <c:v>大正区</c:v>
                </c:pt>
                <c:pt idx="60">
                  <c:v>豊能町</c:v>
                </c:pt>
                <c:pt idx="61">
                  <c:v>交野市</c:v>
                </c:pt>
                <c:pt idx="62">
                  <c:v>貝塚市</c:v>
                </c:pt>
                <c:pt idx="63">
                  <c:v>富田林市</c:v>
                </c:pt>
                <c:pt idx="64">
                  <c:v>門真市</c:v>
                </c:pt>
                <c:pt idx="65">
                  <c:v>島本町</c:v>
                </c:pt>
                <c:pt idx="66">
                  <c:v>阪南市</c:v>
                </c:pt>
                <c:pt idx="67">
                  <c:v>太子町</c:v>
                </c:pt>
                <c:pt idx="68">
                  <c:v>港区</c:v>
                </c:pt>
                <c:pt idx="69">
                  <c:v>河内長野市</c:v>
                </c:pt>
                <c:pt idx="70">
                  <c:v>河南町</c:v>
                </c:pt>
                <c:pt idx="71">
                  <c:v>泉南市</c:v>
                </c:pt>
                <c:pt idx="72">
                  <c:v>千早赤阪村</c:v>
                </c:pt>
                <c:pt idx="73">
                  <c:v>能勢町</c:v>
                </c:pt>
              </c:strCache>
            </c:strRef>
          </c:cat>
          <c:val>
            <c:numRef>
              <c:f>'市区町村別_在宅(医科)'!$CV$7:$CV$80</c:f>
              <c:numCache>
                <c:formatCode>General</c:formatCode>
                <c:ptCount val="74"/>
                <c:pt idx="0">
                  <c:v>0.10000000000000009</c:v>
                </c:pt>
                <c:pt idx="1">
                  <c:v>-0.20000000000000018</c:v>
                </c:pt>
                <c:pt idx="2">
                  <c:v>0.30000000000000027</c:v>
                </c:pt>
                <c:pt idx="3">
                  <c:v>0</c:v>
                </c:pt>
                <c:pt idx="4">
                  <c:v>0.10000000000000009</c:v>
                </c:pt>
                <c:pt idx="5">
                  <c:v>0</c:v>
                </c:pt>
                <c:pt idx="6">
                  <c:v>0</c:v>
                </c:pt>
                <c:pt idx="7">
                  <c:v>0.29999999999999888</c:v>
                </c:pt>
                <c:pt idx="8">
                  <c:v>-0.10000000000000009</c:v>
                </c:pt>
                <c:pt idx="9">
                  <c:v>0</c:v>
                </c:pt>
                <c:pt idx="10">
                  <c:v>0.29999999999999888</c:v>
                </c:pt>
                <c:pt idx="11">
                  <c:v>0</c:v>
                </c:pt>
                <c:pt idx="12">
                  <c:v>0.30000000000000027</c:v>
                </c:pt>
                <c:pt idx="13">
                  <c:v>0.20000000000000018</c:v>
                </c:pt>
                <c:pt idx="14">
                  <c:v>-0.19999999999999879</c:v>
                </c:pt>
                <c:pt idx="15">
                  <c:v>0</c:v>
                </c:pt>
                <c:pt idx="16">
                  <c:v>0.20000000000000018</c:v>
                </c:pt>
                <c:pt idx="17">
                  <c:v>0.40000000000000036</c:v>
                </c:pt>
                <c:pt idx="18">
                  <c:v>0.30000000000000027</c:v>
                </c:pt>
                <c:pt idx="19">
                  <c:v>0.20000000000000018</c:v>
                </c:pt>
                <c:pt idx="20">
                  <c:v>-0.30000000000000027</c:v>
                </c:pt>
                <c:pt idx="21">
                  <c:v>0.10000000000000009</c:v>
                </c:pt>
                <c:pt idx="22">
                  <c:v>0.20000000000000018</c:v>
                </c:pt>
                <c:pt idx="23">
                  <c:v>0</c:v>
                </c:pt>
                <c:pt idx="24">
                  <c:v>0.10000000000000009</c:v>
                </c:pt>
                <c:pt idx="25">
                  <c:v>0.20000000000000018</c:v>
                </c:pt>
                <c:pt idx="26">
                  <c:v>0.20000000000000018</c:v>
                </c:pt>
                <c:pt idx="27">
                  <c:v>0.20000000000000018</c:v>
                </c:pt>
                <c:pt idx="28">
                  <c:v>0.5999999999999992</c:v>
                </c:pt>
                <c:pt idx="29">
                  <c:v>0.10000000000000009</c:v>
                </c:pt>
                <c:pt idx="30">
                  <c:v>0.10000000000000009</c:v>
                </c:pt>
                <c:pt idx="31">
                  <c:v>0</c:v>
                </c:pt>
                <c:pt idx="32">
                  <c:v>0.49999999999999906</c:v>
                </c:pt>
                <c:pt idx="33">
                  <c:v>0.79999999999999938</c:v>
                </c:pt>
                <c:pt idx="34">
                  <c:v>0.29999999999999888</c:v>
                </c:pt>
                <c:pt idx="35">
                  <c:v>0.10000000000000009</c:v>
                </c:pt>
                <c:pt idx="36">
                  <c:v>0.39999999999999897</c:v>
                </c:pt>
                <c:pt idx="37">
                  <c:v>0.19999999999999879</c:v>
                </c:pt>
                <c:pt idx="38">
                  <c:v>0.19999999999999879</c:v>
                </c:pt>
                <c:pt idx="39">
                  <c:v>0.19999999999999879</c:v>
                </c:pt>
                <c:pt idx="40">
                  <c:v>0.19999999999999879</c:v>
                </c:pt>
                <c:pt idx="41">
                  <c:v>9.9999999999998701E-2</c:v>
                </c:pt>
                <c:pt idx="42">
                  <c:v>0.29999999999999888</c:v>
                </c:pt>
                <c:pt idx="43">
                  <c:v>0.50000000000000044</c:v>
                </c:pt>
                <c:pt idx="44">
                  <c:v>0.30000000000000027</c:v>
                </c:pt>
                <c:pt idx="45">
                  <c:v>0.30000000000000027</c:v>
                </c:pt>
                <c:pt idx="46">
                  <c:v>0</c:v>
                </c:pt>
                <c:pt idx="47">
                  <c:v>0.20000000000000018</c:v>
                </c:pt>
                <c:pt idx="48">
                  <c:v>0.60000000000000053</c:v>
                </c:pt>
                <c:pt idx="49">
                  <c:v>0.20000000000000018</c:v>
                </c:pt>
                <c:pt idx="50">
                  <c:v>0.20000000000000018</c:v>
                </c:pt>
                <c:pt idx="51">
                  <c:v>0.60000000000000053</c:v>
                </c:pt>
                <c:pt idx="52">
                  <c:v>0.40000000000000036</c:v>
                </c:pt>
                <c:pt idx="53">
                  <c:v>0.20000000000000018</c:v>
                </c:pt>
                <c:pt idx="54">
                  <c:v>0.30000000000000027</c:v>
                </c:pt>
                <c:pt idx="55">
                  <c:v>0.50000000000000044</c:v>
                </c:pt>
                <c:pt idx="56">
                  <c:v>0.50000000000000044</c:v>
                </c:pt>
                <c:pt idx="57">
                  <c:v>0.20000000000000018</c:v>
                </c:pt>
                <c:pt idx="58">
                  <c:v>0.20000000000000018</c:v>
                </c:pt>
                <c:pt idx="59">
                  <c:v>0.30000000000000027</c:v>
                </c:pt>
                <c:pt idx="60">
                  <c:v>0.30000000000000027</c:v>
                </c:pt>
                <c:pt idx="61">
                  <c:v>0</c:v>
                </c:pt>
                <c:pt idx="62">
                  <c:v>0.10000000000000009</c:v>
                </c:pt>
                <c:pt idx="63">
                  <c:v>0</c:v>
                </c:pt>
                <c:pt idx="64">
                  <c:v>0.40000000000000036</c:v>
                </c:pt>
                <c:pt idx="65">
                  <c:v>0.30000000000000027</c:v>
                </c:pt>
                <c:pt idx="66">
                  <c:v>-0.20000000000000018</c:v>
                </c:pt>
                <c:pt idx="67">
                  <c:v>0.99999999999999956</c:v>
                </c:pt>
                <c:pt idx="68">
                  <c:v>0.59999999999999987</c:v>
                </c:pt>
                <c:pt idx="69">
                  <c:v>-0.39999999999999969</c:v>
                </c:pt>
                <c:pt idx="70">
                  <c:v>-0.49999999999999978</c:v>
                </c:pt>
                <c:pt idx="71">
                  <c:v>0.10000000000000009</c:v>
                </c:pt>
                <c:pt idx="72">
                  <c:v>-0.2999999999999996</c:v>
                </c:pt>
                <c:pt idx="73">
                  <c:v>0.20000000000000018</c:v>
                </c:pt>
              </c:numCache>
            </c:numRef>
          </c:val>
          <c:extLst>
            <c:ext xmlns:c16="http://schemas.microsoft.com/office/drawing/2014/chart" uri="{C3380CC4-5D6E-409C-BE32-E72D297353CC}">
              <c16:uniqueId val="{00000019-D342-4CE2-9B97-01C77C78AB97}"/>
            </c:ext>
          </c:extLst>
        </c:ser>
        <c:dLbls>
          <c:showLegendKey val="0"/>
          <c:showVal val="0"/>
          <c:showCatName val="0"/>
          <c:showSerName val="0"/>
          <c:showPercent val="0"/>
          <c:showBubbleSize val="0"/>
        </c:dLbls>
        <c:gapWidth val="150"/>
        <c:axId val="266085888"/>
        <c:axId val="266086448"/>
      </c:barChart>
      <c:scatterChart>
        <c:scatterStyle val="lineMarker"/>
        <c:varyColors val="0"/>
        <c:ser>
          <c:idx val="1"/>
          <c:order val="1"/>
          <c:tx>
            <c:strRef>
              <c:f>'市区町村別_在宅(医科)'!$B$81:$C$81</c:f>
              <c:strCache>
                <c:ptCount val="1"/>
                <c:pt idx="0">
                  <c:v>広域連合全体</c:v>
                </c:pt>
              </c:strCache>
            </c:strRef>
          </c:tx>
          <c:spPr>
            <a:ln w="28575">
              <a:solidFill>
                <a:srgbClr val="BE4B48"/>
              </a:solidFill>
            </a:ln>
          </c:spPr>
          <c:marker>
            <c:symbol val="none"/>
          </c:marker>
          <c:dLbls>
            <c:dLbl>
              <c:idx val="0"/>
              <c:layout>
                <c:manualLayout>
                  <c:x val="0.10583333333333333"/>
                  <c:y val="-0.89403976190476186"/>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A-D342-4CE2-9B97-01C77C78AB97}"/>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'市区町村別_在宅(医科)'!$DC$7:$DC$80</c:f>
              <c:numCache>
                <c:formatCode>General</c:formatCode>
                <c:ptCount val="74"/>
                <c:pt idx="0">
                  <c:v>0.20000000000000018</c:v>
                </c:pt>
                <c:pt idx="1">
                  <c:v>0.20000000000000018</c:v>
                </c:pt>
                <c:pt idx="2">
                  <c:v>0.20000000000000018</c:v>
                </c:pt>
                <c:pt idx="3">
                  <c:v>0.20000000000000018</c:v>
                </c:pt>
                <c:pt idx="4">
                  <c:v>0.20000000000000018</c:v>
                </c:pt>
                <c:pt idx="5">
                  <c:v>0.20000000000000018</c:v>
                </c:pt>
                <c:pt idx="6">
                  <c:v>0.20000000000000018</c:v>
                </c:pt>
                <c:pt idx="7">
                  <c:v>0.20000000000000018</c:v>
                </c:pt>
                <c:pt idx="8">
                  <c:v>0.20000000000000018</c:v>
                </c:pt>
                <c:pt idx="9">
                  <c:v>0.20000000000000018</c:v>
                </c:pt>
                <c:pt idx="10">
                  <c:v>0.20000000000000018</c:v>
                </c:pt>
                <c:pt idx="11">
                  <c:v>0.20000000000000018</c:v>
                </c:pt>
                <c:pt idx="12">
                  <c:v>0.20000000000000018</c:v>
                </c:pt>
                <c:pt idx="13">
                  <c:v>0.20000000000000018</c:v>
                </c:pt>
                <c:pt idx="14">
                  <c:v>0.20000000000000018</c:v>
                </c:pt>
                <c:pt idx="15">
                  <c:v>0.20000000000000018</c:v>
                </c:pt>
                <c:pt idx="16">
                  <c:v>0.20000000000000018</c:v>
                </c:pt>
                <c:pt idx="17">
                  <c:v>0.20000000000000018</c:v>
                </c:pt>
                <c:pt idx="18">
                  <c:v>0.20000000000000018</c:v>
                </c:pt>
                <c:pt idx="19">
                  <c:v>0.20000000000000018</c:v>
                </c:pt>
                <c:pt idx="20">
                  <c:v>0.20000000000000018</c:v>
                </c:pt>
                <c:pt idx="21">
                  <c:v>0.20000000000000018</c:v>
                </c:pt>
                <c:pt idx="22">
                  <c:v>0.20000000000000018</c:v>
                </c:pt>
                <c:pt idx="23">
                  <c:v>0.20000000000000018</c:v>
                </c:pt>
                <c:pt idx="24">
                  <c:v>0.20000000000000018</c:v>
                </c:pt>
                <c:pt idx="25">
                  <c:v>0.20000000000000018</c:v>
                </c:pt>
                <c:pt idx="26">
                  <c:v>0.20000000000000018</c:v>
                </c:pt>
                <c:pt idx="27">
                  <c:v>0.20000000000000018</c:v>
                </c:pt>
                <c:pt idx="28">
                  <c:v>0.20000000000000018</c:v>
                </c:pt>
                <c:pt idx="29">
                  <c:v>0.20000000000000018</c:v>
                </c:pt>
                <c:pt idx="30">
                  <c:v>0.20000000000000018</c:v>
                </c:pt>
                <c:pt idx="31">
                  <c:v>0.20000000000000018</c:v>
                </c:pt>
                <c:pt idx="32">
                  <c:v>0.20000000000000018</c:v>
                </c:pt>
                <c:pt idx="33">
                  <c:v>0.20000000000000018</c:v>
                </c:pt>
                <c:pt idx="34">
                  <c:v>0.20000000000000018</c:v>
                </c:pt>
                <c:pt idx="35">
                  <c:v>0.20000000000000018</c:v>
                </c:pt>
                <c:pt idx="36">
                  <c:v>0.20000000000000018</c:v>
                </c:pt>
                <c:pt idx="37">
                  <c:v>0.20000000000000018</c:v>
                </c:pt>
                <c:pt idx="38">
                  <c:v>0.20000000000000018</c:v>
                </c:pt>
                <c:pt idx="39">
                  <c:v>0.20000000000000018</c:v>
                </c:pt>
                <c:pt idx="40">
                  <c:v>0.20000000000000018</c:v>
                </c:pt>
                <c:pt idx="41">
                  <c:v>0.20000000000000018</c:v>
                </c:pt>
                <c:pt idx="42">
                  <c:v>0.20000000000000018</c:v>
                </c:pt>
                <c:pt idx="43">
                  <c:v>0.20000000000000018</c:v>
                </c:pt>
                <c:pt idx="44">
                  <c:v>0.20000000000000018</c:v>
                </c:pt>
                <c:pt idx="45">
                  <c:v>0.20000000000000018</c:v>
                </c:pt>
                <c:pt idx="46">
                  <c:v>0.20000000000000018</c:v>
                </c:pt>
                <c:pt idx="47">
                  <c:v>0.20000000000000018</c:v>
                </c:pt>
                <c:pt idx="48">
                  <c:v>0.20000000000000018</c:v>
                </c:pt>
                <c:pt idx="49">
                  <c:v>0.20000000000000018</c:v>
                </c:pt>
                <c:pt idx="50">
                  <c:v>0.20000000000000018</c:v>
                </c:pt>
                <c:pt idx="51">
                  <c:v>0.20000000000000018</c:v>
                </c:pt>
                <c:pt idx="52">
                  <c:v>0.20000000000000018</c:v>
                </c:pt>
                <c:pt idx="53">
                  <c:v>0.20000000000000018</c:v>
                </c:pt>
                <c:pt idx="54">
                  <c:v>0.20000000000000018</c:v>
                </c:pt>
                <c:pt idx="55">
                  <c:v>0.20000000000000018</c:v>
                </c:pt>
                <c:pt idx="56">
                  <c:v>0.20000000000000018</c:v>
                </c:pt>
                <c:pt idx="57">
                  <c:v>0.20000000000000018</c:v>
                </c:pt>
                <c:pt idx="58">
                  <c:v>0.20000000000000018</c:v>
                </c:pt>
                <c:pt idx="59">
                  <c:v>0.20000000000000018</c:v>
                </c:pt>
                <c:pt idx="60">
                  <c:v>0.20000000000000018</c:v>
                </c:pt>
                <c:pt idx="61">
                  <c:v>0.20000000000000018</c:v>
                </c:pt>
                <c:pt idx="62">
                  <c:v>0.20000000000000018</c:v>
                </c:pt>
                <c:pt idx="63">
                  <c:v>0.20000000000000018</c:v>
                </c:pt>
                <c:pt idx="64">
                  <c:v>0.20000000000000018</c:v>
                </c:pt>
                <c:pt idx="65">
                  <c:v>0.20000000000000018</c:v>
                </c:pt>
                <c:pt idx="66">
                  <c:v>0.20000000000000018</c:v>
                </c:pt>
                <c:pt idx="67">
                  <c:v>0.20000000000000018</c:v>
                </c:pt>
                <c:pt idx="68">
                  <c:v>0.20000000000000018</c:v>
                </c:pt>
                <c:pt idx="69">
                  <c:v>0.20000000000000018</c:v>
                </c:pt>
                <c:pt idx="70">
                  <c:v>0.20000000000000018</c:v>
                </c:pt>
                <c:pt idx="71">
                  <c:v>0.20000000000000018</c:v>
                </c:pt>
                <c:pt idx="72">
                  <c:v>0.20000000000000018</c:v>
                </c:pt>
                <c:pt idx="73">
                  <c:v>0.20000000000000018</c:v>
                </c:pt>
              </c:numCache>
            </c:numRef>
          </c:xVal>
          <c:yVal>
            <c:numRef>
              <c:f>'市区町村別_在宅(医科)'!$DD$7:$DD$80</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B-D342-4CE2-9B97-01C77C78AB97}"/>
            </c:ext>
          </c:extLst>
        </c:ser>
        <c:dLbls>
          <c:showLegendKey val="0"/>
          <c:showVal val="0"/>
          <c:showCatName val="0"/>
          <c:showSerName val="0"/>
          <c:showPercent val="0"/>
          <c:showBubbleSize val="0"/>
        </c:dLbls>
        <c:axId val="266087568"/>
        <c:axId val="266087008"/>
      </c:scatterChart>
      <c:catAx>
        <c:axId val="266085888"/>
        <c:scaling>
          <c:orientation val="maxMin"/>
        </c:scaling>
        <c:delete val="0"/>
        <c:axPos val="l"/>
        <c:numFmt formatCode="General" sourceLinked="0"/>
        <c:majorTickMark val="none"/>
        <c:minorTickMark val="none"/>
        <c:tickLblPos val="low"/>
        <c:spPr>
          <a:ln>
            <a:solidFill>
              <a:srgbClr val="7F7F7F"/>
            </a:solidFill>
          </a:ln>
        </c:spPr>
        <c:crossAx val="266086448"/>
        <c:crosses val="autoZero"/>
        <c:auto val="1"/>
        <c:lblAlgn val="ctr"/>
        <c:lblOffset val="100"/>
        <c:noMultiLvlLbl val="0"/>
      </c:catAx>
      <c:valAx>
        <c:axId val="266086448"/>
        <c:scaling>
          <c:orientation val="minMax"/>
        </c:scaling>
        <c:delete val="0"/>
        <c:axPos val="t"/>
        <c:majorGridlines>
          <c:spPr>
            <a:ln>
              <a:solidFill>
                <a:srgbClr val="D9D9D9"/>
              </a:solidFill>
            </a:ln>
          </c:spPr>
        </c:majorGridlines>
        <c:title>
          <c:tx>
            <c:rich>
              <a:bodyPr/>
              <a:lstStyle/>
              <a:p>
                <a:pPr>
                  <a:defRPr/>
                </a:pPr>
                <a:r>
                  <a:rPr lang="en-US"/>
                  <a:t>(pt)</a:t>
                </a:r>
                <a:endParaRPr lang="ja-JP"/>
              </a:p>
            </c:rich>
          </c:tx>
          <c:layout>
            <c:manualLayout>
              <c:xMode val="edge"/>
              <c:yMode val="edge"/>
              <c:x val="0.89948647342995169"/>
              <c:y val="2.8773730158730158E-2"/>
            </c:manualLayout>
          </c:layout>
          <c:overlay val="0"/>
        </c:title>
        <c:numFmt formatCode="#,##0.0_ ;[Red]\-#,##0.0\ " sourceLinked="0"/>
        <c:majorTickMark val="out"/>
        <c:minorTickMark val="none"/>
        <c:tickLblPos val="nextTo"/>
        <c:spPr>
          <a:ln>
            <a:solidFill>
              <a:srgbClr val="7F7F7F"/>
            </a:solidFill>
          </a:ln>
        </c:spPr>
        <c:crossAx val="266085888"/>
        <c:crosses val="autoZero"/>
        <c:crossBetween val="between"/>
      </c:valAx>
      <c:valAx>
        <c:axId val="266087008"/>
        <c:scaling>
          <c:orientation val="minMax"/>
          <c:max val="50"/>
          <c:min val="0"/>
        </c:scaling>
        <c:delete val="1"/>
        <c:axPos val="r"/>
        <c:numFmt formatCode="General" sourceLinked="1"/>
        <c:majorTickMark val="out"/>
        <c:minorTickMark val="none"/>
        <c:tickLblPos val="nextTo"/>
        <c:crossAx val="266087568"/>
        <c:crosses val="max"/>
        <c:crossBetween val="midCat"/>
      </c:valAx>
      <c:valAx>
        <c:axId val="266087568"/>
        <c:scaling>
          <c:orientation val="minMax"/>
        </c:scaling>
        <c:delete val="1"/>
        <c:axPos val="b"/>
        <c:numFmt formatCode="General" sourceLinked="1"/>
        <c:majorTickMark val="out"/>
        <c:minorTickMark val="none"/>
        <c:tickLblPos val="nextTo"/>
        <c:crossAx val="266087008"/>
        <c:crosses val="autoZero"/>
        <c:crossBetween val="midCat"/>
      </c:valAx>
      <c:spPr>
        <a:ln>
          <a:solidFill>
            <a:srgbClr val="7F7F7F"/>
          </a:solidFill>
        </a:ln>
      </c:spPr>
    </c:plotArea>
    <c:legend>
      <c:legendPos val="r"/>
      <c:layout>
        <c:manualLayout>
          <c:xMode val="edge"/>
          <c:yMode val="edge"/>
          <c:x val="0.13132154882154881"/>
          <c:y val="1.95219264403292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712867903198241E-2"/>
          <c:y val="0.15578703703703703"/>
          <c:w val="0.81469570894623144"/>
          <c:h val="0.73907018529965429"/>
        </c:manualLayout>
      </c:layout>
      <c:barChart>
        <c:barDir val="col"/>
        <c:grouping val="clustered"/>
        <c:varyColors val="0"/>
        <c:ser>
          <c:idx val="0"/>
          <c:order val="0"/>
          <c:tx>
            <c:v>在宅医療患者数(歯科)</c:v>
          </c:tx>
          <c:spPr>
            <a:solidFill>
              <a:srgbClr val="FFC000"/>
            </a:solidFill>
            <a:ln>
              <a:noFill/>
            </a:ln>
          </c:spPr>
          <c:invertIfNegative val="0"/>
          <c:dLbls>
            <c:dLbl>
              <c:idx val="1"/>
              <c:layout>
                <c:manualLayout>
                  <c:x val="0"/>
                  <c:y val="1.27443419957165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83-4856-B872-1F79658D35CC}"/>
                </c:ext>
              </c:extLst>
            </c:dLbl>
            <c:dLbl>
              <c:idx val="2"/>
              <c:layout>
                <c:manualLayout>
                  <c:x val="0"/>
                  <c:y val="5.695761754473453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83-4856-B872-1F79658D35CC}"/>
                </c:ext>
              </c:extLst>
            </c:dLbl>
            <c:dLbl>
              <c:idx val="3"/>
              <c:layout>
                <c:manualLayout>
                  <c:x val="0"/>
                  <c:y val="-7.3579801943992598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83-4856-B872-1F79658D35CC}"/>
                </c:ext>
              </c:extLst>
            </c:dLbl>
            <c:dLbl>
              <c:idx val="4"/>
              <c:layout>
                <c:manualLayout>
                  <c:x val="0"/>
                  <c:y val="6.6130625501718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583-4856-B872-1F79658D35CC}"/>
                </c:ext>
              </c:extLst>
            </c:dLbl>
            <c:dLbl>
              <c:idx val="5"/>
              <c:layout>
                <c:manualLayout>
                  <c:x val="0"/>
                  <c:y val="5.92909069110963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583-4856-B872-1F79658D35CC}"/>
                </c:ext>
              </c:extLst>
            </c:dLbl>
            <c:dLbl>
              <c:idx val="6"/>
              <c:layout>
                <c:manualLayout>
                  <c:x val="0"/>
                  <c:y val="1.118955718438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583-4856-B872-1F79658D35C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'年齢階層別_在宅(歯科)'!$B$6:$B$12</c:f>
              <c:strCache>
                <c:ptCount val="7"/>
                <c:pt idx="0">
                  <c:v>65歳～69歳</c:v>
                </c:pt>
                <c:pt idx="1">
                  <c:v>70歳～74歳</c:v>
                </c:pt>
                <c:pt idx="2">
                  <c:v>75歳～79歳</c:v>
                </c:pt>
                <c:pt idx="3">
                  <c:v>80歳～84歳</c:v>
                </c:pt>
                <c:pt idx="4">
                  <c:v>85歳～89歳</c:v>
                </c:pt>
                <c:pt idx="5">
                  <c:v>90歳～94歳</c:v>
                </c:pt>
                <c:pt idx="6">
                  <c:v>95歳～</c:v>
                </c:pt>
              </c:strCache>
            </c:strRef>
          </c:cat>
          <c:val>
            <c:numRef>
              <c:f>'年齢階層別_在宅(歯科)'!$D$6:$D$12</c:f>
              <c:numCache>
                <c:formatCode>General</c:formatCode>
                <c:ptCount val="7"/>
                <c:pt idx="0">
                  <c:v>254</c:v>
                </c:pt>
                <c:pt idx="1">
                  <c:v>896</c:v>
                </c:pt>
                <c:pt idx="2">
                  <c:v>9018</c:v>
                </c:pt>
                <c:pt idx="3">
                  <c:v>18405</c:v>
                </c:pt>
                <c:pt idx="4">
                  <c:v>27919</c:v>
                </c:pt>
                <c:pt idx="5">
                  <c:v>24419</c:v>
                </c:pt>
                <c:pt idx="6">
                  <c:v>12793</c:v>
                </c:pt>
              </c:numCache>
            </c:numRef>
          </c:val>
          <c:extLst>
            <c:ext xmlns:c16="http://schemas.microsoft.com/office/drawing/2014/chart" uri="{C3380CC4-5D6E-409C-BE32-E72D297353CC}">
              <c16:uniqueId val="{00000000-B1EF-4B49-A27F-7C6236A7521D}"/>
            </c:ext>
          </c:extLst>
        </c:ser>
        <c:dLbls>
          <c:showLegendKey val="0"/>
          <c:showVal val="0"/>
          <c:showCatName val="0"/>
          <c:showSerName val="0"/>
          <c:showPercent val="0"/>
          <c:showBubbleSize val="0"/>
        </c:dLbls>
        <c:gapWidth val="150"/>
        <c:axId val="331468704"/>
        <c:axId val="331469264"/>
      </c:barChart>
      <c:lineChart>
        <c:grouping val="standard"/>
        <c:varyColors val="0"/>
        <c:ser>
          <c:idx val="1"/>
          <c:order val="1"/>
          <c:tx>
            <c:v>在宅医療患者割合(歯科)</c:v>
          </c:tx>
          <c:spPr>
            <a:ln>
              <a:solidFill>
                <a:srgbClr val="D99694"/>
              </a:solidFill>
            </a:ln>
          </c:spPr>
          <c:marker>
            <c:symbol val="circle"/>
            <c:size val="5"/>
            <c:spPr>
              <a:solidFill>
                <a:srgbClr val="D99694"/>
              </a:solidFill>
              <a:ln>
                <a:noFill/>
              </a:ln>
            </c:spPr>
          </c:marker>
          <c:dLbls>
            <c:dLbl>
              <c:idx val="1"/>
              <c:layout>
                <c:manualLayout>
                  <c:x val="-2.4656347771834373E-2"/>
                  <c:y val="-3.62994431023274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583-4856-B872-1F79658D35CC}"/>
                </c:ext>
              </c:extLst>
            </c:dLbl>
            <c:dLbl>
              <c:idx val="2"/>
              <c:layout>
                <c:manualLayout>
                  <c:x val="-4.1055132992632422E-2"/>
                  <c:y val="1.6907784356017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BD2-467E-90CF-673245CBF2D9}"/>
                </c:ext>
              </c:extLst>
            </c:dLbl>
            <c:dLbl>
              <c:idx val="3"/>
              <c:layout>
                <c:manualLayout>
                  <c:x val="-3.4840552583852491E-2"/>
                  <c:y val="-2.27227685223471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BD2-467E-90CF-673245CBF2D9}"/>
                </c:ext>
              </c:extLst>
            </c:dLbl>
            <c:dLbl>
              <c:idx val="4"/>
              <c:layout>
                <c:manualLayout>
                  <c:x val="-5.2265966914699494E-2"/>
                  <c:y val="-8.4332061998323316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BD2-467E-90CF-673245CBF2D9}"/>
                </c:ext>
              </c:extLst>
            </c:dLbl>
            <c:dLbl>
              <c:idx val="5"/>
              <c:layout>
                <c:manualLayout>
                  <c:x val="-5.1215360289687525E-2"/>
                  <c:y val="-1.12580655852275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BD2-467E-90CF-673245CBF2D9}"/>
                </c:ext>
              </c:extLst>
            </c:dLbl>
            <c:dLbl>
              <c:idx val="6"/>
              <c:layout>
                <c:manualLayout>
                  <c:x val="-2.9317283078419319E-2"/>
                  <c:y val="-2.50000055607468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88-4B23-87D0-B11940938CF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'年齢階層別_在宅(歯科)'!$B$6:$B$12</c:f>
              <c:strCache>
                <c:ptCount val="7"/>
                <c:pt idx="0">
                  <c:v>65歳～69歳</c:v>
                </c:pt>
                <c:pt idx="1">
                  <c:v>70歳～74歳</c:v>
                </c:pt>
                <c:pt idx="2">
                  <c:v>75歳～79歳</c:v>
                </c:pt>
                <c:pt idx="3">
                  <c:v>80歳～84歳</c:v>
                </c:pt>
                <c:pt idx="4">
                  <c:v>85歳～89歳</c:v>
                </c:pt>
                <c:pt idx="5">
                  <c:v>90歳～94歳</c:v>
                </c:pt>
                <c:pt idx="6">
                  <c:v>95歳～</c:v>
                </c:pt>
              </c:strCache>
            </c:strRef>
          </c:cat>
          <c:val>
            <c:numRef>
              <c:f>'年齢階層別_在宅(歯科)'!$F$6:$F$12</c:f>
              <c:numCache>
                <c:formatCode>0.0%</c:formatCode>
                <c:ptCount val="7"/>
                <c:pt idx="0">
                  <c:v>0.10397052803929595</c:v>
                </c:pt>
                <c:pt idx="1">
                  <c:v>0.11167892309609871</c:v>
                </c:pt>
                <c:pt idx="2">
                  <c:v>1.948321306658601E-2</c:v>
                </c:pt>
                <c:pt idx="3">
                  <c:v>4.5744323901129626E-2</c:v>
                </c:pt>
                <c:pt idx="4">
                  <c:v>0.10742332539429081</c:v>
                </c:pt>
                <c:pt idx="5">
                  <c:v>0.20122122056133296</c:v>
                </c:pt>
                <c:pt idx="6">
                  <c:v>0.27676697747874435</c:v>
                </c:pt>
              </c:numCache>
            </c:numRef>
          </c:val>
          <c:smooth val="0"/>
          <c:extLst>
            <c:ext xmlns:c16="http://schemas.microsoft.com/office/drawing/2014/chart" uri="{C3380CC4-5D6E-409C-BE32-E72D297353CC}">
              <c16:uniqueId val="{00000001-B1EF-4B49-A27F-7C6236A7521D}"/>
            </c:ext>
          </c:extLst>
        </c:ser>
        <c:dLbls>
          <c:showLegendKey val="0"/>
          <c:showVal val="0"/>
          <c:showCatName val="0"/>
          <c:showSerName val="0"/>
          <c:showPercent val="0"/>
          <c:showBubbleSize val="0"/>
        </c:dLbls>
        <c:marker val="1"/>
        <c:smooth val="0"/>
        <c:axId val="331470384"/>
        <c:axId val="331469824"/>
      </c:lineChart>
      <c:catAx>
        <c:axId val="331468704"/>
        <c:scaling>
          <c:orientation val="minMax"/>
        </c:scaling>
        <c:delete val="0"/>
        <c:axPos val="b"/>
        <c:numFmt formatCode="General" sourceLinked="0"/>
        <c:majorTickMark val="out"/>
        <c:minorTickMark val="none"/>
        <c:tickLblPos val="nextTo"/>
        <c:spPr>
          <a:ln w="9525">
            <a:solidFill>
              <a:srgbClr val="7F7F7F"/>
            </a:solidFill>
            <a:prstDash val="solid"/>
          </a:ln>
        </c:spPr>
        <c:txPr>
          <a:bodyPr/>
          <a:lstStyle/>
          <a:p>
            <a:pPr>
              <a:defRPr sz="1000"/>
            </a:pPr>
            <a:endParaRPr lang="ja-JP"/>
          </a:p>
        </c:txPr>
        <c:crossAx val="331469264"/>
        <c:crosses val="autoZero"/>
        <c:auto val="1"/>
        <c:lblAlgn val="ctr"/>
        <c:lblOffset val="100"/>
        <c:noMultiLvlLbl val="0"/>
      </c:catAx>
      <c:valAx>
        <c:axId val="331469264"/>
        <c:scaling>
          <c:orientation val="minMax"/>
        </c:scaling>
        <c:delete val="0"/>
        <c:axPos val="l"/>
        <c:majorGridlines>
          <c:spPr>
            <a:ln>
              <a:solidFill>
                <a:srgbClr val="D9D9D9"/>
              </a:solidFill>
            </a:ln>
          </c:spPr>
        </c:majorGridlines>
        <c:title>
          <c:tx>
            <c:rich>
              <a:bodyPr rot="0" vert="horz"/>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ＭＳ Ｐ明朝" panose="02020600040205080304" pitchFamily="18" charset="-128"/>
                    <a:ea typeface="ＭＳ Ｐ明朝" panose="02020600040205080304" pitchFamily="18" charset="-128"/>
                    <a:cs typeface="+mn-cs"/>
                  </a:defRPr>
                </a:pPr>
                <a:r>
                  <a:rPr lang="ja-JP" altLang="ja-JP" sz="1000" b="1" i="0" baseline="0">
                    <a:effectLst/>
                  </a:rPr>
                  <a:t>在宅医療患者数</a:t>
                </a:r>
                <a:br>
                  <a:rPr lang="en-US" altLang="ja-JP" sz="1000" b="1" i="0" baseline="0">
                    <a:effectLst/>
                  </a:rPr>
                </a:br>
                <a:r>
                  <a:rPr lang="en-US" altLang="ja-JP" sz="1000" b="1" i="0" baseline="0">
                    <a:effectLst/>
                  </a:rPr>
                  <a:t>(</a:t>
                </a:r>
                <a:r>
                  <a:rPr lang="ja-JP" altLang="en-US" sz="1000" b="1" i="0" baseline="0">
                    <a:effectLst/>
                  </a:rPr>
                  <a:t>歯科</a:t>
                </a:r>
                <a:r>
                  <a:rPr lang="en-US" altLang="ja-JP" sz="1000" b="1" i="0" baseline="0">
                    <a:effectLst/>
                  </a:rPr>
                  <a:t>)(</a:t>
                </a:r>
                <a:r>
                  <a:rPr lang="ja-JP" altLang="ja-JP" sz="1000" b="1" i="0" baseline="0">
                    <a:effectLst/>
                  </a:rPr>
                  <a:t>人</a:t>
                </a:r>
                <a:r>
                  <a:rPr lang="en-US" altLang="ja-JP" sz="1000" b="1" i="0" baseline="0">
                    <a:effectLst/>
                  </a:rPr>
                  <a:t>)</a:t>
                </a:r>
                <a:endParaRPr lang="ja-JP" altLang="ja-JP" sz="1000">
                  <a:effectLst/>
                </a:endParaRPr>
              </a:p>
            </c:rich>
          </c:tx>
          <c:layout>
            <c:manualLayout>
              <c:xMode val="edge"/>
              <c:yMode val="edge"/>
              <c:x val="1.3355598168656125E-2"/>
              <c:y val="1.0126564821959347E-2"/>
            </c:manualLayout>
          </c:layout>
          <c:overlay val="0"/>
        </c:title>
        <c:numFmt formatCode="General" sourceLinked="1"/>
        <c:majorTickMark val="out"/>
        <c:minorTickMark val="none"/>
        <c:tickLblPos val="nextTo"/>
        <c:spPr>
          <a:ln w="9525">
            <a:solidFill>
              <a:srgbClr val="7F7F7F"/>
            </a:solidFill>
            <a:prstDash val="solid"/>
          </a:ln>
        </c:spPr>
        <c:txPr>
          <a:bodyPr/>
          <a:lstStyle/>
          <a:p>
            <a:pPr>
              <a:defRPr sz="1000"/>
            </a:pPr>
            <a:endParaRPr lang="ja-JP"/>
          </a:p>
        </c:txPr>
        <c:crossAx val="331468704"/>
        <c:crosses val="autoZero"/>
        <c:crossBetween val="between"/>
      </c:valAx>
      <c:valAx>
        <c:axId val="331469824"/>
        <c:scaling>
          <c:orientation val="minMax"/>
        </c:scaling>
        <c:delete val="0"/>
        <c:axPos val="r"/>
        <c:title>
          <c:tx>
            <c:rich>
              <a:bodyPr rot="0" vert="horz"/>
              <a:lstStyle/>
              <a:p>
                <a:pPr>
                  <a:defRPr sz="1000"/>
                </a:pPr>
                <a:r>
                  <a:rPr lang="ja-JP" sz="1000"/>
                  <a:t>在宅医療患者割合</a:t>
                </a:r>
                <a:endParaRPr lang="en-US" altLang="ja-JP" sz="1000"/>
              </a:p>
              <a:p>
                <a:pPr>
                  <a:defRPr sz="1000"/>
                </a:pPr>
                <a:r>
                  <a:rPr lang="en-US" sz="1000"/>
                  <a:t>(</a:t>
                </a:r>
                <a:r>
                  <a:rPr lang="ja-JP" sz="1000"/>
                  <a:t>歯科</a:t>
                </a:r>
                <a:r>
                  <a:rPr lang="en-US" sz="1000"/>
                  <a:t>)(%)</a:t>
                </a:r>
                <a:endParaRPr lang="ja-JP" sz="1000"/>
              </a:p>
            </c:rich>
          </c:tx>
          <c:layout>
            <c:manualLayout>
              <c:xMode val="edge"/>
              <c:yMode val="edge"/>
              <c:x val="0.85607329563171863"/>
              <c:y val="2.8460569522792276E-2"/>
            </c:manualLayout>
          </c:layout>
          <c:overlay val="0"/>
        </c:title>
        <c:numFmt formatCode="0.0%" sourceLinked="1"/>
        <c:majorTickMark val="out"/>
        <c:minorTickMark val="none"/>
        <c:tickLblPos val="nextTo"/>
        <c:spPr>
          <a:ln w="9525">
            <a:solidFill>
              <a:srgbClr val="7F7F7F"/>
            </a:solidFill>
            <a:prstDash val="solid"/>
          </a:ln>
        </c:spPr>
        <c:txPr>
          <a:bodyPr/>
          <a:lstStyle/>
          <a:p>
            <a:pPr>
              <a:defRPr sz="1000"/>
            </a:pPr>
            <a:endParaRPr lang="ja-JP"/>
          </a:p>
        </c:txPr>
        <c:crossAx val="331470384"/>
        <c:crosses val="max"/>
        <c:crossBetween val="between"/>
      </c:valAx>
      <c:catAx>
        <c:axId val="331470384"/>
        <c:scaling>
          <c:orientation val="minMax"/>
        </c:scaling>
        <c:delete val="1"/>
        <c:axPos val="b"/>
        <c:numFmt formatCode="General" sourceLinked="1"/>
        <c:majorTickMark val="out"/>
        <c:minorTickMark val="none"/>
        <c:tickLblPos val="nextTo"/>
        <c:crossAx val="331469824"/>
        <c:crosses val="autoZero"/>
        <c:auto val="1"/>
        <c:lblAlgn val="ctr"/>
        <c:lblOffset val="100"/>
        <c:noMultiLvlLbl val="0"/>
      </c:catAx>
    </c:plotArea>
    <c:legend>
      <c:legendPos val="t"/>
      <c:layout>
        <c:manualLayout>
          <c:xMode val="edge"/>
          <c:yMode val="edge"/>
          <c:x val="0.17611968449931412"/>
          <c:y val="2.3932787030736917E-2"/>
          <c:w val="0.61223789927493633"/>
          <c:h val="9.3981481481481485E-2"/>
        </c:manualLayout>
      </c:layout>
      <c:overlay val="0"/>
      <c:spPr>
        <a:ln>
          <a:solidFill>
            <a:srgbClr val="7F7F7F"/>
          </a:solidFill>
        </a:ln>
      </c:spPr>
      <c:txPr>
        <a:bodyPr/>
        <a:lstStyle/>
        <a:p>
          <a:pPr>
            <a:defRPr sz="1000"/>
          </a:pPr>
          <a:endParaRPr lang="ja-JP"/>
        </a:p>
      </c:txPr>
    </c:legend>
    <c:plotVisOnly val="1"/>
    <c:dispBlanksAs val="gap"/>
    <c:showDLblsOverMax val="0"/>
  </c:chart>
  <c:spPr>
    <a:ln>
      <a:solidFill>
        <a:srgbClr val="7F7F7F"/>
      </a:solidFill>
    </a:ln>
  </c:spPr>
  <c:txPr>
    <a:bodyPr/>
    <a:lstStyle/>
    <a:p>
      <a:pPr>
        <a:defRPr sz="9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10</xdr:col>
      <xdr:colOff>542926</xdr:colOff>
      <xdr:row>49</xdr:row>
      <xdr:rowOff>82549</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18</xdr:row>
      <xdr:rowOff>0</xdr:rowOff>
    </xdr:from>
    <xdr:to>
      <xdr:col>11</xdr:col>
      <xdr:colOff>666750</xdr:colOff>
      <xdr:row>39</xdr:row>
      <xdr:rowOff>171449</xdr:rowOff>
    </xdr:to>
    <xdr:graphicFrame macro="">
      <xdr:nvGraphicFramePr>
        <xdr:cNvPr id="2" name="グラフ 1">
          <a:extLst>
            <a:ext uri="{FF2B5EF4-FFF2-40B4-BE49-F238E27FC236}">
              <a16:creationId xmlns:a16="http://schemas.microsoft.com/office/drawing/2014/main" id="{7B0A0BE7-2C3E-4902-9479-A40E942FDD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1298175</xdr:colOff>
      <xdr:row>75</xdr:row>
      <xdr:rowOff>84150</xdr:rowOff>
    </xdr:to>
    <xdr:graphicFrame macro="">
      <xdr:nvGraphicFramePr>
        <xdr:cNvPr id="2" name="グラフ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554100</xdr:colOff>
      <xdr:row>81</xdr:row>
      <xdr:rowOff>0</xdr:rowOff>
    </xdr:to>
    <xdr:pic>
      <xdr:nvPicPr>
        <xdr:cNvPr id="4" name="図 3">
          <a:extLst>
            <a:ext uri="{FF2B5EF4-FFF2-40B4-BE49-F238E27FC236}">
              <a16:creationId xmlns:a16="http://schemas.microsoft.com/office/drawing/2014/main" id="{0751C3E5-FBAF-474A-94FC-FF3D2DCBA0F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71401"/>
        <a:stretch/>
      </xdr:blipFill>
      <xdr:spPr>
        <a:xfrm>
          <a:off x="1152525" y="3162300"/>
          <a:ext cx="7221600" cy="108013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1298175</xdr:colOff>
      <xdr:row>75</xdr:row>
      <xdr:rowOff>84150</xdr:rowOff>
    </xdr:to>
    <xdr:graphicFrame macro="">
      <xdr:nvGraphicFramePr>
        <xdr:cNvPr id="2" name="グラフ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1298175</xdr:colOff>
      <xdr:row>75</xdr:row>
      <xdr:rowOff>84150</xdr:rowOff>
    </xdr:to>
    <xdr:graphicFrame macro="">
      <xdr:nvGraphicFramePr>
        <xdr:cNvPr id="2" name="グラフ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80</xdr:row>
      <xdr:rowOff>0</xdr:rowOff>
    </xdr:from>
    <xdr:to>
      <xdr:col>9</xdr:col>
      <xdr:colOff>1298175</xdr:colOff>
      <xdr:row>153</xdr:row>
      <xdr:rowOff>84150</xdr:rowOff>
    </xdr:to>
    <xdr:graphicFrame macro="">
      <xdr:nvGraphicFramePr>
        <xdr:cNvPr id="3" name="グラフ 2">
          <a:extLst>
            <a:ext uri="{FF2B5EF4-FFF2-40B4-BE49-F238E27FC236}">
              <a16:creationId xmlns:a16="http://schemas.microsoft.com/office/drawing/2014/main" id="{EEC6768E-6ED4-465F-8C0D-2E556167F3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554100</xdr:colOff>
      <xdr:row>80</xdr:row>
      <xdr:rowOff>171449</xdr:rowOff>
    </xdr:to>
    <xdr:pic>
      <xdr:nvPicPr>
        <xdr:cNvPr id="4" name="図 3">
          <a:extLst>
            <a:ext uri="{FF2B5EF4-FFF2-40B4-BE49-F238E27FC236}">
              <a16:creationId xmlns:a16="http://schemas.microsoft.com/office/drawing/2014/main" id="{B102AE4B-4088-4DE9-AF65-EEF48133F83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400"/>
        <a:stretch/>
      </xdr:blipFill>
      <xdr:spPr>
        <a:xfrm>
          <a:off x="1152525" y="3162300"/>
          <a:ext cx="7221600" cy="1080134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1298175</xdr:colOff>
      <xdr:row>75</xdr:row>
      <xdr:rowOff>84150</xdr:rowOff>
    </xdr:to>
    <xdr:graphicFrame macro="">
      <xdr:nvGraphicFramePr>
        <xdr:cNvPr id="2" name="グラフ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80</xdr:row>
      <xdr:rowOff>0</xdr:rowOff>
    </xdr:from>
    <xdr:to>
      <xdr:col>9</xdr:col>
      <xdr:colOff>1298175</xdr:colOff>
      <xdr:row>153</xdr:row>
      <xdr:rowOff>84150</xdr:rowOff>
    </xdr:to>
    <xdr:graphicFrame macro="">
      <xdr:nvGraphicFramePr>
        <xdr:cNvPr id="3" name="グラフ 2">
          <a:extLst>
            <a:ext uri="{FF2B5EF4-FFF2-40B4-BE49-F238E27FC236}">
              <a16:creationId xmlns:a16="http://schemas.microsoft.com/office/drawing/2014/main" id="{D5F24B50-6ABD-46C0-BA22-73FBB9C59C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19</xdr:row>
      <xdr:rowOff>0</xdr:rowOff>
    </xdr:from>
    <xdr:to>
      <xdr:col>9</xdr:col>
      <xdr:colOff>404925</xdr:colOff>
      <xdr:row>45</xdr:row>
      <xdr:rowOff>0</xdr:rowOff>
    </xdr:to>
    <xdr:graphicFrame macro="">
      <xdr:nvGraphicFramePr>
        <xdr:cNvPr id="2" name="グラフ 1">
          <a:extLst>
            <a:ext uri="{FF2B5EF4-FFF2-40B4-BE49-F238E27FC236}">
              <a16:creationId xmlns:a16="http://schemas.microsoft.com/office/drawing/2014/main" id="{F440ECE0-9456-49CE-9574-3B83C48A28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18</xdr:row>
      <xdr:rowOff>0</xdr:rowOff>
    </xdr:from>
    <xdr:to>
      <xdr:col>11</xdr:col>
      <xdr:colOff>666750</xdr:colOff>
      <xdr:row>43</xdr:row>
      <xdr:rowOff>142875</xdr:rowOff>
    </xdr:to>
    <xdr:graphicFrame macro="">
      <xdr:nvGraphicFramePr>
        <xdr:cNvPr id="2" name="グラフ 1">
          <a:extLst>
            <a:ext uri="{FF2B5EF4-FFF2-40B4-BE49-F238E27FC236}">
              <a16:creationId xmlns:a16="http://schemas.microsoft.com/office/drawing/2014/main" id="{B4B2C56E-F09B-4A0A-ADA1-C4338597C3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1298175</xdr:colOff>
      <xdr:row>75</xdr:row>
      <xdr:rowOff>84150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554100</xdr:colOff>
      <xdr:row>81</xdr:row>
      <xdr:rowOff>1</xdr:rowOff>
    </xdr:to>
    <xdr:pic>
      <xdr:nvPicPr>
        <xdr:cNvPr id="4" name="図 3">
          <a:extLst>
            <a:ext uri="{FF2B5EF4-FFF2-40B4-BE49-F238E27FC236}">
              <a16:creationId xmlns:a16="http://schemas.microsoft.com/office/drawing/2014/main" id="{F7250248-0598-428D-86F7-819396425BC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71401"/>
        <a:stretch/>
      </xdr:blipFill>
      <xdr:spPr>
        <a:xfrm>
          <a:off x="1152525" y="3162300"/>
          <a:ext cx="7221600" cy="108013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1298175</xdr:colOff>
      <xdr:row>75</xdr:row>
      <xdr:rowOff>84150</xdr:rowOff>
    </xdr:to>
    <xdr:graphicFrame macro="">
      <xdr:nvGraphicFramePr>
        <xdr:cNvPr id="2" name="グラフ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1298175</xdr:colOff>
      <xdr:row>75</xdr:row>
      <xdr:rowOff>84150</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80</xdr:row>
      <xdr:rowOff>0</xdr:rowOff>
    </xdr:from>
    <xdr:to>
      <xdr:col>9</xdr:col>
      <xdr:colOff>1298175</xdr:colOff>
      <xdr:row>153</xdr:row>
      <xdr:rowOff>84150</xdr:rowOff>
    </xdr:to>
    <xdr:graphicFrame macro="">
      <xdr:nvGraphicFramePr>
        <xdr:cNvPr id="3" name="グラフ 2">
          <a:extLst>
            <a:ext uri="{FF2B5EF4-FFF2-40B4-BE49-F238E27FC236}">
              <a16:creationId xmlns:a16="http://schemas.microsoft.com/office/drawing/2014/main" id="{42B63FA5-58F1-4E14-920E-58B2D2E07C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554100</xdr:colOff>
      <xdr:row>81</xdr:row>
      <xdr:rowOff>0</xdr:rowOff>
    </xdr:to>
    <xdr:pic>
      <xdr:nvPicPr>
        <xdr:cNvPr id="4" name="図 3">
          <a:extLst>
            <a:ext uri="{FF2B5EF4-FFF2-40B4-BE49-F238E27FC236}">
              <a16:creationId xmlns:a16="http://schemas.microsoft.com/office/drawing/2014/main" id="{1CAEED25-A0D3-4E38-8767-A0D75FBD4F7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401"/>
        <a:stretch/>
      </xdr:blipFill>
      <xdr:spPr>
        <a:xfrm>
          <a:off x="1152525" y="3162300"/>
          <a:ext cx="7221600" cy="10801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1298175</xdr:colOff>
      <xdr:row>75</xdr:row>
      <xdr:rowOff>84150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80</xdr:row>
      <xdr:rowOff>0</xdr:rowOff>
    </xdr:from>
    <xdr:to>
      <xdr:col>9</xdr:col>
      <xdr:colOff>1298175</xdr:colOff>
      <xdr:row>153</xdr:row>
      <xdr:rowOff>84150</xdr:rowOff>
    </xdr:to>
    <xdr:graphicFrame macro="">
      <xdr:nvGraphicFramePr>
        <xdr:cNvPr id="3" name="グラフ 2">
          <a:extLst>
            <a:ext uri="{FF2B5EF4-FFF2-40B4-BE49-F238E27FC236}">
              <a16:creationId xmlns:a16="http://schemas.microsoft.com/office/drawing/2014/main" id="{099D3CAA-563C-43C8-817E-F4B3CDA2F1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10</xdr:col>
      <xdr:colOff>544800</xdr:colOff>
      <xdr:row>45</xdr:row>
      <xdr:rowOff>171449</xdr:rowOff>
    </xdr:to>
    <xdr:graphicFrame macro="">
      <xdr:nvGraphicFramePr>
        <xdr:cNvPr id="3" name="グラフ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57"/>
  <sheetViews>
    <sheetView showGridLines="0" tabSelected="1" zoomScaleNormal="100" zoomScaleSheetLayoutView="100" workbookViewId="0"/>
  </sheetViews>
  <sheetFormatPr defaultColWidth="10" defaultRowHeight="13.5" customHeight="1"/>
  <cols>
    <col min="1" max="1" width="4.625" style="2" customWidth="1"/>
    <col min="2" max="2" width="11.875" style="2" customWidth="1"/>
    <col min="3" max="3" width="10.625" style="2" customWidth="1"/>
    <col min="4" max="7" width="9.875" style="2" customWidth="1"/>
    <col min="8" max="9" width="14.25" style="2" customWidth="1"/>
    <col min="10" max="10" width="10" style="2" customWidth="1"/>
    <col min="11" max="11" width="10" style="2"/>
    <col min="12" max="12" width="5.375" style="2" customWidth="1"/>
    <col min="13" max="16384" width="10" style="2"/>
  </cols>
  <sheetData>
    <row r="1" spans="2:11" ht="16.5" customHeight="1">
      <c r="B1" s="10" t="s">
        <v>217</v>
      </c>
    </row>
    <row r="2" spans="2:11" ht="16.5" customHeight="1">
      <c r="B2" s="8" t="s">
        <v>218</v>
      </c>
      <c r="J2" s="3"/>
    </row>
    <row r="3" spans="2:11" ht="38.1" customHeight="1">
      <c r="B3" s="233" t="s">
        <v>134</v>
      </c>
      <c r="C3" s="236" t="s">
        <v>84</v>
      </c>
      <c r="D3" s="229" t="s">
        <v>88</v>
      </c>
      <c r="E3" s="230"/>
      <c r="F3" s="239" t="s">
        <v>135</v>
      </c>
      <c r="G3" s="240"/>
      <c r="H3" s="229" t="s">
        <v>89</v>
      </c>
      <c r="I3" s="230"/>
      <c r="J3" s="231" t="s">
        <v>137</v>
      </c>
      <c r="K3" s="232"/>
    </row>
    <row r="4" spans="2:11" ht="12">
      <c r="B4" s="234"/>
      <c r="C4" s="237"/>
      <c r="D4" s="20"/>
      <c r="E4" s="21"/>
      <c r="F4" s="20"/>
      <c r="G4" s="21"/>
      <c r="H4" s="20"/>
      <c r="I4" s="21"/>
      <c r="J4" s="20"/>
      <c r="K4" s="21"/>
    </row>
    <row r="5" spans="2:11" ht="27" customHeight="1">
      <c r="B5" s="235"/>
      <c r="C5" s="238"/>
      <c r="D5" s="22" t="s">
        <v>142</v>
      </c>
      <c r="E5" s="23" t="s">
        <v>115</v>
      </c>
      <c r="F5" s="22" t="s">
        <v>142</v>
      </c>
      <c r="G5" s="23" t="s">
        <v>115</v>
      </c>
      <c r="H5" s="22" t="s">
        <v>142</v>
      </c>
      <c r="I5" s="23" t="s">
        <v>115</v>
      </c>
      <c r="J5" s="22" t="s">
        <v>142</v>
      </c>
      <c r="K5" s="23" t="s">
        <v>115</v>
      </c>
    </row>
    <row r="6" spans="2:11" ht="13.5" customHeight="1">
      <c r="B6" s="217" t="s">
        <v>80</v>
      </c>
      <c r="C6" s="123">
        <f>'地区別_在宅(医科)'!D15</f>
        <v>2443</v>
      </c>
      <c r="D6" s="123">
        <f>'地区別_在宅(医科)'!E15</f>
        <v>373</v>
      </c>
      <c r="E6" s="123">
        <f>'地区別_在宅(医科)'!F15</f>
        <v>204</v>
      </c>
      <c r="F6" s="163">
        <f>'地区別_在宅(医科)'!G15</f>
        <v>0.15268112975849366</v>
      </c>
      <c r="G6" s="163">
        <f>'地区別_在宅(医科)'!H15</f>
        <v>8.3503888661481784E-2</v>
      </c>
      <c r="H6" s="123">
        <f>'地区別_在宅(医科)'!I15</f>
        <v>122421460</v>
      </c>
      <c r="I6" s="123">
        <f>'地区別_在宅(医科)'!J15</f>
        <v>98403980</v>
      </c>
      <c r="J6" s="123">
        <f>'地区別_在宅(医科)'!K15</f>
        <v>328207.66756032174</v>
      </c>
      <c r="K6" s="139">
        <f>'地区別_在宅(医科)'!L15</f>
        <v>482372.45098039217</v>
      </c>
    </row>
    <row r="7" spans="2:11" ht="13.5" customHeight="1">
      <c r="B7" s="218" t="s">
        <v>75</v>
      </c>
      <c r="C7" s="123">
        <f>'地区別_在宅(医科)'!M15</f>
        <v>8023</v>
      </c>
      <c r="D7" s="123">
        <f>'地区別_在宅(医科)'!N15</f>
        <v>1331</v>
      </c>
      <c r="E7" s="123">
        <f>'地区別_在宅(医科)'!O15</f>
        <v>731</v>
      </c>
      <c r="F7" s="163">
        <f>'地区別_在宅(医科)'!P15</f>
        <v>0.16589804312601272</v>
      </c>
      <c r="G7" s="163">
        <f>'地区別_在宅(医科)'!Q15</f>
        <v>9.1113049981303748E-2</v>
      </c>
      <c r="H7" s="123">
        <f>'地区別_在宅(医科)'!R15</f>
        <v>536888040</v>
      </c>
      <c r="I7" s="123">
        <f>'地区別_在宅(医科)'!S15</f>
        <v>425976390</v>
      </c>
      <c r="J7" s="123">
        <f>'地区別_在宅(医科)'!T15</f>
        <v>403371.93087903829</v>
      </c>
      <c r="K7" s="140">
        <f>'地区別_在宅(医科)'!U15</f>
        <v>582731.03967168264</v>
      </c>
    </row>
    <row r="8" spans="2:11" ht="13.5" customHeight="1">
      <c r="B8" s="218" t="s">
        <v>81</v>
      </c>
      <c r="C8" s="123">
        <f>'地区別_在宅(医科)'!V15</f>
        <v>462860</v>
      </c>
      <c r="D8" s="123">
        <f>'地区別_在宅(医科)'!W15</f>
        <v>19421</v>
      </c>
      <c r="E8" s="123">
        <f>'地区別_在宅(医科)'!X15</f>
        <v>10030</v>
      </c>
      <c r="F8" s="163">
        <f>'地区別_在宅(医科)'!Y15</f>
        <v>4.1958691613014736E-2</v>
      </c>
      <c r="G8" s="163">
        <f>'地区別_在宅(医科)'!Z15</f>
        <v>2.1669619323337511E-2</v>
      </c>
      <c r="H8" s="123">
        <f>'地区別_在宅(医科)'!AA15</f>
        <v>5281153540</v>
      </c>
      <c r="I8" s="123">
        <f>'地区別_在宅(医科)'!AB15</f>
        <v>3984898180</v>
      </c>
      <c r="J8" s="123">
        <f>'地区別_在宅(医科)'!AC15</f>
        <v>271930.05200556101</v>
      </c>
      <c r="K8" s="140">
        <f>'地区別_在宅(医科)'!AD15</f>
        <v>397297.92422731803</v>
      </c>
    </row>
    <row r="9" spans="2:11" ht="13.5" customHeight="1">
      <c r="B9" s="218" t="s">
        <v>76</v>
      </c>
      <c r="C9" s="123">
        <f>'地区別_在宅(医科)'!AE15</f>
        <v>402345</v>
      </c>
      <c r="D9" s="123">
        <f>'地区別_在宅(医科)'!AF15</f>
        <v>34729</v>
      </c>
      <c r="E9" s="123">
        <f>'地区別_在宅(医科)'!AG15</f>
        <v>19704</v>
      </c>
      <c r="F9" s="163">
        <f>'地区別_在宅(医科)'!AH15</f>
        <v>8.6316469696404829E-2</v>
      </c>
      <c r="G9" s="163">
        <f>'地区別_在宅(医科)'!AI15</f>
        <v>4.8972896394884988E-2</v>
      </c>
      <c r="H9" s="123">
        <f>'地区別_在宅(医科)'!AJ15</f>
        <v>9626379020</v>
      </c>
      <c r="I9" s="123">
        <f>'地区別_在宅(医科)'!AK15</f>
        <v>7605844340</v>
      </c>
      <c r="J9" s="123">
        <f>'地区別_在宅(医科)'!AL15</f>
        <v>277185.60914509487</v>
      </c>
      <c r="K9" s="140">
        <f>'地区別_在宅(医科)'!AM15</f>
        <v>386005.09236703208</v>
      </c>
    </row>
    <row r="10" spans="2:11" ht="13.5" customHeight="1">
      <c r="B10" s="218" t="s">
        <v>77</v>
      </c>
      <c r="C10" s="123">
        <f>'地区別_在宅(医科)'!AN15</f>
        <v>259897</v>
      </c>
      <c r="D10" s="123">
        <f>'地区別_在宅(医科)'!AO15</f>
        <v>45909</v>
      </c>
      <c r="E10" s="123">
        <f>'地区別_在宅(医科)'!AP15</f>
        <v>29765</v>
      </c>
      <c r="F10" s="163">
        <f>'地区別_在宅(医科)'!AQ15</f>
        <v>0.17664305474861194</v>
      </c>
      <c r="G10" s="163">
        <f>'地区別_在宅(医科)'!AR15</f>
        <v>0.11452613920129898</v>
      </c>
      <c r="H10" s="123">
        <f>'地区別_在宅(医科)'!AS15</f>
        <v>13206905230</v>
      </c>
      <c r="I10" s="123">
        <f>'地区別_在宅(医科)'!AT15</f>
        <v>11018064950</v>
      </c>
      <c r="J10" s="123">
        <f>'地区別_在宅(医科)'!AU15</f>
        <v>287675.73308065959</v>
      </c>
      <c r="K10" s="140">
        <f>'地区別_在宅(医科)'!AV15</f>
        <v>370168.48479758104</v>
      </c>
    </row>
    <row r="11" spans="2:11" ht="13.5" customHeight="1">
      <c r="B11" s="218" t="s">
        <v>78</v>
      </c>
      <c r="C11" s="123">
        <f>'地区別_在宅(医科)'!AW15</f>
        <v>121354</v>
      </c>
      <c r="D11" s="123">
        <f>'地区別_在宅(医科)'!AX15</f>
        <v>35812</v>
      </c>
      <c r="E11" s="123">
        <f>'地区別_在宅(医科)'!AY15</f>
        <v>26100</v>
      </c>
      <c r="F11" s="163">
        <f>'地区別_在宅(医科)'!AZ15</f>
        <v>0.29510358125813735</v>
      </c>
      <c r="G11" s="163">
        <f>'地区別_在宅(医科)'!BA15</f>
        <v>0.21507325675297065</v>
      </c>
      <c r="H11" s="123">
        <f>'地区別_在宅(医科)'!BB15</f>
        <v>11035460170</v>
      </c>
      <c r="I11" s="123">
        <f>'地区別_在宅(医科)'!BC15</f>
        <v>9622327940</v>
      </c>
      <c r="J11" s="123">
        <f>'地区別_在宅(医科)'!BD15</f>
        <v>308149.78694292414</v>
      </c>
      <c r="K11" s="140">
        <f>'地区別_在宅(医科)'!BE15</f>
        <v>368671.56858237548</v>
      </c>
    </row>
    <row r="12" spans="2:11" ht="13.5" customHeight="1" thickBot="1">
      <c r="B12" s="219" t="s">
        <v>79</v>
      </c>
      <c r="C12" s="165">
        <f>'地区別_在宅(医科)'!BF15</f>
        <v>46223</v>
      </c>
      <c r="D12" s="125">
        <f>'地区別_在宅(医科)'!BG15</f>
        <v>17338</v>
      </c>
      <c r="E12" s="125">
        <f>'地区別_在宅(医科)'!BH15</f>
        <v>13762</v>
      </c>
      <c r="F12" s="164">
        <f>'地区別_在宅(医科)'!BI15</f>
        <v>0.37509464984964197</v>
      </c>
      <c r="G12" s="164">
        <f>'地区別_在宅(医科)'!BJ15</f>
        <v>0.2977305670337278</v>
      </c>
      <c r="H12" s="125">
        <f>'地区別_在宅(医科)'!BK15</f>
        <v>5881778380</v>
      </c>
      <c r="I12" s="125">
        <f>'地区別_在宅(医科)'!BL15</f>
        <v>5310504490</v>
      </c>
      <c r="J12" s="125">
        <f>'地区別_在宅(医科)'!BM15</f>
        <v>339242.03368323913</v>
      </c>
      <c r="K12" s="165">
        <f>'地区別_在宅(医科)'!BN15</f>
        <v>385881.73884609796</v>
      </c>
    </row>
    <row r="13" spans="2:11" ht="13.5" customHeight="1" thickTop="1">
      <c r="B13" s="220" t="s">
        <v>189</v>
      </c>
      <c r="C13" s="127">
        <f>'地区別_在宅(医科)'!BO15</f>
        <v>1303145</v>
      </c>
      <c r="D13" s="128">
        <f>'地区別_在宅(医科)'!BP15</f>
        <v>154913</v>
      </c>
      <c r="E13" s="128">
        <f>'地区別_在宅(医科)'!BQ15</f>
        <v>100296</v>
      </c>
      <c r="F13" s="90">
        <f>'地区別_在宅(医科)'!BR15</f>
        <v>0.11887625705504759</v>
      </c>
      <c r="G13" s="90">
        <f>'地区別_在宅(医科)'!BS15</f>
        <v>7.696457416480898E-2</v>
      </c>
      <c r="H13" s="128">
        <f>'地区別_在宅(医科)'!BT15</f>
        <v>45690985840</v>
      </c>
      <c r="I13" s="128">
        <f>'地区別_在宅(医科)'!BU15</f>
        <v>38066020270</v>
      </c>
      <c r="J13" s="128">
        <f>'地区別_在宅(医科)'!BV15</f>
        <v>294946.10420042218</v>
      </c>
      <c r="K13" s="128">
        <f>'地区別_在宅(医科)'!BW15</f>
        <v>379536.77384940576</v>
      </c>
    </row>
    <row r="14" spans="2:11" ht="13.5" customHeight="1">
      <c r="B14" s="39" t="s">
        <v>202</v>
      </c>
      <c r="C14" s="5"/>
      <c r="D14" s="5"/>
      <c r="E14" s="5"/>
      <c r="F14" s="5"/>
      <c r="G14" s="6"/>
      <c r="H14" s="6"/>
      <c r="I14" s="107"/>
    </row>
    <row r="15" spans="2:11" ht="13.5" customHeight="1">
      <c r="B15" s="40" t="s">
        <v>82</v>
      </c>
      <c r="C15" s="107"/>
      <c r="D15" s="107"/>
      <c r="E15" s="107"/>
      <c r="F15" s="107"/>
      <c r="G15" s="107"/>
      <c r="H15" s="107"/>
      <c r="I15" s="107"/>
    </row>
    <row r="16" spans="2:11" ht="13.5" customHeight="1">
      <c r="B16" s="40" t="s">
        <v>203</v>
      </c>
    </row>
    <row r="17" spans="1:2" ht="13.5" customHeight="1">
      <c r="B17" s="41" t="s">
        <v>186</v>
      </c>
    </row>
    <row r="18" spans="1:2" ht="13.5" customHeight="1">
      <c r="B18" s="41" t="s">
        <v>185</v>
      </c>
    </row>
    <row r="19" spans="1:2" ht="13.5" customHeight="1">
      <c r="B19" s="41" t="s">
        <v>187</v>
      </c>
    </row>
    <row r="20" spans="1:2" ht="13.5" customHeight="1">
      <c r="B20" s="41" t="s">
        <v>185</v>
      </c>
    </row>
    <row r="21" spans="1:2" ht="13.5" customHeight="1">
      <c r="B21" s="41"/>
    </row>
    <row r="22" spans="1:2" ht="13.5" customHeight="1">
      <c r="B22" s="4"/>
    </row>
    <row r="23" spans="1:2" ht="16.5" customHeight="1">
      <c r="B23" s="10" t="s">
        <v>175</v>
      </c>
    </row>
    <row r="24" spans="1:2" ht="16.5" customHeight="1">
      <c r="B24" s="8" t="s">
        <v>219</v>
      </c>
    </row>
    <row r="25" spans="1:2" ht="13.5" customHeight="1">
      <c r="B25" s="4"/>
    </row>
    <row r="26" spans="1:2" ht="13.5" customHeight="1">
      <c r="A26" s="4"/>
    </row>
    <row r="27" spans="1:2" ht="13.5" customHeight="1">
      <c r="A27" s="4"/>
    </row>
    <row r="28" spans="1:2" ht="13.5" customHeight="1">
      <c r="A28" s="4"/>
    </row>
    <row r="51" spans="2:8" ht="13.5" customHeight="1">
      <c r="B51" s="39" t="s">
        <v>202</v>
      </c>
      <c r="C51" s="5"/>
      <c r="D51" s="5"/>
      <c r="E51" s="5"/>
      <c r="F51" s="5"/>
      <c r="G51" s="6"/>
      <c r="H51" s="1"/>
    </row>
    <row r="52" spans="2:8" ht="13.5" customHeight="1">
      <c r="B52" s="40" t="s">
        <v>82</v>
      </c>
    </row>
    <row r="53" spans="2:8" ht="13.5" customHeight="1">
      <c r="B53" s="40" t="s">
        <v>203</v>
      </c>
    </row>
    <row r="54" spans="2:8" ht="13.5" customHeight="1">
      <c r="B54" s="41" t="s">
        <v>186</v>
      </c>
    </row>
    <row r="55" spans="2:8" ht="13.5" customHeight="1">
      <c r="B55" s="41" t="s">
        <v>185</v>
      </c>
    </row>
    <row r="56" spans="2:8" ht="13.5" customHeight="1">
      <c r="B56" s="41" t="s">
        <v>187</v>
      </c>
    </row>
    <row r="57" spans="2:8" ht="13.5" customHeight="1">
      <c r="B57" s="41" t="s">
        <v>185</v>
      </c>
    </row>
  </sheetData>
  <mergeCells count="6">
    <mergeCell ref="H3:I3"/>
    <mergeCell ref="J3:K3"/>
    <mergeCell ref="B3:B5"/>
    <mergeCell ref="C3:C5"/>
    <mergeCell ref="D3:E3"/>
    <mergeCell ref="F3:G3"/>
  </mergeCells>
  <phoneticPr fontId="3"/>
  <pageMargins left="0.47244094488188981" right="0.23622047244094491" top="0.43307086614173229" bottom="0.31496062992125984" header="0.31496062992125984" footer="0.19685039370078741"/>
  <pageSetup paperSize="9" scale="75" orientation="portrait" r:id="rId1"/>
  <headerFooter>
    <oddHeader>&amp;R&amp;"ＭＳ 明朝,標準"&amp;12 2-17.在宅医療に係る分析</oddHeader>
  </headerFooter>
  <ignoredErrors>
    <ignoredError sqref="C6:E13" emptyCellReference="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84"/>
  <sheetViews>
    <sheetView showGridLines="0" zoomScaleNormal="100" zoomScaleSheetLayoutView="100" workbookViewId="0"/>
  </sheetViews>
  <sheetFormatPr defaultColWidth="9" defaultRowHeight="13.5"/>
  <cols>
    <col min="1" max="1" width="4.625" style="43" customWidth="1"/>
    <col min="2" max="2" width="2.125" style="43" customWidth="1"/>
    <col min="3" max="3" width="8.375" style="43" customWidth="1"/>
    <col min="4" max="4" width="11.625" style="43" customWidth="1"/>
    <col min="5" max="5" width="5.5" style="43" bestFit="1" customWidth="1"/>
    <col min="6" max="6" width="11.625" style="43" customWidth="1"/>
    <col min="7" max="7" width="5.5" style="43" customWidth="1"/>
    <col min="8" max="16" width="8.875" style="43" customWidth="1"/>
    <col min="17" max="16384" width="9" style="11"/>
  </cols>
  <sheetData>
    <row r="1" spans="2:16" ht="16.5" customHeight="1">
      <c r="B1" s="43" t="s">
        <v>226</v>
      </c>
    </row>
    <row r="2" spans="2:16" ht="16.5" customHeight="1">
      <c r="B2" s="43" t="s">
        <v>225</v>
      </c>
    </row>
    <row r="4" spans="2:16" ht="13.5" customHeight="1">
      <c r="B4" s="69"/>
      <c r="C4" s="70"/>
      <c r="D4" s="70"/>
      <c r="E4" s="70"/>
      <c r="F4" s="70"/>
      <c r="G4" s="71"/>
    </row>
    <row r="5" spans="2:16" ht="13.5" customHeight="1">
      <c r="B5" s="72"/>
      <c r="C5" s="73"/>
      <c r="D5" s="74">
        <v>0.13900000000000001</v>
      </c>
      <c r="E5" s="75" t="s">
        <v>165</v>
      </c>
      <c r="F5" s="76">
        <v>0.152</v>
      </c>
      <c r="G5" s="77" t="s">
        <v>166</v>
      </c>
    </row>
    <row r="6" spans="2:16">
      <c r="B6" s="72"/>
      <c r="D6" s="74"/>
      <c r="E6" s="75"/>
      <c r="F6" s="76"/>
      <c r="G6" s="77"/>
    </row>
    <row r="7" spans="2:16">
      <c r="B7" s="72"/>
      <c r="C7" s="78"/>
      <c r="D7" s="74">
        <v>0.124</v>
      </c>
      <c r="E7" s="75" t="s">
        <v>165</v>
      </c>
      <c r="F7" s="76">
        <v>0.13900000000000001</v>
      </c>
      <c r="G7" s="77" t="s">
        <v>167</v>
      </c>
    </row>
    <row r="8" spans="2:16">
      <c r="B8" s="72"/>
      <c r="D8" s="74"/>
      <c r="E8" s="75"/>
      <c r="F8" s="76"/>
      <c r="G8" s="77"/>
    </row>
    <row r="9" spans="2:16">
      <c r="B9" s="72"/>
      <c r="C9" s="79"/>
      <c r="D9" s="74">
        <v>0.109</v>
      </c>
      <c r="E9" s="75" t="s">
        <v>165</v>
      </c>
      <c r="F9" s="76">
        <v>0.124</v>
      </c>
      <c r="G9" s="77" t="s">
        <v>167</v>
      </c>
    </row>
    <row r="10" spans="2:16">
      <c r="B10" s="72"/>
      <c r="D10" s="74"/>
      <c r="E10" s="75"/>
      <c r="F10" s="76"/>
      <c r="G10" s="77"/>
    </row>
    <row r="11" spans="2:16">
      <c r="B11" s="72"/>
      <c r="C11" s="80"/>
      <c r="D11" s="74">
        <v>9.4E-2</v>
      </c>
      <c r="E11" s="75" t="s">
        <v>165</v>
      </c>
      <c r="F11" s="76">
        <v>0.109</v>
      </c>
      <c r="G11" s="77" t="s">
        <v>167</v>
      </c>
    </row>
    <row r="12" spans="2:16">
      <c r="B12" s="72"/>
      <c r="D12" s="74"/>
      <c r="E12" s="75"/>
      <c r="F12" s="76"/>
      <c r="G12" s="77"/>
    </row>
    <row r="13" spans="2:16">
      <c r="B13" s="72"/>
      <c r="C13" s="81"/>
      <c r="D13" s="74">
        <v>7.9000000000000001E-2</v>
      </c>
      <c r="E13" s="75" t="s">
        <v>165</v>
      </c>
      <c r="F13" s="76">
        <v>9.4E-2</v>
      </c>
      <c r="G13" s="77" t="s">
        <v>167</v>
      </c>
    </row>
    <row r="14" spans="2:16">
      <c r="B14" s="82"/>
      <c r="C14" s="83"/>
      <c r="D14" s="83"/>
      <c r="E14" s="83"/>
      <c r="F14" s="83"/>
      <c r="G14" s="84"/>
    </row>
    <row r="16" spans="2:16">
      <c r="B16" s="69"/>
      <c r="C16" s="70"/>
      <c r="D16" s="70"/>
      <c r="E16" s="70"/>
      <c r="F16" s="70"/>
      <c r="G16" s="70"/>
      <c r="H16" s="70"/>
      <c r="I16" s="70"/>
      <c r="J16" s="70"/>
      <c r="K16" s="70"/>
      <c r="L16" s="70"/>
      <c r="M16" s="70"/>
      <c r="N16" s="70"/>
      <c r="O16" s="70"/>
      <c r="P16" s="72"/>
    </row>
    <row r="17" spans="2:16">
      <c r="B17" s="72"/>
      <c r="P17" s="72"/>
    </row>
    <row r="18" spans="2:16">
      <c r="B18" s="72"/>
      <c r="P18" s="72"/>
    </row>
    <row r="19" spans="2:16">
      <c r="B19" s="72"/>
      <c r="P19" s="72"/>
    </row>
    <row r="20" spans="2:16">
      <c r="B20" s="72"/>
      <c r="P20" s="72"/>
    </row>
    <row r="21" spans="2:16">
      <c r="B21" s="72"/>
      <c r="P21" s="72"/>
    </row>
    <row r="22" spans="2:16">
      <c r="B22" s="72"/>
      <c r="P22" s="72"/>
    </row>
    <row r="23" spans="2:16">
      <c r="B23" s="72"/>
      <c r="P23" s="72"/>
    </row>
    <row r="24" spans="2:16">
      <c r="B24" s="72"/>
      <c r="P24" s="72"/>
    </row>
    <row r="25" spans="2:16">
      <c r="B25" s="72"/>
      <c r="P25" s="72"/>
    </row>
    <row r="26" spans="2:16">
      <c r="B26" s="72"/>
      <c r="P26" s="72"/>
    </row>
    <row r="27" spans="2:16">
      <c r="B27" s="72"/>
      <c r="P27" s="72"/>
    </row>
    <row r="28" spans="2:16">
      <c r="B28" s="72"/>
      <c r="P28" s="72"/>
    </row>
    <row r="29" spans="2:16">
      <c r="B29" s="72"/>
      <c r="P29" s="72"/>
    </row>
    <row r="30" spans="2:16">
      <c r="B30" s="72"/>
      <c r="P30" s="72"/>
    </row>
    <row r="31" spans="2:16">
      <c r="B31" s="72"/>
      <c r="P31" s="72"/>
    </row>
    <row r="32" spans="2:16">
      <c r="B32" s="72"/>
      <c r="P32" s="72"/>
    </row>
    <row r="33" spans="2:16">
      <c r="B33" s="72"/>
      <c r="P33" s="72"/>
    </row>
    <row r="34" spans="2:16">
      <c r="B34" s="72"/>
      <c r="P34" s="72"/>
    </row>
    <row r="35" spans="2:16">
      <c r="B35" s="72"/>
      <c r="P35" s="72"/>
    </row>
    <row r="36" spans="2:16">
      <c r="B36" s="72"/>
      <c r="P36" s="72"/>
    </row>
    <row r="37" spans="2:16">
      <c r="B37" s="72"/>
      <c r="P37" s="72"/>
    </row>
    <row r="38" spans="2:16">
      <c r="B38" s="72"/>
      <c r="P38" s="72"/>
    </row>
    <row r="39" spans="2:16">
      <c r="B39" s="72"/>
      <c r="P39" s="72"/>
    </row>
    <row r="40" spans="2:16">
      <c r="B40" s="72"/>
      <c r="P40" s="72"/>
    </row>
    <row r="41" spans="2:16">
      <c r="B41" s="72"/>
      <c r="P41" s="72"/>
    </row>
    <row r="42" spans="2:16">
      <c r="B42" s="72"/>
      <c r="P42" s="72"/>
    </row>
    <row r="43" spans="2:16">
      <c r="B43" s="72"/>
      <c r="P43" s="72"/>
    </row>
    <row r="44" spans="2:16">
      <c r="B44" s="72"/>
      <c r="P44" s="72"/>
    </row>
    <row r="45" spans="2:16">
      <c r="B45" s="72"/>
      <c r="P45" s="72"/>
    </row>
    <row r="46" spans="2:16">
      <c r="B46" s="72"/>
      <c r="P46" s="72"/>
    </row>
    <row r="47" spans="2:16">
      <c r="B47" s="72"/>
      <c r="P47" s="72"/>
    </row>
    <row r="48" spans="2:16">
      <c r="B48" s="72"/>
      <c r="P48" s="72"/>
    </row>
    <row r="49" spans="2:16">
      <c r="B49" s="72"/>
      <c r="P49" s="72"/>
    </row>
    <row r="50" spans="2:16">
      <c r="B50" s="72"/>
      <c r="P50" s="72"/>
    </row>
    <row r="51" spans="2:16">
      <c r="B51" s="72"/>
      <c r="P51" s="72"/>
    </row>
    <row r="52" spans="2:16">
      <c r="B52" s="72"/>
      <c r="P52" s="72"/>
    </row>
    <row r="53" spans="2:16">
      <c r="B53" s="72"/>
      <c r="P53" s="72"/>
    </row>
    <row r="54" spans="2:16">
      <c r="B54" s="72"/>
      <c r="P54" s="72"/>
    </row>
    <row r="55" spans="2:16">
      <c r="B55" s="72"/>
      <c r="P55" s="72"/>
    </row>
    <row r="56" spans="2:16">
      <c r="B56" s="72"/>
      <c r="P56" s="72"/>
    </row>
    <row r="57" spans="2:16">
      <c r="B57" s="72"/>
      <c r="P57" s="72"/>
    </row>
    <row r="58" spans="2:16">
      <c r="B58" s="72"/>
      <c r="P58" s="72"/>
    </row>
    <row r="59" spans="2:16">
      <c r="B59" s="72"/>
      <c r="P59" s="72"/>
    </row>
    <row r="60" spans="2:16">
      <c r="B60" s="72"/>
      <c r="P60" s="72"/>
    </row>
    <row r="61" spans="2:16">
      <c r="B61" s="72"/>
      <c r="P61" s="72"/>
    </row>
    <row r="62" spans="2:16">
      <c r="B62" s="72"/>
      <c r="P62" s="72"/>
    </row>
    <row r="63" spans="2:16">
      <c r="B63" s="72"/>
      <c r="P63" s="72"/>
    </row>
    <row r="64" spans="2:16">
      <c r="B64" s="72"/>
      <c r="P64" s="72"/>
    </row>
    <row r="65" spans="2:16">
      <c r="B65" s="72"/>
      <c r="P65" s="72"/>
    </row>
    <row r="66" spans="2:16">
      <c r="B66" s="72"/>
      <c r="P66" s="72"/>
    </row>
    <row r="67" spans="2:16">
      <c r="B67" s="72"/>
      <c r="P67" s="72"/>
    </row>
    <row r="68" spans="2:16">
      <c r="B68" s="72"/>
      <c r="P68" s="72"/>
    </row>
    <row r="69" spans="2:16">
      <c r="B69" s="72"/>
      <c r="P69" s="72"/>
    </row>
    <row r="70" spans="2:16">
      <c r="B70" s="72"/>
      <c r="P70" s="72"/>
    </row>
    <row r="71" spans="2:16">
      <c r="B71" s="72"/>
      <c r="P71" s="72"/>
    </row>
    <row r="72" spans="2:16">
      <c r="B72" s="72"/>
      <c r="P72" s="72"/>
    </row>
    <row r="73" spans="2:16">
      <c r="B73" s="72"/>
      <c r="P73" s="72"/>
    </row>
    <row r="74" spans="2:16">
      <c r="B74" s="72"/>
      <c r="P74" s="72"/>
    </row>
    <row r="75" spans="2:16">
      <c r="B75" s="72"/>
      <c r="P75" s="72"/>
    </row>
    <row r="76" spans="2:16">
      <c r="B76" s="72"/>
      <c r="P76" s="72"/>
    </row>
    <row r="77" spans="2:16">
      <c r="B77" s="72"/>
      <c r="P77" s="72"/>
    </row>
    <row r="78" spans="2:16">
      <c r="B78" s="72"/>
      <c r="P78" s="72"/>
    </row>
    <row r="79" spans="2:16">
      <c r="B79" s="72"/>
      <c r="P79" s="72"/>
    </row>
    <row r="80" spans="2:16">
      <c r="B80" s="72"/>
      <c r="P80" s="72"/>
    </row>
    <row r="81" spans="2:16">
      <c r="B81" s="72"/>
      <c r="P81" s="72"/>
    </row>
    <row r="82" spans="2:16">
      <c r="B82" s="72"/>
      <c r="P82" s="72"/>
    </row>
    <row r="83" spans="2:16">
      <c r="B83" s="72"/>
      <c r="P83" s="72"/>
    </row>
    <row r="84" spans="2:16">
      <c r="B84" s="82"/>
      <c r="C84" s="83"/>
      <c r="D84" s="83"/>
      <c r="E84" s="83"/>
      <c r="F84" s="83"/>
      <c r="G84" s="83"/>
      <c r="H84" s="83"/>
      <c r="I84" s="83"/>
      <c r="J84" s="83"/>
      <c r="K84" s="83"/>
      <c r="L84" s="83"/>
      <c r="M84" s="83"/>
      <c r="N84" s="83"/>
      <c r="O84" s="83"/>
      <c r="P84" s="72"/>
    </row>
  </sheetData>
  <phoneticPr fontId="3"/>
  <pageMargins left="0.47244094488188981" right="0.23622047244094491" top="0.43307086614173229" bottom="0.31496062992125984" header="0.31496062992125984" footer="0.19685039370078741"/>
  <pageSetup paperSize="9" scale="75" orientation="portrait" r:id="rId1"/>
  <headerFooter>
    <oddHeader>&amp;R&amp;"ＭＳ 明朝,標準"&amp;12 2-17.在宅医療に係る分析</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B80"/>
  <sheetViews>
    <sheetView showGridLines="0" zoomScaleNormal="100" zoomScaleSheetLayoutView="100" workbookViewId="0"/>
  </sheetViews>
  <sheetFormatPr defaultColWidth="9" defaultRowHeight="13.5"/>
  <cols>
    <col min="1" max="1" width="4.625" style="10" customWidth="1"/>
    <col min="2" max="2" width="3.25" style="10" customWidth="1"/>
    <col min="3" max="3" width="9.625" style="10" customWidth="1"/>
    <col min="4" max="9" width="13.125" style="10" customWidth="1"/>
    <col min="10" max="12" width="20.625" style="10" customWidth="1"/>
    <col min="13" max="13" width="6.625" style="10" customWidth="1"/>
    <col min="14" max="16384" width="9" style="10"/>
  </cols>
  <sheetData>
    <row r="1" spans="2:2" ht="16.5" customHeight="1">
      <c r="B1" s="10" t="s">
        <v>138</v>
      </c>
    </row>
    <row r="2" spans="2:2" ht="16.5" customHeight="1">
      <c r="B2" s="10" t="s">
        <v>178</v>
      </c>
    </row>
    <row r="79" spans="2:2" ht="16.5" customHeight="1">
      <c r="B79" s="10" t="s">
        <v>227</v>
      </c>
    </row>
    <row r="80" spans="2:2" ht="16.5" customHeight="1">
      <c r="B80" s="10" t="s">
        <v>225</v>
      </c>
    </row>
  </sheetData>
  <phoneticPr fontId="3"/>
  <pageMargins left="0.47244094488188981" right="0.23622047244094491" top="0.43307086614173229" bottom="0.31496062992125984" header="0.31496062992125984" footer="0.19685039370078741"/>
  <pageSetup paperSize="9" scale="75" fitToHeight="0" orientation="portrait" r:id="rId1"/>
  <headerFooter>
    <oddHeader>&amp;R&amp;"ＭＳ 明朝,標準"&amp;12 2-17.在宅医療に係る分析</oddHeader>
  </headerFooter>
  <rowBreaks count="1" manualBreakCount="1">
    <brk id="78" max="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53"/>
  <sheetViews>
    <sheetView showGridLines="0" zoomScaleNormal="100" zoomScaleSheetLayoutView="100" workbookViewId="0"/>
  </sheetViews>
  <sheetFormatPr defaultColWidth="10" defaultRowHeight="16.5" customHeight="1"/>
  <cols>
    <col min="1" max="1" width="4.625" style="2" customWidth="1"/>
    <col min="2" max="2" width="11.5" style="2" customWidth="1"/>
    <col min="3" max="3" width="10.625" style="2" customWidth="1"/>
    <col min="4" max="7" width="9.875" style="2" customWidth="1"/>
    <col min="8" max="9" width="14.25" style="2" customWidth="1"/>
    <col min="10" max="10" width="10" style="2" customWidth="1"/>
    <col min="11" max="11" width="10" style="2"/>
    <col min="12" max="12" width="4.125" style="2" customWidth="1"/>
    <col min="13" max="16384" width="10" style="2"/>
  </cols>
  <sheetData>
    <row r="1" spans="2:11" ht="16.5" customHeight="1">
      <c r="B1" s="10" t="s">
        <v>177</v>
      </c>
    </row>
    <row r="2" spans="2:11" ht="16.5" customHeight="1">
      <c r="B2" s="8" t="s">
        <v>219</v>
      </c>
      <c r="J2" s="3"/>
    </row>
    <row r="3" spans="2:11" ht="38.1" customHeight="1">
      <c r="B3" s="276" t="s">
        <v>134</v>
      </c>
      <c r="C3" s="236" t="s">
        <v>84</v>
      </c>
      <c r="D3" s="229" t="s">
        <v>88</v>
      </c>
      <c r="E3" s="230"/>
      <c r="F3" s="239" t="s">
        <v>135</v>
      </c>
      <c r="G3" s="240"/>
      <c r="H3" s="229" t="s">
        <v>109</v>
      </c>
      <c r="I3" s="230"/>
      <c r="J3" s="239" t="s">
        <v>136</v>
      </c>
      <c r="K3" s="240"/>
    </row>
    <row r="4" spans="2:11" ht="12" customHeight="1">
      <c r="B4" s="277"/>
      <c r="C4" s="237"/>
      <c r="D4" s="20"/>
      <c r="E4" s="21"/>
      <c r="F4" s="20"/>
      <c r="G4" s="21"/>
      <c r="H4" s="20"/>
      <c r="I4" s="21"/>
      <c r="J4" s="20"/>
      <c r="K4" s="21"/>
    </row>
    <row r="5" spans="2:11" ht="27" customHeight="1">
      <c r="B5" s="277"/>
      <c r="C5" s="238"/>
      <c r="D5" s="22" t="s">
        <v>142</v>
      </c>
      <c r="E5" s="23" t="s">
        <v>115</v>
      </c>
      <c r="F5" s="22" t="s">
        <v>142</v>
      </c>
      <c r="G5" s="23" t="s">
        <v>115</v>
      </c>
      <c r="H5" s="22" t="s">
        <v>142</v>
      </c>
      <c r="I5" s="23" t="s">
        <v>115</v>
      </c>
      <c r="J5" s="22" t="s">
        <v>142</v>
      </c>
      <c r="K5" s="23" t="s">
        <v>115</v>
      </c>
    </row>
    <row r="6" spans="2:11" ht="13.5" customHeight="1">
      <c r="B6" s="222" t="s">
        <v>80</v>
      </c>
      <c r="C6" s="123">
        <f>'地区別_在宅(医科)'!D15</f>
        <v>2443</v>
      </c>
      <c r="D6" s="124">
        <f>'地区別_在宅(歯科)'!E15</f>
        <v>254</v>
      </c>
      <c r="E6" s="124">
        <f>'地区別_在宅(歯科)'!F15</f>
        <v>254</v>
      </c>
      <c r="F6" s="88">
        <f>'地区別_在宅(歯科)'!G15</f>
        <v>0.10397052803929595</v>
      </c>
      <c r="G6" s="88">
        <f>'地区別_在宅(歯科)'!H15</f>
        <v>0.10397052803929595</v>
      </c>
      <c r="H6" s="124">
        <f>'地区別_在宅(歯科)'!I15</f>
        <v>41644970</v>
      </c>
      <c r="I6" s="124">
        <f>'地区別_在宅(歯科)'!J15</f>
        <v>41644970</v>
      </c>
      <c r="J6" s="124">
        <f>'地区別_在宅(歯科)'!K15</f>
        <v>163956.57480314962</v>
      </c>
      <c r="K6" s="124">
        <f>'地区別_在宅(歯科)'!L15</f>
        <v>163956.57480314962</v>
      </c>
    </row>
    <row r="7" spans="2:11" ht="13.5" customHeight="1">
      <c r="B7" s="223" t="s">
        <v>75</v>
      </c>
      <c r="C7" s="123">
        <f>'地区別_在宅(医科)'!M15</f>
        <v>8023</v>
      </c>
      <c r="D7" s="124">
        <f>'地区別_在宅(歯科)'!N15</f>
        <v>896</v>
      </c>
      <c r="E7" s="124">
        <f>'地区別_在宅(歯科)'!O15</f>
        <v>896</v>
      </c>
      <c r="F7" s="88">
        <f>'地区別_在宅(歯科)'!P15</f>
        <v>0.11167892309609871</v>
      </c>
      <c r="G7" s="88">
        <f>'地区別_在宅(歯科)'!Q15</f>
        <v>0.11167892309609871</v>
      </c>
      <c r="H7" s="124">
        <f>'地区別_在宅(歯科)'!R15</f>
        <v>152523100</v>
      </c>
      <c r="I7" s="124">
        <f>'地区別_在宅(歯科)'!S15</f>
        <v>152523100</v>
      </c>
      <c r="J7" s="124">
        <f>'地区別_在宅(歯科)'!T15</f>
        <v>170226.67410714287</v>
      </c>
      <c r="K7" s="124">
        <f>'地区別_在宅(歯科)'!U15</f>
        <v>170226.67410714287</v>
      </c>
    </row>
    <row r="8" spans="2:11" ht="13.5" customHeight="1">
      <c r="B8" s="223" t="s">
        <v>81</v>
      </c>
      <c r="C8" s="123">
        <f>'地区別_在宅(医科)'!V15</f>
        <v>462860</v>
      </c>
      <c r="D8" s="124">
        <f>'地区別_在宅(歯科)'!W15</f>
        <v>9018</v>
      </c>
      <c r="E8" s="124">
        <f>'地区別_在宅(歯科)'!X15</f>
        <v>9016</v>
      </c>
      <c r="F8" s="88">
        <f>'地区別_在宅(歯科)'!Y15</f>
        <v>1.948321306658601E-2</v>
      </c>
      <c r="G8" s="88">
        <f>'地区別_在宅(歯科)'!Z15</f>
        <v>1.9478892105604287E-2</v>
      </c>
      <c r="H8" s="124">
        <f>'地区別_在宅(歯科)'!AA15</f>
        <v>1163941440</v>
      </c>
      <c r="I8" s="124">
        <f>'地区別_在宅(歯科)'!AB15</f>
        <v>1163797850</v>
      </c>
      <c r="J8" s="124">
        <f>'地区別_在宅(歯科)'!AC15</f>
        <v>129068.68928809049</v>
      </c>
      <c r="K8" s="124">
        <f>'地区別_在宅(歯科)'!AD15</f>
        <v>129081.39418811003</v>
      </c>
    </row>
    <row r="9" spans="2:11" ht="13.5" customHeight="1">
      <c r="B9" s="223" t="s">
        <v>76</v>
      </c>
      <c r="C9" s="123">
        <f>'地区別_在宅(医科)'!AE15</f>
        <v>402345</v>
      </c>
      <c r="D9" s="124">
        <f>'地区別_在宅(歯科)'!AF15</f>
        <v>18405</v>
      </c>
      <c r="E9" s="124">
        <f>'地区別_在宅(歯科)'!AG15</f>
        <v>18398</v>
      </c>
      <c r="F9" s="88">
        <f>'地区別_在宅(歯科)'!AH15</f>
        <v>4.5744323901129626E-2</v>
      </c>
      <c r="G9" s="88">
        <f>'地区別_在宅(歯科)'!AI15</f>
        <v>4.5726925896929255E-2</v>
      </c>
      <c r="H9" s="124">
        <f>'地区別_在宅(歯科)'!AJ15</f>
        <v>2385880740</v>
      </c>
      <c r="I9" s="124">
        <f>'地区別_在宅(歯科)'!AK15</f>
        <v>2384998290</v>
      </c>
      <c r="J9" s="124">
        <f>'地区別_在宅(歯科)'!AL15</f>
        <v>129632.2053789731</v>
      </c>
      <c r="K9" s="124">
        <f>'地区別_在宅(歯科)'!AM15</f>
        <v>129633.56288727035</v>
      </c>
    </row>
    <row r="10" spans="2:11" ht="13.5" customHeight="1">
      <c r="B10" s="223" t="s">
        <v>77</v>
      </c>
      <c r="C10" s="123">
        <f>'地区別_在宅(医科)'!AN15</f>
        <v>259897</v>
      </c>
      <c r="D10" s="124">
        <f>'地区別_在宅(歯科)'!AO15</f>
        <v>27919</v>
      </c>
      <c r="E10" s="124">
        <f>'地区別_在宅(歯科)'!AP15</f>
        <v>27912</v>
      </c>
      <c r="F10" s="88">
        <f>'地区別_在宅(歯科)'!AQ15</f>
        <v>0.10742332539429081</v>
      </c>
      <c r="G10" s="88">
        <f>'地区別_在宅(歯科)'!AR15</f>
        <v>0.10739639164746034</v>
      </c>
      <c r="H10" s="124">
        <f>'地区別_在宅(歯科)'!AS15</f>
        <v>3539469670</v>
      </c>
      <c r="I10" s="124">
        <f>'地区別_在宅(歯科)'!AT15</f>
        <v>3538654120</v>
      </c>
      <c r="J10" s="124">
        <f>'地区別_在宅(歯科)'!AU15</f>
        <v>126776.37701923422</v>
      </c>
      <c r="K10" s="124">
        <f>'地区別_在宅(歯科)'!AV15</f>
        <v>126778.9524218974</v>
      </c>
    </row>
    <row r="11" spans="2:11" ht="13.5" customHeight="1">
      <c r="B11" s="224" t="s">
        <v>78</v>
      </c>
      <c r="C11" s="123">
        <f>'地区別_在宅(医科)'!AW15</f>
        <v>121354</v>
      </c>
      <c r="D11" s="124">
        <f>'地区別_在宅(歯科)'!AX15</f>
        <v>24419</v>
      </c>
      <c r="E11" s="124">
        <f>'地区別_在宅(歯科)'!AY15</f>
        <v>24408</v>
      </c>
      <c r="F11" s="88">
        <f>'地区別_在宅(歯科)'!AZ15</f>
        <v>0.20122122056133296</v>
      </c>
      <c r="G11" s="88">
        <f>'地区別_在宅(歯科)'!BA15</f>
        <v>0.20113057666001943</v>
      </c>
      <c r="H11" s="124">
        <f>'地区別_在宅(歯科)'!BB15</f>
        <v>2994658720</v>
      </c>
      <c r="I11" s="124">
        <f>'地区別_在宅(歯科)'!BC15</f>
        <v>2993543800</v>
      </c>
      <c r="J11" s="124">
        <f>'地区別_在宅(歯科)'!BD15</f>
        <v>122636.41918178467</v>
      </c>
      <c r="K11" s="124">
        <f>'地区別_在宅(歯科)'!BE15</f>
        <v>122646.00950508031</v>
      </c>
    </row>
    <row r="12" spans="2:11" ht="13.5" customHeight="1" thickBot="1">
      <c r="B12" s="225" t="s">
        <v>79</v>
      </c>
      <c r="C12" s="123">
        <f>'地区別_在宅(医科)'!BF15</f>
        <v>46223</v>
      </c>
      <c r="D12" s="126">
        <f>'地区別_在宅(歯科)'!BG15</f>
        <v>12793</v>
      </c>
      <c r="E12" s="126">
        <f>'地区別_在宅(歯科)'!BH15</f>
        <v>12786</v>
      </c>
      <c r="F12" s="89">
        <f>'地区別_在宅(歯科)'!BI15</f>
        <v>0.27676697747874435</v>
      </c>
      <c r="G12" s="89">
        <f>'地区別_在宅(歯科)'!BJ15</f>
        <v>0.27661553771931724</v>
      </c>
      <c r="H12" s="126">
        <f>'地区別_在宅(歯科)'!BK15</f>
        <v>1545415440</v>
      </c>
      <c r="I12" s="126">
        <f>'地区別_在宅(歯科)'!BL15</f>
        <v>1544929600</v>
      </c>
      <c r="J12" s="126">
        <f>'地区別_在宅(歯科)'!BM15</f>
        <v>120801.64464941765</v>
      </c>
      <c r="K12" s="126">
        <f>'地区別_在宅(歯科)'!BN15</f>
        <v>120829.78257469107</v>
      </c>
    </row>
    <row r="13" spans="2:11" ht="13.5" customHeight="1" thickTop="1">
      <c r="B13" s="171" t="s">
        <v>189</v>
      </c>
      <c r="C13" s="127">
        <f>'地区別_在宅(医科)'!BO15</f>
        <v>1303145</v>
      </c>
      <c r="D13" s="128">
        <f>'地区別_在宅(歯科)'!BP15</f>
        <v>93704</v>
      </c>
      <c r="E13" s="128">
        <f>'地区別_在宅(歯科)'!BQ15</f>
        <v>93670</v>
      </c>
      <c r="F13" s="90">
        <f>'地区別_在宅(歯科)'!BR15</f>
        <v>7.190604268903307E-2</v>
      </c>
      <c r="G13" s="90">
        <f>'地区別_在宅(歯科)'!BS15</f>
        <v>7.1879951962367961E-2</v>
      </c>
      <c r="H13" s="128">
        <f>'地区別_在宅(歯科)'!BT15</f>
        <v>11823534080</v>
      </c>
      <c r="I13" s="128">
        <f>'地区別_在宅(歯科)'!BU15</f>
        <v>11820091730</v>
      </c>
      <c r="J13" s="128">
        <f>'地区別_在宅(歯科)'!BV15</f>
        <v>126179.60898147358</v>
      </c>
      <c r="K13" s="128">
        <f>'地区別_在宅(歯科)'!BW15</f>
        <v>126188.65944272446</v>
      </c>
    </row>
    <row r="14" spans="2:11" ht="13.5" customHeight="1">
      <c r="B14" s="39" t="s">
        <v>204</v>
      </c>
      <c r="C14" s="5"/>
      <c r="D14" s="5"/>
      <c r="E14" s="5"/>
      <c r="F14" s="5"/>
      <c r="G14" s="6"/>
      <c r="H14" s="6"/>
      <c r="I14" s="107"/>
    </row>
    <row r="15" spans="2:11" ht="13.5" customHeight="1">
      <c r="B15" s="40" t="s">
        <v>82</v>
      </c>
    </row>
    <row r="16" spans="2:11" ht="13.5" customHeight="1">
      <c r="B16" s="40" t="s">
        <v>203</v>
      </c>
    </row>
    <row r="17" spans="1:10" ht="13.5" customHeight="1">
      <c r="B17" s="41" t="s">
        <v>183</v>
      </c>
    </row>
    <row r="18" spans="1:10" ht="13.5" customHeight="1">
      <c r="B18" s="41" t="s">
        <v>185</v>
      </c>
    </row>
    <row r="19" spans="1:10" ht="13.5" customHeight="1">
      <c r="B19" s="41" t="s">
        <v>184</v>
      </c>
    </row>
    <row r="20" spans="1:10" ht="13.5" customHeight="1">
      <c r="B20" s="41" t="s">
        <v>185</v>
      </c>
    </row>
    <row r="21" spans="1:10" ht="13.5" customHeight="1">
      <c r="B21" s="41"/>
    </row>
    <row r="22" spans="1:10" ht="13.5" customHeight="1">
      <c r="B22" s="41"/>
    </row>
    <row r="23" spans="1:10" ht="16.5" customHeight="1">
      <c r="B23" s="10" t="s">
        <v>177</v>
      </c>
    </row>
    <row r="24" spans="1:10" ht="16.5" customHeight="1">
      <c r="B24" s="8" t="s">
        <v>219</v>
      </c>
      <c r="J24" s="3"/>
    </row>
    <row r="25" spans="1:10" ht="15" customHeight="1">
      <c r="B25" s="4"/>
    </row>
    <row r="26" spans="1:10" ht="15" customHeight="1">
      <c r="A26" s="4"/>
    </row>
    <row r="27" spans="1:10" ht="15" customHeight="1">
      <c r="A27" s="4"/>
    </row>
    <row r="28" spans="1:10" ht="15" customHeight="1">
      <c r="A28" s="4"/>
    </row>
    <row r="47" spans="2:2" ht="13.5" customHeight="1">
      <c r="B47" s="39" t="s">
        <v>204</v>
      </c>
    </row>
    <row r="48" spans="2:2" ht="13.5" customHeight="1">
      <c r="B48" s="40" t="s">
        <v>82</v>
      </c>
    </row>
    <row r="49" spans="2:2" ht="13.5" customHeight="1">
      <c r="B49" s="40" t="s">
        <v>203</v>
      </c>
    </row>
    <row r="50" spans="2:2" ht="13.5" customHeight="1">
      <c r="B50" s="41" t="s">
        <v>183</v>
      </c>
    </row>
    <row r="51" spans="2:2" ht="13.5" customHeight="1">
      <c r="B51" s="41" t="s">
        <v>185</v>
      </c>
    </row>
    <row r="52" spans="2:2" ht="13.5" customHeight="1">
      <c r="B52" s="41" t="s">
        <v>184</v>
      </c>
    </row>
    <row r="53" spans="2:2" ht="13.5" customHeight="1">
      <c r="B53" s="41" t="s">
        <v>185</v>
      </c>
    </row>
  </sheetData>
  <mergeCells count="6">
    <mergeCell ref="F3:G3"/>
    <mergeCell ref="H3:I3"/>
    <mergeCell ref="J3:K3"/>
    <mergeCell ref="D3:E3"/>
    <mergeCell ref="B3:B5"/>
    <mergeCell ref="C3:C5"/>
  </mergeCells>
  <phoneticPr fontId="3"/>
  <pageMargins left="0.47244094488188981" right="0.23622047244094491" top="0.43307086614173229" bottom="0.31496062992125984" header="0.31496062992125984" footer="0.19685039370078741"/>
  <pageSetup paperSize="9" scale="75" orientation="portrait" r:id="rId1"/>
  <headerFooter>
    <oddHeader>&amp;R&amp;"ＭＳ 明朝,標準"&amp;12 2-17.在宅医療に係る分析</oddHeader>
  </headerFooter>
  <ignoredErrors>
    <ignoredError sqref="C6:E13" emptyCellReferenc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F5FF1-83F3-4F29-9EB9-56982C44DF9B}">
  <dimension ref="A1:N26"/>
  <sheetViews>
    <sheetView showGridLines="0" zoomScaleNormal="100" zoomScaleSheetLayoutView="100" workbookViewId="0"/>
  </sheetViews>
  <sheetFormatPr defaultColWidth="10" defaultRowHeight="16.5" customHeight="1"/>
  <cols>
    <col min="1" max="1" width="4.625" style="2" customWidth="1"/>
    <col min="2" max="2" width="12.625" style="2" customWidth="1"/>
    <col min="3" max="3" width="10.625" style="2" customWidth="1"/>
    <col min="4" max="7" width="9.875" style="2" customWidth="1"/>
    <col min="8" max="9" width="14.25" style="2" customWidth="1"/>
    <col min="10" max="10" width="10" style="2" customWidth="1"/>
    <col min="11" max="16384" width="10" style="2"/>
  </cols>
  <sheetData>
    <row r="1" spans="2:11" ht="16.5" customHeight="1">
      <c r="B1" s="10" t="s">
        <v>177</v>
      </c>
    </row>
    <row r="2" spans="2:11" ht="16.5" customHeight="1">
      <c r="B2" s="8" t="s">
        <v>319</v>
      </c>
      <c r="J2" s="3"/>
    </row>
    <row r="3" spans="2:11" ht="38.1" customHeight="1">
      <c r="B3" s="233" t="s">
        <v>320</v>
      </c>
      <c r="C3" s="242" t="s">
        <v>84</v>
      </c>
      <c r="D3" s="229" t="s">
        <v>88</v>
      </c>
      <c r="E3" s="230"/>
      <c r="F3" s="241" t="s">
        <v>135</v>
      </c>
      <c r="G3" s="240"/>
      <c r="H3" s="229" t="s">
        <v>109</v>
      </c>
      <c r="I3" s="230"/>
      <c r="J3" s="241" t="s">
        <v>136</v>
      </c>
      <c r="K3" s="240"/>
    </row>
    <row r="4" spans="2:11" ht="12" customHeight="1">
      <c r="B4" s="234"/>
      <c r="C4" s="237"/>
      <c r="D4" s="208"/>
      <c r="E4" s="209"/>
      <c r="F4" s="208"/>
      <c r="G4" s="209"/>
      <c r="H4" s="208"/>
      <c r="I4" s="209"/>
      <c r="J4" s="208"/>
      <c r="K4" s="209"/>
    </row>
    <row r="5" spans="2:11" ht="27" customHeight="1">
      <c r="B5" s="235"/>
      <c r="C5" s="238"/>
      <c r="D5" s="68" t="s">
        <v>142</v>
      </c>
      <c r="E5" s="54" t="s">
        <v>115</v>
      </c>
      <c r="F5" s="68" t="s">
        <v>142</v>
      </c>
      <c r="G5" s="54" t="s">
        <v>115</v>
      </c>
      <c r="H5" s="68" t="s">
        <v>142</v>
      </c>
      <c r="I5" s="54" t="s">
        <v>115</v>
      </c>
      <c r="J5" s="68" t="s">
        <v>142</v>
      </c>
      <c r="K5" s="54" t="s">
        <v>115</v>
      </c>
    </row>
    <row r="6" spans="2:11" ht="13.5" customHeight="1">
      <c r="B6" s="226" t="s">
        <v>208</v>
      </c>
      <c r="C6" s="123">
        <f>'要介護度別_在宅(医科)'!C6</f>
        <v>971688</v>
      </c>
      <c r="D6" s="124">
        <v>35183</v>
      </c>
      <c r="E6" s="124">
        <v>35180</v>
      </c>
      <c r="F6" s="88">
        <f t="shared" ref="F6:F13" si="0">IFERROR(D6/C6,"-")</f>
        <v>3.6208124418537636E-2</v>
      </c>
      <c r="G6" s="88">
        <f t="shared" ref="G6:G13" si="1">IFERROR(E6/C6,"-")</f>
        <v>3.6205037007763806E-2</v>
      </c>
      <c r="H6" s="124">
        <v>4637837930</v>
      </c>
      <c r="I6" s="124">
        <v>4637358820</v>
      </c>
      <c r="J6" s="124">
        <f t="shared" ref="J6:K13" si="2">IFERROR(H6/D6,"-")</f>
        <v>131820.42264730125</v>
      </c>
      <c r="K6" s="124">
        <f t="shared" si="2"/>
        <v>131818.04491188176</v>
      </c>
    </row>
    <row r="7" spans="2:11" ht="13.5" customHeight="1">
      <c r="B7" s="223" t="s">
        <v>209</v>
      </c>
      <c r="C7" s="123">
        <f>'要介護度別_在宅(医科)'!C7</f>
        <v>59974</v>
      </c>
      <c r="D7" s="124">
        <v>845</v>
      </c>
      <c r="E7" s="124">
        <v>845</v>
      </c>
      <c r="F7" s="88">
        <f t="shared" si="0"/>
        <v>1.4089438756794611E-2</v>
      </c>
      <c r="G7" s="88">
        <f t="shared" si="1"/>
        <v>1.4089438756794611E-2</v>
      </c>
      <c r="H7" s="124">
        <v>75726800</v>
      </c>
      <c r="I7" s="124">
        <v>75726800</v>
      </c>
      <c r="J7" s="124">
        <f t="shared" si="2"/>
        <v>89617.514792899412</v>
      </c>
      <c r="K7" s="124">
        <f t="shared" si="2"/>
        <v>89617.514792899412</v>
      </c>
    </row>
    <row r="8" spans="2:11" ht="13.5" customHeight="1">
      <c r="B8" s="224" t="s">
        <v>210</v>
      </c>
      <c r="C8" s="123">
        <f>'要介護度別_在宅(医科)'!C8</f>
        <v>43186</v>
      </c>
      <c r="D8" s="124">
        <v>1111</v>
      </c>
      <c r="E8" s="124">
        <v>1111</v>
      </c>
      <c r="F8" s="88">
        <f t="shared" si="0"/>
        <v>2.5725929699439633E-2</v>
      </c>
      <c r="G8" s="88">
        <f t="shared" si="1"/>
        <v>2.5725929699439633E-2</v>
      </c>
      <c r="H8" s="124">
        <v>119895650</v>
      </c>
      <c r="I8" s="124">
        <v>119895650</v>
      </c>
      <c r="J8" s="124">
        <f t="shared" si="2"/>
        <v>107916.87668766877</v>
      </c>
      <c r="K8" s="124">
        <f t="shared" si="2"/>
        <v>107916.87668766877</v>
      </c>
    </row>
    <row r="9" spans="2:11" ht="13.5" customHeight="1">
      <c r="B9" s="228" t="s">
        <v>211</v>
      </c>
      <c r="C9" s="123">
        <f>'要介護度別_在宅(医科)'!C9</f>
        <v>60162</v>
      </c>
      <c r="D9" s="124">
        <v>5359</v>
      </c>
      <c r="E9" s="124">
        <v>5355</v>
      </c>
      <c r="F9" s="88">
        <f t="shared" si="0"/>
        <v>8.9076161031880582E-2</v>
      </c>
      <c r="G9" s="88">
        <f t="shared" si="1"/>
        <v>8.9009673880522583E-2</v>
      </c>
      <c r="H9" s="124">
        <v>544752820</v>
      </c>
      <c r="I9" s="124">
        <v>544369470</v>
      </c>
      <c r="J9" s="124">
        <f t="shared" si="2"/>
        <v>101651.95372270946</v>
      </c>
      <c r="K9" s="124">
        <f t="shared" si="2"/>
        <v>101656.2969187675</v>
      </c>
    </row>
    <row r="10" spans="2:11" ht="13.5" customHeight="1">
      <c r="B10" s="228" t="s">
        <v>212</v>
      </c>
      <c r="C10" s="123">
        <f>'要介護度別_在宅(医科)'!C10</f>
        <v>51200</v>
      </c>
      <c r="D10" s="124">
        <v>7847</v>
      </c>
      <c r="E10" s="124">
        <v>7843</v>
      </c>
      <c r="F10" s="88">
        <f t="shared" si="0"/>
        <v>0.15326171875</v>
      </c>
      <c r="G10" s="88">
        <f t="shared" si="1"/>
        <v>0.15318359375000001</v>
      </c>
      <c r="H10" s="124">
        <v>859036030</v>
      </c>
      <c r="I10" s="124">
        <v>858372790</v>
      </c>
      <c r="J10" s="124">
        <f t="shared" si="2"/>
        <v>109473.17828469479</v>
      </c>
      <c r="K10" s="124">
        <f t="shared" si="2"/>
        <v>109444.44600280505</v>
      </c>
    </row>
    <row r="11" spans="2:11" ht="13.5" customHeight="1">
      <c r="B11" s="228" t="s">
        <v>213</v>
      </c>
      <c r="C11" s="123">
        <f>'要介護度別_在宅(医科)'!C11</f>
        <v>40179</v>
      </c>
      <c r="D11" s="124">
        <v>11816</v>
      </c>
      <c r="E11" s="124">
        <v>11813</v>
      </c>
      <c r="F11" s="88">
        <f t="shared" si="0"/>
        <v>0.29408397421538612</v>
      </c>
      <c r="G11" s="88">
        <f t="shared" si="1"/>
        <v>0.29400930834515543</v>
      </c>
      <c r="H11" s="124">
        <v>1430911680</v>
      </c>
      <c r="I11" s="124">
        <v>1430671530</v>
      </c>
      <c r="J11" s="124">
        <f t="shared" si="2"/>
        <v>121099.49898442789</v>
      </c>
      <c r="K11" s="124">
        <f t="shared" si="2"/>
        <v>121109.92381274866</v>
      </c>
    </row>
    <row r="12" spans="2:11" ht="13.5" customHeight="1">
      <c r="B12" s="228" t="s">
        <v>214</v>
      </c>
      <c r="C12" s="123">
        <f>'要介護度別_在宅(医科)'!C12</f>
        <v>42545</v>
      </c>
      <c r="D12" s="124">
        <v>16408</v>
      </c>
      <c r="E12" s="124">
        <v>16401</v>
      </c>
      <c r="F12" s="88">
        <f t="shared" si="0"/>
        <v>0.38566223998119636</v>
      </c>
      <c r="G12" s="88">
        <f t="shared" si="1"/>
        <v>0.38549770830884944</v>
      </c>
      <c r="H12" s="124">
        <v>2099932700</v>
      </c>
      <c r="I12" s="124">
        <v>2099000170</v>
      </c>
      <c r="J12" s="124">
        <f t="shared" si="2"/>
        <v>127982.24646513896</v>
      </c>
      <c r="K12" s="124">
        <f t="shared" si="2"/>
        <v>127980.01158465947</v>
      </c>
    </row>
    <row r="13" spans="2:11" ht="13.5" customHeight="1" thickBot="1">
      <c r="B13" s="225" t="s">
        <v>215</v>
      </c>
      <c r="C13" s="123">
        <f>'要介護度別_在宅(医科)'!C13</f>
        <v>34211</v>
      </c>
      <c r="D13" s="126">
        <v>15135</v>
      </c>
      <c r="E13" s="126">
        <v>15122</v>
      </c>
      <c r="F13" s="89">
        <f t="shared" si="0"/>
        <v>0.44240156674753733</v>
      </c>
      <c r="G13" s="89">
        <f t="shared" si="1"/>
        <v>0.44202157200900294</v>
      </c>
      <c r="H13" s="126">
        <v>2055440470</v>
      </c>
      <c r="I13" s="126">
        <v>2054696500</v>
      </c>
      <c r="J13" s="126">
        <f t="shared" si="2"/>
        <v>135807.1007598282</v>
      </c>
      <c r="K13" s="126">
        <f t="shared" si="2"/>
        <v>135874.65282370057</v>
      </c>
    </row>
    <row r="14" spans="2:11" ht="13.5" customHeight="1" thickTop="1">
      <c r="B14" s="171" t="s">
        <v>322</v>
      </c>
      <c r="C14" s="127">
        <f>'地区別_在宅(医科)'!BO15</f>
        <v>1303145</v>
      </c>
      <c r="D14" s="193">
        <f>'地区別_在宅(歯科)'!BP15</f>
        <v>93704</v>
      </c>
      <c r="E14" s="193">
        <f>'地区別_在宅(歯科)'!BQ15</f>
        <v>93670</v>
      </c>
      <c r="F14" s="194">
        <f>'地区別_在宅(歯科)'!BR15</f>
        <v>7.190604268903307E-2</v>
      </c>
      <c r="G14" s="194">
        <f>'地区別_在宅(歯科)'!BS15</f>
        <v>7.1879951962367961E-2</v>
      </c>
      <c r="H14" s="193">
        <f>'地区別_在宅(歯科)'!BT15</f>
        <v>11823534080</v>
      </c>
      <c r="I14" s="193">
        <f>'地区別_在宅(歯科)'!BU15</f>
        <v>11820091730</v>
      </c>
      <c r="J14" s="193">
        <f>'地区別_在宅(歯科)'!BV15</f>
        <v>126179.60898147358</v>
      </c>
      <c r="K14" s="193">
        <f>'地区別_在宅(歯科)'!BW15</f>
        <v>126188.65944272446</v>
      </c>
    </row>
    <row r="15" spans="2:11" ht="15" customHeight="1">
      <c r="B15" s="39"/>
      <c r="C15" s="5"/>
      <c r="D15" s="5"/>
      <c r="E15" s="5"/>
      <c r="F15" s="5"/>
      <c r="G15" s="6"/>
      <c r="H15" s="6"/>
      <c r="I15" s="107"/>
    </row>
    <row r="16" spans="2:11" ht="15" customHeight="1">
      <c r="B16" s="41"/>
    </row>
    <row r="17" spans="1:14" ht="16.5" customHeight="1">
      <c r="B17" s="10" t="s">
        <v>177</v>
      </c>
    </row>
    <row r="18" spans="1:14" ht="16.5" customHeight="1">
      <c r="B18" s="8" t="s">
        <v>323</v>
      </c>
      <c r="J18" s="3"/>
      <c r="N18" s="2" t="s">
        <v>216</v>
      </c>
    </row>
    <row r="19" spans="1:14" ht="15" customHeight="1">
      <c r="B19" s="4"/>
      <c r="N19" s="2" t="s">
        <v>208</v>
      </c>
    </row>
    <row r="20" spans="1:14" ht="15" customHeight="1">
      <c r="A20" s="4"/>
      <c r="N20" s="2" t="s">
        <v>209</v>
      </c>
    </row>
    <row r="21" spans="1:14" ht="15" customHeight="1">
      <c r="A21" s="4"/>
      <c r="N21" s="2" t="s">
        <v>210</v>
      </c>
    </row>
    <row r="22" spans="1:14" ht="15" customHeight="1">
      <c r="A22" s="4"/>
      <c r="N22" s="2" t="s">
        <v>211</v>
      </c>
    </row>
    <row r="23" spans="1:14" ht="16.5" customHeight="1">
      <c r="N23" s="2" t="s">
        <v>212</v>
      </c>
    </row>
    <row r="24" spans="1:14" ht="16.5" customHeight="1">
      <c r="N24" s="2" t="s">
        <v>213</v>
      </c>
    </row>
    <row r="25" spans="1:14" ht="16.5" customHeight="1">
      <c r="N25" s="2" t="s">
        <v>214</v>
      </c>
    </row>
    <row r="26" spans="1:14" ht="16.5" customHeight="1">
      <c r="N26" s="2" t="s">
        <v>215</v>
      </c>
    </row>
  </sheetData>
  <mergeCells count="6">
    <mergeCell ref="J3:K3"/>
    <mergeCell ref="B3:B5"/>
    <mergeCell ref="C3:C5"/>
    <mergeCell ref="D3:E3"/>
    <mergeCell ref="F3:G3"/>
    <mergeCell ref="H3:I3"/>
  </mergeCells>
  <phoneticPr fontId="3"/>
  <pageMargins left="0.47244094488188981" right="0.23622047244094491" top="0.43307086614173229" bottom="0.31496062992125984" header="0.31496062992125984" footer="0.19685039370078741"/>
  <pageSetup paperSize="9" scale="74" orientation="portrait" r:id="rId1"/>
  <headerFooter>
    <oddHeader>&amp;R&amp;"ＭＳ 明朝,標準"&amp;12 2-17.在宅医療に係る分析</oddHeader>
  </headerFooter>
  <ignoredErrors>
    <ignoredError sqref="C7:C14 F6:G6 J6:K6 F7:G7 J7:K7 F8:G8 J8:K8 F9:G9 J9:K9 F10:G10 J10:K10 F11:G11 J11:K11 F12:G12 J12:K12 F13:G13 J13:K13 D14:E14" emptyCellReferenc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FE6A7-A85C-4BFA-BADC-D511F125B81D}">
  <sheetPr codeName="Sheet11"/>
  <dimension ref="B1:K8"/>
  <sheetViews>
    <sheetView showGridLines="0" zoomScaleNormal="100" zoomScaleSheetLayoutView="100" workbookViewId="0"/>
  </sheetViews>
  <sheetFormatPr defaultColWidth="10" defaultRowHeight="16.5" customHeight="1"/>
  <cols>
    <col min="1" max="1" width="4.625" style="2" customWidth="1"/>
    <col min="2" max="2" width="11.5" style="2" customWidth="1"/>
    <col min="3" max="3" width="10.625" style="2" customWidth="1"/>
    <col min="4" max="7" width="9.875" style="2" customWidth="1"/>
    <col min="8" max="9" width="14.25" style="2" customWidth="1"/>
    <col min="10" max="10" width="10" style="2" customWidth="1"/>
    <col min="11" max="16384" width="10" style="2"/>
  </cols>
  <sheetData>
    <row r="1" spans="2:11" ht="16.5" customHeight="1">
      <c r="B1" s="10" t="s">
        <v>177</v>
      </c>
    </row>
    <row r="2" spans="2:11" ht="16.5" customHeight="1">
      <c r="B2" s="8" t="s">
        <v>220</v>
      </c>
      <c r="J2" s="3"/>
    </row>
    <row r="3" spans="2:11" ht="38.1" customHeight="1">
      <c r="B3" s="233" t="s">
        <v>198</v>
      </c>
      <c r="C3" s="236" t="s">
        <v>84</v>
      </c>
      <c r="D3" s="229" t="s">
        <v>88</v>
      </c>
      <c r="E3" s="230"/>
      <c r="F3" s="241" t="s">
        <v>135</v>
      </c>
      <c r="G3" s="240"/>
      <c r="H3" s="229" t="s">
        <v>109</v>
      </c>
      <c r="I3" s="230"/>
      <c r="J3" s="241" t="s">
        <v>136</v>
      </c>
      <c r="K3" s="240"/>
    </row>
    <row r="4" spans="2:11" ht="12" customHeight="1">
      <c r="B4" s="234"/>
      <c r="C4" s="237"/>
      <c r="D4" s="190"/>
      <c r="E4" s="191"/>
      <c r="F4" s="190"/>
      <c r="G4" s="191"/>
      <c r="H4" s="190"/>
      <c r="I4" s="191"/>
      <c r="J4" s="190"/>
      <c r="K4" s="191"/>
    </row>
    <row r="5" spans="2:11" ht="27" customHeight="1">
      <c r="B5" s="235"/>
      <c r="C5" s="238"/>
      <c r="D5" s="68" t="s">
        <v>142</v>
      </c>
      <c r="E5" s="54" t="s">
        <v>115</v>
      </c>
      <c r="F5" s="68" t="s">
        <v>142</v>
      </c>
      <c r="G5" s="54" t="s">
        <v>115</v>
      </c>
      <c r="H5" s="68" t="s">
        <v>142</v>
      </c>
      <c r="I5" s="54" t="s">
        <v>115</v>
      </c>
      <c r="J5" s="68" t="s">
        <v>142</v>
      </c>
      <c r="K5" s="54" t="s">
        <v>115</v>
      </c>
    </row>
    <row r="6" spans="2:11" ht="13.5" customHeight="1">
      <c r="B6" s="226" t="s">
        <v>199</v>
      </c>
      <c r="C6" s="123">
        <f>'男女別_在宅(医科)'!C6</f>
        <v>522326</v>
      </c>
      <c r="D6" s="123">
        <v>25199</v>
      </c>
      <c r="E6" s="123">
        <v>25191</v>
      </c>
      <c r="F6" s="163">
        <f>IFERROR(D6/C6,"-")</f>
        <v>4.8243817079754787E-2</v>
      </c>
      <c r="G6" s="163">
        <f>IFERROR(E6/C6,"-")</f>
        <v>4.82285009744872E-2</v>
      </c>
      <c r="H6" s="123">
        <v>2982869720</v>
      </c>
      <c r="I6" s="123">
        <v>2981593930</v>
      </c>
      <c r="J6" s="123">
        <f>IFERROR(H6/D6,"-")</f>
        <v>118372.54335489504</v>
      </c>
      <c r="K6" s="140">
        <f>IFERROR(I6/E6,"-")</f>
        <v>118359.49069111985</v>
      </c>
    </row>
    <row r="7" spans="2:11" ht="13.5" customHeight="1" thickBot="1">
      <c r="B7" s="224" t="s">
        <v>200</v>
      </c>
      <c r="C7" s="123">
        <f>'男女別_在宅(医科)'!C7</f>
        <v>780819</v>
      </c>
      <c r="D7" s="125">
        <v>68505</v>
      </c>
      <c r="E7" s="125">
        <v>68479</v>
      </c>
      <c r="F7" s="164">
        <f>IFERROR(D7/C7,"-")</f>
        <v>8.7734801535311005E-2</v>
      </c>
      <c r="G7" s="164">
        <f>IFERROR(E7/C7,"-")</f>
        <v>8.7701503165266217E-2</v>
      </c>
      <c r="H7" s="125">
        <v>8840664360</v>
      </c>
      <c r="I7" s="125">
        <v>8838497800</v>
      </c>
      <c r="J7" s="125">
        <f>IFERROR(H7/D7,"-")</f>
        <v>129051.37376833808</v>
      </c>
      <c r="K7" s="165">
        <f>IFERROR(I7/E7,"-")</f>
        <v>129068.73348033703</v>
      </c>
    </row>
    <row r="8" spans="2:11" ht="13.5" customHeight="1" thickTop="1">
      <c r="B8" s="227" t="s">
        <v>201</v>
      </c>
      <c r="C8" s="127">
        <f>'地区別_在宅(医科)'!BO15</f>
        <v>1303145</v>
      </c>
      <c r="D8" s="193">
        <f>'地区別_在宅(歯科)'!BP15</f>
        <v>93704</v>
      </c>
      <c r="E8" s="193">
        <f>'地区別_在宅(歯科)'!BQ15</f>
        <v>93670</v>
      </c>
      <c r="F8" s="194">
        <f>'地区別_在宅(歯科)'!BR15</f>
        <v>7.190604268903307E-2</v>
      </c>
      <c r="G8" s="194">
        <f>'地区別_在宅(歯科)'!BS15</f>
        <v>7.1879951962367961E-2</v>
      </c>
      <c r="H8" s="193">
        <f>'地区別_在宅(歯科)'!BT15</f>
        <v>11823534080</v>
      </c>
      <c r="I8" s="193">
        <f>'地区別_在宅(歯科)'!BU15</f>
        <v>11820091730</v>
      </c>
      <c r="J8" s="193">
        <f>'地区別_在宅(歯科)'!BV15</f>
        <v>126179.60898147358</v>
      </c>
      <c r="K8" s="193">
        <f>'地区別_在宅(歯科)'!BW15</f>
        <v>126188.65944272446</v>
      </c>
    </row>
  </sheetData>
  <mergeCells count="6">
    <mergeCell ref="J3:K3"/>
    <mergeCell ref="B3:B5"/>
    <mergeCell ref="C3:C5"/>
    <mergeCell ref="D3:E3"/>
    <mergeCell ref="F3:G3"/>
    <mergeCell ref="H3:I3"/>
  </mergeCells>
  <phoneticPr fontId="3"/>
  <pageMargins left="0.47244094488188981" right="0.23622047244094491" top="0.43307086614173229" bottom="0.31496062992125984" header="0.31496062992125984" footer="0.19685039370078741"/>
  <pageSetup paperSize="9" scale="75" orientation="portrait" r:id="rId1"/>
  <headerFooter>
    <oddHeader>&amp;R&amp;"ＭＳ 明朝,標準"&amp;12 2-17.在宅医療に係る分析</oddHeader>
  </headerFooter>
  <ignoredErrors>
    <ignoredError sqref="F6:G6 J6:K6 F7:G7 J7:K7 C8:E8" emptyCellReferenc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1:CH28"/>
  <sheetViews>
    <sheetView showGridLines="0" zoomScaleNormal="100" zoomScaleSheetLayoutView="100" workbookViewId="0"/>
  </sheetViews>
  <sheetFormatPr defaultColWidth="9" defaultRowHeight="13.5"/>
  <cols>
    <col min="1" max="1" width="4.625" style="11" customWidth="1"/>
    <col min="2" max="2" width="3.625" style="11" customWidth="1"/>
    <col min="3" max="3" width="17.625" style="11" customWidth="1"/>
    <col min="4" max="4" width="9.625" style="11" customWidth="1"/>
    <col min="5" max="12" width="9" style="11" customWidth="1"/>
    <col min="13" max="13" width="9.625" style="11" customWidth="1"/>
    <col min="14" max="21" width="9" style="11" customWidth="1"/>
    <col min="22" max="22" width="9.625" style="11" customWidth="1"/>
    <col min="23" max="30" width="9" style="11" customWidth="1"/>
    <col min="31" max="31" width="9.625" style="11" customWidth="1"/>
    <col min="32" max="39" width="9" style="11" customWidth="1"/>
    <col min="40" max="40" width="9.625" style="11" customWidth="1"/>
    <col min="41" max="48" width="9" style="11" customWidth="1"/>
    <col min="49" max="49" width="9.625" style="11" customWidth="1"/>
    <col min="50" max="57" width="9" style="11" customWidth="1"/>
    <col min="58" max="58" width="9.625" style="11" customWidth="1"/>
    <col min="59" max="66" width="9" style="11" customWidth="1"/>
    <col min="67" max="67" width="9.625" style="11" customWidth="1"/>
    <col min="68" max="75" width="9" style="11" customWidth="1"/>
    <col min="76" max="76" width="9" style="11"/>
    <col min="77" max="77" width="14.75" style="46" customWidth="1"/>
    <col min="78" max="78" width="9.125" style="46" bestFit="1" customWidth="1"/>
    <col min="79" max="79" width="9.125" style="46" customWidth="1"/>
    <col min="80" max="80" width="15" style="46" customWidth="1"/>
    <col min="81" max="82" width="9.5" style="46" customWidth="1"/>
    <col min="83" max="83" width="11.125" style="49" customWidth="1"/>
    <col min="84" max="86" width="9" style="46"/>
    <col min="87" max="16384" width="9" style="11"/>
  </cols>
  <sheetData>
    <row r="1" spans="2:86" ht="16.5" customHeight="1">
      <c r="B1" s="10" t="s">
        <v>177</v>
      </c>
    </row>
    <row r="2" spans="2:86" ht="16.5" customHeight="1">
      <c r="B2" s="10" t="s">
        <v>221</v>
      </c>
    </row>
    <row r="3" spans="2:86" ht="16.5" customHeight="1">
      <c r="B3" s="262"/>
      <c r="C3" s="265" t="s">
        <v>74</v>
      </c>
      <c r="D3" s="259" t="s">
        <v>66</v>
      </c>
      <c r="E3" s="260"/>
      <c r="F3" s="260"/>
      <c r="G3" s="260"/>
      <c r="H3" s="260"/>
      <c r="I3" s="260"/>
      <c r="J3" s="260"/>
      <c r="K3" s="260"/>
      <c r="L3" s="257"/>
      <c r="M3" s="259" t="s">
        <v>67</v>
      </c>
      <c r="N3" s="260"/>
      <c r="O3" s="260"/>
      <c r="P3" s="260"/>
      <c r="Q3" s="260"/>
      <c r="R3" s="260"/>
      <c r="S3" s="260"/>
      <c r="T3" s="260"/>
      <c r="U3" s="257"/>
      <c r="V3" s="259" t="s">
        <v>68</v>
      </c>
      <c r="W3" s="260"/>
      <c r="X3" s="260"/>
      <c r="Y3" s="260"/>
      <c r="Z3" s="260"/>
      <c r="AA3" s="260"/>
      <c r="AB3" s="260"/>
      <c r="AC3" s="260"/>
      <c r="AD3" s="257"/>
      <c r="AE3" s="259" t="s">
        <v>69</v>
      </c>
      <c r="AF3" s="260"/>
      <c r="AG3" s="260"/>
      <c r="AH3" s="260"/>
      <c r="AI3" s="260"/>
      <c r="AJ3" s="260"/>
      <c r="AK3" s="260"/>
      <c r="AL3" s="260"/>
      <c r="AM3" s="257"/>
      <c r="AN3" s="256" t="s">
        <v>70</v>
      </c>
      <c r="AO3" s="260"/>
      <c r="AP3" s="260"/>
      <c r="AQ3" s="260"/>
      <c r="AR3" s="260"/>
      <c r="AS3" s="260"/>
      <c r="AT3" s="260"/>
      <c r="AU3" s="260"/>
      <c r="AV3" s="257"/>
      <c r="AW3" s="259" t="s">
        <v>71</v>
      </c>
      <c r="AX3" s="260"/>
      <c r="AY3" s="260"/>
      <c r="AZ3" s="260"/>
      <c r="BA3" s="260"/>
      <c r="BB3" s="260"/>
      <c r="BC3" s="260"/>
      <c r="BD3" s="260"/>
      <c r="BE3" s="257"/>
      <c r="BF3" s="259" t="s">
        <v>72</v>
      </c>
      <c r="BG3" s="260"/>
      <c r="BH3" s="260"/>
      <c r="BI3" s="260"/>
      <c r="BJ3" s="260"/>
      <c r="BK3" s="260"/>
      <c r="BL3" s="260"/>
      <c r="BM3" s="260"/>
      <c r="BN3" s="257"/>
      <c r="BO3" s="258" t="s">
        <v>73</v>
      </c>
      <c r="BP3" s="258"/>
      <c r="BQ3" s="258"/>
      <c r="BR3" s="258"/>
      <c r="BS3" s="258"/>
      <c r="BT3" s="258"/>
      <c r="BU3" s="258"/>
      <c r="BV3" s="258"/>
      <c r="BW3" s="258"/>
    </row>
    <row r="4" spans="2:86" ht="38.1" customHeight="1">
      <c r="B4" s="263"/>
      <c r="C4" s="266"/>
      <c r="D4" s="236" t="s">
        <v>84</v>
      </c>
      <c r="E4" s="229" t="s">
        <v>88</v>
      </c>
      <c r="F4" s="230"/>
      <c r="G4" s="278" t="s">
        <v>135</v>
      </c>
      <c r="H4" s="279"/>
      <c r="I4" s="229" t="s">
        <v>109</v>
      </c>
      <c r="J4" s="230"/>
      <c r="K4" s="239" t="s">
        <v>136</v>
      </c>
      <c r="L4" s="240"/>
      <c r="M4" s="236" t="s">
        <v>84</v>
      </c>
      <c r="N4" s="229" t="s">
        <v>88</v>
      </c>
      <c r="O4" s="230"/>
      <c r="P4" s="278" t="s">
        <v>135</v>
      </c>
      <c r="Q4" s="279"/>
      <c r="R4" s="229" t="s">
        <v>109</v>
      </c>
      <c r="S4" s="230"/>
      <c r="T4" s="239" t="s">
        <v>136</v>
      </c>
      <c r="U4" s="240"/>
      <c r="V4" s="236" t="s">
        <v>84</v>
      </c>
      <c r="W4" s="229" t="s">
        <v>88</v>
      </c>
      <c r="X4" s="230"/>
      <c r="Y4" s="278" t="s">
        <v>135</v>
      </c>
      <c r="Z4" s="279"/>
      <c r="AA4" s="229" t="s">
        <v>109</v>
      </c>
      <c r="AB4" s="230"/>
      <c r="AC4" s="239" t="s">
        <v>136</v>
      </c>
      <c r="AD4" s="240"/>
      <c r="AE4" s="236" t="s">
        <v>84</v>
      </c>
      <c r="AF4" s="229" t="s">
        <v>88</v>
      </c>
      <c r="AG4" s="230"/>
      <c r="AH4" s="278" t="s">
        <v>135</v>
      </c>
      <c r="AI4" s="279"/>
      <c r="AJ4" s="229" t="s">
        <v>109</v>
      </c>
      <c r="AK4" s="230"/>
      <c r="AL4" s="239" t="s">
        <v>136</v>
      </c>
      <c r="AM4" s="240"/>
      <c r="AN4" s="236" t="s">
        <v>84</v>
      </c>
      <c r="AO4" s="229" t="s">
        <v>88</v>
      </c>
      <c r="AP4" s="230"/>
      <c r="AQ4" s="278" t="s">
        <v>135</v>
      </c>
      <c r="AR4" s="279"/>
      <c r="AS4" s="229" t="s">
        <v>109</v>
      </c>
      <c r="AT4" s="230"/>
      <c r="AU4" s="241" t="s">
        <v>136</v>
      </c>
      <c r="AV4" s="240"/>
      <c r="AW4" s="236" t="s">
        <v>84</v>
      </c>
      <c r="AX4" s="229" t="s">
        <v>88</v>
      </c>
      <c r="AY4" s="230"/>
      <c r="AZ4" s="278" t="s">
        <v>135</v>
      </c>
      <c r="BA4" s="279"/>
      <c r="BB4" s="229" t="s">
        <v>109</v>
      </c>
      <c r="BC4" s="230"/>
      <c r="BD4" s="239" t="s">
        <v>136</v>
      </c>
      <c r="BE4" s="240"/>
      <c r="BF4" s="236" t="s">
        <v>84</v>
      </c>
      <c r="BG4" s="229" t="s">
        <v>88</v>
      </c>
      <c r="BH4" s="230"/>
      <c r="BI4" s="278" t="s">
        <v>135</v>
      </c>
      <c r="BJ4" s="279"/>
      <c r="BK4" s="229" t="s">
        <v>109</v>
      </c>
      <c r="BL4" s="230"/>
      <c r="BM4" s="239" t="s">
        <v>136</v>
      </c>
      <c r="BN4" s="240"/>
      <c r="BO4" s="236" t="s">
        <v>84</v>
      </c>
      <c r="BP4" s="229" t="s">
        <v>88</v>
      </c>
      <c r="BQ4" s="230"/>
      <c r="BR4" s="278" t="s">
        <v>135</v>
      </c>
      <c r="BS4" s="279"/>
      <c r="BT4" s="229" t="s">
        <v>109</v>
      </c>
      <c r="BU4" s="230"/>
      <c r="BV4" s="239" t="s">
        <v>136</v>
      </c>
      <c r="BW4" s="240"/>
      <c r="BX4" s="46"/>
      <c r="BY4" s="18" t="s">
        <v>114</v>
      </c>
    </row>
    <row r="5" spans="2:86" ht="12" customHeight="1">
      <c r="B5" s="263"/>
      <c r="C5" s="266"/>
      <c r="D5" s="237"/>
      <c r="E5" s="20"/>
      <c r="F5" s="21"/>
      <c r="G5" s="20"/>
      <c r="H5" s="21"/>
      <c r="I5" s="20"/>
      <c r="J5" s="21"/>
      <c r="K5" s="20"/>
      <c r="L5" s="21"/>
      <c r="M5" s="237"/>
      <c r="N5" s="20"/>
      <c r="O5" s="21"/>
      <c r="P5" s="20"/>
      <c r="Q5" s="21"/>
      <c r="R5" s="20"/>
      <c r="S5" s="21"/>
      <c r="T5" s="20"/>
      <c r="U5" s="21"/>
      <c r="V5" s="237"/>
      <c r="W5" s="20"/>
      <c r="X5" s="21"/>
      <c r="Y5" s="20"/>
      <c r="Z5" s="21"/>
      <c r="AA5" s="20"/>
      <c r="AB5" s="21"/>
      <c r="AC5" s="20"/>
      <c r="AD5" s="21"/>
      <c r="AE5" s="237"/>
      <c r="AF5" s="20"/>
      <c r="AG5" s="21"/>
      <c r="AH5" s="20"/>
      <c r="AI5" s="21"/>
      <c r="AJ5" s="20"/>
      <c r="AK5" s="21"/>
      <c r="AL5" s="20"/>
      <c r="AM5" s="21"/>
      <c r="AN5" s="237"/>
      <c r="AO5" s="50"/>
      <c r="AP5" s="51"/>
      <c r="AQ5" s="50"/>
      <c r="AR5" s="51"/>
      <c r="AS5" s="50"/>
      <c r="AT5" s="51"/>
      <c r="AU5" s="50"/>
      <c r="AV5" s="51"/>
      <c r="AW5" s="237"/>
      <c r="AX5" s="20"/>
      <c r="AY5" s="21"/>
      <c r="AZ5" s="20"/>
      <c r="BA5" s="21"/>
      <c r="BB5" s="66"/>
      <c r="BC5" s="67"/>
      <c r="BD5" s="66"/>
      <c r="BE5" s="67"/>
      <c r="BF5" s="237"/>
      <c r="BG5" s="66"/>
      <c r="BH5" s="67"/>
      <c r="BI5" s="66"/>
      <c r="BJ5" s="67"/>
      <c r="BK5" s="66"/>
      <c r="BL5" s="67"/>
      <c r="BM5" s="66"/>
      <c r="BN5" s="67"/>
      <c r="BO5" s="237"/>
      <c r="BP5" s="66"/>
      <c r="BQ5" s="67"/>
      <c r="BR5" s="66"/>
      <c r="BS5" s="67"/>
      <c r="BT5" s="66"/>
      <c r="BU5" s="67"/>
      <c r="BV5" s="66"/>
      <c r="BW5" s="67"/>
      <c r="BX5" s="46"/>
      <c r="BY5" s="243" t="s">
        <v>144</v>
      </c>
      <c r="BZ5" s="244"/>
      <c r="CA5" s="245"/>
      <c r="CB5" s="249" t="s">
        <v>139</v>
      </c>
      <c r="CC5" s="249"/>
      <c r="CD5" s="249"/>
      <c r="CE5" s="38"/>
      <c r="CF5" s="249" t="s">
        <v>144</v>
      </c>
      <c r="CG5" s="249" t="s">
        <v>139</v>
      </c>
      <c r="CH5" s="280"/>
    </row>
    <row r="6" spans="2:86" ht="27" customHeight="1">
      <c r="B6" s="264"/>
      <c r="C6" s="267"/>
      <c r="D6" s="238"/>
      <c r="E6" s="22" t="s">
        <v>142</v>
      </c>
      <c r="F6" s="42" t="s">
        <v>115</v>
      </c>
      <c r="G6" s="22" t="s">
        <v>142</v>
      </c>
      <c r="H6" s="42" t="s">
        <v>115</v>
      </c>
      <c r="I6" s="22" t="s">
        <v>142</v>
      </c>
      <c r="J6" s="42" t="s">
        <v>115</v>
      </c>
      <c r="K6" s="22" t="s">
        <v>142</v>
      </c>
      <c r="L6" s="42" t="s">
        <v>115</v>
      </c>
      <c r="M6" s="238"/>
      <c r="N6" s="22" t="s">
        <v>142</v>
      </c>
      <c r="O6" s="42" t="s">
        <v>115</v>
      </c>
      <c r="P6" s="22" t="s">
        <v>142</v>
      </c>
      <c r="Q6" s="42" t="s">
        <v>115</v>
      </c>
      <c r="R6" s="22" t="s">
        <v>142</v>
      </c>
      <c r="S6" s="42" t="s">
        <v>115</v>
      </c>
      <c r="T6" s="22" t="s">
        <v>142</v>
      </c>
      <c r="U6" s="42" t="s">
        <v>115</v>
      </c>
      <c r="V6" s="238"/>
      <c r="W6" s="22" t="s">
        <v>142</v>
      </c>
      <c r="X6" s="42" t="s">
        <v>115</v>
      </c>
      <c r="Y6" s="22" t="s">
        <v>142</v>
      </c>
      <c r="Z6" s="42" t="s">
        <v>115</v>
      </c>
      <c r="AA6" s="22" t="s">
        <v>142</v>
      </c>
      <c r="AB6" s="42" t="s">
        <v>115</v>
      </c>
      <c r="AC6" s="22" t="s">
        <v>142</v>
      </c>
      <c r="AD6" s="42" t="s">
        <v>115</v>
      </c>
      <c r="AE6" s="238"/>
      <c r="AF6" s="22" t="s">
        <v>142</v>
      </c>
      <c r="AG6" s="42" t="s">
        <v>115</v>
      </c>
      <c r="AH6" s="22" t="s">
        <v>142</v>
      </c>
      <c r="AI6" s="42" t="s">
        <v>115</v>
      </c>
      <c r="AJ6" s="22" t="s">
        <v>142</v>
      </c>
      <c r="AK6" s="42" t="s">
        <v>115</v>
      </c>
      <c r="AL6" s="22" t="s">
        <v>142</v>
      </c>
      <c r="AM6" s="42" t="s">
        <v>115</v>
      </c>
      <c r="AN6" s="238"/>
      <c r="AO6" s="53" t="s">
        <v>142</v>
      </c>
      <c r="AP6" s="54" t="s">
        <v>115</v>
      </c>
      <c r="AQ6" s="53" t="s">
        <v>142</v>
      </c>
      <c r="AR6" s="54" t="s">
        <v>115</v>
      </c>
      <c r="AS6" s="53" t="s">
        <v>142</v>
      </c>
      <c r="AT6" s="54" t="s">
        <v>115</v>
      </c>
      <c r="AU6" s="53" t="s">
        <v>142</v>
      </c>
      <c r="AV6" s="54" t="s">
        <v>115</v>
      </c>
      <c r="AW6" s="238"/>
      <c r="AX6" s="22" t="s">
        <v>142</v>
      </c>
      <c r="AY6" s="42" t="s">
        <v>115</v>
      </c>
      <c r="AZ6" s="22" t="s">
        <v>142</v>
      </c>
      <c r="BA6" s="42" t="s">
        <v>115</v>
      </c>
      <c r="BB6" s="68" t="s">
        <v>142</v>
      </c>
      <c r="BC6" s="54" t="s">
        <v>115</v>
      </c>
      <c r="BD6" s="68" t="s">
        <v>142</v>
      </c>
      <c r="BE6" s="54" t="s">
        <v>115</v>
      </c>
      <c r="BF6" s="238"/>
      <c r="BG6" s="68" t="s">
        <v>142</v>
      </c>
      <c r="BH6" s="54" t="s">
        <v>115</v>
      </c>
      <c r="BI6" s="68" t="s">
        <v>142</v>
      </c>
      <c r="BJ6" s="54" t="s">
        <v>115</v>
      </c>
      <c r="BK6" s="68" t="s">
        <v>142</v>
      </c>
      <c r="BL6" s="54" t="s">
        <v>115</v>
      </c>
      <c r="BM6" s="68" t="s">
        <v>142</v>
      </c>
      <c r="BN6" s="54" t="s">
        <v>115</v>
      </c>
      <c r="BO6" s="238"/>
      <c r="BP6" s="68" t="s">
        <v>142</v>
      </c>
      <c r="BQ6" s="54" t="s">
        <v>115</v>
      </c>
      <c r="BR6" s="68" t="s">
        <v>142</v>
      </c>
      <c r="BS6" s="54" t="s">
        <v>115</v>
      </c>
      <c r="BT6" s="68" t="s">
        <v>142</v>
      </c>
      <c r="BU6" s="54" t="s">
        <v>115</v>
      </c>
      <c r="BV6" s="68" t="s">
        <v>142</v>
      </c>
      <c r="BW6" s="54" t="s">
        <v>115</v>
      </c>
      <c r="BX6" s="46"/>
      <c r="BY6" s="246"/>
      <c r="BZ6" s="247"/>
      <c r="CA6" s="248"/>
      <c r="CB6" s="249"/>
      <c r="CC6" s="249"/>
      <c r="CD6" s="249"/>
      <c r="CE6" s="38"/>
      <c r="CF6" s="249"/>
      <c r="CG6" s="249"/>
      <c r="CH6" s="280"/>
    </row>
    <row r="7" spans="2:86" s="18" customFormat="1" ht="13.5" customHeight="1">
      <c r="B7" s="61">
        <v>1</v>
      </c>
      <c r="C7" s="26" t="s">
        <v>2</v>
      </c>
      <c r="D7" s="129">
        <f>'地区別_在宅(医科)'!D7</f>
        <v>115</v>
      </c>
      <c r="E7" s="92">
        <v>15</v>
      </c>
      <c r="F7" s="92">
        <v>15</v>
      </c>
      <c r="G7" s="62">
        <f>IFERROR(E7/D7,"-")</f>
        <v>0.13043478260869565</v>
      </c>
      <c r="H7" s="62">
        <f>IFERROR(F7/D7,"-")</f>
        <v>0.13043478260869565</v>
      </c>
      <c r="I7" s="92">
        <v>1491510</v>
      </c>
      <c r="J7" s="92">
        <v>1491510</v>
      </c>
      <c r="K7" s="92">
        <f>IFERROR(I7/E7,"-")</f>
        <v>99434</v>
      </c>
      <c r="L7" s="92">
        <f>IFERROR(J7/F7,"-")</f>
        <v>99434</v>
      </c>
      <c r="M7" s="129">
        <f>'地区別_在宅(医科)'!M7</f>
        <v>302</v>
      </c>
      <c r="N7" s="92">
        <v>50</v>
      </c>
      <c r="O7" s="92">
        <v>50</v>
      </c>
      <c r="P7" s="62">
        <f>IFERROR(N7/M7,"-")</f>
        <v>0.16556291390728478</v>
      </c>
      <c r="Q7" s="62">
        <f>IFERROR(O7/M7,"-")</f>
        <v>0.16556291390728478</v>
      </c>
      <c r="R7" s="92">
        <v>7078090</v>
      </c>
      <c r="S7" s="92">
        <v>7078090</v>
      </c>
      <c r="T7" s="92">
        <f>IFERROR(R7/N7,"-")</f>
        <v>141561.79999999999</v>
      </c>
      <c r="U7" s="92">
        <f>IFERROR(S7/O7,"-")</f>
        <v>141561.79999999999</v>
      </c>
      <c r="V7" s="129">
        <f>'地区別_在宅(医科)'!V7</f>
        <v>53548</v>
      </c>
      <c r="W7" s="92">
        <v>918</v>
      </c>
      <c r="X7" s="92">
        <v>918</v>
      </c>
      <c r="Y7" s="62">
        <f>IFERROR(W7/V7,"-")</f>
        <v>1.7143497422872935E-2</v>
      </c>
      <c r="Z7" s="62">
        <f>IFERROR(X7/V7,"-")</f>
        <v>1.7143497422872935E-2</v>
      </c>
      <c r="AA7" s="92">
        <v>112834350</v>
      </c>
      <c r="AB7" s="92">
        <v>112757910</v>
      </c>
      <c r="AC7" s="92">
        <f>IFERROR(AA7/W7,"-")</f>
        <v>122913.23529411765</v>
      </c>
      <c r="AD7" s="92">
        <f>IFERROR(AB7/X7,"-")</f>
        <v>122829.96732026144</v>
      </c>
      <c r="AE7" s="129">
        <f>'地区別_在宅(医科)'!AE7</f>
        <v>46985</v>
      </c>
      <c r="AF7" s="92">
        <v>2115</v>
      </c>
      <c r="AG7" s="92">
        <v>2112</v>
      </c>
      <c r="AH7" s="62">
        <f>IFERROR(AF7/AE7,"-")</f>
        <v>4.501436628711291E-2</v>
      </c>
      <c r="AI7" s="62">
        <f>IFERROR(AG7/AE7,"-")</f>
        <v>4.4950516122166648E-2</v>
      </c>
      <c r="AJ7" s="92">
        <v>262544100</v>
      </c>
      <c r="AK7" s="92">
        <v>261874490</v>
      </c>
      <c r="AL7" s="92">
        <f>IFERROR(AJ7/AF7,"-")</f>
        <v>124134.32624113475</v>
      </c>
      <c r="AM7" s="92">
        <f>IFERROR(AK7/AG7,"-")</f>
        <v>123993.60321969698</v>
      </c>
      <c r="AN7" s="92">
        <f>'地区別_在宅(医科)'!AN7</f>
        <v>31932</v>
      </c>
      <c r="AO7" s="92">
        <v>3472</v>
      </c>
      <c r="AP7" s="92">
        <v>3471</v>
      </c>
      <c r="AQ7" s="62">
        <f>IFERROR(AO7/AN7,"-")</f>
        <v>0.10873105348866341</v>
      </c>
      <c r="AR7" s="62">
        <f>IFERROR(AP7/AN7,"-")</f>
        <v>0.10869973694099963</v>
      </c>
      <c r="AS7" s="92">
        <v>403345390</v>
      </c>
      <c r="AT7" s="92">
        <v>402790070</v>
      </c>
      <c r="AU7" s="92">
        <f>IFERROR(AS7/AO7,"-")</f>
        <v>116170.90725806452</v>
      </c>
      <c r="AV7" s="92">
        <f>IFERROR(AT7/AP7,"-")</f>
        <v>116044.38778450014</v>
      </c>
      <c r="AW7" s="129">
        <f>'地区別_在宅(医科)'!AW7</f>
        <v>15362</v>
      </c>
      <c r="AX7" s="92">
        <v>3259</v>
      </c>
      <c r="AY7" s="92">
        <v>3256</v>
      </c>
      <c r="AZ7" s="62">
        <f>IFERROR(AX7/AW7,"-")</f>
        <v>0.21214685587814086</v>
      </c>
      <c r="BA7" s="62">
        <f>IFERROR(AY7/AW7,"-")</f>
        <v>0.21195156880614505</v>
      </c>
      <c r="BB7" s="92">
        <v>370804030</v>
      </c>
      <c r="BC7" s="92">
        <v>370044590</v>
      </c>
      <c r="BD7" s="92">
        <f>IFERROR(BB7/AX7,"-")</f>
        <v>113778.46885547714</v>
      </c>
      <c r="BE7" s="92">
        <f>IFERROR(BC7/AY7,"-")</f>
        <v>113650.05835380836</v>
      </c>
      <c r="BF7" s="129">
        <f>'地区別_在宅(医科)'!BF7</f>
        <v>5998</v>
      </c>
      <c r="BG7" s="92">
        <v>1866</v>
      </c>
      <c r="BH7" s="92">
        <v>1865</v>
      </c>
      <c r="BI7" s="62">
        <f>IFERROR(BG7/BF7,"-")</f>
        <v>0.31110370123374459</v>
      </c>
      <c r="BJ7" s="62">
        <f>IFERROR(BH7/BF7,"-")</f>
        <v>0.31093697899299766</v>
      </c>
      <c r="BK7" s="92">
        <v>209163110</v>
      </c>
      <c r="BL7" s="92">
        <v>208920280</v>
      </c>
      <c r="BM7" s="92">
        <f>IFERROR(BK7/BG7,"-")</f>
        <v>112091.69882100751</v>
      </c>
      <c r="BN7" s="92">
        <f>IFERROR(BL7/BH7,"-")</f>
        <v>112021.59785522788</v>
      </c>
      <c r="BO7" s="92">
        <f>SUM(D7,M7,V7,AE7,AN7,AW7,BF7)</f>
        <v>154242</v>
      </c>
      <c r="BP7" s="92">
        <f>SUM(E7,N7,W7,AF7,AO7,AX7,BG7)</f>
        <v>11695</v>
      </c>
      <c r="BQ7" s="92">
        <f>SUM(F7,O7,X7,AG7,AP7,AY7,BH7)</f>
        <v>11687</v>
      </c>
      <c r="BR7" s="62">
        <f>IFERROR(BP7/BO7,"-")</f>
        <v>7.5822408941792763E-2</v>
      </c>
      <c r="BS7" s="62">
        <f>IFERROR(BQ7/BO7,"-")</f>
        <v>7.577054239441916E-2</v>
      </c>
      <c r="BT7" s="92">
        <f>SUM(I7,R7,AA7,AJ7,AS7,BB7,BK7)</f>
        <v>1367260580</v>
      </c>
      <c r="BU7" s="92">
        <f>SUM(J7,S7,AB7,AK7,AT7,BC7,BL7)</f>
        <v>1364956940</v>
      </c>
      <c r="BV7" s="92">
        <f>IFERROR(BT7/BP7,"-")</f>
        <v>116909.84010260795</v>
      </c>
      <c r="BW7" s="92">
        <f>IFERROR(BU7/BQ7,"-")</f>
        <v>116792.75605373492</v>
      </c>
      <c r="BY7" s="47" t="str">
        <f>INDEX($C$7:$C$14,MATCH(BZ7,BR$7:BR$14,0))</f>
        <v>大阪市医療圏</v>
      </c>
      <c r="BZ7" s="105">
        <f t="shared" ref="BZ7:BZ14" si="0">LARGE(BR$7:BR$14,ROW(A1))</f>
        <v>7.7289915394869277E-2</v>
      </c>
      <c r="CA7" s="105">
        <f>ROUND(BZ7,3)</f>
        <v>7.6999999999999999E-2</v>
      </c>
      <c r="CB7" s="47" t="str">
        <f>INDEX($C$7:$C$14,MATCH(CC7,BS$7:BS$14,0))</f>
        <v>大阪市医療圏</v>
      </c>
      <c r="CC7" s="105">
        <f t="shared" ref="CC7:CC14" si="1">LARGE(BS$7:BS$14,ROW(A1))</f>
        <v>7.7281754128240704E-2</v>
      </c>
      <c r="CD7" s="105">
        <f>ROUND(CC7,3)</f>
        <v>7.6999999999999999E-2</v>
      </c>
      <c r="CE7" s="48"/>
      <c r="CF7" s="105">
        <f>ROUND($BR$15,3)</f>
        <v>7.1999999999999995E-2</v>
      </c>
      <c r="CG7" s="105">
        <f>ROUND($BS$15,3)</f>
        <v>7.1999999999999995E-2</v>
      </c>
      <c r="CH7" s="212">
        <v>0</v>
      </c>
    </row>
    <row r="8" spans="2:86" s="18" customFormat="1" ht="13.5" customHeight="1">
      <c r="B8" s="61">
        <v>2</v>
      </c>
      <c r="C8" s="26" t="s">
        <v>9</v>
      </c>
      <c r="D8" s="129">
        <f>'地区別_在宅(医科)'!D8</f>
        <v>96</v>
      </c>
      <c r="E8" s="92">
        <v>11</v>
      </c>
      <c r="F8" s="92">
        <v>11</v>
      </c>
      <c r="G8" s="62">
        <f t="shared" ref="G8:G14" si="2">IFERROR(E8/D8,"-")</f>
        <v>0.11458333333333333</v>
      </c>
      <c r="H8" s="62">
        <f t="shared" ref="H8:H14" si="3">IFERROR(F8/D8,"-")</f>
        <v>0.11458333333333333</v>
      </c>
      <c r="I8" s="92">
        <v>2508650</v>
      </c>
      <c r="J8" s="92">
        <v>2508650</v>
      </c>
      <c r="K8" s="92">
        <f t="shared" ref="K8:K13" si="4">IFERROR(I8/E8,"-")</f>
        <v>228059.09090909091</v>
      </c>
      <c r="L8" s="92">
        <f t="shared" ref="L8:L15" si="5">IFERROR(J8/F8,"-")</f>
        <v>228059.09090909091</v>
      </c>
      <c r="M8" s="129">
        <f>'地区別_在宅(医科)'!M8</f>
        <v>488</v>
      </c>
      <c r="N8" s="92">
        <v>68</v>
      </c>
      <c r="O8" s="92">
        <v>68</v>
      </c>
      <c r="P8" s="62">
        <f t="shared" ref="P8:P15" si="6">IFERROR(N8/M8,"-")</f>
        <v>0.13934426229508196</v>
      </c>
      <c r="Q8" s="62">
        <f t="shared" ref="Q8:Q15" si="7">IFERROR(O8/M8,"-")</f>
        <v>0.13934426229508196</v>
      </c>
      <c r="R8" s="92">
        <v>12129430</v>
      </c>
      <c r="S8" s="92">
        <v>12129430</v>
      </c>
      <c r="T8" s="92">
        <f t="shared" ref="T8:T13" si="8">IFERROR(R8/N8,"-")</f>
        <v>178373.9705882353</v>
      </c>
      <c r="U8" s="92">
        <f t="shared" ref="U8:U15" si="9">IFERROR(S8/O8,"-")</f>
        <v>178373.9705882353</v>
      </c>
      <c r="V8" s="129">
        <f>'地区別_在宅(医科)'!V8</f>
        <v>42744</v>
      </c>
      <c r="W8" s="92">
        <v>766</v>
      </c>
      <c r="X8" s="92">
        <v>766</v>
      </c>
      <c r="Y8" s="62">
        <f t="shared" ref="Y8:Y15" si="10">IFERROR(W8/V8,"-")</f>
        <v>1.7920643833052592E-2</v>
      </c>
      <c r="Z8" s="62">
        <f t="shared" ref="Z8:Z15" si="11">IFERROR(X8/V8,"-")</f>
        <v>1.7920643833052592E-2</v>
      </c>
      <c r="AA8" s="92">
        <v>92903920</v>
      </c>
      <c r="AB8" s="92">
        <v>92896900</v>
      </c>
      <c r="AC8" s="92">
        <f t="shared" ref="AC8:AC13" si="12">IFERROR(AA8/W8,"-")</f>
        <v>121284.4908616188</v>
      </c>
      <c r="AD8" s="92">
        <f t="shared" ref="AD8:AD15" si="13">IFERROR(AB8/X8,"-")</f>
        <v>121275.32637075718</v>
      </c>
      <c r="AE8" s="129">
        <f>'地区別_在宅(医科)'!AE8</f>
        <v>36084</v>
      </c>
      <c r="AF8" s="92">
        <v>1464</v>
      </c>
      <c r="AG8" s="92">
        <v>1464</v>
      </c>
      <c r="AH8" s="62">
        <f t="shared" ref="AH8:AH15" si="14">IFERROR(AF8/AE8,"-")</f>
        <v>4.0571998669770536E-2</v>
      </c>
      <c r="AI8" s="62">
        <f t="shared" ref="AI8:AI15" si="15">IFERROR(AG8/AE8,"-")</f>
        <v>4.0571998669770536E-2</v>
      </c>
      <c r="AJ8" s="92">
        <v>177404870</v>
      </c>
      <c r="AK8" s="92">
        <v>177392810</v>
      </c>
      <c r="AL8" s="92">
        <f t="shared" ref="AL8:AL13" si="16">IFERROR(AJ8/AF8,"-")</f>
        <v>121178.18989071039</v>
      </c>
      <c r="AM8" s="92">
        <f t="shared" ref="AM8:AM15" si="17">IFERROR(AK8/AG8,"-")</f>
        <v>121169.95218579235</v>
      </c>
      <c r="AN8" s="92">
        <f>'地区別_在宅(医科)'!AN8</f>
        <v>22161</v>
      </c>
      <c r="AO8" s="92">
        <v>2262</v>
      </c>
      <c r="AP8" s="92">
        <v>2262</v>
      </c>
      <c r="AQ8" s="62">
        <f t="shared" ref="AQ8:AQ15" si="18">IFERROR(AO8/AN8,"-")</f>
        <v>0.10207120617300663</v>
      </c>
      <c r="AR8" s="62">
        <f t="shared" ref="AR8:AR15" si="19">IFERROR(AP8/AN8,"-")</f>
        <v>0.10207120617300663</v>
      </c>
      <c r="AS8" s="92">
        <v>262078710</v>
      </c>
      <c r="AT8" s="92">
        <v>262058240</v>
      </c>
      <c r="AU8" s="92">
        <f t="shared" ref="AU8:AU13" si="20">IFERROR(AS8/AO8,"-")</f>
        <v>115861.49867374005</v>
      </c>
      <c r="AV8" s="92">
        <f t="shared" ref="AV8:AV15" si="21">IFERROR(AT8/AP8,"-")</f>
        <v>115852.44916003536</v>
      </c>
      <c r="AW8" s="129">
        <f>'地区別_在宅(医科)'!AW8</f>
        <v>10471</v>
      </c>
      <c r="AX8" s="92">
        <v>2126</v>
      </c>
      <c r="AY8" s="92">
        <v>2126</v>
      </c>
      <c r="AZ8" s="62">
        <f t="shared" ref="AZ8:AZ15" si="22">IFERROR(AX8/AW8,"-")</f>
        <v>0.2030369592207048</v>
      </c>
      <c r="BA8" s="62">
        <f t="shared" ref="BA8:BA15" si="23">IFERROR(AY8/AW8,"-")</f>
        <v>0.2030369592207048</v>
      </c>
      <c r="BB8" s="92">
        <v>234971520</v>
      </c>
      <c r="BC8" s="92">
        <v>234967550</v>
      </c>
      <c r="BD8" s="92">
        <f t="shared" ref="BD8:BD13" si="24">IFERROR(BB8/AX8,"-")</f>
        <v>110522.82220131703</v>
      </c>
      <c r="BE8" s="92">
        <f t="shared" ref="BE8:BE15" si="25">IFERROR(BC8/AY8,"-")</f>
        <v>110520.95484477893</v>
      </c>
      <c r="BF8" s="129">
        <f>'地区別_在宅(医科)'!BF8</f>
        <v>3863</v>
      </c>
      <c r="BG8" s="92">
        <v>1080</v>
      </c>
      <c r="BH8" s="92">
        <v>1080</v>
      </c>
      <c r="BI8" s="62">
        <f t="shared" ref="BI8:BI15" si="26">IFERROR(BG8/BF8,"-")</f>
        <v>0.279575459487445</v>
      </c>
      <c r="BJ8" s="62">
        <f t="shared" ref="BJ8:BJ15" si="27">IFERROR(BH8/BF8,"-")</f>
        <v>0.279575459487445</v>
      </c>
      <c r="BK8" s="92">
        <v>116478250</v>
      </c>
      <c r="BL8" s="92">
        <v>116478250</v>
      </c>
      <c r="BM8" s="92">
        <f t="shared" ref="BM8:BM13" si="28">IFERROR(BK8/BG8,"-")</f>
        <v>107850.23148148147</v>
      </c>
      <c r="BN8" s="92">
        <f t="shared" ref="BN8:BN15" si="29">IFERROR(BL8/BH8,"-")</f>
        <v>107850.23148148147</v>
      </c>
      <c r="BO8" s="92">
        <f t="shared" ref="BO8:BO14" si="30">SUM(D8,M8,V8,AE8,AN8,AW8,BF8)</f>
        <v>115907</v>
      </c>
      <c r="BP8" s="92">
        <f t="shared" ref="BP8:BQ14" si="31">SUM(E8,N8,W8,AF8,AO8,AX8,BG8)</f>
        <v>7777</v>
      </c>
      <c r="BQ8" s="92">
        <f t="shared" si="31"/>
        <v>7777</v>
      </c>
      <c r="BR8" s="62">
        <f t="shared" ref="BR8:BR15" si="32">IFERROR(BP8/BO8,"-")</f>
        <v>6.7096896649900345E-2</v>
      </c>
      <c r="BS8" s="62">
        <f t="shared" ref="BS8:BS15" si="33">IFERROR(BQ8/BO8,"-")</f>
        <v>6.7096896649900345E-2</v>
      </c>
      <c r="BT8" s="92">
        <f t="shared" ref="BT8:BU14" si="34">SUM(I8,R8,AA8,AJ8,AS8,BB8,BK8)</f>
        <v>898475350</v>
      </c>
      <c r="BU8" s="92">
        <f t="shared" si="34"/>
        <v>898431830</v>
      </c>
      <c r="BV8" s="92">
        <f t="shared" ref="BV8:BV13" si="35">IFERROR(BT8/BP8,"-")</f>
        <v>115529.81226694098</v>
      </c>
      <c r="BW8" s="92">
        <f t="shared" ref="BW8:BW15" si="36">IFERROR(BU8/BQ8,"-")</f>
        <v>115524.21627877073</v>
      </c>
      <c r="BY8" s="47" t="str">
        <f t="shared" ref="BY8:BY14" si="37">INDEX($C$7:$C$14,MATCH(BZ8,BR$7:BR$14,0))</f>
        <v>豊能医療圏</v>
      </c>
      <c r="BZ8" s="105">
        <f t="shared" si="0"/>
        <v>7.5822408941792763E-2</v>
      </c>
      <c r="CA8" s="105">
        <f t="shared" ref="CA8:CA14" si="38">ROUND(BZ8,3)</f>
        <v>7.5999999999999998E-2</v>
      </c>
      <c r="CB8" s="47" t="str">
        <f t="shared" ref="CB8:CB14" si="39">INDEX($C$7:$C$14,MATCH(CC8,BS$7:BS$14,0))</f>
        <v>豊能医療圏</v>
      </c>
      <c r="CC8" s="105">
        <f t="shared" si="1"/>
        <v>7.577054239441916E-2</v>
      </c>
      <c r="CD8" s="105">
        <f t="shared" ref="CD8:CD14" si="40">ROUND(CC8,3)</f>
        <v>7.5999999999999998E-2</v>
      </c>
      <c r="CE8" s="48"/>
      <c r="CF8" s="105">
        <f t="shared" ref="CF8:CF14" si="41">ROUND($BR$15,3)</f>
        <v>7.1999999999999995E-2</v>
      </c>
      <c r="CG8" s="105">
        <f t="shared" ref="CG8:CG14" si="42">ROUND($BS$15,3)</f>
        <v>7.1999999999999995E-2</v>
      </c>
      <c r="CH8" s="212">
        <v>0</v>
      </c>
    </row>
    <row r="9" spans="2:86" s="18" customFormat="1" ht="13.5" customHeight="1">
      <c r="B9" s="61">
        <v>3</v>
      </c>
      <c r="C9" s="26" t="s">
        <v>14</v>
      </c>
      <c r="D9" s="129">
        <f>'地区別_在宅(医科)'!D9</f>
        <v>226</v>
      </c>
      <c r="E9" s="92">
        <v>20</v>
      </c>
      <c r="F9" s="92">
        <v>20</v>
      </c>
      <c r="G9" s="62">
        <f t="shared" si="2"/>
        <v>8.8495575221238937E-2</v>
      </c>
      <c r="H9" s="62">
        <f t="shared" si="3"/>
        <v>8.8495575221238937E-2</v>
      </c>
      <c r="I9" s="92">
        <v>1924000</v>
      </c>
      <c r="J9" s="92">
        <v>1924000</v>
      </c>
      <c r="K9" s="92">
        <f t="shared" si="4"/>
        <v>96200</v>
      </c>
      <c r="L9" s="92">
        <f t="shared" si="5"/>
        <v>96200</v>
      </c>
      <c r="M9" s="129">
        <f>'地区別_在宅(医科)'!M9</f>
        <v>1007</v>
      </c>
      <c r="N9" s="92">
        <v>101</v>
      </c>
      <c r="O9" s="92">
        <v>101</v>
      </c>
      <c r="P9" s="62">
        <f t="shared" si="6"/>
        <v>0.1002979145978153</v>
      </c>
      <c r="Q9" s="62">
        <f t="shared" si="7"/>
        <v>0.1002979145978153</v>
      </c>
      <c r="R9" s="92">
        <v>15479250</v>
      </c>
      <c r="S9" s="92">
        <v>15479250</v>
      </c>
      <c r="T9" s="92">
        <f t="shared" si="8"/>
        <v>153259.90099009901</v>
      </c>
      <c r="U9" s="92">
        <f t="shared" si="9"/>
        <v>153259.90099009901</v>
      </c>
      <c r="V9" s="129">
        <f>'地区別_在宅(医科)'!V9</f>
        <v>68971</v>
      </c>
      <c r="W9" s="92">
        <v>1283</v>
      </c>
      <c r="X9" s="92">
        <v>1282</v>
      </c>
      <c r="Y9" s="62">
        <f t="shared" si="10"/>
        <v>1.8602021139319424E-2</v>
      </c>
      <c r="Z9" s="62">
        <f t="shared" si="11"/>
        <v>1.8587522291977788E-2</v>
      </c>
      <c r="AA9" s="92">
        <v>154265310</v>
      </c>
      <c r="AB9" s="92">
        <v>154220480</v>
      </c>
      <c r="AC9" s="92">
        <f t="shared" si="12"/>
        <v>120237.96570537802</v>
      </c>
      <c r="AD9" s="92">
        <f t="shared" si="13"/>
        <v>120296.78627145085</v>
      </c>
      <c r="AE9" s="129">
        <f>'地区別_在宅(医科)'!AE9</f>
        <v>59318</v>
      </c>
      <c r="AF9" s="92">
        <v>2436</v>
      </c>
      <c r="AG9" s="92">
        <v>2436</v>
      </c>
      <c r="AH9" s="62">
        <f t="shared" si="14"/>
        <v>4.1066792541892848E-2</v>
      </c>
      <c r="AI9" s="62">
        <f t="shared" si="15"/>
        <v>4.1066792541892848E-2</v>
      </c>
      <c r="AJ9" s="92">
        <v>299297480</v>
      </c>
      <c r="AK9" s="92">
        <v>299249850</v>
      </c>
      <c r="AL9" s="92">
        <f t="shared" si="16"/>
        <v>122864.31855500821</v>
      </c>
      <c r="AM9" s="92">
        <f t="shared" si="17"/>
        <v>122844.76600985222</v>
      </c>
      <c r="AN9" s="92">
        <f>'地区別_在宅(医科)'!AN9</f>
        <v>34561</v>
      </c>
      <c r="AO9" s="92">
        <v>3455</v>
      </c>
      <c r="AP9" s="92">
        <v>3455</v>
      </c>
      <c r="AQ9" s="62">
        <f t="shared" si="18"/>
        <v>9.9968172217239082E-2</v>
      </c>
      <c r="AR9" s="62">
        <f t="shared" si="19"/>
        <v>9.9968172217239082E-2</v>
      </c>
      <c r="AS9" s="92">
        <v>407121680</v>
      </c>
      <c r="AT9" s="92">
        <v>407036740</v>
      </c>
      <c r="AU9" s="92">
        <f t="shared" si="20"/>
        <v>117835.50795947901</v>
      </c>
      <c r="AV9" s="92">
        <f t="shared" si="21"/>
        <v>117810.92329956585</v>
      </c>
      <c r="AW9" s="129">
        <f>'地区別_在宅(医科)'!AW9</f>
        <v>14852</v>
      </c>
      <c r="AX9" s="92">
        <v>2851</v>
      </c>
      <c r="AY9" s="92">
        <v>2851</v>
      </c>
      <c r="AZ9" s="62">
        <f t="shared" si="22"/>
        <v>0.19196067869647185</v>
      </c>
      <c r="BA9" s="62">
        <f t="shared" si="23"/>
        <v>0.19196067869647185</v>
      </c>
      <c r="BB9" s="92">
        <v>321478290</v>
      </c>
      <c r="BC9" s="92">
        <v>321413280</v>
      </c>
      <c r="BD9" s="92">
        <f t="shared" si="24"/>
        <v>112759.83514556296</v>
      </c>
      <c r="BE9" s="92">
        <f t="shared" si="25"/>
        <v>112737.03262013329</v>
      </c>
      <c r="BF9" s="129">
        <f>'地区別_在宅(医科)'!BF9</f>
        <v>5394</v>
      </c>
      <c r="BG9" s="92">
        <v>1394</v>
      </c>
      <c r="BH9" s="92">
        <v>1394</v>
      </c>
      <c r="BI9" s="62">
        <f t="shared" si="26"/>
        <v>0.25843529847979235</v>
      </c>
      <c r="BJ9" s="62">
        <f t="shared" si="27"/>
        <v>0.25843529847979235</v>
      </c>
      <c r="BK9" s="92">
        <v>152911040</v>
      </c>
      <c r="BL9" s="92">
        <v>152885020</v>
      </c>
      <c r="BM9" s="92">
        <f t="shared" si="28"/>
        <v>109692.281205165</v>
      </c>
      <c r="BN9" s="92">
        <f t="shared" si="29"/>
        <v>109673.61549497848</v>
      </c>
      <c r="BO9" s="92">
        <f t="shared" si="30"/>
        <v>184329</v>
      </c>
      <c r="BP9" s="92">
        <f t="shared" si="31"/>
        <v>11540</v>
      </c>
      <c r="BQ9" s="92">
        <f t="shared" si="31"/>
        <v>11539</v>
      </c>
      <c r="BR9" s="62">
        <f t="shared" si="32"/>
        <v>6.2605450037704319E-2</v>
      </c>
      <c r="BS9" s="62">
        <f t="shared" si="33"/>
        <v>6.2600024955378697E-2</v>
      </c>
      <c r="BT9" s="92">
        <f t="shared" si="34"/>
        <v>1352477050</v>
      </c>
      <c r="BU9" s="92">
        <f t="shared" si="34"/>
        <v>1352208620</v>
      </c>
      <c r="BV9" s="92">
        <f t="shared" si="35"/>
        <v>117199.05112651647</v>
      </c>
      <c r="BW9" s="92">
        <f t="shared" si="36"/>
        <v>117185.94505589739</v>
      </c>
      <c r="BY9" s="47" t="str">
        <f t="shared" si="37"/>
        <v>南河内医療圏</v>
      </c>
      <c r="BZ9" s="105">
        <f t="shared" si="0"/>
        <v>7.106998067669458E-2</v>
      </c>
      <c r="CA9" s="105">
        <f t="shared" si="38"/>
        <v>7.0999999999999994E-2</v>
      </c>
      <c r="CB9" s="47" t="str">
        <f t="shared" si="39"/>
        <v>南河内医療圏</v>
      </c>
      <c r="CC9" s="105">
        <f t="shared" si="1"/>
        <v>7.1051036259614286E-2</v>
      </c>
      <c r="CD9" s="105">
        <f t="shared" si="40"/>
        <v>7.0999999999999994E-2</v>
      </c>
      <c r="CE9" s="48"/>
      <c r="CF9" s="105">
        <f t="shared" si="41"/>
        <v>7.1999999999999995E-2</v>
      </c>
      <c r="CG9" s="105">
        <f t="shared" si="42"/>
        <v>7.1999999999999995E-2</v>
      </c>
      <c r="CH9" s="212">
        <v>0</v>
      </c>
    </row>
    <row r="10" spans="2:86" s="18" customFormat="1" ht="13.5" customHeight="1">
      <c r="B10" s="61">
        <v>4</v>
      </c>
      <c r="C10" s="26" t="s">
        <v>22</v>
      </c>
      <c r="D10" s="129">
        <f>'地区別_在宅(医科)'!D10</f>
        <v>106</v>
      </c>
      <c r="E10" s="92">
        <v>8</v>
      </c>
      <c r="F10" s="92">
        <v>8</v>
      </c>
      <c r="G10" s="62">
        <f t="shared" si="2"/>
        <v>7.5471698113207544E-2</v>
      </c>
      <c r="H10" s="62">
        <f t="shared" si="3"/>
        <v>7.5471698113207544E-2</v>
      </c>
      <c r="I10" s="92">
        <v>1662760</v>
      </c>
      <c r="J10" s="92">
        <v>1662760</v>
      </c>
      <c r="K10" s="92">
        <f t="shared" si="4"/>
        <v>207845</v>
      </c>
      <c r="L10" s="92">
        <f t="shared" si="5"/>
        <v>207845</v>
      </c>
      <c r="M10" s="129">
        <f>'地区別_在宅(医科)'!M10</f>
        <v>342</v>
      </c>
      <c r="N10" s="92">
        <v>39</v>
      </c>
      <c r="O10" s="92">
        <v>39</v>
      </c>
      <c r="P10" s="62">
        <f t="shared" si="6"/>
        <v>0.11403508771929824</v>
      </c>
      <c r="Q10" s="62">
        <f t="shared" si="7"/>
        <v>0.11403508771929824</v>
      </c>
      <c r="R10" s="92">
        <v>6441920</v>
      </c>
      <c r="S10" s="92">
        <v>6441920</v>
      </c>
      <c r="T10" s="92">
        <f t="shared" si="8"/>
        <v>165177.43589743591</v>
      </c>
      <c r="U10" s="92">
        <f t="shared" si="9"/>
        <v>165177.43589743591</v>
      </c>
      <c r="V10" s="129">
        <f>'地区別_在宅(医科)'!V10</f>
        <v>46836</v>
      </c>
      <c r="W10" s="92">
        <v>945</v>
      </c>
      <c r="X10" s="92">
        <v>945</v>
      </c>
      <c r="Y10" s="62">
        <f t="shared" si="10"/>
        <v>2.0176787086856263E-2</v>
      </c>
      <c r="Z10" s="62">
        <f t="shared" si="11"/>
        <v>2.0176787086856263E-2</v>
      </c>
      <c r="AA10" s="92">
        <v>118705210</v>
      </c>
      <c r="AB10" s="92">
        <v>118705210</v>
      </c>
      <c r="AC10" s="92">
        <f t="shared" si="12"/>
        <v>125613.97883597884</v>
      </c>
      <c r="AD10" s="92">
        <f t="shared" si="13"/>
        <v>125613.97883597884</v>
      </c>
      <c r="AE10" s="129">
        <f>'地区別_在宅(医科)'!AE10</f>
        <v>41713</v>
      </c>
      <c r="AF10" s="92">
        <v>2081</v>
      </c>
      <c r="AG10" s="92">
        <v>2081</v>
      </c>
      <c r="AH10" s="62">
        <f t="shared" si="14"/>
        <v>4.9888523961354972E-2</v>
      </c>
      <c r="AI10" s="62">
        <f t="shared" si="15"/>
        <v>4.9888523961354972E-2</v>
      </c>
      <c r="AJ10" s="92">
        <v>267536040</v>
      </c>
      <c r="AK10" s="92">
        <v>267536040</v>
      </c>
      <c r="AL10" s="92">
        <f t="shared" si="16"/>
        <v>128561.28784238346</v>
      </c>
      <c r="AM10" s="92">
        <f t="shared" si="17"/>
        <v>128561.28784238346</v>
      </c>
      <c r="AN10" s="92">
        <f>'地区別_在宅(医科)'!AN10</f>
        <v>26031</v>
      </c>
      <c r="AO10" s="92">
        <v>2800</v>
      </c>
      <c r="AP10" s="92">
        <v>2800</v>
      </c>
      <c r="AQ10" s="62">
        <f t="shared" si="18"/>
        <v>0.10756405823825439</v>
      </c>
      <c r="AR10" s="62">
        <f t="shared" si="19"/>
        <v>0.10756405823825439</v>
      </c>
      <c r="AS10" s="92">
        <v>347660960</v>
      </c>
      <c r="AT10" s="92">
        <v>347660960</v>
      </c>
      <c r="AU10" s="92">
        <f t="shared" si="20"/>
        <v>124164.62857142858</v>
      </c>
      <c r="AV10" s="92">
        <f t="shared" si="21"/>
        <v>124164.62857142858</v>
      </c>
      <c r="AW10" s="129">
        <f>'地区別_在宅(医科)'!AW10</f>
        <v>10974</v>
      </c>
      <c r="AX10" s="92">
        <v>2185</v>
      </c>
      <c r="AY10" s="92">
        <v>2185</v>
      </c>
      <c r="AZ10" s="62">
        <f t="shared" si="22"/>
        <v>0.19910698013486422</v>
      </c>
      <c r="BA10" s="62">
        <f t="shared" si="23"/>
        <v>0.19910698013486422</v>
      </c>
      <c r="BB10" s="92">
        <v>261888130</v>
      </c>
      <c r="BC10" s="92">
        <v>261888130</v>
      </c>
      <c r="BD10" s="92">
        <f t="shared" si="24"/>
        <v>119857.26773455378</v>
      </c>
      <c r="BE10" s="92">
        <f t="shared" si="25"/>
        <v>119857.26773455378</v>
      </c>
      <c r="BF10" s="129">
        <f>'地区別_在宅(医科)'!BF10</f>
        <v>4079</v>
      </c>
      <c r="BG10" s="92">
        <v>1103</v>
      </c>
      <c r="BH10" s="92">
        <v>1103</v>
      </c>
      <c r="BI10" s="62">
        <f t="shared" si="26"/>
        <v>0.27040941407207647</v>
      </c>
      <c r="BJ10" s="62">
        <f t="shared" si="27"/>
        <v>0.27040941407207647</v>
      </c>
      <c r="BK10" s="92">
        <v>127061100</v>
      </c>
      <c r="BL10" s="92">
        <v>127061100</v>
      </c>
      <c r="BM10" s="92">
        <f t="shared" si="28"/>
        <v>115195.9202175884</v>
      </c>
      <c r="BN10" s="92">
        <f t="shared" si="29"/>
        <v>115195.9202175884</v>
      </c>
      <c r="BO10" s="92">
        <f t="shared" si="30"/>
        <v>130081</v>
      </c>
      <c r="BP10" s="92">
        <f t="shared" si="31"/>
        <v>9161</v>
      </c>
      <c r="BQ10" s="92">
        <f t="shared" si="31"/>
        <v>9161</v>
      </c>
      <c r="BR10" s="62">
        <f t="shared" si="32"/>
        <v>7.0425350358622699E-2</v>
      </c>
      <c r="BS10" s="62">
        <f t="shared" si="33"/>
        <v>7.0425350358622699E-2</v>
      </c>
      <c r="BT10" s="92">
        <f t="shared" si="34"/>
        <v>1130956120</v>
      </c>
      <c r="BU10" s="92">
        <f t="shared" si="34"/>
        <v>1130956120</v>
      </c>
      <c r="BV10" s="92">
        <f t="shared" si="35"/>
        <v>123453.34788778517</v>
      </c>
      <c r="BW10" s="92">
        <f t="shared" si="36"/>
        <v>123453.34788778517</v>
      </c>
      <c r="BY10" s="47" t="str">
        <f t="shared" si="37"/>
        <v>堺市医療圏</v>
      </c>
      <c r="BZ10" s="105">
        <f t="shared" si="0"/>
        <v>7.0442186875428955E-2</v>
      </c>
      <c r="CA10" s="105">
        <f t="shared" si="38"/>
        <v>7.0000000000000007E-2</v>
      </c>
      <c r="CB10" s="47" t="str">
        <f t="shared" si="39"/>
        <v>中河内医療圏</v>
      </c>
      <c r="CC10" s="105">
        <f t="shared" si="1"/>
        <v>7.0425350358622699E-2</v>
      </c>
      <c r="CD10" s="105">
        <f t="shared" si="40"/>
        <v>7.0000000000000007E-2</v>
      </c>
      <c r="CE10" s="48"/>
      <c r="CF10" s="105">
        <f t="shared" si="41"/>
        <v>7.1999999999999995E-2</v>
      </c>
      <c r="CG10" s="105">
        <f t="shared" si="42"/>
        <v>7.1999999999999995E-2</v>
      </c>
      <c r="CH10" s="212">
        <v>0</v>
      </c>
    </row>
    <row r="11" spans="2:86" s="18" customFormat="1" ht="13.5" customHeight="1">
      <c r="B11" s="61">
        <v>5</v>
      </c>
      <c r="C11" s="26" t="s">
        <v>26</v>
      </c>
      <c r="D11" s="129">
        <f>'地区別_在宅(医科)'!D11</f>
        <v>132</v>
      </c>
      <c r="E11" s="92">
        <v>22</v>
      </c>
      <c r="F11" s="92">
        <v>22</v>
      </c>
      <c r="G11" s="62">
        <f t="shared" si="2"/>
        <v>0.16666666666666666</v>
      </c>
      <c r="H11" s="62">
        <f t="shared" si="3"/>
        <v>0.16666666666666666</v>
      </c>
      <c r="I11" s="92">
        <v>2899320</v>
      </c>
      <c r="J11" s="92">
        <v>2899320</v>
      </c>
      <c r="K11" s="92">
        <f t="shared" si="4"/>
        <v>131787.27272727274</v>
      </c>
      <c r="L11" s="92">
        <f t="shared" si="5"/>
        <v>131787.27272727274</v>
      </c>
      <c r="M11" s="129">
        <f>'地区別_在宅(医科)'!M11</f>
        <v>571</v>
      </c>
      <c r="N11" s="92">
        <v>73</v>
      </c>
      <c r="O11" s="92">
        <v>73</v>
      </c>
      <c r="P11" s="62">
        <f t="shared" si="6"/>
        <v>0.12784588441330999</v>
      </c>
      <c r="Q11" s="62">
        <f t="shared" si="7"/>
        <v>0.12784588441330999</v>
      </c>
      <c r="R11" s="92">
        <v>12667240</v>
      </c>
      <c r="S11" s="92">
        <v>12667240</v>
      </c>
      <c r="T11" s="92">
        <f t="shared" si="8"/>
        <v>173523.83561643836</v>
      </c>
      <c r="U11" s="92">
        <f t="shared" si="9"/>
        <v>173523.83561643836</v>
      </c>
      <c r="V11" s="129">
        <f>'地区別_在宅(医科)'!V11</f>
        <v>37977</v>
      </c>
      <c r="W11" s="92">
        <v>708</v>
      </c>
      <c r="X11" s="92">
        <v>707</v>
      </c>
      <c r="Y11" s="62">
        <f t="shared" si="10"/>
        <v>1.8642862785370092E-2</v>
      </c>
      <c r="Z11" s="62">
        <f t="shared" si="11"/>
        <v>1.8616531058272111E-2</v>
      </c>
      <c r="AA11" s="92">
        <v>89567370</v>
      </c>
      <c r="AB11" s="92">
        <v>89564340</v>
      </c>
      <c r="AC11" s="92">
        <f t="shared" si="12"/>
        <v>126507.58474576271</v>
      </c>
      <c r="AD11" s="92">
        <f t="shared" si="13"/>
        <v>126682.23479490806</v>
      </c>
      <c r="AE11" s="129">
        <f>'地区別_在宅(医科)'!AE11</f>
        <v>32614</v>
      </c>
      <c r="AF11" s="92">
        <v>1460</v>
      </c>
      <c r="AG11" s="92">
        <v>1459</v>
      </c>
      <c r="AH11" s="62">
        <f t="shared" si="14"/>
        <v>4.4766051388974062E-2</v>
      </c>
      <c r="AI11" s="62">
        <f t="shared" si="15"/>
        <v>4.4735389709940517E-2</v>
      </c>
      <c r="AJ11" s="92">
        <v>187834360</v>
      </c>
      <c r="AK11" s="92">
        <v>187805980</v>
      </c>
      <c r="AL11" s="92">
        <f t="shared" si="16"/>
        <v>128653.67123287672</v>
      </c>
      <c r="AM11" s="92">
        <f t="shared" si="17"/>
        <v>128722.39890335847</v>
      </c>
      <c r="AN11" s="92">
        <f>'地区別_在宅(医科)'!AN11</f>
        <v>20551</v>
      </c>
      <c r="AO11" s="92">
        <v>2179</v>
      </c>
      <c r="AP11" s="92">
        <v>2179</v>
      </c>
      <c r="AQ11" s="62">
        <f t="shared" si="18"/>
        <v>0.10602890370298282</v>
      </c>
      <c r="AR11" s="62">
        <f t="shared" si="19"/>
        <v>0.10602890370298282</v>
      </c>
      <c r="AS11" s="92">
        <v>283680920</v>
      </c>
      <c r="AT11" s="92">
        <v>283680920</v>
      </c>
      <c r="AU11" s="92">
        <f t="shared" si="20"/>
        <v>130188.58191831115</v>
      </c>
      <c r="AV11" s="92">
        <f t="shared" si="21"/>
        <v>130188.58191831115</v>
      </c>
      <c r="AW11" s="129">
        <f>'地区別_在宅(医科)'!AW11</f>
        <v>9937</v>
      </c>
      <c r="AX11" s="92">
        <v>1973</v>
      </c>
      <c r="AY11" s="92">
        <v>1973</v>
      </c>
      <c r="AZ11" s="62">
        <f t="shared" si="22"/>
        <v>0.19855087048404951</v>
      </c>
      <c r="BA11" s="62">
        <f t="shared" si="23"/>
        <v>0.19855087048404951</v>
      </c>
      <c r="BB11" s="92">
        <v>243626120</v>
      </c>
      <c r="BC11" s="92">
        <v>243626120</v>
      </c>
      <c r="BD11" s="92">
        <f t="shared" si="24"/>
        <v>123480.04054738976</v>
      </c>
      <c r="BE11" s="92">
        <f t="shared" si="25"/>
        <v>123480.04054738976</v>
      </c>
      <c r="BF11" s="129">
        <f>'地区別_在宅(医科)'!BF11</f>
        <v>3790</v>
      </c>
      <c r="BG11" s="92">
        <v>1088</v>
      </c>
      <c r="BH11" s="92">
        <v>1088</v>
      </c>
      <c r="BI11" s="62">
        <f t="shared" si="26"/>
        <v>0.28707124010554091</v>
      </c>
      <c r="BJ11" s="62">
        <f t="shared" si="27"/>
        <v>0.28707124010554091</v>
      </c>
      <c r="BK11" s="92">
        <v>144498500</v>
      </c>
      <c r="BL11" s="92">
        <v>144490610</v>
      </c>
      <c r="BM11" s="92">
        <f t="shared" si="28"/>
        <v>132811.1213235294</v>
      </c>
      <c r="BN11" s="92">
        <f t="shared" si="29"/>
        <v>132803.86948529413</v>
      </c>
      <c r="BO11" s="92">
        <f t="shared" si="30"/>
        <v>105572</v>
      </c>
      <c r="BP11" s="92">
        <f t="shared" si="31"/>
        <v>7503</v>
      </c>
      <c r="BQ11" s="92">
        <f t="shared" si="31"/>
        <v>7501</v>
      </c>
      <c r="BR11" s="62">
        <f t="shared" si="32"/>
        <v>7.106998067669458E-2</v>
      </c>
      <c r="BS11" s="62">
        <f t="shared" si="33"/>
        <v>7.1051036259614286E-2</v>
      </c>
      <c r="BT11" s="92">
        <f t="shared" si="34"/>
        <v>964773830</v>
      </c>
      <c r="BU11" s="92">
        <f t="shared" si="34"/>
        <v>964734530</v>
      </c>
      <c r="BV11" s="92">
        <f t="shared" si="35"/>
        <v>128585.07663601227</v>
      </c>
      <c r="BW11" s="92">
        <f t="shared" si="36"/>
        <v>128614.12211705105</v>
      </c>
      <c r="BY11" s="47" t="str">
        <f t="shared" si="37"/>
        <v>中河内医療圏</v>
      </c>
      <c r="BZ11" s="105">
        <f t="shared" si="0"/>
        <v>7.0425350358622699E-2</v>
      </c>
      <c r="CA11" s="105">
        <f t="shared" si="38"/>
        <v>7.0000000000000007E-2</v>
      </c>
      <c r="CB11" s="47" t="str">
        <f t="shared" si="39"/>
        <v>堺市医療圏</v>
      </c>
      <c r="CC11" s="105">
        <f t="shared" si="1"/>
        <v>7.0291347074839167E-2</v>
      </c>
      <c r="CD11" s="105">
        <f t="shared" si="40"/>
        <v>7.0000000000000007E-2</v>
      </c>
      <c r="CE11" s="48"/>
      <c r="CF11" s="105">
        <f t="shared" si="41"/>
        <v>7.1999999999999995E-2</v>
      </c>
      <c r="CG11" s="105">
        <f t="shared" si="42"/>
        <v>7.1999999999999995E-2</v>
      </c>
      <c r="CH11" s="212">
        <v>0</v>
      </c>
    </row>
    <row r="12" spans="2:86" s="18" customFormat="1" ht="13.5" customHeight="1">
      <c r="B12" s="61">
        <v>6</v>
      </c>
      <c r="C12" s="26" t="s">
        <v>36</v>
      </c>
      <c r="D12" s="129">
        <f>'地区別_在宅(医科)'!D12</f>
        <v>404</v>
      </c>
      <c r="E12" s="92">
        <v>33</v>
      </c>
      <c r="F12" s="92">
        <v>33</v>
      </c>
      <c r="G12" s="62">
        <f t="shared" si="2"/>
        <v>8.1683168316831686E-2</v>
      </c>
      <c r="H12" s="62">
        <f t="shared" si="3"/>
        <v>8.1683168316831686E-2</v>
      </c>
      <c r="I12" s="92">
        <v>4697200</v>
      </c>
      <c r="J12" s="92">
        <v>4697200</v>
      </c>
      <c r="K12" s="92">
        <f t="shared" si="4"/>
        <v>142339.39393939395</v>
      </c>
      <c r="L12" s="92">
        <f t="shared" si="5"/>
        <v>142339.39393939395</v>
      </c>
      <c r="M12" s="129">
        <f>'地区別_在宅(医科)'!M12</f>
        <v>1180</v>
      </c>
      <c r="N12" s="92">
        <v>110</v>
      </c>
      <c r="O12" s="92">
        <v>110</v>
      </c>
      <c r="P12" s="62">
        <f t="shared" si="6"/>
        <v>9.3220338983050849E-2</v>
      </c>
      <c r="Q12" s="62">
        <f t="shared" si="7"/>
        <v>9.3220338983050849E-2</v>
      </c>
      <c r="R12" s="92">
        <v>21911210</v>
      </c>
      <c r="S12" s="92">
        <v>21911210</v>
      </c>
      <c r="T12" s="92">
        <f t="shared" si="8"/>
        <v>199192.81818181818</v>
      </c>
      <c r="U12" s="92">
        <f t="shared" si="9"/>
        <v>199192.81818181818</v>
      </c>
      <c r="V12" s="129">
        <f>'地区別_在宅(医科)'!V12</f>
        <v>47393</v>
      </c>
      <c r="W12" s="92">
        <v>936</v>
      </c>
      <c r="X12" s="92">
        <v>936</v>
      </c>
      <c r="Y12" s="62">
        <f t="shared" si="10"/>
        <v>1.9749752073090963E-2</v>
      </c>
      <c r="Z12" s="62">
        <f t="shared" si="11"/>
        <v>1.9749752073090963E-2</v>
      </c>
      <c r="AA12" s="92">
        <v>130717470</v>
      </c>
      <c r="AB12" s="92">
        <v>130717470</v>
      </c>
      <c r="AC12" s="92">
        <f t="shared" si="12"/>
        <v>139655.41666666666</v>
      </c>
      <c r="AD12" s="92">
        <f t="shared" si="13"/>
        <v>139655.41666666666</v>
      </c>
      <c r="AE12" s="129">
        <f>'地区別_在宅(医科)'!AE12</f>
        <v>41020</v>
      </c>
      <c r="AF12" s="92">
        <v>1885</v>
      </c>
      <c r="AG12" s="92">
        <v>1882</v>
      </c>
      <c r="AH12" s="62">
        <f t="shared" si="14"/>
        <v>4.5953193564115064E-2</v>
      </c>
      <c r="AI12" s="62">
        <f t="shared" si="15"/>
        <v>4.5880058508044858E-2</v>
      </c>
      <c r="AJ12" s="92">
        <v>265802500</v>
      </c>
      <c r="AK12" s="92">
        <v>265736900</v>
      </c>
      <c r="AL12" s="92">
        <f t="shared" si="16"/>
        <v>141009.28381962865</v>
      </c>
      <c r="AM12" s="92">
        <f t="shared" si="17"/>
        <v>141199.20297555791</v>
      </c>
      <c r="AN12" s="92">
        <f>'地区別_在宅(医科)'!AN12</f>
        <v>25574</v>
      </c>
      <c r="AO12" s="92">
        <v>2742</v>
      </c>
      <c r="AP12" s="92">
        <v>2736</v>
      </c>
      <c r="AQ12" s="62">
        <f t="shared" si="18"/>
        <v>0.10721826855400016</v>
      </c>
      <c r="AR12" s="62">
        <f t="shared" si="19"/>
        <v>0.10698365527488855</v>
      </c>
      <c r="AS12" s="92">
        <v>383886190</v>
      </c>
      <c r="AT12" s="92">
        <v>383731370</v>
      </c>
      <c r="AU12" s="92">
        <f t="shared" si="20"/>
        <v>140002.25747629468</v>
      </c>
      <c r="AV12" s="92">
        <f t="shared" si="21"/>
        <v>140252.69371345028</v>
      </c>
      <c r="AW12" s="129">
        <f>'地区別_在宅(医科)'!AW12</f>
        <v>12169</v>
      </c>
      <c r="AX12" s="92">
        <v>2372</v>
      </c>
      <c r="AY12" s="92">
        <v>2366</v>
      </c>
      <c r="AZ12" s="62">
        <f t="shared" si="22"/>
        <v>0.19492152189990961</v>
      </c>
      <c r="BA12" s="62">
        <f t="shared" si="23"/>
        <v>0.19442846577368725</v>
      </c>
      <c r="BB12" s="92">
        <v>335589630</v>
      </c>
      <c r="BC12" s="92">
        <v>335429910</v>
      </c>
      <c r="BD12" s="92">
        <f t="shared" si="24"/>
        <v>141479.60792580101</v>
      </c>
      <c r="BE12" s="92">
        <f t="shared" si="25"/>
        <v>141770.8833474218</v>
      </c>
      <c r="BF12" s="129">
        <f>'地区別_在宅(医科)'!BF12</f>
        <v>4851</v>
      </c>
      <c r="BG12" s="92">
        <v>1262</v>
      </c>
      <c r="BH12" s="92">
        <v>1257</v>
      </c>
      <c r="BI12" s="62">
        <f t="shared" si="26"/>
        <v>0.26015254586683156</v>
      </c>
      <c r="BJ12" s="62">
        <f t="shared" si="27"/>
        <v>0.259121830550402</v>
      </c>
      <c r="BK12" s="92">
        <v>171386160</v>
      </c>
      <c r="BL12" s="92">
        <v>171225680</v>
      </c>
      <c r="BM12" s="92">
        <f t="shared" si="28"/>
        <v>135805.19809825675</v>
      </c>
      <c r="BN12" s="92">
        <f t="shared" si="29"/>
        <v>136217.72474144789</v>
      </c>
      <c r="BO12" s="92">
        <f t="shared" si="30"/>
        <v>132591</v>
      </c>
      <c r="BP12" s="92">
        <f t="shared" si="31"/>
        <v>9340</v>
      </c>
      <c r="BQ12" s="92">
        <f t="shared" si="31"/>
        <v>9320</v>
      </c>
      <c r="BR12" s="62">
        <f t="shared" si="32"/>
        <v>7.0442186875428955E-2</v>
      </c>
      <c r="BS12" s="62">
        <f t="shared" si="33"/>
        <v>7.0291347074839167E-2</v>
      </c>
      <c r="BT12" s="92">
        <f t="shared" si="34"/>
        <v>1313990360</v>
      </c>
      <c r="BU12" s="92">
        <f t="shared" si="34"/>
        <v>1313449740</v>
      </c>
      <c r="BV12" s="92">
        <f t="shared" si="35"/>
        <v>140684.19271948608</v>
      </c>
      <c r="BW12" s="92">
        <f t="shared" si="36"/>
        <v>140928.08369098711</v>
      </c>
      <c r="BY12" s="47" t="str">
        <f t="shared" si="37"/>
        <v>三島医療圏</v>
      </c>
      <c r="BZ12" s="105">
        <f t="shared" si="0"/>
        <v>6.7096896649900345E-2</v>
      </c>
      <c r="CA12" s="105">
        <f t="shared" si="38"/>
        <v>6.7000000000000004E-2</v>
      </c>
      <c r="CB12" s="47" t="str">
        <f t="shared" si="39"/>
        <v>三島医療圏</v>
      </c>
      <c r="CC12" s="105">
        <f t="shared" si="1"/>
        <v>6.7096896649900345E-2</v>
      </c>
      <c r="CD12" s="105">
        <f t="shared" si="40"/>
        <v>6.7000000000000004E-2</v>
      </c>
      <c r="CE12" s="48"/>
      <c r="CF12" s="105">
        <f t="shared" si="41"/>
        <v>7.1999999999999995E-2</v>
      </c>
      <c r="CG12" s="105">
        <f t="shared" si="42"/>
        <v>7.1999999999999995E-2</v>
      </c>
      <c r="CH12" s="212">
        <v>0</v>
      </c>
    </row>
    <row r="13" spans="2:86" s="18" customFormat="1" ht="13.5" customHeight="1">
      <c r="B13" s="61">
        <v>7</v>
      </c>
      <c r="C13" s="26" t="s">
        <v>45</v>
      </c>
      <c r="D13" s="129">
        <f>'地区別_在宅(医科)'!D13</f>
        <v>480</v>
      </c>
      <c r="E13" s="92">
        <v>37</v>
      </c>
      <c r="F13" s="92">
        <v>37</v>
      </c>
      <c r="G13" s="62">
        <f t="shared" si="2"/>
        <v>7.7083333333333337E-2</v>
      </c>
      <c r="H13" s="62">
        <f t="shared" si="3"/>
        <v>7.7083333333333337E-2</v>
      </c>
      <c r="I13" s="92">
        <v>6940280</v>
      </c>
      <c r="J13" s="92">
        <v>6940280</v>
      </c>
      <c r="K13" s="92">
        <f t="shared" si="4"/>
        <v>187575.13513513515</v>
      </c>
      <c r="L13" s="92">
        <f t="shared" si="5"/>
        <v>187575.13513513515</v>
      </c>
      <c r="M13" s="129">
        <f>'地区別_在宅(医科)'!M13</f>
        <v>1188</v>
      </c>
      <c r="N13" s="92">
        <v>115</v>
      </c>
      <c r="O13" s="92">
        <v>115</v>
      </c>
      <c r="P13" s="62">
        <f t="shared" si="6"/>
        <v>9.6801346801346805E-2</v>
      </c>
      <c r="Q13" s="62">
        <f t="shared" si="7"/>
        <v>9.6801346801346805E-2</v>
      </c>
      <c r="R13" s="92">
        <v>18791420</v>
      </c>
      <c r="S13" s="92">
        <v>18791420</v>
      </c>
      <c r="T13" s="92">
        <f t="shared" si="8"/>
        <v>163403.65217391305</v>
      </c>
      <c r="U13" s="92">
        <f t="shared" si="9"/>
        <v>163403.65217391305</v>
      </c>
      <c r="V13" s="129">
        <f>'地区別_在宅(医科)'!V13</f>
        <v>48776</v>
      </c>
      <c r="W13" s="92">
        <v>858</v>
      </c>
      <c r="X13" s="92">
        <v>858</v>
      </c>
      <c r="Y13" s="62">
        <f t="shared" si="10"/>
        <v>1.7590618336886993E-2</v>
      </c>
      <c r="Z13" s="62">
        <f t="shared" si="11"/>
        <v>1.7590618336886993E-2</v>
      </c>
      <c r="AA13" s="92">
        <v>118455720</v>
      </c>
      <c r="AB13" s="92">
        <v>118455720</v>
      </c>
      <c r="AC13" s="92">
        <f t="shared" si="12"/>
        <v>138060.27972027971</v>
      </c>
      <c r="AD13" s="92">
        <f t="shared" si="13"/>
        <v>138060.27972027971</v>
      </c>
      <c r="AE13" s="129">
        <f>'地区別_在宅(医科)'!AE13</f>
        <v>41034</v>
      </c>
      <c r="AF13" s="92">
        <v>1731</v>
      </c>
      <c r="AG13" s="92">
        <v>1731</v>
      </c>
      <c r="AH13" s="62">
        <f t="shared" si="14"/>
        <v>4.2184529902032461E-2</v>
      </c>
      <c r="AI13" s="62">
        <f t="shared" si="15"/>
        <v>4.2184529902032461E-2</v>
      </c>
      <c r="AJ13" s="92">
        <v>227803170</v>
      </c>
      <c r="AK13" s="92">
        <v>227803170</v>
      </c>
      <c r="AL13" s="92">
        <f t="shared" si="16"/>
        <v>131602.0623916811</v>
      </c>
      <c r="AM13" s="92">
        <f t="shared" si="17"/>
        <v>131602.0623916811</v>
      </c>
      <c r="AN13" s="92">
        <f>'地区別_在宅(医科)'!AN13</f>
        <v>26278</v>
      </c>
      <c r="AO13" s="92">
        <v>2481</v>
      </c>
      <c r="AP13" s="92">
        <v>2481</v>
      </c>
      <c r="AQ13" s="62">
        <f t="shared" si="18"/>
        <v>9.4413577897861325E-2</v>
      </c>
      <c r="AR13" s="62">
        <f t="shared" si="19"/>
        <v>9.4413577897861325E-2</v>
      </c>
      <c r="AS13" s="92">
        <v>322449760</v>
      </c>
      <c r="AT13" s="92">
        <v>322449760</v>
      </c>
      <c r="AU13" s="92">
        <f t="shared" si="20"/>
        <v>129967.65820233777</v>
      </c>
      <c r="AV13" s="92">
        <f t="shared" si="21"/>
        <v>129967.65820233777</v>
      </c>
      <c r="AW13" s="129">
        <f>'地区別_在宅(医科)'!AW13</f>
        <v>12549</v>
      </c>
      <c r="AX13" s="92">
        <v>2052</v>
      </c>
      <c r="AY13" s="92">
        <v>2052</v>
      </c>
      <c r="AZ13" s="62">
        <f t="shared" si="22"/>
        <v>0.16351900549844609</v>
      </c>
      <c r="BA13" s="62">
        <f t="shared" si="23"/>
        <v>0.16351900549844609</v>
      </c>
      <c r="BB13" s="92">
        <v>263782740</v>
      </c>
      <c r="BC13" s="92">
        <v>263782740</v>
      </c>
      <c r="BD13" s="92">
        <f t="shared" si="24"/>
        <v>128549.09356725146</v>
      </c>
      <c r="BE13" s="92">
        <f t="shared" si="25"/>
        <v>128549.09356725146</v>
      </c>
      <c r="BF13" s="129">
        <f>'地区別_在宅(医科)'!BF13</f>
        <v>4608</v>
      </c>
      <c r="BG13" s="92">
        <v>1004</v>
      </c>
      <c r="BH13" s="92">
        <v>1004</v>
      </c>
      <c r="BI13" s="62">
        <f t="shared" si="26"/>
        <v>0.21788194444444445</v>
      </c>
      <c r="BJ13" s="62">
        <f t="shared" si="27"/>
        <v>0.21788194444444445</v>
      </c>
      <c r="BK13" s="92">
        <v>120497610</v>
      </c>
      <c r="BL13" s="92">
        <v>120497610</v>
      </c>
      <c r="BM13" s="92">
        <f t="shared" si="28"/>
        <v>120017.53984063744</v>
      </c>
      <c r="BN13" s="92">
        <f t="shared" si="29"/>
        <v>120017.53984063744</v>
      </c>
      <c r="BO13" s="92">
        <f t="shared" si="30"/>
        <v>134913</v>
      </c>
      <c r="BP13" s="92">
        <f t="shared" si="31"/>
        <v>8278</v>
      </c>
      <c r="BQ13" s="92">
        <f t="shared" si="31"/>
        <v>8278</v>
      </c>
      <c r="BR13" s="62">
        <f t="shared" si="32"/>
        <v>6.1358060379652073E-2</v>
      </c>
      <c r="BS13" s="62">
        <f t="shared" si="33"/>
        <v>6.1358060379652073E-2</v>
      </c>
      <c r="BT13" s="92">
        <f t="shared" si="34"/>
        <v>1078720700</v>
      </c>
      <c r="BU13" s="92">
        <f t="shared" si="34"/>
        <v>1078720700</v>
      </c>
      <c r="BV13" s="92">
        <f t="shared" si="35"/>
        <v>130311.75404687123</v>
      </c>
      <c r="BW13" s="92">
        <f t="shared" si="36"/>
        <v>130311.75404687123</v>
      </c>
      <c r="BY13" s="47" t="str">
        <f t="shared" si="37"/>
        <v>北河内医療圏</v>
      </c>
      <c r="BZ13" s="105">
        <f t="shared" si="0"/>
        <v>6.2605450037704319E-2</v>
      </c>
      <c r="CA13" s="105">
        <f t="shared" si="38"/>
        <v>6.3E-2</v>
      </c>
      <c r="CB13" s="47" t="str">
        <f t="shared" si="39"/>
        <v>北河内医療圏</v>
      </c>
      <c r="CC13" s="105">
        <f t="shared" si="1"/>
        <v>6.2600024955378697E-2</v>
      </c>
      <c r="CD13" s="105">
        <f t="shared" si="40"/>
        <v>6.3E-2</v>
      </c>
      <c r="CE13" s="48"/>
      <c r="CF13" s="105">
        <f t="shared" si="41"/>
        <v>7.1999999999999995E-2</v>
      </c>
      <c r="CG13" s="105">
        <f t="shared" si="42"/>
        <v>7.1999999999999995E-2</v>
      </c>
      <c r="CH13" s="212">
        <v>0</v>
      </c>
    </row>
    <row r="14" spans="2:86" s="18" customFormat="1" ht="13.5" customHeight="1" thickBot="1">
      <c r="B14" s="61">
        <v>8</v>
      </c>
      <c r="C14" s="26" t="s">
        <v>58</v>
      </c>
      <c r="D14" s="129">
        <f>'地区別_在宅(医科)'!D14</f>
        <v>905</v>
      </c>
      <c r="E14" s="92">
        <v>108</v>
      </c>
      <c r="F14" s="92">
        <v>108</v>
      </c>
      <c r="G14" s="62">
        <f t="shared" si="2"/>
        <v>0.11933701657458563</v>
      </c>
      <c r="H14" s="62">
        <f t="shared" si="3"/>
        <v>0.11933701657458563</v>
      </c>
      <c r="I14" s="92">
        <v>19521250</v>
      </c>
      <c r="J14" s="92">
        <v>19521250</v>
      </c>
      <c r="K14" s="92">
        <f>IFERROR(I14/E14,"-")</f>
        <v>180752.3148148148</v>
      </c>
      <c r="L14" s="92">
        <f t="shared" si="5"/>
        <v>180752.3148148148</v>
      </c>
      <c r="M14" s="129">
        <f>'地区別_在宅(医科)'!M14</f>
        <v>3113</v>
      </c>
      <c r="N14" s="92">
        <v>340</v>
      </c>
      <c r="O14" s="92">
        <v>340</v>
      </c>
      <c r="P14" s="62">
        <f t="shared" si="6"/>
        <v>0.10921940250562159</v>
      </c>
      <c r="Q14" s="62">
        <f t="shared" si="7"/>
        <v>0.10921940250562159</v>
      </c>
      <c r="R14" s="92">
        <v>58024540</v>
      </c>
      <c r="S14" s="92">
        <v>58024540</v>
      </c>
      <c r="T14" s="92">
        <f>IFERROR(R14/N14,"-")</f>
        <v>170660.41176470587</v>
      </c>
      <c r="U14" s="92">
        <f t="shared" si="9"/>
        <v>170660.41176470587</v>
      </c>
      <c r="V14" s="129">
        <f>'地区別_在宅(医科)'!V14</f>
        <v>119459</v>
      </c>
      <c r="W14" s="92">
        <v>2604</v>
      </c>
      <c r="X14" s="92">
        <v>2604</v>
      </c>
      <c r="Y14" s="62">
        <f t="shared" si="10"/>
        <v>2.1798273884763811E-2</v>
      </c>
      <c r="Z14" s="62">
        <f t="shared" si="11"/>
        <v>2.1798273884763811E-2</v>
      </c>
      <c r="AA14" s="92">
        <v>346492090</v>
      </c>
      <c r="AB14" s="92">
        <v>346479820</v>
      </c>
      <c r="AC14" s="92">
        <f>IFERROR(AA14/W14,"-")</f>
        <v>133061.47849462365</v>
      </c>
      <c r="AD14" s="92">
        <f t="shared" si="13"/>
        <v>133056.76651305685</v>
      </c>
      <c r="AE14" s="129">
        <f>'地区別_在宅(医科)'!AE14</f>
        <v>110261</v>
      </c>
      <c r="AF14" s="92">
        <v>5233</v>
      </c>
      <c r="AG14" s="92">
        <v>5233</v>
      </c>
      <c r="AH14" s="62">
        <f t="shared" si="14"/>
        <v>4.7460117357905333E-2</v>
      </c>
      <c r="AI14" s="62">
        <f t="shared" si="15"/>
        <v>4.7460117357905333E-2</v>
      </c>
      <c r="AJ14" s="92">
        <v>697658220</v>
      </c>
      <c r="AK14" s="92">
        <v>697599050</v>
      </c>
      <c r="AL14" s="92">
        <f>IFERROR(AJ14/AF14,"-")</f>
        <v>133318.97955283776</v>
      </c>
      <c r="AM14" s="92">
        <f t="shared" si="17"/>
        <v>133307.67246321423</v>
      </c>
      <c r="AN14" s="92">
        <f>'地区別_在宅(医科)'!AN14</f>
        <v>79282</v>
      </c>
      <c r="AO14" s="92">
        <v>8528</v>
      </c>
      <c r="AP14" s="92">
        <v>8528</v>
      </c>
      <c r="AQ14" s="62">
        <f t="shared" si="18"/>
        <v>0.10756539946015489</v>
      </c>
      <c r="AR14" s="62">
        <f t="shared" si="19"/>
        <v>0.10756539946015489</v>
      </c>
      <c r="AS14" s="92">
        <v>1129246060</v>
      </c>
      <c r="AT14" s="92">
        <v>1129246060</v>
      </c>
      <c r="AU14" s="92">
        <f>IFERROR(AS14/AO14,"-")</f>
        <v>132416.28283302064</v>
      </c>
      <c r="AV14" s="92">
        <f t="shared" si="21"/>
        <v>132416.28283302064</v>
      </c>
      <c r="AW14" s="129">
        <f>'地区別_在宅(医科)'!AW14</f>
        <v>39301</v>
      </c>
      <c r="AX14" s="92">
        <v>7602</v>
      </c>
      <c r="AY14" s="92">
        <v>7600</v>
      </c>
      <c r="AZ14" s="62">
        <f t="shared" si="22"/>
        <v>0.19343019261596398</v>
      </c>
      <c r="BA14" s="62">
        <f t="shared" si="23"/>
        <v>0.19337930332561512</v>
      </c>
      <c r="BB14" s="92">
        <v>962518260</v>
      </c>
      <c r="BC14" s="92">
        <v>962391480</v>
      </c>
      <c r="BD14" s="92">
        <f>IFERROR(BB14/AX14,"-")</f>
        <v>126613.82004735596</v>
      </c>
      <c r="BE14" s="92">
        <f t="shared" si="25"/>
        <v>126630.45789473684</v>
      </c>
      <c r="BF14" s="129">
        <f>'地区別_在宅(医科)'!BF14</f>
        <v>15269</v>
      </c>
      <c r="BG14" s="92">
        <v>3996</v>
      </c>
      <c r="BH14" s="92">
        <v>3995</v>
      </c>
      <c r="BI14" s="62">
        <f t="shared" si="26"/>
        <v>0.26170672604623746</v>
      </c>
      <c r="BJ14" s="62">
        <f t="shared" si="27"/>
        <v>0.26164123387255223</v>
      </c>
      <c r="BK14" s="92">
        <v>503419670</v>
      </c>
      <c r="BL14" s="92">
        <v>503371050</v>
      </c>
      <c r="BM14" s="92">
        <f>IFERROR(BK14/BG14,"-")</f>
        <v>125980.89839839839</v>
      </c>
      <c r="BN14" s="92">
        <f t="shared" si="29"/>
        <v>126000.26282853568</v>
      </c>
      <c r="BO14" s="92">
        <f t="shared" si="30"/>
        <v>367590</v>
      </c>
      <c r="BP14" s="92">
        <f t="shared" si="31"/>
        <v>28411</v>
      </c>
      <c r="BQ14" s="92">
        <f t="shared" si="31"/>
        <v>28408</v>
      </c>
      <c r="BR14" s="62">
        <f t="shared" si="32"/>
        <v>7.7289915394869277E-2</v>
      </c>
      <c r="BS14" s="62">
        <f t="shared" si="33"/>
        <v>7.7281754128240704E-2</v>
      </c>
      <c r="BT14" s="92">
        <f t="shared" si="34"/>
        <v>3716880090</v>
      </c>
      <c r="BU14" s="92">
        <f t="shared" si="34"/>
        <v>3716633250</v>
      </c>
      <c r="BV14" s="92">
        <f>IFERROR(BT14/BP14,"-")</f>
        <v>130825.38770194643</v>
      </c>
      <c r="BW14" s="92">
        <f t="shared" si="36"/>
        <v>130830.5142917488</v>
      </c>
      <c r="BY14" s="47" t="str">
        <f t="shared" si="37"/>
        <v>泉州医療圏</v>
      </c>
      <c r="BZ14" s="105">
        <f t="shared" si="0"/>
        <v>6.1358060379652073E-2</v>
      </c>
      <c r="CA14" s="105">
        <f t="shared" si="38"/>
        <v>6.0999999999999999E-2</v>
      </c>
      <c r="CB14" s="47" t="str">
        <f t="shared" si="39"/>
        <v>泉州医療圏</v>
      </c>
      <c r="CC14" s="105">
        <f t="shared" si="1"/>
        <v>6.1358060379652073E-2</v>
      </c>
      <c r="CD14" s="105">
        <f t="shared" si="40"/>
        <v>6.0999999999999999E-2</v>
      </c>
      <c r="CE14" s="48"/>
      <c r="CF14" s="105">
        <f t="shared" si="41"/>
        <v>7.1999999999999995E-2</v>
      </c>
      <c r="CG14" s="105">
        <f t="shared" si="42"/>
        <v>7.1999999999999995E-2</v>
      </c>
      <c r="CH14" s="212">
        <v>999</v>
      </c>
    </row>
    <row r="15" spans="2:86" s="18" customFormat="1" ht="13.5" customHeight="1" thickTop="1">
      <c r="B15" s="250" t="s">
        <v>1</v>
      </c>
      <c r="C15" s="251"/>
      <c r="D15" s="93">
        <f>'地区別_在宅(医科)'!D15</f>
        <v>2443</v>
      </c>
      <c r="E15" s="93">
        <v>254</v>
      </c>
      <c r="F15" s="93">
        <v>254</v>
      </c>
      <c r="G15" s="58">
        <f>IFERROR(E15/D15,"-")</f>
        <v>0.10397052803929595</v>
      </c>
      <c r="H15" s="58">
        <f>IFERROR(F15/D15,"-")</f>
        <v>0.10397052803929595</v>
      </c>
      <c r="I15" s="94">
        <f>SUM(I7:I14)</f>
        <v>41644970</v>
      </c>
      <c r="J15" s="94">
        <f>SUM(J7:J14)</f>
        <v>41644970</v>
      </c>
      <c r="K15" s="94">
        <f>IFERROR(I15/E15,"-")</f>
        <v>163956.57480314962</v>
      </c>
      <c r="L15" s="94">
        <f t="shared" si="5"/>
        <v>163956.57480314962</v>
      </c>
      <c r="M15" s="94">
        <f>'地区別_在宅(医科)'!M15</f>
        <v>8023</v>
      </c>
      <c r="N15" s="94">
        <v>896</v>
      </c>
      <c r="O15" s="94">
        <v>896</v>
      </c>
      <c r="P15" s="58">
        <f t="shared" si="6"/>
        <v>0.11167892309609871</v>
      </c>
      <c r="Q15" s="58">
        <f t="shared" si="7"/>
        <v>0.11167892309609871</v>
      </c>
      <c r="R15" s="94">
        <f>SUM(R7:R14)</f>
        <v>152523100</v>
      </c>
      <c r="S15" s="94">
        <f>SUM(S7:S14)</f>
        <v>152523100</v>
      </c>
      <c r="T15" s="94">
        <f>IFERROR(R15/N15,"-")</f>
        <v>170226.67410714287</v>
      </c>
      <c r="U15" s="94">
        <f t="shared" si="9"/>
        <v>170226.67410714287</v>
      </c>
      <c r="V15" s="94">
        <f>'地区別_在宅(医科)'!V15</f>
        <v>462860</v>
      </c>
      <c r="W15" s="94">
        <v>9018</v>
      </c>
      <c r="X15" s="94">
        <v>9016</v>
      </c>
      <c r="Y15" s="58">
        <f t="shared" si="10"/>
        <v>1.948321306658601E-2</v>
      </c>
      <c r="Z15" s="58">
        <f t="shared" si="11"/>
        <v>1.9478892105604287E-2</v>
      </c>
      <c r="AA15" s="94">
        <f>SUM(AA7:AA14)</f>
        <v>1163941440</v>
      </c>
      <c r="AB15" s="94">
        <f>SUM(AB7:AB14)</f>
        <v>1163797850</v>
      </c>
      <c r="AC15" s="94">
        <f>IFERROR(AA15/W15,"-")</f>
        <v>129068.68928809049</v>
      </c>
      <c r="AD15" s="94">
        <f t="shared" si="13"/>
        <v>129081.39418811003</v>
      </c>
      <c r="AE15" s="94">
        <f>'地区別_在宅(医科)'!AE15</f>
        <v>402345</v>
      </c>
      <c r="AF15" s="94">
        <v>18405</v>
      </c>
      <c r="AG15" s="94">
        <v>18398</v>
      </c>
      <c r="AH15" s="58">
        <f t="shared" si="14"/>
        <v>4.5744323901129626E-2</v>
      </c>
      <c r="AI15" s="58">
        <f t="shared" si="15"/>
        <v>4.5726925896929255E-2</v>
      </c>
      <c r="AJ15" s="94">
        <f>SUM(AJ7:AJ14)</f>
        <v>2385880740</v>
      </c>
      <c r="AK15" s="94">
        <f>SUM(AK7:AK14)</f>
        <v>2384998290</v>
      </c>
      <c r="AL15" s="94">
        <f>IFERROR(AJ15/AF15,"-")</f>
        <v>129632.2053789731</v>
      </c>
      <c r="AM15" s="94">
        <f t="shared" si="17"/>
        <v>129633.56288727035</v>
      </c>
      <c r="AN15" s="94">
        <f>'地区別_在宅(医科)'!AN15</f>
        <v>259897</v>
      </c>
      <c r="AO15" s="94">
        <v>27919</v>
      </c>
      <c r="AP15" s="94">
        <v>27912</v>
      </c>
      <c r="AQ15" s="58">
        <f t="shared" si="18"/>
        <v>0.10742332539429081</v>
      </c>
      <c r="AR15" s="58">
        <f t="shared" si="19"/>
        <v>0.10739639164746034</v>
      </c>
      <c r="AS15" s="94">
        <f>SUM(AS7:AS14)</f>
        <v>3539469670</v>
      </c>
      <c r="AT15" s="94">
        <f>SUM(AT7:AT14)</f>
        <v>3538654120</v>
      </c>
      <c r="AU15" s="94">
        <f>IFERROR(AS15/AO15,"-")</f>
        <v>126776.37701923422</v>
      </c>
      <c r="AV15" s="94">
        <f t="shared" si="21"/>
        <v>126778.9524218974</v>
      </c>
      <c r="AW15" s="94">
        <f>'地区別_在宅(医科)'!AW15</f>
        <v>121354</v>
      </c>
      <c r="AX15" s="94">
        <v>24419</v>
      </c>
      <c r="AY15" s="94">
        <v>24408</v>
      </c>
      <c r="AZ15" s="58">
        <f t="shared" si="22"/>
        <v>0.20122122056133296</v>
      </c>
      <c r="BA15" s="58">
        <f t="shared" si="23"/>
        <v>0.20113057666001943</v>
      </c>
      <c r="BB15" s="94">
        <f>SUM(BB7:BB14)</f>
        <v>2994658720</v>
      </c>
      <c r="BC15" s="94">
        <f>SUM(BC7:BC14)</f>
        <v>2993543800</v>
      </c>
      <c r="BD15" s="94">
        <f>IFERROR(BB15/AX15,"-")</f>
        <v>122636.41918178467</v>
      </c>
      <c r="BE15" s="94">
        <f t="shared" si="25"/>
        <v>122646.00950508031</v>
      </c>
      <c r="BF15" s="94">
        <f>'地区別_在宅(医科)'!BF15</f>
        <v>46223</v>
      </c>
      <c r="BG15" s="94">
        <v>12793</v>
      </c>
      <c r="BH15" s="94">
        <v>12786</v>
      </c>
      <c r="BI15" s="58">
        <f t="shared" si="26"/>
        <v>0.27676697747874435</v>
      </c>
      <c r="BJ15" s="58">
        <f t="shared" si="27"/>
        <v>0.27661553771931724</v>
      </c>
      <c r="BK15" s="94">
        <f>SUM(BK7:BK14)</f>
        <v>1545415440</v>
      </c>
      <c r="BL15" s="94">
        <f>SUM(BL7:BL14)</f>
        <v>1544929600</v>
      </c>
      <c r="BM15" s="94">
        <f>IFERROR(BK15/BG15,"-")</f>
        <v>120801.64464941765</v>
      </c>
      <c r="BN15" s="94">
        <f t="shared" si="29"/>
        <v>120829.78257469107</v>
      </c>
      <c r="BO15" s="94">
        <f>'地区別_在宅(医科)'!BO15</f>
        <v>1303145</v>
      </c>
      <c r="BP15" s="94">
        <v>93704</v>
      </c>
      <c r="BQ15" s="94">
        <v>93670</v>
      </c>
      <c r="BR15" s="58">
        <f t="shared" si="32"/>
        <v>7.190604268903307E-2</v>
      </c>
      <c r="BS15" s="58">
        <f t="shared" si="33"/>
        <v>7.1879951962367961E-2</v>
      </c>
      <c r="BT15" s="94">
        <f>SUM(BT7:BT14)</f>
        <v>11823534080</v>
      </c>
      <c r="BU15" s="94">
        <f>SUM(BU7:BU14)</f>
        <v>11820091730</v>
      </c>
      <c r="BV15" s="94">
        <f>IFERROR(BT15/BP15,"-")</f>
        <v>126179.60898147358</v>
      </c>
      <c r="BW15" s="94">
        <f t="shared" si="36"/>
        <v>126188.65944272446</v>
      </c>
      <c r="BY15" s="46"/>
      <c r="BZ15" s="46"/>
      <c r="CA15" s="46"/>
      <c r="CB15" s="46"/>
      <c r="CC15" s="46"/>
      <c r="CD15" s="46"/>
      <c r="CE15" s="49"/>
    </row>
    <row r="16" spans="2:86" s="46" customFormat="1">
      <c r="B16" s="109"/>
      <c r="CE16" s="49"/>
    </row>
    <row r="17" spans="4:83" s="46" customFormat="1">
      <c r="CE17" s="49"/>
    </row>
    <row r="18" spans="4:83" s="46" customFormat="1">
      <c r="CE18" s="49"/>
    </row>
    <row r="19" spans="4:83" s="46" customFormat="1">
      <c r="CE19" s="49"/>
    </row>
    <row r="20" spans="4:83" s="46" customFormat="1">
      <c r="CE20" s="49"/>
    </row>
    <row r="21" spans="4:83" s="46" customFormat="1">
      <c r="CE21" s="49"/>
    </row>
    <row r="22" spans="4:83" s="46" customFormat="1">
      <c r="CE22" s="49"/>
    </row>
    <row r="23" spans="4:83" s="46" customFormat="1">
      <c r="CE23" s="49"/>
    </row>
    <row r="24" spans="4:83" s="46" customFormat="1">
      <c r="CE24" s="49"/>
    </row>
    <row r="25" spans="4:83" s="46" customFormat="1">
      <c r="CE25" s="49"/>
    </row>
    <row r="26" spans="4:83" s="46" customFormat="1">
      <c r="CE26" s="49"/>
    </row>
    <row r="27" spans="4:83" s="46" customFormat="1">
      <c r="CE27" s="49"/>
    </row>
    <row r="28" spans="4:83" s="46" customFormat="1">
      <c r="D28" s="11"/>
      <c r="E28" s="11"/>
      <c r="F28" s="11"/>
      <c r="M28" s="11"/>
      <c r="N28" s="11"/>
      <c r="O28" s="11"/>
      <c r="CE28" s="49"/>
    </row>
  </sheetData>
  <mergeCells count="56">
    <mergeCell ref="CF5:CF6"/>
    <mergeCell ref="CG5:CG6"/>
    <mergeCell ref="CH5:CH6"/>
    <mergeCell ref="B3:B6"/>
    <mergeCell ref="C3:C6"/>
    <mergeCell ref="D3:L3"/>
    <mergeCell ref="M3:U3"/>
    <mergeCell ref="V3:AD3"/>
    <mergeCell ref="N4:O4"/>
    <mergeCell ref="P4:Q4"/>
    <mergeCell ref="R4:S4"/>
    <mergeCell ref="T4:U4"/>
    <mergeCell ref="AC4:AD4"/>
    <mergeCell ref="AN3:AV3"/>
    <mergeCell ref="AW3:BE3"/>
    <mergeCell ref="BF3:BN3"/>
    <mergeCell ref="BO3:BW3"/>
    <mergeCell ref="D4:D6"/>
    <mergeCell ref="E4:F4"/>
    <mergeCell ref="G4:H4"/>
    <mergeCell ref="I4:J4"/>
    <mergeCell ref="K4:L4"/>
    <mergeCell ref="M4:M6"/>
    <mergeCell ref="AE3:AM3"/>
    <mergeCell ref="AO4:AP4"/>
    <mergeCell ref="V4:V6"/>
    <mergeCell ref="W4:X4"/>
    <mergeCell ref="Y4:Z4"/>
    <mergeCell ref="AA4:AB4"/>
    <mergeCell ref="AL4:AM4"/>
    <mergeCell ref="AN4:AN6"/>
    <mergeCell ref="AE4:AE6"/>
    <mergeCell ref="BT4:BU4"/>
    <mergeCell ref="BV4:BW4"/>
    <mergeCell ref="BB4:BC4"/>
    <mergeCell ref="BD4:BE4"/>
    <mergeCell ref="BF4:BF6"/>
    <mergeCell ref="BG4:BH4"/>
    <mergeCell ref="BI4:BJ4"/>
    <mergeCell ref="BK4:BL4"/>
    <mergeCell ref="BY5:CA6"/>
    <mergeCell ref="CB5:CD6"/>
    <mergeCell ref="B15:C15"/>
    <mergeCell ref="BM4:BN4"/>
    <mergeCell ref="BO4:BO6"/>
    <mergeCell ref="BP4:BQ4"/>
    <mergeCell ref="BR4:BS4"/>
    <mergeCell ref="AQ4:AR4"/>
    <mergeCell ref="AS4:AT4"/>
    <mergeCell ref="AU4:AV4"/>
    <mergeCell ref="AW4:AW6"/>
    <mergeCell ref="AX4:AY4"/>
    <mergeCell ref="AZ4:BA4"/>
    <mergeCell ref="AF4:AG4"/>
    <mergeCell ref="AH4:AI4"/>
    <mergeCell ref="AJ4:AK4"/>
  </mergeCells>
  <phoneticPr fontId="3"/>
  <pageMargins left="0.47244094488188981" right="0.23622047244094491" top="0.43307086614173229" bottom="0.31496062992125984" header="0.31496062992125984" footer="0.19685039370078741"/>
  <pageSetup paperSize="8" scale="75" fitToHeight="0" orientation="landscape" r:id="rId1"/>
  <headerFooter>
    <oddHeader>&amp;R&amp;"ＭＳ 明朝,標準"&amp;12 2-17.在宅医療に係る分析</oddHeader>
  </headerFooter>
  <colBreaks count="2" manualBreakCount="2">
    <brk id="30" max="80" man="1"/>
    <brk id="57" max="80" man="1"/>
  </colBreaks>
  <ignoredErrors>
    <ignoredError sqref="D7:D15 G7:H7 K7:M7 P7:Q7 T7:V7 Y7:Z7 AC7:AE7 AH7:AI7 AL7:AN7 AQ7:AR7 AU7:AW7 AZ7:BA7 BD7:BF7 BI7:BJ7 BM7:BN7 BP7:BQ7 BT7:BU7 G8:H8 K8:M8 P8:Q8 T8:V8 Y8:Z8 AC8:AE8 AH8:AI8 AL8:AN8 AQ8:AR8 AU8:AW8 AZ8:BA8 BD8:BF8 BI8:BJ8 BM8:BN8 BP8:BQ8 BT8:BU8 G9:H9 K9:M9 P9:Q9 T9:V9 Y9:Z9 AC9:AE9 AH9:AI9 AL9:AN9 AQ9:AR9 AU9:AW9 AZ9:BA9 BD9:BF9 BI9:BJ9 BM9:BN9 BP9:BQ9 BT9:BU9 G10:H10 K10:M10 P10:Q10 T10:V10 Y10:Z10 AC10:AE10 AH10:AI10 AL10:AN10 AQ10:AR10 AU10:AW10 AZ10:BA10 BD10:BF10 BI10:BJ10 BM10:BN10 BP10:BQ10 BT10:BU10 G11:H11 K11:M11 P11:Q11 T11:V11 Y11:Z11 AC11:AE11 AH11:AI11 AL11:AN11 AQ11:AR11 AU11:AW11 AZ11:BA11 BD11:BF11 BI11:BJ11 BM11:BN11 BP11:BQ11 BT11:BU11 G12:H12 K12:M12 P12:Q12 T12:V12 Y12:Z12 AC12:AE12 AH12:AI12 AL12:AN12 AQ12:AR12 AU12:AW12 AZ12:BA12 BD12:BF12 BI12:BJ12 BM12:BN12 BP12:BQ12 BT12:BU12 G13:H13 K13:M13 P13:Q13 T13:V13 Y13:Z13 AC13:AE13 AH13:AI13 AL13:AN13 AQ13:AR13 AU13:AW13 AZ13:BA13 BD13:BF13 BI13:BJ13 BM13:BN13 BP13:BQ13 BT13:BU13 G14:H14 K14:M14 P14:Q14 T14:V14 Y14:Z14 AC14:AE14 AH14:AI14 AL14:AN14 AQ14:AR14 AU14:AW14 AZ14:BA14 BD14:BF14 BI14:BJ14 BM14:BN14 BP14:BQ14 BT14:BU14 G15:M15 P15:V15 Y15:AE15 AH15:AN15 AQ15:AW15 AZ15:BF15 BI15:BO15 BR15:BS15 BV15:BW15" emptyCellReference="1"/>
    <ignoredError sqref="BY7:BY14 CA7:CB7 CD7:CD14 CF7:CG7 CA8:CB8 CF8:CG8 CA9:CB9 CF9:CG9 CA10:CB10 CF10:CG10 CA11:CB11 CF11:CG11 CA12:CB12 CF12:CG12 CA13:CB13 CF13:CG13 CA14:CB14 CF14:CG14" evalError="1"/>
    <ignoredError sqref="BZ7:BZ14 CC7:CC14" evalError="1" emptyCellReferenc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B1:B2"/>
  <sheetViews>
    <sheetView showGridLines="0" zoomScaleNormal="100" zoomScaleSheetLayoutView="100" workbookViewId="0"/>
  </sheetViews>
  <sheetFormatPr defaultColWidth="9" defaultRowHeight="13.5"/>
  <cols>
    <col min="1" max="1" width="4.625" style="10" customWidth="1"/>
    <col min="2" max="2" width="3.25" style="10" customWidth="1"/>
    <col min="3" max="3" width="9.625" style="10" customWidth="1"/>
    <col min="4" max="9" width="13.125" style="10" customWidth="1"/>
    <col min="10" max="12" width="20.625" style="10" customWidth="1"/>
    <col min="13" max="13" width="6.625" style="10" customWidth="1"/>
    <col min="14" max="16384" width="9" style="10"/>
  </cols>
  <sheetData>
    <row r="1" spans="2:2" ht="16.5" customHeight="1">
      <c r="B1" s="10" t="s">
        <v>144</v>
      </c>
    </row>
    <row r="2" spans="2:2" ht="16.5" customHeight="1">
      <c r="B2" s="10" t="s">
        <v>221</v>
      </c>
    </row>
  </sheetData>
  <phoneticPr fontId="3"/>
  <pageMargins left="0.47244094488188981" right="0.23622047244094491" top="0.43307086614173229" bottom="0.31496062992125984" header="0.31496062992125984" footer="0.19685039370078741"/>
  <pageSetup paperSize="9" scale="75" fitToHeight="0" orientation="portrait" r:id="rId1"/>
  <headerFooter>
    <oddHeader>&amp;R&amp;"ＭＳ 明朝,標準"&amp;12 2-17.在宅医療に係る分析</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P84"/>
  <sheetViews>
    <sheetView showGridLines="0" zoomScaleNormal="100" zoomScaleSheetLayoutView="100" workbookViewId="0"/>
  </sheetViews>
  <sheetFormatPr defaultColWidth="9" defaultRowHeight="13.5"/>
  <cols>
    <col min="1" max="1" width="4.625" style="43" customWidth="1"/>
    <col min="2" max="2" width="2.125" style="43" customWidth="1"/>
    <col min="3" max="3" width="8.375" style="43" customWidth="1"/>
    <col min="4" max="4" width="11.625" style="43" customWidth="1"/>
    <col min="5" max="5" width="5.5" style="43" bestFit="1" customWidth="1"/>
    <col min="6" max="6" width="11.625" style="43" customWidth="1"/>
    <col min="7" max="7" width="5.5" style="43" customWidth="1"/>
    <col min="8" max="16" width="8.875" style="43" customWidth="1"/>
    <col min="17" max="16384" width="9" style="11"/>
  </cols>
  <sheetData>
    <row r="1" spans="2:16" ht="16.5" customHeight="1">
      <c r="B1" s="43" t="s">
        <v>228</v>
      </c>
    </row>
    <row r="2" spans="2:16" ht="16.5" customHeight="1">
      <c r="B2" s="43" t="s">
        <v>223</v>
      </c>
    </row>
    <row r="4" spans="2:16" ht="13.5" customHeight="1">
      <c r="B4" s="69"/>
      <c r="C4" s="70"/>
      <c r="D4" s="70"/>
      <c r="E4" s="70"/>
      <c r="F4" s="70"/>
      <c r="G4" s="71"/>
    </row>
    <row r="5" spans="2:16" ht="13.5" customHeight="1">
      <c r="B5" s="72"/>
      <c r="C5" s="73"/>
      <c r="D5" s="74">
        <v>7.3000000000000009E-2</v>
      </c>
      <c r="E5" s="75" t="s">
        <v>165</v>
      </c>
      <c r="F5" s="76">
        <v>7.6999999999999999E-2</v>
      </c>
      <c r="G5" s="77" t="s">
        <v>166</v>
      </c>
    </row>
    <row r="6" spans="2:16">
      <c r="B6" s="72"/>
      <c r="D6" s="74"/>
      <c r="E6" s="75"/>
      <c r="F6" s="76"/>
      <c r="G6" s="77"/>
    </row>
    <row r="7" spans="2:16">
      <c r="B7" s="72"/>
      <c r="C7" s="78"/>
      <c r="D7" s="74">
        <v>7.0000000000000007E-2</v>
      </c>
      <c r="E7" s="75" t="s">
        <v>165</v>
      </c>
      <c r="F7" s="76">
        <v>7.3000000000000009E-2</v>
      </c>
      <c r="G7" s="77" t="s">
        <v>167</v>
      </c>
    </row>
    <row r="8" spans="2:16">
      <c r="B8" s="72"/>
      <c r="D8" s="74"/>
      <c r="E8" s="75"/>
      <c r="F8" s="76"/>
      <c r="G8" s="77"/>
    </row>
    <row r="9" spans="2:16">
      <c r="B9" s="72"/>
      <c r="C9" s="79"/>
      <c r="D9" s="74">
        <v>6.7000000000000004E-2</v>
      </c>
      <c r="E9" s="75" t="s">
        <v>165</v>
      </c>
      <c r="F9" s="76">
        <v>7.0000000000000007E-2</v>
      </c>
      <c r="G9" s="77" t="s">
        <v>167</v>
      </c>
    </row>
    <row r="10" spans="2:16">
      <c r="B10" s="72"/>
      <c r="D10" s="74"/>
      <c r="E10" s="75"/>
      <c r="F10" s="76"/>
      <c r="G10" s="77"/>
    </row>
    <row r="11" spans="2:16">
      <c r="B11" s="72"/>
      <c r="C11" s="80"/>
      <c r="D11" s="74">
        <v>6.4000000000000001E-2</v>
      </c>
      <c r="E11" s="75" t="s">
        <v>165</v>
      </c>
      <c r="F11" s="76">
        <v>6.7000000000000004E-2</v>
      </c>
      <c r="G11" s="77" t="s">
        <v>167</v>
      </c>
    </row>
    <row r="12" spans="2:16">
      <c r="B12" s="72"/>
      <c r="D12" s="74"/>
      <c r="E12" s="75"/>
      <c r="F12" s="76"/>
      <c r="G12" s="77"/>
    </row>
    <row r="13" spans="2:16">
      <c r="B13" s="72"/>
      <c r="C13" s="81"/>
      <c r="D13" s="74">
        <v>6.0999999999999999E-2</v>
      </c>
      <c r="E13" s="75" t="s">
        <v>165</v>
      </c>
      <c r="F13" s="76">
        <v>6.4000000000000001E-2</v>
      </c>
      <c r="G13" s="77" t="s">
        <v>167</v>
      </c>
    </row>
    <row r="14" spans="2:16">
      <c r="B14" s="82"/>
      <c r="C14" s="83"/>
      <c r="D14" s="83"/>
      <c r="E14" s="83"/>
      <c r="F14" s="83"/>
      <c r="G14" s="84"/>
    </row>
    <row r="16" spans="2:16">
      <c r="B16" s="69"/>
      <c r="C16" s="70"/>
      <c r="D16" s="70"/>
      <c r="E16" s="70"/>
      <c r="F16" s="70"/>
      <c r="G16" s="70"/>
      <c r="H16" s="70"/>
      <c r="I16" s="70"/>
      <c r="J16" s="70"/>
      <c r="K16" s="70"/>
      <c r="L16" s="70"/>
      <c r="M16" s="70"/>
      <c r="N16" s="70"/>
      <c r="O16" s="70"/>
      <c r="P16" s="72"/>
    </row>
    <row r="17" spans="2:16">
      <c r="B17" s="72"/>
      <c r="P17" s="72"/>
    </row>
    <row r="18" spans="2:16">
      <c r="B18" s="72"/>
      <c r="P18" s="72"/>
    </row>
    <row r="19" spans="2:16">
      <c r="B19" s="72"/>
      <c r="P19" s="72"/>
    </row>
    <row r="20" spans="2:16">
      <c r="B20" s="72"/>
      <c r="P20" s="72"/>
    </row>
    <row r="21" spans="2:16">
      <c r="B21" s="72"/>
      <c r="P21" s="72"/>
    </row>
    <row r="22" spans="2:16">
      <c r="B22" s="72"/>
      <c r="P22" s="72"/>
    </row>
    <row r="23" spans="2:16">
      <c r="B23" s="72"/>
      <c r="P23" s="72"/>
    </row>
    <row r="24" spans="2:16">
      <c r="B24" s="72"/>
      <c r="P24" s="72"/>
    </row>
    <row r="25" spans="2:16">
      <c r="B25" s="72"/>
      <c r="P25" s="72"/>
    </row>
    <row r="26" spans="2:16">
      <c r="B26" s="72"/>
      <c r="P26" s="72"/>
    </row>
    <row r="27" spans="2:16">
      <c r="B27" s="72"/>
      <c r="P27" s="72"/>
    </row>
    <row r="28" spans="2:16">
      <c r="B28" s="72"/>
      <c r="P28" s="72"/>
    </row>
    <row r="29" spans="2:16">
      <c r="B29" s="72"/>
      <c r="P29" s="72"/>
    </row>
    <row r="30" spans="2:16">
      <c r="B30" s="72"/>
      <c r="P30" s="72"/>
    </row>
    <row r="31" spans="2:16">
      <c r="B31" s="72"/>
      <c r="P31" s="72"/>
    </row>
    <row r="32" spans="2:16">
      <c r="B32" s="72"/>
      <c r="P32" s="72"/>
    </row>
    <row r="33" spans="2:16">
      <c r="B33" s="72"/>
      <c r="P33" s="72"/>
    </row>
    <row r="34" spans="2:16">
      <c r="B34" s="72"/>
      <c r="P34" s="72"/>
    </row>
    <row r="35" spans="2:16">
      <c r="B35" s="72"/>
      <c r="P35" s="72"/>
    </row>
    <row r="36" spans="2:16">
      <c r="B36" s="72"/>
      <c r="P36" s="72"/>
    </row>
    <row r="37" spans="2:16">
      <c r="B37" s="72"/>
      <c r="P37" s="72"/>
    </row>
    <row r="38" spans="2:16">
      <c r="B38" s="72"/>
      <c r="P38" s="72"/>
    </row>
    <row r="39" spans="2:16">
      <c r="B39" s="72"/>
      <c r="P39" s="72"/>
    </row>
    <row r="40" spans="2:16">
      <c r="B40" s="72"/>
      <c r="P40" s="72"/>
    </row>
    <row r="41" spans="2:16">
      <c r="B41" s="72"/>
      <c r="P41" s="72"/>
    </row>
    <row r="42" spans="2:16">
      <c r="B42" s="72"/>
      <c r="P42" s="72"/>
    </row>
    <row r="43" spans="2:16">
      <c r="B43" s="72"/>
      <c r="P43" s="72"/>
    </row>
    <row r="44" spans="2:16">
      <c r="B44" s="72"/>
      <c r="P44" s="72"/>
    </row>
    <row r="45" spans="2:16">
      <c r="B45" s="72"/>
      <c r="P45" s="72"/>
    </row>
    <row r="46" spans="2:16">
      <c r="B46" s="72"/>
      <c r="P46" s="72"/>
    </row>
    <row r="47" spans="2:16">
      <c r="B47" s="72"/>
      <c r="P47" s="72"/>
    </row>
    <row r="48" spans="2:16">
      <c r="B48" s="72"/>
      <c r="P48" s="72"/>
    </row>
    <row r="49" spans="2:16">
      <c r="B49" s="72"/>
      <c r="P49" s="72"/>
    </row>
    <row r="50" spans="2:16">
      <c r="B50" s="72"/>
      <c r="P50" s="72"/>
    </row>
    <row r="51" spans="2:16">
      <c r="B51" s="72"/>
      <c r="P51" s="72"/>
    </row>
    <row r="52" spans="2:16">
      <c r="B52" s="72"/>
      <c r="P52" s="72"/>
    </row>
    <row r="53" spans="2:16">
      <c r="B53" s="72"/>
      <c r="P53" s="72"/>
    </row>
    <row r="54" spans="2:16">
      <c r="B54" s="72"/>
      <c r="P54" s="72"/>
    </row>
    <row r="55" spans="2:16">
      <c r="B55" s="72"/>
      <c r="P55" s="72"/>
    </row>
    <row r="56" spans="2:16">
      <c r="B56" s="72"/>
      <c r="P56" s="72"/>
    </row>
    <row r="57" spans="2:16">
      <c r="B57" s="72"/>
      <c r="P57" s="72"/>
    </row>
    <row r="58" spans="2:16">
      <c r="B58" s="72"/>
      <c r="P58" s="72"/>
    </row>
    <row r="59" spans="2:16">
      <c r="B59" s="72"/>
      <c r="P59" s="72"/>
    </row>
    <row r="60" spans="2:16">
      <c r="B60" s="72"/>
      <c r="P60" s="72"/>
    </row>
    <row r="61" spans="2:16">
      <c r="B61" s="72"/>
      <c r="P61" s="72"/>
    </row>
    <row r="62" spans="2:16">
      <c r="B62" s="72"/>
      <c r="P62" s="72"/>
    </row>
    <row r="63" spans="2:16">
      <c r="B63" s="72"/>
      <c r="P63" s="72"/>
    </row>
    <row r="64" spans="2:16">
      <c r="B64" s="72"/>
      <c r="P64" s="72"/>
    </row>
    <row r="65" spans="2:16">
      <c r="B65" s="72"/>
      <c r="P65" s="72"/>
    </row>
    <row r="66" spans="2:16">
      <c r="B66" s="72"/>
      <c r="P66" s="72"/>
    </row>
    <row r="67" spans="2:16">
      <c r="B67" s="72"/>
      <c r="P67" s="72"/>
    </row>
    <row r="68" spans="2:16">
      <c r="B68" s="72"/>
      <c r="P68" s="72"/>
    </row>
    <row r="69" spans="2:16">
      <c r="B69" s="72"/>
      <c r="P69" s="72"/>
    </row>
    <row r="70" spans="2:16">
      <c r="B70" s="72"/>
      <c r="P70" s="72"/>
    </row>
    <row r="71" spans="2:16">
      <c r="B71" s="72"/>
      <c r="P71" s="72"/>
    </row>
    <row r="72" spans="2:16">
      <c r="B72" s="72"/>
      <c r="P72" s="72"/>
    </row>
    <row r="73" spans="2:16">
      <c r="B73" s="72"/>
      <c r="P73" s="72"/>
    </row>
    <row r="74" spans="2:16">
      <c r="B74" s="72"/>
      <c r="P74" s="72"/>
    </row>
    <row r="75" spans="2:16">
      <c r="B75" s="72"/>
      <c r="P75" s="72"/>
    </row>
    <row r="76" spans="2:16">
      <c r="B76" s="72"/>
      <c r="P76" s="72"/>
    </row>
    <row r="77" spans="2:16">
      <c r="B77" s="72"/>
      <c r="P77" s="72"/>
    </row>
    <row r="78" spans="2:16">
      <c r="B78" s="72"/>
      <c r="P78" s="72"/>
    </row>
    <row r="79" spans="2:16">
      <c r="B79" s="72"/>
      <c r="P79" s="72"/>
    </row>
    <row r="80" spans="2:16">
      <c r="B80" s="72"/>
      <c r="P80" s="72"/>
    </row>
    <row r="81" spans="2:16">
      <c r="B81" s="72"/>
      <c r="P81" s="72"/>
    </row>
    <row r="82" spans="2:16">
      <c r="B82" s="72"/>
      <c r="P82" s="72"/>
    </row>
    <row r="83" spans="2:16">
      <c r="B83" s="72"/>
      <c r="P83" s="72"/>
    </row>
    <row r="84" spans="2:16">
      <c r="B84" s="82"/>
      <c r="C84" s="83"/>
      <c r="D84" s="83"/>
      <c r="E84" s="83"/>
      <c r="F84" s="83"/>
      <c r="G84" s="83"/>
      <c r="H84" s="83"/>
      <c r="I84" s="83"/>
      <c r="J84" s="83"/>
      <c r="K84" s="83"/>
      <c r="L84" s="83"/>
      <c r="M84" s="83"/>
      <c r="N84" s="83"/>
      <c r="O84" s="83"/>
      <c r="P84" s="72"/>
    </row>
  </sheetData>
  <phoneticPr fontId="3"/>
  <pageMargins left="0.47244094488188981" right="0.23622047244094491" top="0.43307086614173229" bottom="0.31496062992125984" header="0.31496062992125984" footer="0.19685039370078741"/>
  <pageSetup paperSize="9" scale="75" orientation="portrait" r:id="rId1"/>
  <headerFooter>
    <oddHeader>&amp;R&amp;"ＭＳ 明朝,標準"&amp;12 2-17.在宅医療に係る分析</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B1:B2"/>
  <sheetViews>
    <sheetView showGridLines="0" zoomScaleNormal="100" zoomScaleSheetLayoutView="100" workbookViewId="0"/>
  </sheetViews>
  <sheetFormatPr defaultColWidth="9" defaultRowHeight="13.5"/>
  <cols>
    <col min="1" max="1" width="4.625" style="10" customWidth="1"/>
    <col min="2" max="2" width="3.25" style="10" customWidth="1"/>
    <col min="3" max="3" width="9.625" style="10" customWidth="1"/>
    <col min="4" max="9" width="13.125" style="10" customWidth="1"/>
    <col min="10" max="12" width="20.625" style="10" customWidth="1"/>
    <col min="13" max="13" width="6.625" style="10" customWidth="1"/>
    <col min="14" max="16384" width="9" style="10"/>
  </cols>
  <sheetData>
    <row r="1" spans="2:2" ht="16.5" customHeight="1">
      <c r="B1" s="10" t="s">
        <v>139</v>
      </c>
    </row>
    <row r="2" spans="2:2" ht="16.5" customHeight="1">
      <c r="B2" s="10" t="s">
        <v>221</v>
      </c>
    </row>
  </sheetData>
  <phoneticPr fontId="3"/>
  <pageMargins left="0.47244094488188981" right="0.23622047244094491" top="0.43307086614173229" bottom="0.31496062992125984" header="0.31496062992125984" footer="0.19685039370078741"/>
  <pageSetup paperSize="9" scale="75" fitToHeight="0" orientation="portrait" r:id="rId1"/>
  <headerFooter>
    <oddHeader>&amp;R&amp;"ＭＳ 明朝,標準"&amp;12 2-17.在宅医療に係る分析</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B1:DD82"/>
  <sheetViews>
    <sheetView showGridLines="0" zoomScaleNormal="100" zoomScaleSheetLayoutView="100" workbookViewId="0"/>
  </sheetViews>
  <sheetFormatPr defaultColWidth="9" defaultRowHeight="13.5"/>
  <cols>
    <col min="1" max="1" width="4.625" style="11" customWidth="1"/>
    <col min="2" max="2" width="3.625" style="11" customWidth="1"/>
    <col min="3" max="3" width="17.625" style="11" customWidth="1"/>
    <col min="4" max="4" width="9.625" style="11" customWidth="1"/>
    <col min="5" max="12" width="9" style="11" customWidth="1"/>
    <col min="13" max="13" width="9.625" style="11" customWidth="1"/>
    <col min="14" max="21" width="9" style="11" customWidth="1"/>
    <col min="22" max="22" width="9.625" style="11" customWidth="1"/>
    <col min="23" max="30" width="9" style="11" customWidth="1"/>
    <col min="31" max="31" width="9.625" style="11" customWidth="1"/>
    <col min="32" max="39" width="9" style="11" customWidth="1"/>
    <col min="40" max="40" width="9.625" style="11" customWidth="1"/>
    <col min="41" max="48" width="9" style="11" customWidth="1"/>
    <col min="49" max="49" width="9.625" style="11" customWidth="1"/>
    <col min="50" max="57" width="9" style="11" customWidth="1"/>
    <col min="58" max="58" width="9.625" style="11" customWidth="1"/>
    <col min="59" max="66" width="9" style="11" customWidth="1"/>
    <col min="67" max="67" width="9.625" style="11" customWidth="1"/>
    <col min="68" max="75" width="9" style="11" customWidth="1"/>
    <col min="76" max="76" width="9" style="11"/>
    <col min="77" max="77" width="3.625" style="11" customWidth="1"/>
    <col min="78" max="78" width="15.625" style="11" customWidth="1"/>
    <col min="79" max="79" width="9.625" style="11" customWidth="1"/>
    <col min="80" max="88" width="9" style="11"/>
    <col min="89" max="89" width="12.875" style="11" customWidth="1"/>
    <col min="90" max="90" width="9.125" style="11" bestFit="1" customWidth="1"/>
    <col min="91" max="94" width="9.125" style="11" customWidth="1"/>
    <col min="95" max="95" width="11.25" style="11" customWidth="1"/>
    <col min="96" max="97" width="9.5" style="11" customWidth="1"/>
    <col min="98" max="100" width="9.125" style="11" customWidth="1"/>
    <col min="101" max="101" width="11.125" style="43" customWidth="1"/>
    <col min="102" max="16384" width="9" style="11"/>
  </cols>
  <sheetData>
    <row r="1" spans="2:108" ht="16.5" customHeight="1">
      <c r="B1" s="10" t="s">
        <v>177</v>
      </c>
      <c r="BY1" s="119"/>
    </row>
    <row r="2" spans="2:108" ht="16.5" customHeight="1">
      <c r="B2" s="10" t="s">
        <v>178</v>
      </c>
      <c r="BY2" s="119" t="s">
        <v>190</v>
      </c>
    </row>
    <row r="3" spans="2:108" ht="16.5" customHeight="1">
      <c r="B3" s="262"/>
      <c r="C3" s="265" t="s">
        <v>0</v>
      </c>
      <c r="D3" s="259" t="s">
        <v>66</v>
      </c>
      <c r="E3" s="260"/>
      <c r="F3" s="260"/>
      <c r="G3" s="260"/>
      <c r="H3" s="260"/>
      <c r="I3" s="260"/>
      <c r="J3" s="260"/>
      <c r="K3" s="260"/>
      <c r="L3" s="257"/>
      <c r="M3" s="259" t="s">
        <v>67</v>
      </c>
      <c r="N3" s="260"/>
      <c r="O3" s="260"/>
      <c r="P3" s="260"/>
      <c r="Q3" s="260"/>
      <c r="R3" s="260"/>
      <c r="S3" s="260"/>
      <c r="T3" s="260"/>
      <c r="U3" s="257"/>
      <c r="V3" s="259" t="s">
        <v>68</v>
      </c>
      <c r="W3" s="260"/>
      <c r="X3" s="260"/>
      <c r="Y3" s="260"/>
      <c r="Z3" s="260"/>
      <c r="AA3" s="260"/>
      <c r="AB3" s="260"/>
      <c r="AC3" s="260"/>
      <c r="AD3" s="257"/>
      <c r="AE3" s="259" t="s">
        <v>69</v>
      </c>
      <c r="AF3" s="260"/>
      <c r="AG3" s="260"/>
      <c r="AH3" s="260"/>
      <c r="AI3" s="260"/>
      <c r="AJ3" s="260"/>
      <c r="AK3" s="260"/>
      <c r="AL3" s="260"/>
      <c r="AM3" s="257"/>
      <c r="AN3" s="256" t="s">
        <v>70</v>
      </c>
      <c r="AO3" s="260"/>
      <c r="AP3" s="260"/>
      <c r="AQ3" s="260"/>
      <c r="AR3" s="260"/>
      <c r="AS3" s="260"/>
      <c r="AT3" s="260"/>
      <c r="AU3" s="260"/>
      <c r="AV3" s="257"/>
      <c r="AW3" s="259" t="s">
        <v>71</v>
      </c>
      <c r="AX3" s="260"/>
      <c r="AY3" s="260"/>
      <c r="AZ3" s="260"/>
      <c r="BA3" s="260"/>
      <c r="BB3" s="260"/>
      <c r="BC3" s="260"/>
      <c r="BD3" s="260"/>
      <c r="BE3" s="257"/>
      <c r="BF3" s="259" t="s">
        <v>72</v>
      </c>
      <c r="BG3" s="260"/>
      <c r="BH3" s="260"/>
      <c r="BI3" s="260"/>
      <c r="BJ3" s="260"/>
      <c r="BK3" s="260"/>
      <c r="BL3" s="260"/>
      <c r="BM3" s="260"/>
      <c r="BN3" s="257"/>
      <c r="BO3" s="258" t="s">
        <v>73</v>
      </c>
      <c r="BP3" s="258"/>
      <c r="BQ3" s="258"/>
      <c r="BR3" s="258"/>
      <c r="BS3" s="258"/>
      <c r="BT3" s="258"/>
      <c r="BU3" s="258"/>
      <c r="BV3" s="258"/>
      <c r="BW3" s="258"/>
      <c r="BY3" s="271"/>
      <c r="BZ3" s="272" t="s">
        <v>0</v>
      </c>
      <c r="CA3" s="271" t="s">
        <v>73</v>
      </c>
      <c r="CB3" s="271"/>
      <c r="CC3" s="271"/>
      <c r="CD3" s="271"/>
      <c r="CE3" s="271"/>
      <c r="CF3" s="271"/>
      <c r="CG3" s="271"/>
      <c r="CH3" s="271"/>
      <c r="CI3" s="271"/>
      <c r="CK3" s="7" t="s">
        <v>114</v>
      </c>
    </row>
    <row r="4" spans="2:108" ht="38.1" customHeight="1">
      <c r="B4" s="263"/>
      <c r="C4" s="266"/>
      <c r="D4" s="236" t="s">
        <v>84</v>
      </c>
      <c r="E4" s="229" t="s">
        <v>88</v>
      </c>
      <c r="F4" s="230"/>
      <c r="G4" s="278" t="s">
        <v>135</v>
      </c>
      <c r="H4" s="279"/>
      <c r="I4" s="229" t="s">
        <v>109</v>
      </c>
      <c r="J4" s="230"/>
      <c r="K4" s="239" t="s">
        <v>136</v>
      </c>
      <c r="L4" s="240"/>
      <c r="M4" s="236" t="s">
        <v>84</v>
      </c>
      <c r="N4" s="229" t="s">
        <v>88</v>
      </c>
      <c r="O4" s="230"/>
      <c r="P4" s="278" t="s">
        <v>135</v>
      </c>
      <c r="Q4" s="279"/>
      <c r="R4" s="229" t="s">
        <v>109</v>
      </c>
      <c r="S4" s="230"/>
      <c r="T4" s="239" t="s">
        <v>136</v>
      </c>
      <c r="U4" s="240"/>
      <c r="V4" s="236" t="s">
        <v>84</v>
      </c>
      <c r="W4" s="229" t="s">
        <v>88</v>
      </c>
      <c r="X4" s="230"/>
      <c r="Y4" s="278" t="s">
        <v>135</v>
      </c>
      <c r="Z4" s="279"/>
      <c r="AA4" s="229" t="s">
        <v>109</v>
      </c>
      <c r="AB4" s="230"/>
      <c r="AC4" s="239" t="s">
        <v>136</v>
      </c>
      <c r="AD4" s="240"/>
      <c r="AE4" s="236" t="s">
        <v>84</v>
      </c>
      <c r="AF4" s="229" t="s">
        <v>88</v>
      </c>
      <c r="AG4" s="230"/>
      <c r="AH4" s="278" t="s">
        <v>135</v>
      </c>
      <c r="AI4" s="279"/>
      <c r="AJ4" s="229" t="s">
        <v>109</v>
      </c>
      <c r="AK4" s="230"/>
      <c r="AL4" s="239" t="s">
        <v>136</v>
      </c>
      <c r="AM4" s="240"/>
      <c r="AN4" s="236" t="s">
        <v>84</v>
      </c>
      <c r="AO4" s="229" t="s">
        <v>88</v>
      </c>
      <c r="AP4" s="230"/>
      <c r="AQ4" s="278" t="s">
        <v>135</v>
      </c>
      <c r="AR4" s="279"/>
      <c r="AS4" s="229" t="s">
        <v>109</v>
      </c>
      <c r="AT4" s="230"/>
      <c r="AU4" s="241" t="s">
        <v>136</v>
      </c>
      <c r="AV4" s="240"/>
      <c r="AW4" s="236" t="s">
        <v>84</v>
      </c>
      <c r="AX4" s="229" t="s">
        <v>88</v>
      </c>
      <c r="AY4" s="230"/>
      <c r="AZ4" s="278" t="s">
        <v>135</v>
      </c>
      <c r="BA4" s="279"/>
      <c r="BB4" s="229" t="s">
        <v>109</v>
      </c>
      <c r="BC4" s="230"/>
      <c r="BD4" s="239" t="s">
        <v>136</v>
      </c>
      <c r="BE4" s="240"/>
      <c r="BF4" s="236" t="s">
        <v>84</v>
      </c>
      <c r="BG4" s="229" t="s">
        <v>88</v>
      </c>
      <c r="BH4" s="230"/>
      <c r="BI4" s="278" t="s">
        <v>135</v>
      </c>
      <c r="BJ4" s="279"/>
      <c r="BK4" s="229" t="s">
        <v>109</v>
      </c>
      <c r="BL4" s="230"/>
      <c r="BM4" s="239" t="s">
        <v>136</v>
      </c>
      <c r="BN4" s="240"/>
      <c r="BO4" s="236" t="s">
        <v>84</v>
      </c>
      <c r="BP4" s="229" t="s">
        <v>88</v>
      </c>
      <c r="BQ4" s="230"/>
      <c r="BR4" s="278" t="s">
        <v>135</v>
      </c>
      <c r="BS4" s="279"/>
      <c r="BT4" s="229" t="s">
        <v>109</v>
      </c>
      <c r="BU4" s="230"/>
      <c r="BV4" s="239" t="s">
        <v>136</v>
      </c>
      <c r="BW4" s="240"/>
      <c r="BY4" s="271"/>
      <c r="BZ4" s="272"/>
      <c r="CA4" s="275" t="s">
        <v>84</v>
      </c>
      <c r="CB4" s="271" t="s">
        <v>88</v>
      </c>
      <c r="CC4" s="271"/>
      <c r="CD4" s="275" t="s">
        <v>135</v>
      </c>
      <c r="CE4" s="275"/>
      <c r="CF4" s="271" t="s">
        <v>109</v>
      </c>
      <c r="CG4" s="271"/>
      <c r="CH4" s="249" t="s">
        <v>136</v>
      </c>
      <c r="CI4" s="249"/>
      <c r="CK4" s="243" t="s">
        <v>144</v>
      </c>
      <c r="CL4" s="244"/>
      <c r="CM4" s="244"/>
      <c r="CN4" s="244"/>
      <c r="CO4" s="244"/>
      <c r="CP4" s="245"/>
      <c r="CQ4" s="243" t="s">
        <v>139</v>
      </c>
      <c r="CR4" s="244"/>
      <c r="CS4" s="244"/>
      <c r="CT4" s="244"/>
      <c r="CU4" s="244"/>
      <c r="CV4" s="245"/>
      <c r="CW4" s="38"/>
      <c r="CX4" s="243" t="s">
        <v>144</v>
      </c>
      <c r="CY4" s="244"/>
      <c r="CZ4" s="245"/>
      <c r="DA4" s="243" t="s">
        <v>139</v>
      </c>
      <c r="DB4" s="244"/>
      <c r="DC4" s="245"/>
      <c r="DD4" s="281"/>
    </row>
    <row r="5" spans="2:108" ht="12" customHeight="1">
      <c r="B5" s="263"/>
      <c r="C5" s="266"/>
      <c r="D5" s="237"/>
      <c r="E5" s="20"/>
      <c r="F5" s="21"/>
      <c r="G5" s="20"/>
      <c r="H5" s="21"/>
      <c r="I5" s="20"/>
      <c r="J5" s="21"/>
      <c r="K5" s="20"/>
      <c r="L5" s="21"/>
      <c r="M5" s="237"/>
      <c r="N5" s="20"/>
      <c r="O5" s="21"/>
      <c r="P5" s="20"/>
      <c r="Q5" s="21"/>
      <c r="R5" s="20"/>
      <c r="S5" s="21"/>
      <c r="T5" s="20"/>
      <c r="U5" s="21"/>
      <c r="V5" s="237"/>
      <c r="W5" s="20"/>
      <c r="X5" s="21"/>
      <c r="Y5" s="20"/>
      <c r="Z5" s="21"/>
      <c r="AA5" s="20"/>
      <c r="AB5" s="21"/>
      <c r="AC5" s="20"/>
      <c r="AD5" s="21"/>
      <c r="AE5" s="237"/>
      <c r="AF5" s="20"/>
      <c r="AG5" s="21"/>
      <c r="AH5" s="20"/>
      <c r="AI5" s="21"/>
      <c r="AJ5" s="20"/>
      <c r="AK5" s="21"/>
      <c r="AL5" s="20"/>
      <c r="AM5" s="21"/>
      <c r="AN5" s="237"/>
      <c r="AO5" s="50"/>
      <c r="AP5" s="51"/>
      <c r="AQ5" s="50"/>
      <c r="AR5" s="51"/>
      <c r="AS5" s="50"/>
      <c r="AT5" s="51"/>
      <c r="AU5" s="50"/>
      <c r="AV5" s="51"/>
      <c r="AW5" s="237"/>
      <c r="AX5" s="20"/>
      <c r="AY5" s="21"/>
      <c r="AZ5" s="20"/>
      <c r="BA5" s="21"/>
      <c r="BB5" s="20"/>
      <c r="BC5" s="21"/>
      <c r="BD5" s="20"/>
      <c r="BE5" s="21"/>
      <c r="BF5" s="237"/>
      <c r="BG5" s="20"/>
      <c r="BH5" s="21"/>
      <c r="BI5" s="20"/>
      <c r="BJ5" s="21"/>
      <c r="BK5" s="20"/>
      <c r="BL5" s="21"/>
      <c r="BM5" s="20"/>
      <c r="BN5" s="21"/>
      <c r="BO5" s="237"/>
      <c r="BP5" s="20"/>
      <c r="BQ5" s="21"/>
      <c r="BR5" s="20"/>
      <c r="BS5" s="21"/>
      <c r="BT5" s="20"/>
      <c r="BU5" s="21"/>
      <c r="BV5" s="20"/>
      <c r="BW5" s="21"/>
      <c r="BY5" s="271"/>
      <c r="BZ5" s="272"/>
      <c r="CA5" s="275"/>
      <c r="CB5" s="189"/>
      <c r="CC5" s="187"/>
      <c r="CD5" s="189"/>
      <c r="CE5" s="187"/>
      <c r="CF5" s="189"/>
      <c r="CG5" s="187"/>
      <c r="CH5" s="189"/>
      <c r="CI5" s="187"/>
      <c r="CK5" s="246"/>
      <c r="CL5" s="247"/>
      <c r="CM5" s="247"/>
      <c r="CN5" s="247"/>
      <c r="CO5" s="247"/>
      <c r="CP5" s="248"/>
      <c r="CQ5" s="246"/>
      <c r="CR5" s="247"/>
      <c r="CS5" s="247"/>
      <c r="CT5" s="247"/>
      <c r="CU5" s="247"/>
      <c r="CV5" s="248"/>
      <c r="CW5" s="38"/>
      <c r="CX5" s="246"/>
      <c r="CY5" s="247"/>
      <c r="CZ5" s="248"/>
      <c r="DA5" s="246"/>
      <c r="DB5" s="247"/>
      <c r="DC5" s="248"/>
      <c r="DD5" s="282"/>
    </row>
    <row r="6" spans="2:108" ht="27" customHeight="1">
      <c r="B6" s="264"/>
      <c r="C6" s="267"/>
      <c r="D6" s="238"/>
      <c r="E6" s="22" t="s">
        <v>142</v>
      </c>
      <c r="F6" s="23" t="s">
        <v>115</v>
      </c>
      <c r="G6" s="22" t="s">
        <v>142</v>
      </c>
      <c r="H6" s="23" t="s">
        <v>115</v>
      </c>
      <c r="I6" s="22" t="s">
        <v>142</v>
      </c>
      <c r="J6" s="23" t="s">
        <v>115</v>
      </c>
      <c r="K6" s="22" t="s">
        <v>142</v>
      </c>
      <c r="L6" s="23" t="s">
        <v>115</v>
      </c>
      <c r="M6" s="238"/>
      <c r="N6" s="22" t="s">
        <v>142</v>
      </c>
      <c r="O6" s="23" t="s">
        <v>115</v>
      </c>
      <c r="P6" s="22" t="s">
        <v>142</v>
      </c>
      <c r="Q6" s="23" t="s">
        <v>115</v>
      </c>
      <c r="R6" s="22" t="s">
        <v>142</v>
      </c>
      <c r="S6" s="23" t="s">
        <v>115</v>
      </c>
      <c r="T6" s="22" t="s">
        <v>142</v>
      </c>
      <c r="U6" s="23" t="s">
        <v>115</v>
      </c>
      <c r="V6" s="238"/>
      <c r="W6" s="22" t="s">
        <v>142</v>
      </c>
      <c r="X6" s="23" t="s">
        <v>115</v>
      </c>
      <c r="Y6" s="22" t="s">
        <v>142</v>
      </c>
      <c r="Z6" s="23" t="s">
        <v>115</v>
      </c>
      <c r="AA6" s="22" t="s">
        <v>142</v>
      </c>
      <c r="AB6" s="23" t="s">
        <v>115</v>
      </c>
      <c r="AC6" s="22" t="s">
        <v>142</v>
      </c>
      <c r="AD6" s="23" t="s">
        <v>115</v>
      </c>
      <c r="AE6" s="238"/>
      <c r="AF6" s="22" t="s">
        <v>142</v>
      </c>
      <c r="AG6" s="23" t="s">
        <v>115</v>
      </c>
      <c r="AH6" s="22" t="s">
        <v>142</v>
      </c>
      <c r="AI6" s="23" t="s">
        <v>115</v>
      </c>
      <c r="AJ6" s="22" t="s">
        <v>142</v>
      </c>
      <c r="AK6" s="23" t="s">
        <v>115</v>
      </c>
      <c r="AL6" s="22" t="s">
        <v>142</v>
      </c>
      <c r="AM6" s="23" t="s">
        <v>115</v>
      </c>
      <c r="AN6" s="238"/>
      <c r="AO6" s="53" t="s">
        <v>142</v>
      </c>
      <c r="AP6" s="54" t="s">
        <v>115</v>
      </c>
      <c r="AQ6" s="53" t="s">
        <v>142</v>
      </c>
      <c r="AR6" s="54" t="s">
        <v>115</v>
      </c>
      <c r="AS6" s="53" t="s">
        <v>142</v>
      </c>
      <c r="AT6" s="54" t="s">
        <v>115</v>
      </c>
      <c r="AU6" s="53" t="s">
        <v>142</v>
      </c>
      <c r="AV6" s="54" t="s">
        <v>115</v>
      </c>
      <c r="AW6" s="238"/>
      <c r="AX6" s="22" t="s">
        <v>142</v>
      </c>
      <c r="AY6" s="23" t="s">
        <v>115</v>
      </c>
      <c r="AZ6" s="22" t="s">
        <v>142</v>
      </c>
      <c r="BA6" s="23" t="s">
        <v>115</v>
      </c>
      <c r="BB6" s="22" t="s">
        <v>142</v>
      </c>
      <c r="BC6" s="23" t="s">
        <v>115</v>
      </c>
      <c r="BD6" s="22" t="s">
        <v>142</v>
      </c>
      <c r="BE6" s="23" t="s">
        <v>115</v>
      </c>
      <c r="BF6" s="238"/>
      <c r="BG6" s="22" t="s">
        <v>142</v>
      </c>
      <c r="BH6" s="23" t="s">
        <v>115</v>
      </c>
      <c r="BI6" s="22" t="s">
        <v>142</v>
      </c>
      <c r="BJ6" s="23" t="s">
        <v>115</v>
      </c>
      <c r="BK6" s="22" t="s">
        <v>142</v>
      </c>
      <c r="BL6" s="23" t="s">
        <v>115</v>
      </c>
      <c r="BM6" s="22" t="s">
        <v>142</v>
      </c>
      <c r="BN6" s="23" t="s">
        <v>115</v>
      </c>
      <c r="BO6" s="238"/>
      <c r="BP6" s="22" t="s">
        <v>142</v>
      </c>
      <c r="BQ6" s="23" t="s">
        <v>115</v>
      </c>
      <c r="BR6" s="22" t="s">
        <v>142</v>
      </c>
      <c r="BS6" s="23" t="s">
        <v>115</v>
      </c>
      <c r="BT6" s="22" t="s">
        <v>142</v>
      </c>
      <c r="BU6" s="23" t="s">
        <v>115</v>
      </c>
      <c r="BV6" s="22" t="s">
        <v>142</v>
      </c>
      <c r="BW6" s="23" t="s">
        <v>115</v>
      </c>
      <c r="BY6" s="271"/>
      <c r="BZ6" s="272"/>
      <c r="CA6" s="275"/>
      <c r="CB6" s="188" t="s">
        <v>142</v>
      </c>
      <c r="CC6" s="183" t="s">
        <v>115</v>
      </c>
      <c r="CD6" s="188" t="s">
        <v>142</v>
      </c>
      <c r="CE6" s="183" t="s">
        <v>115</v>
      </c>
      <c r="CF6" s="188" t="s">
        <v>142</v>
      </c>
      <c r="CG6" s="183" t="s">
        <v>115</v>
      </c>
      <c r="CH6" s="188" t="s">
        <v>142</v>
      </c>
      <c r="CI6" s="183" t="s">
        <v>115</v>
      </c>
      <c r="CK6" s="179" t="s">
        <v>235</v>
      </c>
      <c r="CL6" s="273" t="s">
        <v>191</v>
      </c>
      <c r="CM6" s="274"/>
      <c r="CN6" s="273" t="s">
        <v>192</v>
      </c>
      <c r="CO6" s="274"/>
      <c r="CP6" s="179" t="s">
        <v>195</v>
      </c>
      <c r="CQ6" s="211" t="s">
        <v>235</v>
      </c>
      <c r="CR6" s="273" t="s">
        <v>191</v>
      </c>
      <c r="CS6" s="274"/>
      <c r="CT6" s="273" t="s">
        <v>192</v>
      </c>
      <c r="CU6" s="274"/>
      <c r="CV6" s="179" t="s">
        <v>197</v>
      </c>
      <c r="CW6" s="38"/>
      <c r="CX6" s="179" t="s">
        <v>191</v>
      </c>
      <c r="CY6" s="179" t="s">
        <v>192</v>
      </c>
      <c r="CZ6" s="185" t="s">
        <v>196</v>
      </c>
      <c r="DA6" s="179" t="s">
        <v>191</v>
      </c>
      <c r="DB6" s="179" t="s">
        <v>192</v>
      </c>
      <c r="DC6" s="185" t="s">
        <v>196</v>
      </c>
      <c r="DD6" s="283"/>
    </row>
    <row r="7" spans="2:108" s="18" customFormat="1" ht="13.5" customHeight="1">
      <c r="B7" s="61">
        <v>1</v>
      </c>
      <c r="C7" s="56" t="s">
        <v>59</v>
      </c>
      <c r="D7" s="170">
        <f>'市区町村別_在宅(医科)'!D7</f>
        <v>905</v>
      </c>
      <c r="E7" s="92">
        <v>108</v>
      </c>
      <c r="F7" s="92">
        <v>108</v>
      </c>
      <c r="G7" s="62">
        <f>IFERROR(E7/D7,"-")</f>
        <v>0.11933701657458563</v>
      </c>
      <c r="H7" s="62">
        <f>IFERROR(F7/D7,"-")</f>
        <v>0.11933701657458563</v>
      </c>
      <c r="I7" s="92">
        <v>19521250</v>
      </c>
      <c r="J7" s="92">
        <v>19521250</v>
      </c>
      <c r="K7" s="92">
        <f>IFERROR(I7/E7,"-")</f>
        <v>180752.3148148148</v>
      </c>
      <c r="L7" s="92">
        <f>IFERROR(J7/F7,"-")</f>
        <v>180752.3148148148</v>
      </c>
      <c r="M7" s="170">
        <f>'市区町村別_在宅(医科)'!M7</f>
        <v>3113</v>
      </c>
      <c r="N7" s="92">
        <v>340</v>
      </c>
      <c r="O7" s="92">
        <v>340</v>
      </c>
      <c r="P7" s="62">
        <f>IFERROR(N7/M7,"-")</f>
        <v>0.10921940250562159</v>
      </c>
      <c r="Q7" s="62">
        <f>IFERROR(O7/M7,"-")</f>
        <v>0.10921940250562159</v>
      </c>
      <c r="R7" s="92">
        <v>58024540</v>
      </c>
      <c r="S7" s="92">
        <v>58024540</v>
      </c>
      <c r="T7" s="92">
        <f>IFERROR(R7/N7,"-")</f>
        <v>170660.41176470587</v>
      </c>
      <c r="U7" s="92">
        <f>IFERROR(S7/O7,"-")</f>
        <v>170660.41176470587</v>
      </c>
      <c r="V7" s="170">
        <f>'市区町村別_在宅(医科)'!V7</f>
        <v>119459</v>
      </c>
      <c r="W7" s="92">
        <v>2604</v>
      </c>
      <c r="X7" s="92">
        <v>2604</v>
      </c>
      <c r="Y7" s="62">
        <f>IFERROR(W7/V7,"-")</f>
        <v>2.1798273884763811E-2</v>
      </c>
      <c r="Z7" s="62">
        <f>IFERROR(X7/V7,"-")</f>
        <v>2.1798273884763811E-2</v>
      </c>
      <c r="AA7" s="92">
        <v>346492090</v>
      </c>
      <c r="AB7" s="92">
        <v>346479820</v>
      </c>
      <c r="AC7" s="92">
        <f>IFERROR(AA7/W7,"-")</f>
        <v>133061.47849462365</v>
      </c>
      <c r="AD7" s="92">
        <f>IFERROR(AB7/X7,"-")</f>
        <v>133056.76651305685</v>
      </c>
      <c r="AE7" s="92">
        <f>'市区町村別_在宅(医科)'!AE7</f>
        <v>110261</v>
      </c>
      <c r="AF7" s="92">
        <v>5233</v>
      </c>
      <c r="AG7" s="92">
        <v>5233</v>
      </c>
      <c r="AH7" s="62">
        <f>IFERROR(AF7/AE7,"-")</f>
        <v>4.7460117357905333E-2</v>
      </c>
      <c r="AI7" s="62">
        <f>IFERROR(AG7/AE7,"-")</f>
        <v>4.7460117357905333E-2</v>
      </c>
      <c r="AJ7" s="92">
        <v>697658220</v>
      </c>
      <c r="AK7" s="92">
        <v>697599050</v>
      </c>
      <c r="AL7" s="92">
        <f>IFERROR(AJ7/AF7,"-")</f>
        <v>133318.97955283776</v>
      </c>
      <c r="AM7" s="92">
        <f>IFERROR(AK7/AG7,"-")</f>
        <v>133307.67246321423</v>
      </c>
      <c r="AN7" s="92">
        <f>'市区町村別_在宅(医科)'!AN7</f>
        <v>79282</v>
      </c>
      <c r="AO7" s="92">
        <v>8528</v>
      </c>
      <c r="AP7" s="92">
        <v>8528</v>
      </c>
      <c r="AQ7" s="62">
        <f>IFERROR(AO7/AN7,"-")</f>
        <v>0.10756539946015489</v>
      </c>
      <c r="AR7" s="62">
        <f>IFERROR(AP7/AN7,"-")</f>
        <v>0.10756539946015489</v>
      </c>
      <c r="AS7" s="92">
        <v>1129246060</v>
      </c>
      <c r="AT7" s="92">
        <v>1129246060</v>
      </c>
      <c r="AU7" s="92">
        <f>IFERROR(AS7/AO7,"-")</f>
        <v>132416.28283302064</v>
      </c>
      <c r="AV7" s="92">
        <f>IFERROR(AT7/AP7,"-")</f>
        <v>132416.28283302064</v>
      </c>
      <c r="AW7" s="92">
        <f>'市区町村別_在宅(医科)'!AW7</f>
        <v>39301</v>
      </c>
      <c r="AX7" s="92">
        <v>7602</v>
      </c>
      <c r="AY7" s="92">
        <v>7600</v>
      </c>
      <c r="AZ7" s="62">
        <f>IFERROR(AX7/AW7,"-")</f>
        <v>0.19343019261596398</v>
      </c>
      <c r="BA7" s="62">
        <f>IFERROR(AY7/AW7,"-")</f>
        <v>0.19337930332561512</v>
      </c>
      <c r="BB7" s="92">
        <v>962518260</v>
      </c>
      <c r="BC7" s="92">
        <v>962391480</v>
      </c>
      <c r="BD7" s="92">
        <f>IFERROR(BB7/AX7,"-")</f>
        <v>126613.82004735596</v>
      </c>
      <c r="BE7" s="92">
        <f>IFERROR(BC7/AY7,"-")</f>
        <v>126630.45789473684</v>
      </c>
      <c r="BF7" s="92">
        <f>'市区町村別_在宅(医科)'!BF7</f>
        <v>15269</v>
      </c>
      <c r="BG7" s="92">
        <v>3996</v>
      </c>
      <c r="BH7" s="92">
        <v>3995</v>
      </c>
      <c r="BI7" s="62">
        <f>IFERROR(BG7/BF7,"-")</f>
        <v>0.26170672604623746</v>
      </c>
      <c r="BJ7" s="62">
        <f>IFERROR(BH7/BF7,"-")</f>
        <v>0.26164123387255223</v>
      </c>
      <c r="BK7" s="92">
        <v>503419670</v>
      </c>
      <c r="BL7" s="92">
        <v>503371050</v>
      </c>
      <c r="BM7" s="92">
        <f>IFERROR(BK7/BG7,"-")</f>
        <v>125980.89839839839</v>
      </c>
      <c r="BN7" s="92">
        <f>IFERROR(BL7/BH7,"-")</f>
        <v>126000.26282853568</v>
      </c>
      <c r="BO7" s="92">
        <f>'市区町村別_在宅(医科)'!BO7</f>
        <v>367590</v>
      </c>
      <c r="BP7" s="92">
        <f>SUM(E7,N7,W7,AF7,AO7,AX7,BG7)</f>
        <v>28411</v>
      </c>
      <c r="BQ7" s="92">
        <f>SUM(F7,O7,X7,AG7,AP7,AY7,BH7)</f>
        <v>28408</v>
      </c>
      <c r="BR7" s="62">
        <f>IFERROR(BP7/BO7,"-")</f>
        <v>7.7289915394869277E-2</v>
      </c>
      <c r="BS7" s="62">
        <f>IFERROR(BQ7/BO7,"-")</f>
        <v>7.7281754128240704E-2</v>
      </c>
      <c r="BT7" s="92">
        <f>SUM(I7,R7,AA7,AJ7,AS7,BB7,BK7)</f>
        <v>3716880090</v>
      </c>
      <c r="BU7" s="92">
        <f>SUM(J7,S7,AB7,AK7,AT7,BC7,BL7)</f>
        <v>3716633250</v>
      </c>
      <c r="BV7" s="92">
        <f>IFERROR(BT7/BP7,"-")</f>
        <v>130825.38770194643</v>
      </c>
      <c r="BW7" s="92">
        <f>IFERROR(BU7/BQ7,"-")</f>
        <v>130830.5142917488</v>
      </c>
      <c r="BY7" s="184">
        <v>1</v>
      </c>
      <c r="BZ7" s="56" t="s">
        <v>59</v>
      </c>
      <c r="CA7" s="142">
        <v>359595</v>
      </c>
      <c r="CB7" s="142">
        <v>27435</v>
      </c>
      <c r="CC7" s="142">
        <v>27406</v>
      </c>
      <c r="CD7" s="29">
        <v>7.6294164268134984E-2</v>
      </c>
      <c r="CE7" s="29">
        <v>7.6213517985511472E-2</v>
      </c>
      <c r="CF7" s="142">
        <v>3582747090</v>
      </c>
      <c r="CG7" s="142">
        <v>3576355930</v>
      </c>
      <c r="CH7" s="142">
        <v>130590.38053581191</v>
      </c>
      <c r="CI7" s="142">
        <v>130495.36342406772</v>
      </c>
      <c r="CK7" s="47" t="str">
        <f>INDEX($C$7:$C$80,MATCH(CL7,BR$7:BR$80,0))</f>
        <v>東住吉区</v>
      </c>
      <c r="CL7" s="105">
        <f t="shared" ref="CL7:CL38" si="0">LARGE(BR$7:BR$80,ROW(A1))</f>
        <v>8.7761414523798528E-2</v>
      </c>
      <c r="CM7" s="105">
        <f>ROUND(CL7,3)</f>
        <v>8.7999999999999995E-2</v>
      </c>
      <c r="CN7" s="105">
        <f>VLOOKUP(CK7,$BZ$7:$CI$80,5,FALSE)</f>
        <v>8.5271317829457363E-2</v>
      </c>
      <c r="CO7" s="105">
        <f>ROUND(CN7,3)</f>
        <v>8.5000000000000006E-2</v>
      </c>
      <c r="CP7" s="182">
        <f>(CM7-CO7)*100</f>
        <v>0.29999999999999888</v>
      </c>
      <c r="CQ7" s="47" t="str">
        <f>INDEX($C$7:$C$80,MATCH(CR7,BS$7:BS$80,0))</f>
        <v>東住吉区</v>
      </c>
      <c r="CR7" s="105">
        <f t="shared" ref="CR7:CR38" si="1">LARGE(BS$7:BS$80,ROW(A1))</f>
        <v>8.7761414523798528E-2</v>
      </c>
      <c r="CS7" s="105">
        <f>ROUND(CR7,3)</f>
        <v>8.7999999999999995E-2</v>
      </c>
      <c r="CT7" s="105">
        <f>VLOOKUP(CQ7,$BZ$7:$CI$80,6,FALSE)</f>
        <v>8.5129514085838534E-2</v>
      </c>
      <c r="CU7" s="105">
        <f>ROUND(CT7,3)</f>
        <v>8.5000000000000006E-2</v>
      </c>
      <c r="CV7" s="182">
        <f>(CS7-CU7)*100</f>
        <v>0.29999999999999888</v>
      </c>
      <c r="CW7" s="48"/>
      <c r="CX7" s="105">
        <f>ROUND($BR$81,3)</f>
        <v>7.1999999999999995E-2</v>
      </c>
      <c r="CY7" s="105">
        <f>ROUND($CD$81,3)</f>
        <v>7.0999999999999994E-2</v>
      </c>
      <c r="CZ7" s="182">
        <f>(CX7-CY7)*100</f>
        <v>0.10000000000000009</v>
      </c>
      <c r="DA7" s="105">
        <f>ROUND($BS$81,3)</f>
        <v>7.1999999999999995E-2</v>
      </c>
      <c r="DB7" s="105">
        <f>ROUND($CE$81,3)</f>
        <v>7.0999999999999994E-2</v>
      </c>
      <c r="DC7" s="182">
        <f>(DA7-DB7)*100</f>
        <v>0.10000000000000009</v>
      </c>
      <c r="DD7" s="212">
        <v>0</v>
      </c>
    </row>
    <row r="8" spans="2:108" s="18" customFormat="1" ht="13.5" customHeight="1">
      <c r="B8" s="61">
        <v>2</v>
      </c>
      <c r="C8" s="56" t="s">
        <v>91</v>
      </c>
      <c r="D8" s="170">
        <f>'市区町村別_在宅(医科)'!D8</f>
        <v>28</v>
      </c>
      <c r="E8" s="92">
        <v>4</v>
      </c>
      <c r="F8" s="92">
        <v>4</v>
      </c>
      <c r="G8" s="62">
        <f t="shared" ref="G8:G71" si="2">IFERROR(E8/D8,"-")</f>
        <v>0.14285714285714285</v>
      </c>
      <c r="H8" s="62">
        <f t="shared" ref="H8:H71" si="3">IFERROR(F8/D8,"-")</f>
        <v>0.14285714285714285</v>
      </c>
      <c r="I8" s="92">
        <v>573690</v>
      </c>
      <c r="J8" s="92">
        <v>573690</v>
      </c>
      <c r="K8" s="92">
        <f t="shared" ref="K8:K71" si="4">IFERROR(I8/E8,"-")</f>
        <v>143422.5</v>
      </c>
      <c r="L8" s="92">
        <f t="shared" ref="L8:L71" si="5">IFERROR(J8/F8,"-")</f>
        <v>143422.5</v>
      </c>
      <c r="M8" s="170">
        <f>'市区町村別_在宅(医科)'!M8</f>
        <v>119</v>
      </c>
      <c r="N8" s="92">
        <v>5</v>
      </c>
      <c r="O8" s="92">
        <v>5</v>
      </c>
      <c r="P8" s="62">
        <f t="shared" ref="P8:P71" si="6">IFERROR(N8/M8,"-")</f>
        <v>4.2016806722689079E-2</v>
      </c>
      <c r="Q8" s="62">
        <f t="shared" ref="Q8:Q71" si="7">IFERROR(O8/M8,"-")</f>
        <v>4.2016806722689079E-2</v>
      </c>
      <c r="R8" s="92">
        <v>508470</v>
      </c>
      <c r="S8" s="92">
        <v>508470</v>
      </c>
      <c r="T8" s="92">
        <f t="shared" ref="T8:T71" si="8">IFERROR(R8/N8,"-")</f>
        <v>101694</v>
      </c>
      <c r="U8" s="92">
        <f t="shared" ref="U8:U71" si="9">IFERROR(S8/O8,"-")</f>
        <v>101694</v>
      </c>
      <c r="V8" s="170">
        <f>'市区町村別_在宅(医科)'!V8</f>
        <v>4517</v>
      </c>
      <c r="W8" s="92">
        <v>100</v>
      </c>
      <c r="X8" s="92">
        <v>100</v>
      </c>
      <c r="Y8" s="62">
        <f t="shared" ref="Y8:Y71" si="10">IFERROR(W8/V8,"-")</f>
        <v>2.2138587558113793E-2</v>
      </c>
      <c r="Z8" s="62">
        <f t="shared" ref="Z8:Z71" si="11">IFERROR(X8/V8,"-")</f>
        <v>2.2138587558113793E-2</v>
      </c>
      <c r="AA8" s="92">
        <v>12920220</v>
      </c>
      <c r="AB8" s="92">
        <v>12920220</v>
      </c>
      <c r="AC8" s="92">
        <f t="shared" ref="AC8:AC71" si="12">IFERROR(AA8/W8,"-")</f>
        <v>129202.2</v>
      </c>
      <c r="AD8" s="92">
        <f t="shared" ref="AD8:AD71" si="13">IFERROR(AB8/X8,"-")</f>
        <v>129202.2</v>
      </c>
      <c r="AE8" s="92">
        <f>'市区町村別_在宅(医科)'!AE8</f>
        <v>4027</v>
      </c>
      <c r="AF8" s="92">
        <v>172</v>
      </c>
      <c r="AG8" s="92">
        <v>172</v>
      </c>
      <c r="AH8" s="62">
        <f t="shared" ref="AH8:AH71" si="14">IFERROR(AF8/AE8,"-")</f>
        <v>4.271169605165135E-2</v>
      </c>
      <c r="AI8" s="62">
        <f t="shared" ref="AI8:AI71" si="15">IFERROR(AG8/AE8,"-")</f>
        <v>4.271169605165135E-2</v>
      </c>
      <c r="AJ8" s="92">
        <v>25611160</v>
      </c>
      <c r="AK8" s="92">
        <v>25611160</v>
      </c>
      <c r="AL8" s="92">
        <f t="shared" ref="AL8:AL71" si="16">IFERROR(AJ8/AF8,"-")</f>
        <v>148902.09302325582</v>
      </c>
      <c r="AM8" s="92">
        <f t="shared" ref="AM8:AM71" si="17">IFERROR(AK8/AG8,"-")</f>
        <v>148902.09302325582</v>
      </c>
      <c r="AN8" s="92">
        <f>'市区町村別_在宅(医科)'!AN8</f>
        <v>3057</v>
      </c>
      <c r="AO8" s="92">
        <v>284</v>
      </c>
      <c r="AP8" s="92">
        <v>284</v>
      </c>
      <c r="AQ8" s="62">
        <f t="shared" ref="AQ8:AQ71" si="18">IFERROR(AO8/AN8,"-")</f>
        <v>9.2901537455021263E-2</v>
      </c>
      <c r="AR8" s="62">
        <f t="shared" ref="AR8:AR71" si="19">IFERROR(AP8/AN8,"-")</f>
        <v>9.2901537455021263E-2</v>
      </c>
      <c r="AS8" s="92">
        <v>42387110</v>
      </c>
      <c r="AT8" s="92">
        <v>42387110</v>
      </c>
      <c r="AU8" s="92">
        <f t="shared" ref="AU8:AU71" si="20">IFERROR(AS8/AO8,"-")</f>
        <v>149250.38732394367</v>
      </c>
      <c r="AV8" s="92">
        <f t="shared" ref="AV8:AV71" si="21">IFERROR(AT8/AP8,"-")</f>
        <v>149250.38732394367</v>
      </c>
      <c r="AW8" s="92">
        <f>'市区町村別_在宅(医科)'!AW8</f>
        <v>1597</v>
      </c>
      <c r="AX8" s="92">
        <v>291</v>
      </c>
      <c r="AY8" s="92">
        <v>291</v>
      </c>
      <c r="AZ8" s="62">
        <f t="shared" ref="AZ8:AZ71" si="22">IFERROR(AX8/AW8,"-")</f>
        <v>0.18221665623043207</v>
      </c>
      <c r="BA8" s="62">
        <f t="shared" ref="BA8:BA71" si="23">IFERROR(AY8/AW8,"-")</f>
        <v>0.18221665623043207</v>
      </c>
      <c r="BB8" s="92">
        <v>37661850</v>
      </c>
      <c r="BC8" s="92">
        <v>37661850</v>
      </c>
      <c r="BD8" s="92">
        <f t="shared" ref="BD8:BD71" si="24">IFERROR(BB8/AX8,"-")</f>
        <v>129422.1649484536</v>
      </c>
      <c r="BE8" s="92">
        <f t="shared" ref="BE8:BE71" si="25">IFERROR(BC8/AY8,"-")</f>
        <v>129422.1649484536</v>
      </c>
      <c r="BF8" s="92">
        <f>'市区町村別_在宅(医科)'!BF8</f>
        <v>601</v>
      </c>
      <c r="BG8" s="92">
        <v>142</v>
      </c>
      <c r="BH8" s="92">
        <v>142</v>
      </c>
      <c r="BI8" s="62">
        <f t="shared" ref="BI8:BI71" si="26">IFERROR(BG8/BF8,"-")</f>
        <v>0.23627287853577372</v>
      </c>
      <c r="BJ8" s="62">
        <f t="shared" ref="BJ8:BJ71" si="27">IFERROR(BH8/BF8,"-")</f>
        <v>0.23627287853577372</v>
      </c>
      <c r="BK8" s="92">
        <v>22158190</v>
      </c>
      <c r="BL8" s="92">
        <v>22158190</v>
      </c>
      <c r="BM8" s="92">
        <f t="shared" ref="BM8:BM71" si="28">IFERROR(BK8/BG8,"-")</f>
        <v>156043.59154929579</v>
      </c>
      <c r="BN8" s="92">
        <f t="shared" ref="BN8:BN71" si="29">IFERROR(BL8/BH8,"-")</f>
        <v>156043.59154929579</v>
      </c>
      <c r="BO8" s="92">
        <f>'市区町村別_在宅(医科)'!BO8</f>
        <v>13946</v>
      </c>
      <c r="BP8" s="92">
        <f t="shared" ref="BP8:BQ22" si="30">SUM(E8,N8,W8,AF8,AO8,AX8,BG8)</f>
        <v>998</v>
      </c>
      <c r="BQ8" s="92">
        <f t="shared" si="30"/>
        <v>998</v>
      </c>
      <c r="BR8" s="62">
        <f t="shared" ref="BR8:BR71" si="31">IFERROR(BP8/BO8,"-")</f>
        <v>7.1561738132797939E-2</v>
      </c>
      <c r="BS8" s="62">
        <f t="shared" ref="BS8:BS71" si="32">IFERROR(BQ8/BO8,"-")</f>
        <v>7.1561738132797939E-2</v>
      </c>
      <c r="BT8" s="92">
        <f>SUM(I8,R8,AA8,AJ8,AS8,BB8,BK8)</f>
        <v>141820690</v>
      </c>
      <c r="BU8" s="92">
        <f t="shared" ref="BT8:BU23" si="33">SUM(J8,S8,AB8,AK8,AT8,BC8,BL8)</f>
        <v>141820690</v>
      </c>
      <c r="BV8" s="92">
        <f t="shared" ref="BV8:BV71" si="34">IFERROR(BT8/BP8,"-")</f>
        <v>142104.8997995992</v>
      </c>
      <c r="BW8" s="92">
        <f t="shared" ref="BW8:BW71" si="35">IFERROR(BU8/BQ8,"-")</f>
        <v>142104.8997995992</v>
      </c>
      <c r="BY8" s="184">
        <v>2</v>
      </c>
      <c r="BZ8" s="56" t="s">
        <v>91</v>
      </c>
      <c r="CA8" s="142">
        <v>13587</v>
      </c>
      <c r="CB8" s="142">
        <v>951</v>
      </c>
      <c r="CC8" s="142">
        <v>947</v>
      </c>
      <c r="CD8" s="29">
        <v>6.9993376021196735E-2</v>
      </c>
      <c r="CE8" s="29">
        <v>6.969897696327372E-2</v>
      </c>
      <c r="CF8" s="142">
        <v>137283580</v>
      </c>
      <c r="CG8" s="142">
        <v>137135640</v>
      </c>
      <c r="CH8" s="142">
        <v>144357.07676130388</v>
      </c>
      <c r="CI8" s="142">
        <v>144810.60190073919</v>
      </c>
      <c r="CK8" s="47" t="str">
        <f t="shared" ref="CK8:CK71" si="36">INDEX($C$7:$C$80,MATCH(CL8,BR$7:BR$80,0))</f>
        <v>田尻町</v>
      </c>
      <c r="CL8" s="105">
        <f t="shared" si="0"/>
        <v>8.3123425692695208E-2</v>
      </c>
      <c r="CM8" s="105">
        <f t="shared" ref="CM8:CM71" si="37">ROUND(CL8,3)</f>
        <v>8.3000000000000004E-2</v>
      </c>
      <c r="CN8" s="105">
        <f t="shared" ref="CN8:CN71" si="38">VLOOKUP(CK8,$BZ$7:$CI$80,5,FALSE)</f>
        <v>9.0677966101694915E-2</v>
      </c>
      <c r="CO8" s="105">
        <f t="shared" ref="CO8:CO71" si="39">ROUND(CN8,3)</f>
        <v>9.0999999999999998E-2</v>
      </c>
      <c r="CP8" s="182">
        <f t="shared" ref="CP8:CP71" si="40">(CM8-CO8)*100</f>
        <v>-0.79999999999999938</v>
      </c>
      <c r="CQ8" s="47" t="str">
        <f t="shared" ref="CQ8:CQ71" si="41">INDEX($C$7:$C$80,MATCH(CR8,BS$7:BS$80,0))</f>
        <v>田尻町</v>
      </c>
      <c r="CR8" s="105">
        <f t="shared" si="1"/>
        <v>8.3123425692695208E-2</v>
      </c>
      <c r="CS8" s="105">
        <f t="shared" ref="CS8:CS71" si="42">ROUND(CR8,3)</f>
        <v>8.3000000000000004E-2</v>
      </c>
      <c r="CT8" s="105">
        <f t="shared" ref="CT8:CT71" si="43">VLOOKUP(CQ8,$BZ$7:$CI$80,6,FALSE)</f>
        <v>8.9830508474576271E-2</v>
      </c>
      <c r="CU8" s="105">
        <f t="shared" ref="CU8:CU71" si="44">ROUND(CT8,3)</f>
        <v>0.09</v>
      </c>
      <c r="CV8" s="182">
        <f t="shared" ref="CV8:CV71" si="45">(CS8-CU8)*100</f>
        <v>-0.69999999999999929</v>
      </c>
      <c r="CW8" s="48"/>
      <c r="CX8" s="105">
        <f t="shared" ref="CX8:CX71" si="46">ROUND($BR$81,3)</f>
        <v>7.1999999999999995E-2</v>
      </c>
      <c r="CY8" s="105">
        <f t="shared" ref="CY8:CY71" si="47">ROUND($CD$81,3)</f>
        <v>7.0999999999999994E-2</v>
      </c>
      <c r="CZ8" s="182">
        <f t="shared" ref="CZ8:CZ71" si="48">(CX8-CY8)*100</f>
        <v>0.10000000000000009</v>
      </c>
      <c r="DA8" s="105">
        <f t="shared" ref="DA8:DA71" si="49">ROUND($BS$81,3)</f>
        <v>7.1999999999999995E-2</v>
      </c>
      <c r="DB8" s="105">
        <f t="shared" ref="DB8:DB71" si="50">ROUND($CE$81,3)</f>
        <v>7.0999999999999994E-2</v>
      </c>
      <c r="DC8" s="182">
        <f t="shared" ref="DC8:DC71" si="51">(DA8-DB8)*100</f>
        <v>0.10000000000000009</v>
      </c>
      <c r="DD8" s="212">
        <v>0</v>
      </c>
    </row>
    <row r="9" spans="2:108" s="18" customFormat="1" ht="13.5" customHeight="1">
      <c r="B9" s="61">
        <v>3</v>
      </c>
      <c r="C9" s="56" t="s">
        <v>92</v>
      </c>
      <c r="D9" s="170">
        <f>'市区町村別_在宅(医科)'!D9</f>
        <v>16</v>
      </c>
      <c r="E9" s="92">
        <v>0</v>
      </c>
      <c r="F9" s="92">
        <v>0</v>
      </c>
      <c r="G9" s="62">
        <f t="shared" si="2"/>
        <v>0</v>
      </c>
      <c r="H9" s="62">
        <f t="shared" si="3"/>
        <v>0</v>
      </c>
      <c r="I9" s="92">
        <v>0</v>
      </c>
      <c r="J9" s="92">
        <v>0</v>
      </c>
      <c r="K9" s="92" t="str">
        <f t="shared" si="4"/>
        <v>-</v>
      </c>
      <c r="L9" s="92" t="str">
        <f t="shared" si="5"/>
        <v>-</v>
      </c>
      <c r="M9" s="170">
        <f>'市区町村別_在宅(医科)'!M9</f>
        <v>102</v>
      </c>
      <c r="N9" s="92">
        <v>14</v>
      </c>
      <c r="O9" s="92">
        <v>14</v>
      </c>
      <c r="P9" s="62">
        <f t="shared" si="6"/>
        <v>0.13725490196078433</v>
      </c>
      <c r="Q9" s="62">
        <f t="shared" si="7"/>
        <v>0.13725490196078433</v>
      </c>
      <c r="R9" s="92">
        <v>2623680</v>
      </c>
      <c r="S9" s="92">
        <v>2623680</v>
      </c>
      <c r="T9" s="92">
        <f t="shared" si="8"/>
        <v>187405.71428571429</v>
      </c>
      <c r="U9" s="92">
        <f t="shared" si="9"/>
        <v>187405.71428571429</v>
      </c>
      <c r="V9" s="170">
        <f>'市区町村別_在宅(医科)'!V9</f>
        <v>2829</v>
      </c>
      <c r="W9" s="92">
        <v>60</v>
      </c>
      <c r="X9" s="92">
        <v>60</v>
      </c>
      <c r="Y9" s="62">
        <f t="shared" si="10"/>
        <v>2.1208907741251327E-2</v>
      </c>
      <c r="Z9" s="62">
        <f t="shared" si="11"/>
        <v>2.1208907741251327E-2</v>
      </c>
      <c r="AA9" s="92">
        <v>8941940</v>
      </c>
      <c r="AB9" s="92">
        <v>8941940</v>
      </c>
      <c r="AC9" s="92">
        <f t="shared" si="12"/>
        <v>149032.33333333334</v>
      </c>
      <c r="AD9" s="92">
        <f t="shared" si="13"/>
        <v>149032.33333333334</v>
      </c>
      <c r="AE9" s="92">
        <f>'市区町村別_在宅(医科)'!AE9</f>
        <v>2499</v>
      </c>
      <c r="AF9" s="92">
        <v>100</v>
      </c>
      <c r="AG9" s="92">
        <v>100</v>
      </c>
      <c r="AH9" s="62">
        <f t="shared" si="14"/>
        <v>4.0016006402561026E-2</v>
      </c>
      <c r="AI9" s="62">
        <f t="shared" si="15"/>
        <v>4.0016006402561026E-2</v>
      </c>
      <c r="AJ9" s="92">
        <v>15250650</v>
      </c>
      <c r="AK9" s="92">
        <v>15250650</v>
      </c>
      <c r="AL9" s="92">
        <f t="shared" si="16"/>
        <v>152506.5</v>
      </c>
      <c r="AM9" s="92">
        <f t="shared" si="17"/>
        <v>152506.5</v>
      </c>
      <c r="AN9" s="92">
        <f>'市区町村別_在宅(医科)'!AN9</f>
        <v>1952</v>
      </c>
      <c r="AO9" s="92">
        <v>174</v>
      </c>
      <c r="AP9" s="92">
        <v>174</v>
      </c>
      <c r="AQ9" s="62">
        <f t="shared" si="18"/>
        <v>8.9139344262295084E-2</v>
      </c>
      <c r="AR9" s="62">
        <f t="shared" si="19"/>
        <v>8.9139344262295084E-2</v>
      </c>
      <c r="AS9" s="92">
        <v>27778160</v>
      </c>
      <c r="AT9" s="92">
        <v>27778160</v>
      </c>
      <c r="AU9" s="92">
        <f t="shared" si="20"/>
        <v>159644.59770114944</v>
      </c>
      <c r="AV9" s="92">
        <f t="shared" si="21"/>
        <v>159644.59770114944</v>
      </c>
      <c r="AW9" s="92">
        <f>'市区町村別_在宅(医科)'!AW9</f>
        <v>1031</v>
      </c>
      <c r="AX9" s="92">
        <v>175</v>
      </c>
      <c r="AY9" s="92">
        <v>175</v>
      </c>
      <c r="AZ9" s="62">
        <f t="shared" si="22"/>
        <v>0.16973811833171679</v>
      </c>
      <c r="BA9" s="62">
        <f t="shared" si="23"/>
        <v>0.16973811833171679</v>
      </c>
      <c r="BB9" s="92">
        <v>21046490</v>
      </c>
      <c r="BC9" s="92">
        <v>21046490</v>
      </c>
      <c r="BD9" s="92">
        <f t="shared" si="24"/>
        <v>120265.65714285715</v>
      </c>
      <c r="BE9" s="92">
        <f t="shared" si="25"/>
        <v>120265.65714285715</v>
      </c>
      <c r="BF9" s="92">
        <f>'市区町村別_在宅(医科)'!BF9</f>
        <v>389</v>
      </c>
      <c r="BG9" s="92">
        <v>102</v>
      </c>
      <c r="BH9" s="92">
        <v>102</v>
      </c>
      <c r="BI9" s="62">
        <f t="shared" si="26"/>
        <v>0.26221079691516708</v>
      </c>
      <c r="BJ9" s="62">
        <f t="shared" si="27"/>
        <v>0.26221079691516708</v>
      </c>
      <c r="BK9" s="92">
        <v>16038890</v>
      </c>
      <c r="BL9" s="92">
        <v>16038890</v>
      </c>
      <c r="BM9" s="92">
        <f t="shared" si="28"/>
        <v>157244.01960784313</v>
      </c>
      <c r="BN9" s="92">
        <f t="shared" si="29"/>
        <v>157244.01960784313</v>
      </c>
      <c r="BO9" s="92">
        <f>'市区町村別_在宅(医科)'!BO9</f>
        <v>8818</v>
      </c>
      <c r="BP9" s="92">
        <f t="shared" si="30"/>
        <v>625</v>
      </c>
      <c r="BQ9" s="92">
        <f t="shared" si="30"/>
        <v>625</v>
      </c>
      <c r="BR9" s="62">
        <f t="shared" si="31"/>
        <v>7.0877750056702202E-2</v>
      </c>
      <c r="BS9" s="62">
        <f t="shared" si="32"/>
        <v>7.0877750056702202E-2</v>
      </c>
      <c r="BT9" s="92">
        <f>SUM(I9,R9,AA9,AJ9,AS9,BB9,BK9)</f>
        <v>91679810</v>
      </c>
      <c r="BU9" s="92">
        <f t="shared" si="33"/>
        <v>91679810</v>
      </c>
      <c r="BV9" s="92">
        <f t="shared" si="34"/>
        <v>146687.696</v>
      </c>
      <c r="BW9" s="92">
        <f t="shared" si="35"/>
        <v>146687.696</v>
      </c>
      <c r="BY9" s="184">
        <v>3</v>
      </c>
      <c r="BZ9" s="56" t="s">
        <v>92</v>
      </c>
      <c r="CA9" s="142">
        <v>8534</v>
      </c>
      <c r="CB9" s="142">
        <v>560</v>
      </c>
      <c r="CC9" s="142">
        <v>560</v>
      </c>
      <c r="CD9" s="29">
        <v>6.5619873447386928E-2</v>
      </c>
      <c r="CE9" s="29">
        <v>6.5619873447386928E-2</v>
      </c>
      <c r="CF9" s="142">
        <v>84969470</v>
      </c>
      <c r="CG9" s="142">
        <v>84885470</v>
      </c>
      <c r="CH9" s="142">
        <v>151731.19642857142</v>
      </c>
      <c r="CI9" s="142">
        <v>151581.19642857142</v>
      </c>
      <c r="CK9" s="47" t="str">
        <f t="shared" si="36"/>
        <v>生野区</v>
      </c>
      <c r="CL9" s="105">
        <f t="shared" si="0"/>
        <v>8.2579838399384375E-2</v>
      </c>
      <c r="CM9" s="105">
        <f t="shared" si="37"/>
        <v>8.3000000000000004E-2</v>
      </c>
      <c r="CN9" s="105">
        <f t="shared" si="38"/>
        <v>8.0511589160582153E-2</v>
      </c>
      <c r="CO9" s="105">
        <f t="shared" si="39"/>
        <v>8.1000000000000003E-2</v>
      </c>
      <c r="CP9" s="182">
        <f t="shared" si="40"/>
        <v>0.20000000000000018</v>
      </c>
      <c r="CQ9" s="47" t="str">
        <f t="shared" si="41"/>
        <v>生野区</v>
      </c>
      <c r="CR9" s="105">
        <f t="shared" si="1"/>
        <v>8.2531742978068492E-2</v>
      </c>
      <c r="CS9" s="105">
        <f t="shared" si="42"/>
        <v>8.3000000000000004E-2</v>
      </c>
      <c r="CT9" s="105">
        <f t="shared" si="43"/>
        <v>8.0413583574263731E-2</v>
      </c>
      <c r="CU9" s="105">
        <f t="shared" si="44"/>
        <v>0.08</v>
      </c>
      <c r="CV9" s="182">
        <f t="shared" si="45"/>
        <v>0.30000000000000027</v>
      </c>
      <c r="CW9" s="48"/>
      <c r="CX9" s="105">
        <f t="shared" si="46"/>
        <v>7.1999999999999995E-2</v>
      </c>
      <c r="CY9" s="105">
        <f t="shared" si="47"/>
        <v>7.0999999999999994E-2</v>
      </c>
      <c r="CZ9" s="182">
        <f t="shared" si="48"/>
        <v>0.10000000000000009</v>
      </c>
      <c r="DA9" s="105">
        <f t="shared" si="49"/>
        <v>7.1999999999999995E-2</v>
      </c>
      <c r="DB9" s="105">
        <f t="shared" si="50"/>
        <v>7.0999999999999994E-2</v>
      </c>
      <c r="DC9" s="182">
        <f t="shared" si="51"/>
        <v>0.10000000000000009</v>
      </c>
      <c r="DD9" s="212">
        <v>0</v>
      </c>
    </row>
    <row r="10" spans="2:108" s="18" customFormat="1" ht="13.5" customHeight="1">
      <c r="B10" s="61">
        <v>4</v>
      </c>
      <c r="C10" s="56" t="s">
        <v>93</v>
      </c>
      <c r="D10" s="170">
        <f>'市区町村別_在宅(医科)'!D10</f>
        <v>30</v>
      </c>
      <c r="E10" s="92">
        <v>3</v>
      </c>
      <c r="F10" s="92">
        <v>3</v>
      </c>
      <c r="G10" s="62">
        <f t="shared" si="2"/>
        <v>0.1</v>
      </c>
      <c r="H10" s="62">
        <f t="shared" si="3"/>
        <v>0.1</v>
      </c>
      <c r="I10" s="92">
        <v>2045750</v>
      </c>
      <c r="J10" s="92">
        <v>2045750</v>
      </c>
      <c r="K10" s="92">
        <f t="shared" si="4"/>
        <v>681916.66666666663</v>
      </c>
      <c r="L10" s="92">
        <f t="shared" si="5"/>
        <v>681916.66666666663</v>
      </c>
      <c r="M10" s="170">
        <f>'市区町村別_在宅(医科)'!M10</f>
        <v>80</v>
      </c>
      <c r="N10" s="92">
        <v>4</v>
      </c>
      <c r="O10" s="92">
        <v>4</v>
      </c>
      <c r="P10" s="62">
        <f t="shared" si="6"/>
        <v>0.05</v>
      </c>
      <c r="Q10" s="62">
        <f t="shared" si="7"/>
        <v>0.05</v>
      </c>
      <c r="R10" s="92">
        <v>1334170</v>
      </c>
      <c r="S10" s="92">
        <v>1334170</v>
      </c>
      <c r="T10" s="92">
        <f t="shared" si="8"/>
        <v>333542.5</v>
      </c>
      <c r="U10" s="92">
        <f t="shared" si="9"/>
        <v>333542.5</v>
      </c>
      <c r="V10" s="170">
        <f>'市区町村別_在宅(医科)'!V10</f>
        <v>3154</v>
      </c>
      <c r="W10" s="92">
        <v>59</v>
      </c>
      <c r="X10" s="92">
        <v>59</v>
      </c>
      <c r="Y10" s="62">
        <f t="shared" si="10"/>
        <v>1.8706404565630944E-2</v>
      </c>
      <c r="Z10" s="62">
        <f t="shared" si="11"/>
        <v>1.8706404565630944E-2</v>
      </c>
      <c r="AA10" s="92">
        <v>10297280</v>
      </c>
      <c r="AB10" s="92">
        <v>10297280</v>
      </c>
      <c r="AC10" s="92">
        <f t="shared" si="12"/>
        <v>174530.16949152542</v>
      </c>
      <c r="AD10" s="92">
        <f t="shared" si="13"/>
        <v>174530.16949152542</v>
      </c>
      <c r="AE10" s="92">
        <f>'市区町村別_在宅(医科)'!AE10</f>
        <v>3110</v>
      </c>
      <c r="AF10" s="92">
        <v>126</v>
      </c>
      <c r="AG10" s="92">
        <v>126</v>
      </c>
      <c r="AH10" s="62">
        <f t="shared" si="14"/>
        <v>4.0514469453376209E-2</v>
      </c>
      <c r="AI10" s="62">
        <f t="shared" si="15"/>
        <v>4.0514469453376209E-2</v>
      </c>
      <c r="AJ10" s="92">
        <v>23375350</v>
      </c>
      <c r="AK10" s="92">
        <v>23375350</v>
      </c>
      <c r="AL10" s="92">
        <f t="shared" si="16"/>
        <v>185518.6507936508</v>
      </c>
      <c r="AM10" s="92">
        <f t="shared" si="17"/>
        <v>185518.6507936508</v>
      </c>
      <c r="AN10" s="92">
        <f>'市区町村別_在宅(医科)'!AN10</f>
        <v>2174</v>
      </c>
      <c r="AO10" s="92">
        <v>200</v>
      </c>
      <c r="AP10" s="92">
        <v>200</v>
      </c>
      <c r="AQ10" s="62">
        <f t="shared" si="18"/>
        <v>9.1996320147194111E-2</v>
      </c>
      <c r="AR10" s="62">
        <f t="shared" si="19"/>
        <v>9.1996320147194111E-2</v>
      </c>
      <c r="AS10" s="92">
        <v>31196160</v>
      </c>
      <c r="AT10" s="92">
        <v>31196160</v>
      </c>
      <c r="AU10" s="92">
        <f t="shared" si="20"/>
        <v>155980.79999999999</v>
      </c>
      <c r="AV10" s="92">
        <f t="shared" si="21"/>
        <v>155980.79999999999</v>
      </c>
      <c r="AW10" s="92">
        <f>'市区町村別_在宅(医科)'!AW10</f>
        <v>1059</v>
      </c>
      <c r="AX10" s="92">
        <v>189</v>
      </c>
      <c r="AY10" s="92">
        <v>189</v>
      </c>
      <c r="AZ10" s="62">
        <f t="shared" si="22"/>
        <v>0.17847025495750707</v>
      </c>
      <c r="BA10" s="62">
        <f t="shared" si="23"/>
        <v>0.17847025495750707</v>
      </c>
      <c r="BB10" s="92">
        <v>29411180</v>
      </c>
      <c r="BC10" s="92">
        <v>29411180</v>
      </c>
      <c r="BD10" s="92">
        <f t="shared" si="24"/>
        <v>155614.70899470898</v>
      </c>
      <c r="BE10" s="92">
        <f t="shared" si="25"/>
        <v>155614.70899470898</v>
      </c>
      <c r="BF10" s="92">
        <f>'市区町村別_在宅(医科)'!BF10</f>
        <v>408</v>
      </c>
      <c r="BG10" s="92">
        <v>76</v>
      </c>
      <c r="BH10" s="92">
        <v>76</v>
      </c>
      <c r="BI10" s="62">
        <f t="shared" si="26"/>
        <v>0.18627450980392157</v>
      </c>
      <c r="BJ10" s="62">
        <f t="shared" si="27"/>
        <v>0.18627450980392157</v>
      </c>
      <c r="BK10" s="92">
        <v>12604640</v>
      </c>
      <c r="BL10" s="92">
        <v>12604640</v>
      </c>
      <c r="BM10" s="92">
        <f t="shared" si="28"/>
        <v>165850.52631578947</v>
      </c>
      <c r="BN10" s="92">
        <f t="shared" si="29"/>
        <v>165850.52631578947</v>
      </c>
      <c r="BO10" s="92">
        <f>'市区町村別_在宅(医科)'!BO10</f>
        <v>10015</v>
      </c>
      <c r="BP10" s="92">
        <f t="shared" si="30"/>
        <v>657</v>
      </c>
      <c r="BQ10" s="92">
        <f t="shared" si="30"/>
        <v>657</v>
      </c>
      <c r="BR10" s="62">
        <f t="shared" si="31"/>
        <v>6.5601597603594602E-2</v>
      </c>
      <c r="BS10" s="62">
        <f t="shared" si="32"/>
        <v>6.5601597603594602E-2</v>
      </c>
      <c r="BT10" s="92">
        <f>SUM(I10,R10,AA10,AJ10,AS10,BB10,BK10)</f>
        <v>110264530</v>
      </c>
      <c r="BU10" s="92">
        <f t="shared" si="33"/>
        <v>110264530</v>
      </c>
      <c r="BV10" s="92">
        <f t="shared" si="34"/>
        <v>167830.33485540334</v>
      </c>
      <c r="BW10" s="92">
        <f t="shared" si="35"/>
        <v>167830.33485540334</v>
      </c>
      <c r="BY10" s="184">
        <v>4</v>
      </c>
      <c r="BZ10" s="56" t="s">
        <v>93</v>
      </c>
      <c r="CA10" s="142">
        <v>9792</v>
      </c>
      <c r="CB10" s="142">
        <v>629</v>
      </c>
      <c r="CC10" s="142">
        <v>629</v>
      </c>
      <c r="CD10" s="29">
        <v>6.4236111111111105E-2</v>
      </c>
      <c r="CE10" s="29">
        <v>6.4236111111111105E-2</v>
      </c>
      <c r="CF10" s="142">
        <v>110505080</v>
      </c>
      <c r="CG10" s="142">
        <v>110373420</v>
      </c>
      <c r="CH10" s="142">
        <v>175683.7519872814</v>
      </c>
      <c r="CI10" s="142">
        <v>175474.43561208269</v>
      </c>
      <c r="CK10" s="47" t="str">
        <f t="shared" si="36"/>
        <v>住吉区</v>
      </c>
      <c r="CL10" s="105">
        <f t="shared" si="0"/>
        <v>8.1894034209428451E-2</v>
      </c>
      <c r="CM10" s="105">
        <f t="shared" si="37"/>
        <v>8.2000000000000003E-2</v>
      </c>
      <c r="CN10" s="105">
        <f t="shared" si="38"/>
        <v>7.7119184193753978E-2</v>
      </c>
      <c r="CO10" s="105">
        <f t="shared" si="39"/>
        <v>7.6999999999999999E-2</v>
      </c>
      <c r="CP10" s="182">
        <f t="shared" si="40"/>
        <v>0.50000000000000044</v>
      </c>
      <c r="CQ10" s="47" t="str">
        <f t="shared" si="41"/>
        <v>住吉区</v>
      </c>
      <c r="CR10" s="105">
        <f t="shared" si="1"/>
        <v>8.1894034209428451E-2</v>
      </c>
      <c r="CS10" s="105">
        <f t="shared" si="42"/>
        <v>8.2000000000000003E-2</v>
      </c>
      <c r="CT10" s="105">
        <f t="shared" si="43"/>
        <v>7.7076694285107286E-2</v>
      </c>
      <c r="CU10" s="105">
        <f t="shared" si="44"/>
        <v>7.6999999999999999E-2</v>
      </c>
      <c r="CV10" s="182">
        <f t="shared" si="45"/>
        <v>0.50000000000000044</v>
      </c>
      <c r="CW10" s="48"/>
      <c r="CX10" s="105">
        <f t="shared" si="46"/>
        <v>7.1999999999999995E-2</v>
      </c>
      <c r="CY10" s="105">
        <f t="shared" si="47"/>
        <v>7.0999999999999994E-2</v>
      </c>
      <c r="CZ10" s="182">
        <f t="shared" si="48"/>
        <v>0.10000000000000009</v>
      </c>
      <c r="DA10" s="105">
        <f t="shared" si="49"/>
        <v>7.1999999999999995E-2</v>
      </c>
      <c r="DB10" s="105">
        <f t="shared" si="50"/>
        <v>7.0999999999999994E-2</v>
      </c>
      <c r="DC10" s="182">
        <f t="shared" si="51"/>
        <v>0.10000000000000009</v>
      </c>
      <c r="DD10" s="212">
        <v>0</v>
      </c>
    </row>
    <row r="11" spans="2:108" s="18" customFormat="1" ht="13.5" customHeight="1">
      <c r="B11" s="61">
        <v>5</v>
      </c>
      <c r="C11" s="56" t="s">
        <v>94</v>
      </c>
      <c r="D11" s="170">
        <f>'市区町村別_在宅(医科)'!D11</f>
        <v>20</v>
      </c>
      <c r="E11" s="92">
        <v>0</v>
      </c>
      <c r="F11" s="92">
        <v>0</v>
      </c>
      <c r="G11" s="62">
        <f t="shared" si="2"/>
        <v>0</v>
      </c>
      <c r="H11" s="62">
        <f t="shared" si="3"/>
        <v>0</v>
      </c>
      <c r="I11" s="92">
        <v>0</v>
      </c>
      <c r="J11" s="92">
        <v>0</v>
      </c>
      <c r="K11" s="92" t="str">
        <f t="shared" si="4"/>
        <v>-</v>
      </c>
      <c r="L11" s="92" t="str">
        <f t="shared" si="5"/>
        <v>-</v>
      </c>
      <c r="M11" s="170">
        <f>'市区町村別_在宅(医科)'!M11</f>
        <v>66</v>
      </c>
      <c r="N11" s="92">
        <v>3</v>
      </c>
      <c r="O11" s="92">
        <v>3</v>
      </c>
      <c r="P11" s="62">
        <f t="shared" si="6"/>
        <v>4.5454545454545456E-2</v>
      </c>
      <c r="Q11" s="62">
        <f t="shared" si="7"/>
        <v>4.5454545454545456E-2</v>
      </c>
      <c r="R11" s="92">
        <v>619990</v>
      </c>
      <c r="S11" s="92">
        <v>619990</v>
      </c>
      <c r="T11" s="92">
        <f t="shared" si="8"/>
        <v>206663.33333333334</v>
      </c>
      <c r="U11" s="92">
        <f t="shared" si="9"/>
        <v>206663.33333333334</v>
      </c>
      <c r="V11" s="170">
        <f>'市区町村別_在宅(医科)'!V11</f>
        <v>2949</v>
      </c>
      <c r="W11" s="92">
        <v>60</v>
      </c>
      <c r="X11" s="92">
        <v>60</v>
      </c>
      <c r="Y11" s="62">
        <f t="shared" si="10"/>
        <v>2.0345879959308241E-2</v>
      </c>
      <c r="Z11" s="62">
        <f t="shared" si="11"/>
        <v>2.0345879959308241E-2</v>
      </c>
      <c r="AA11" s="92">
        <v>7165630</v>
      </c>
      <c r="AB11" s="92">
        <v>7165630</v>
      </c>
      <c r="AC11" s="92">
        <f t="shared" si="12"/>
        <v>119427.16666666667</v>
      </c>
      <c r="AD11" s="92">
        <f t="shared" si="13"/>
        <v>119427.16666666667</v>
      </c>
      <c r="AE11" s="92">
        <f>'市区町村別_在宅(医科)'!AE11</f>
        <v>2578</v>
      </c>
      <c r="AF11" s="92">
        <v>95</v>
      </c>
      <c r="AG11" s="92">
        <v>95</v>
      </c>
      <c r="AH11" s="62">
        <f t="shared" si="14"/>
        <v>3.6850271528316526E-2</v>
      </c>
      <c r="AI11" s="62">
        <f t="shared" si="15"/>
        <v>3.6850271528316526E-2</v>
      </c>
      <c r="AJ11" s="92">
        <v>9899550</v>
      </c>
      <c r="AK11" s="92">
        <v>9899550</v>
      </c>
      <c r="AL11" s="92">
        <f t="shared" si="16"/>
        <v>104205.78947368421</v>
      </c>
      <c r="AM11" s="92">
        <f t="shared" si="17"/>
        <v>104205.78947368421</v>
      </c>
      <c r="AN11" s="92">
        <f>'市区町村別_在宅(医科)'!AN11</f>
        <v>1862</v>
      </c>
      <c r="AO11" s="92">
        <v>157</v>
      </c>
      <c r="AP11" s="92">
        <v>157</v>
      </c>
      <c r="AQ11" s="62">
        <f t="shared" si="18"/>
        <v>8.4317937701396353E-2</v>
      </c>
      <c r="AR11" s="62">
        <f t="shared" si="19"/>
        <v>8.4317937701396353E-2</v>
      </c>
      <c r="AS11" s="92">
        <v>18675370</v>
      </c>
      <c r="AT11" s="92">
        <v>18675370</v>
      </c>
      <c r="AU11" s="92">
        <f t="shared" si="20"/>
        <v>118951.40127388535</v>
      </c>
      <c r="AV11" s="92">
        <f t="shared" si="21"/>
        <v>118951.40127388535</v>
      </c>
      <c r="AW11" s="92">
        <f>'市区町村別_在宅(医科)'!AW11</f>
        <v>931</v>
      </c>
      <c r="AX11" s="92">
        <v>139</v>
      </c>
      <c r="AY11" s="92">
        <v>139</v>
      </c>
      <c r="AZ11" s="62">
        <f t="shared" si="22"/>
        <v>0.14930182599355532</v>
      </c>
      <c r="BA11" s="62">
        <f t="shared" si="23"/>
        <v>0.14930182599355532</v>
      </c>
      <c r="BB11" s="92">
        <v>15127770</v>
      </c>
      <c r="BC11" s="92">
        <v>15127770</v>
      </c>
      <c r="BD11" s="92">
        <f t="shared" si="24"/>
        <v>108832.87769784173</v>
      </c>
      <c r="BE11" s="92">
        <f t="shared" si="25"/>
        <v>108832.87769784173</v>
      </c>
      <c r="BF11" s="92">
        <f>'市区町村別_在宅(医科)'!BF11</f>
        <v>416</v>
      </c>
      <c r="BG11" s="92">
        <v>81</v>
      </c>
      <c r="BH11" s="92">
        <v>81</v>
      </c>
      <c r="BI11" s="62">
        <f t="shared" si="26"/>
        <v>0.19471153846153846</v>
      </c>
      <c r="BJ11" s="62">
        <f t="shared" si="27"/>
        <v>0.19471153846153846</v>
      </c>
      <c r="BK11" s="92">
        <v>7615310</v>
      </c>
      <c r="BL11" s="92">
        <v>7615310</v>
      </c>
      <c r="BM11" s="92">
        <f t="shared" si="28"/>
        <v>94016.17283950618</v>
      </c>
      <c r="BN11" s="92">
        <f t="shared" si="29"/>
        <v>94016.17283950618</v>
      </c>
      <c r="BO11" s="92">
        <f>'市区町村別_在宅(医科)'!BO11</f>
        <v>8822</v>
      </c>
      <c r="BP11" s="92">
        <f t="shared" si="30"/>
        <v>535</v>
      </c>
      <c r="BQ11" s="92">
        <f t="shared" si="30"/>
        <v>535</v>
      </c>
      <c r="BR11" s="62">
        <f t="shared" si="31"/>
        <v>6.0643844933121742E-2</v>
      </c>
      <c r="BS11" s="62">
        <f t="shared" si="32"/>
        <v>6.0643844933121742E-2</v>
      </c>
      <c r="BT11" s="92">
        <f>SUM(I11,R11,AA11,AJ11,AS11,BB11,BK11)</f>
        <v>59103620</v>
      </c>
      <c r="BU11" s="92">
        <f t="shared" si="33"/>
        <v>59103620</v>
      </c>
      <c r="BV11" s="92">
        <f t="shared" si="34"/>
        <v>110474.05607476635</v>
      </c>
      <c r="BW11" s="92">
        <f t="shared" si="35"/>
        <v>110474.05607476635</v>
      </c>
      <c r="BY11" s="184">
        <v>5</v>
      </c>
      <c r="BZ11" s="56" t="s">
        <v>94</v>
      </c>
      <c r="CA11" s="142">
        <v>8474</v>
      </c>
      <c r="CB11" s="142">
        <v>499</v>
      </c>
      <c r="CC11" s="142">
        <v>498</v>
      </c>
      <c r="CD11" s="29">
        <v>5.8886004248288881E-2</v>
      </c>
      <c r="CE11" s="29">
        <v>5.8767996223743214E-2</v>
      </c>
      <c r="CF11" s="142">
        <v>56900540</v>
      </c>
      <c r="CG11" s="142">
        <v>56672540</v>
      </c>
      <c r="CH11" s="142">
        <v>114029.1382765531</v>
      </c>
      <c r="CI11" s="142">
        <v>113800.281124498</v>
      </c>
      <c r="CK11" s="47" t="str">
        <f t="shared" si="36"/>
        <v>西淀川区</v>
      </c>
      <c r="CL11" s="105">
        <f t="shared" si="0"/>
        <v>8.1361714751909814E-2</v>
      </c>
      <c r="CM11" s="105">
        <f t="shared" si="37"/>
        <v>8.1000000000000003E-2</v>
      </c>
      <c r="CN11" s="105">
        <f t="shared" si="38"/>
        <v>8.2330540746382325E-2</v>
      </c>
      <c r="CO11" s="105">
        <f t="shared" si="39"/>
        <v>8.2000000000000003E-2</v>
      </c>
      <c r="CP11" s="182">
        <f t="shared" si="40"/>
        <v>-0.10000000000000009</v>
      </c>
      <c r="CQ11" s="47" t="str">
        <f t="shared" si="41"/>
        <v>西淀川区</v>
      </c>
      <c r="CR11" s="105">
        <f t="shared" si="1"/>
        <v>8.1361714751909814E-2</v>
      </c>
      <c r="CS11" s="105">
        <f t="shared" si="42"/>
        <v>8.1000000000000003E-2</v>
      </c>
      <c r="CT11" s="105">
        <f t="shared" si="43"/>
        <v>8.225437928408226E-2</v>
      </c>
      <c r="CU11" s="105">
        <f t="shared" si="44"/>
        <v>8.2000000000000003E-2</v>
      </c>
      <c r="CV11" s="182">
        <f t="shared" si="45"/>
        <v>-0.10000000000000009</v>
      </c>
      <c r="CW11" s="48"/>
      <c r="CX11" s="105">
        <f t="shared" si="46"/>
        <v>7.1999999999999995E-2</v>
      </c>
      <c r="CY11" s="105">
        <f t="shared" si="47"/>
        <v>7.0999999999999994E-2</v>
      </c>
      <c r="CZ11" s="182">
        <f t="shared" si="48"/>
        <v>0.10000000000000009</v>
      </c>
      <c r="DA11" s="105">
        <f t="shared" si="49"/>
        <v>7.1999999999999995E-2</v>
      </c>
      <c r="DB11" s="105">
        <f t="shared" si="50"/>
        <v>7.0999999999999994E-2</v>
      </c>
      <c r="DC11" s="182">
        <f t="shared" si="51"/>
        <v>0.10000000000000009</v>
      </c>
      <c r="DD11" s="212">
        <v>0</v>
      </c>
    </row>
    <row r="12" spans="2:108" s="18" customFormat="1" ht="13.5" customHeight="1">
      <c r="B12" s="61">
        <v>6</v>
      </c>
      <c r="C12" s="56" t="s">
        <v>95</v>
      </c>
      <c r="D12" s="170">
        <f>'市区町村別_在宅(医科)'!D12</f>
        <v>27</v>
      </c>
      <c r="E12" s="92">
        <v>3</v>
      </c>
      <c r="F12" s="92">
        <v>3</v>
      </c>
      <c r="G12" s="62">
        <f t="shared" si="2"/>
        <v>0.1111111111111111</v>
      </c>
      <c r="H12" s="62">
        <f t="shared" si="3"/>
        <v>0.1111111111111111</v>
      </c>
      <c r="I12" s="92">
        <v>263320</v>
      </c>
      <c r="J12" s="92">
        <v>263320</v>
      </c>
      <c r="K12" s="92">
        <f t="shared" si="4"/>
        <v>87773.333333333328</v>
      </c>
      <c r="L12" s="92">
        <f t="shared" si="5"/>
        <v>87773.333333333328</v>
      </c>
      <c r="M12" s="170">
        <f>'市区町村別_在宅(医科)'!M12</f>
        <v>130</v>
      </c>
      <c r="N12" s="92">
        <v>14</v>
      </c>
      <c r="O12" s="92">
        <v>14</v>
      </c>
      <c r="P12" s="62">
        <f t="shared" si="6"/>
        <v>0.1076923076923077</v>
      </c>
      <c r="Q12" s="62">
        <f t="shared" si="7"/>
        <v>0.1076923076923077</v>
      </c>
      <c r="R12" s="92">
        <v>2095040</v>
      </c>
      <c r="S12" s="92">
        <v>2095040</v>
      </c>
      <c r="T12" s="92">
        <f t="shared" si="8"/>
        <v>149645.71428571429</v>
      </c>
      <c r="U12" s="92">
        <f t="shared" si="9"/>
        <v>149645.71428571429</v>
      </c>
      <c r="V12" s="170">
        <f>'市区町村別_在宅(医科)'!V12</f>
        <v>3990</v>
      </c>
      <c r="W12" s="92">
        <v>86</v>
      </c>
      <c r="X12" s="92">
        <v>86</v>
      </c>
      <c r="Y12" s="62">
        <f t="shared" si="10"/>
        <v>2.155388471177945E-2</v>
      </c>
      <c r="Z12" s="62">
        <f t="shared" si="11"/>
        <v>2.155388471177945E-2</v>
      </c>
      <c r="AA12" s="92">
        <v>12731120</v>
      </c>
      <c r="AB12" s="92">
        <v>12731120</v>
      </c>
      <c r="AC12" s="92">
        <f t="shared" si="12"/>
        <v>148036.27906976745</v>
      </c>
      <c r="AD12" s="92">
        <f t="shared" si="13"/>
        <v>148036.27906976745</v>
      </c>
      <c r="AE12" s="92">
        <f>'市区町村別_在宅(医科)'!AE12</f>
        <v>3829</v>
      </c>
      <c r="AF12" s="92">
        <v>165</v>
      </c>
      <c r="AG12" s="92">
        <v>165</v>
      </c>
      <c r="AH12" s="62">
        <f t="shared" si="14"/>
        <v>4.3092191172629926E-2</v>
      </c>
      <c r="AI12" s="62">
        <f t="shared" si="15"/>
        <v>4.3092191172629926E-2</v>
      </c>
      <c r="AJ12" s="92">
        <v>19663230</v>
      </c>
      <c r="AK12" s="92">
        <v>19663230</v>
      </c>
      <c r="AL12" s="92">
        <f t="shared" si="16"/>
        <v>119171.09090909091</v>
      </c>
      <c r="AM12" s="92">
        <f t="shared" si="17"/>
        <v>119171.09090909091</v>
      </c>
      <c r="AN12" s="92">
        <f>'市区町村別_在宅(医科)'!AN12</f>
        <v>2668</v>
      </c>
      <c r="AO12" s="92">
        <v>219</v>
      </c>
      <c r="AP12" s="92">
        <v>219</v>
      </c>
      <c r="AQ12" s="62">
        <f t="shared" si="18"/>
        <v>8.20839580209895E-2</v>
      </c>
      <c r="AR12" s="62">
        <f t="shared" si="19"/>
        <v>8.20839580209895E-2</v>
      </c>
      <c r="AS12" s="92">
        <v>25314460</v>
      </c>
      <c r="AT12" s="92">
        <v>25314460</v>
      </c>
      <c r="AU12" s="92">
        <f t="shared" si="20"/>
        <v>115591.14155251141</v>
      </c>
      <c r="AV12" s="92">
        <f t="shared" si="21"/>
        <v>115591.14155251141</v>
      </c>
      <c r="AW12" s="92">
        <f>'市区町村別_在宅(医科)'!AW12</f>
        <v>1231</v>
      </c>
      <c r="AX12" s="92">
        <v>191</v>
      </c>
      <c r="AY12" s="92">
        <v>191</v>
      </c>
      <c r="AZ12" s="62">
        <f t="shared" si="22"/>
        <v>0.15515840779853776</v>
      </c>
      <c r="BA12" s="62">
        <f t="shared" si="23"/>
        <v>0.15515840779853776</v>
      </c>
      <c r="BB12" s="92">
        <v>21665790</v>
      </c>
      <c r="BC12" s="92">
        <v>21665790</v>
      </c>
      <c r="BD12" s="92">
        <f t="shared" si="24"/>
        <v>113433.45549738219</v>
      </c>
      <c r="BE12" s="92">
        <f t="shared" si="25"/>
        <v>113433.45549738219</v>
      </c>
      <c r="BF12" s="92">
        <f>'市区町村別_在宅(医科)'!BF12</f>
        <v>477</v>
      </c>
      <c r="BG12" s="92">
        <v>87</v>
      </c>
      <c r="BH12" s="92">
        <v>87</v>
      </c>
      <c r="BI12" s="62">
        <f t="shared" si="26"/>
        <v>0.18238993710691823</v>
      </c>
      <c r="BJ12" s="62">
        <f t="shared" si="27"/>
        <v>0.18238993710691823</v>
      </c>
      <c r="BK12" s="92">
        <v>9817470</v>
      </c>
      <c r="BL12" s="92">
        <v>9817470</v>
      </c>
      <c r="BM12" s="92">
        <f t="shared" si="28"/>
        <v>112844.4827586207</v>
      </c>
      <c r="BN12" s="92">
        <f t="shared" si="29"/>
        <v>112844.4827586207</v>
      </c>
      <c r="BO12" s="92">
        <f>'市区町村別_在宅(医科)'!BO12</f>
        <v>12352</v>
      </c>
      <c r="BP12" s="92">
        <f t="shared" si="30"/>
        <v>765</v>
      </c>
      <c r="BQ12" s="92">
        <f t="shared" si="30"/>
        <v>765</v>
      </c>
      <c r="BR12" s="62">
        <f t="shared" si="31"/>
        <v>6.1933290155440412E-2</v>
      </c>
      <c r="BS12" s="62">
        <f t="shared" si="32"/>
        <v>6.1933290155440412E-2</v>
      </c>
      <c r="BT12" s="92">
        <f t="shared" si="33"/>
        <v>91550430</v>
      </c>
      <c r="BU12" s="92">
        <f t="shared" si="33"/>
        <v>91550430</v>
      </c>
      <c r="BV12" s="92">
        <f t="shared" si="34"/>
        <v>119673.76470588235</v>
      </c>
      <c r="BW12" s="92">
        <f t="shared" si="35"/>
        <v>119673.76470588235</v>
      </c>
      <c r="BY12" s="184">
        <v>6</v>
      </c>
      <c r="BZ12" s="56" t="s">
        <v>95</v>
      </c>
      <c r="CA12" s="142">
        <v>12122</v>
      </c>
      <c r="CB12" s="142">
        <v>708</v>
      </c>
      <c r="CC12" s="142">
        <v>708</v>
      </c>
      <c r="CD12" s="29">
        <v>5.840620359676621E-2</v>
      </c>
      <c r="CE12" s="29">
        <v>5.840620359676621E-2</v>
      </c>
      <c r="CF12" s="142">
        <v>86526080</v>
      </c>
      <c r="CG12" s="142">
        <v>86324510</v>
      </c>
      <c r="CH12" s="142">
        <v>122211.97740112995</v>
      </c>
      <c r="CI12" s="142">
        <v>121927.27401129944</v>
      </c>
      <c r="CK12" s="47" t="str">
        <f t="shared" si="36"/>
        <v>平野区</v>
      </c>
      <c r="CL12" s="105">
        <f t="shared" si="0"/>
        <v>8.0466732553320375E-2</v>
      </c>
      <c r="CM12" s="105">
        <f t="shared" si="37"/>
        <v>0.08</v>
      </c>
      <c r="CN12" s="105">
        <f t="shared" si="38"/>
        <v>7.9849755528931768E-2</v>
      </c>
      <c r="CO12" s="105">
        <f t="shared" si="39"/>
        <v>0.08</v>
      </c>
      <c r="CP12" s="182">
        <f t="shared" si="40"/>
        <v>0</v>
      </c>
      <c r="CQ12" s="47" t="str">
        <f t="shared" si="41"/>
        <v>平野区</v>
      </c>
      <c r="CR12" s="105">
        <f t="shared" si="1"/>
        <v>8.0466732553320375E-2</v>
      </c>
      <c r="CS12" s="105">
        <f t="shared" si="42"/>
        <v>0.08</v>
      </c>
      <c r="CT12" s="105">
        <f t="shared" si="43"/>
        <v>7.9784994981057539E-2</v>
      </c>
      <c r="CU12" s="105">
        <f t="shared" si="44"/>
        <v>0.08</v>
      </c>
      <c r="CV12" s="182">
        <f t="shared" si="45"/>
        <v>0</v>
      </c>
      <c r="CW12" s="48"/>
      <c r="CX12" s="105">
        <f t="shared" si="46"/>
        <v>7.1999999999999995E-2</v>
      </c>
      <c r="CY12" s="105">
        <f t="shared" si="47"/>
        <v>7.0999999999999994E-2</v>
      </c>
      <c r="CZ12" s="182">
        <f t="shared" si="48"/>
        <v>0.10000000000000009</v>
      </c>
      <c r="DA12" s="105">
        <f t="shared" si="49"/>
        <v>7.1999999999999995E-2</v>
      </c>
      <c r="DB12" s="105">
        <f t="shared" si="50"/>
        <v>7.0999999999999994E-2</v>
      </c>
      <c r="DC12" s="182">
        <f t="shared" si="51"/>
        <v>0.10000000000000009</v>
      </c>
      <c r="DD12" s="212">
        <v>0</v>
      </c>
    </row>
    <row r="13" spans="2:108" s="18" customFormat="1" ht="13.5" customHeight="1">
      <c r="B13" s="61">
        <v>7</v>
      </c>
      <c r="C13" s="56" t="s">
        <v>96</v>
      </c>
      <c r="D13" s="170">
        <f>'市区町村別_在宅(医科)'!D13</f>
        <v>34</v>
      </c>
      <c r="E13" s="92">
        <v>3</v>
      </c>
      <c r="F13" s="92">
        <v>3</v>
      </c>
      <c r="G13" s="62">
        <f t="shared" si="2"/>
        <v>8.8235294117647065E-2</v>
      </c>
      <c r="H13" s="62">
        <f t="shared" si="3"/>
        <v>8.8235294117647065E-2</v>
      </c>
      <c r="I13" s="92">
        <v>523270</v>
      </c>
      <c r="J13" s="92">
        <v>523270</v>
      </c>
      <c r="K13" s="92">
        <f t="shared" si="4"/>
        <v>174423.33333333334</v>
      </c>
      <c r="L13" s="92">
        <f t="shared" si="5"/>
        <v>174423.33333333334</v>
      </c>
      <c r="M13" s="170">
        <f>'市区町村別_在宅(医科)'!M13</f>
        <v>119</v>
      </c>
      <c r="N13" s="92">
        <v>18</v>
      </c>
      <c r="O13" s="92">
        <v>18</v>
      </c>
      <c r="P13" s="62">
        <f t="shared" si="6"/>
        <v>0.15126050420168066</v>
      </c>
      <c r="Q13" s="62">
        <f t="shared" si="7"/>
        <v>0.15126050420168066</v>
      </c>
      <c r="R13" s="92">
        <v>2660790</v>
      </c>
      <c r="S13" s="92">
        <v>2660790</v>
      </c>
      <c r="T13" s="92">
        <f t="shared" si="8"/>
        <v>147821.66666666666</v>
      </c>
      <c r="U13" s="92">
        <f t="shared" si="9"/>
        <v>147821.66666666666</v>
      </c>
      <c r="V13" s="170">
        <f>'市区町村別_在宅(医科)'!V13</f>
        <v>3722</v>
      </c>
      <c r="W13" s="92">
        <v>80</v>
      </c>
      <c r="X13" s="92">
        <v>80</v>
      </c>
      <c r="Y13" s="62">
        <f t="shared" si="10"/>
        <v>2.1493820526598602E-2</v>
      </c>
      <c r="Z13" s="62">
        <f t="shared" si="11"/>
        <v>2.1493820526598602E-2</v>
      </c>
      <c r="AA13" s="92">
        <v>10236760</v>
      </c>
      <c r="AB13" s="92">
        <v>10236760</v>
      </c>
      <c r="AC13" s="92">
        <f t="shared" si="12"/>
        <v>127959.5</v>
      </c>
      <c r="AD13" s="92">
        <f t="shared" si="13"/>
        <v>127959.5</v>
      </c>
      <c r="AE13" s="92">
        <f>'市区町村別_在宅(医科)'!AE13</f>
        <v>3379</v>
      </c>
      <c r="AF13" s="92">
        <v>145</v>
      </c>
      <c r="AG13" s="92">
        <v>145</v>
      </c>
      <c r="AH13" s="62">
        <f t="shared" si="14"/>
        <v>4.2912104172832199E-2</v>
      </c>
      <c r="AI13" s="62">
        <f t="shared" si="15"/>
        <v>4.2912104172832199E-2</v>
      </c>
      <c r="AJ13" s="92">
        <v>18498780</v>
      </c>
      <c r="AK13" s="92">
        <v>18498780</v>
      </c>
      <c r="AL13" s="92">
        <f t="shared" si="16"/>
        <v>127577.79310344828</v>
      </c>
      <c r="AM13" s="92">
        <f t="shared" si="17"/>
        <v>127577.79310344828</v>
      </c>
      <c r="AN13" s="92">
        <f>'市区町村別_在宅(医科)'!AN13</f>
        <v>2275</v>
      </c>
      <c r="AO13" s="92">
        <v>241</v>
      </c>
      <c r="AP13" s="92">
        <v>241</v>
      </c>
      <c r="AQ13" s="62">
        <f t="shared" si="18"/>
        <v>0.10593406593406593</v>
      </c>
      <c r="AR13" s="62">
        <f t="shared" si="19"/>
        <v>0.10593406593406593</v>
      </c>
      <c r="AS13" s="92">
        <v>29470810</v>
      </c>
      <c r="AT13" s="92">
        <v>29470810</v>
      </c>
      <c r="AU13" s="92">
        <f t="shared" si="20"/>
        <v>122285.51867219916</v>
      </c>
      <c r="AV13" s="92">
        <f t="shared" si="21"/>
        <v>122285.51867219916</v>
      </c>
      <c r="AW13" s="92">
        <f>'市区町村別_在宅(医科)'!AW13</f>
        <v>1044</v>
      </c>
      <c r="AX13" s="92">
        <v>166</v>
      </c>
      <c r="AY13" s="92">
        <v>166</v>
      </c>
      <c r="AZ13" s="62">
        <f t="shared" si="22"/>
        <v>0.15900383141762453</v>
      </c>
      <c r="BA13" s="62">
        <f t="shared" si="23"/>
        <v>0.15900383141762453</v>
      </c>
      <c r="BB13" s="92">
        <v>19332210</v>
      </c>
      <c r="BC13" s="92">
        <v>19332210</v>
      </c>
      <c r="BD13" s="92">
        <f t="shared" si="24"/>
        <v>116459.09638554217</v>
      </c>
      <c r="BE13" s="92">
        <f t="shared" si="25"/>
        <v>116459.09638554217</v>
      </c>
      <c r="BF13" s="92">
        <f>'市区町村別_在宅(医科)'!BF13</f>
        <v>429</v>
      </c>
      <c r="BG13" s="92">
        <v>93</v>
      </c>
      <c r="BH13" s="92">
        <v>93</v>
      </c>
      <c r="BI13" s="62">
        <f t="shared" si="26"/>
        <v>0.21678321678321677</v>
      </c>
      <c r="BJ13" s="62">
        <f t="shared" si="27"/>
        <v>0.21678321678321677</v>
      </c>
      <c r="BK13" s="92">
        <v>10133240</v>
      </c>
      <c r="BL13" s="92">
        <v>10133240</v>
      </c>
      <c r="BM13" s="92">
        <f t="shared" si="28"/>
        <v>108959.56989247311</v>
      </c>
      <c r="BN13" s="92">
        <f t="shared" si="29"/>
        <v>108959.56989247311</v>
      </c>
      <c r="BO13" s="92">
        <f>'市区町村別_在宅(医科)'!BO13</f>
        <v>11002</v>
      </c>
      <c r="BP13" s="92">
        <f t="shared" si="30"/>
        <v>746</v>
      </c>
      <c r="BQ13" s="92">
        <f t="shared" si="30"/>
        <v>746</v>
      </c>
      <c r="BR13" s="62">
        <f t="shared" si="31"/>
        <v>6.7805853481185244E-2</v>
      </c>
      <c r="BS13" s="62">
        <f t="shared" si="32"/>
        <v>6.7805853481185244E-2</v>
      </c>
      <c r="BT13" s="92">
        <f t="shared" si="33"/>
        <v>90855860</v>
      </c>
      <c r="BU13" s="92">
        <f t="shared" si="33"/>
        <v>90855860</v>
      </c>
      <c r="BV13" s="92">
        <f t="shared" si="34"/>
        <v>121790.69705093834</v>
      </c>
      <c r="BW13" s="92">
        <f t="shared" si="35"/>
        <v>121790.69705093834</v>
      </c>
      <c r="BY13" s="184">
        <v>7</v>
      </c>
      <c r="BZ13" s="56" t="s">
        <v>96</v>
      </c>
      <c r="CA13" s="142">
        <v>10791</v>
      </c>
      <c r="CB13" s="142">
        <v>727</v>
      </c>
      <c r="CC13" s="142">
        <v>726</v>
      </c>
      <c r="CD13" s="29">
        <v>6.7370957279214161E-2</v>
      </c>
      <c r="CE13" s="29">
        <v>6.7278287461773695E-2</v>
      </c>
      <c r="CF13" s="142">
        <v>85183080</v>
      </c>
      <c r="CG13" s="142">
        <v>85117080</v>
      </c>
      <c r="CH13" s="142">
        <v>117170.67400275104</v>
      </c>
      <c r="CI13" s="142">
        <v>117241.15702479339</v>
      </c>
      <c r="CK13" s="47" t="str">
        <f t="shared" si="36"/>
        <v>北区</v>
      </c>
      <c r="CL13" s="105">
        <f t="shared" si="0"/>
        <v>7.9676337658550811E-2</v>
      </c>
      <c r="CM13" s="105">
        <f t="shared" si="37"/>
        <v>0.08</v>
      </c>
      <c r="CN13" s="105">
        <f t="shared" si="38"/>
        <v>7.9934136666417188E-2</v>
      </c>
      <c r="CO13" s="105">
        <f t="shared" si="39"/>
        <v>0.08</v>
      </c>
      <c r="CP13" s="182">
        <f t="shared" si="40"/>
        <v>0</v>
      </c>
      <c r="CQ13" s="47" t="str">
        <f t="shared" si="41"/>
        <v>北区</v>
      </c>
      <c r="CR13" s="105">
        <f t="shared" si="1"/>
        <v>7.9676337658550811E-2</v>
      </c>
      <c r="CS13" s="105">
        <f t="shared" si="42"/>
        <v>0.08</v>
      </c>
      <c r="CT13" s="105">
        <f t="shared" si="43"/>
        <v>7.978444727191078E-2</v>
      </c>
      <c r="CU13" s="105">
        <f t="shared" si="44"/>
        <v>0.08</v>
      </c>
      <c r="CV13" s="182">
        <f t="shared" si="45"/>
        <v>0</v>
      </c>
      <c r="CW13" s="48"/>
      <c r="CX13" s="105">
        <f t="shared" si="46"/>
        <v>7.1999999999999995E-2</v>
      </c>
      <c r="CY13" s="105">
        <f t="shared" si="47"/>
        <v>7.0999999999999994E-2</v>
      </c>
      <c r="CZ13" s="182">
        <f t="shared" si="48"/>
        <v>0.10000000000000009</v>
      </c>
      <c r="DA13" s="105">
        <f t="shared" si="49"/>
        <v>7.1999999999999995E-2</v>
      </c>
      <c r="DB13" s="105">
        <f t="shared" si="50"/>
        <v>7.0999999999999994E-2</v>
      </c>
      <c r="DC13" s="182">
        <f t="shared" si="51"/>
        <v>0.10000000000000009</v>
      </c>
      <c r="DD13" s="212">
        <v>0</v>
      </c>
    </row>
    <row r="14" spans="2:108" s="18" customFormat="1" ht="13.5" customHeight="1">
      <c r="B14" s="61">
        <v>8</v>
      </c>
      <c r="C14" s="56" t="s">
        <v>60</v>
      </c>
      <c r="D14" s="170">
        <f>'市区町村別_在宅(医科)'!D14</f>
        <v>19</v>
      </c>
      <c r="E14" s="92">
        <v>1</v>
      </c>
      <c r="F14" s="92">
        <v>1</v>
      </c>
      <c r="G14" s="62">
        <f t="shared" si="2"/>
        <v>5.2631578947368418E-2</v>
      </c>
      <c r="H14" s="62">
        <f t="shared" si="3"/>
        <v>5.2631578947368418E-2</v>
      </c>
      <c r="I14" s="92">
        <v>81670</v>
      </c>
      <c r="J14" s="92">
        <v>81670</v>
      </c>
      <c r="K14" s="92">
        <f t="shared" si="4"/>
        <v>81670</v>
      </c>
      <c r="L14" s="92">
        <f t="shared" si="5"/>
        <v>81670</v>
      </c>
      <c r="M14" s="170">
        <f>'市区町村別_在宅(医科)'!M14</f>
        <v>77</v>
      </c>
      <c r="N14" s="92">
        <v>7</v>
      </c>
      <c r="O14" s="92">
        <v>7</v>
      </c>
      <c r="P14" s="62">
        <f t="shared" si="6"/>
        <v>9.0909090909090912E-2</v>
      </c>
      <c r="Q14" s="62">
        <f t="shared" si="7"/>
        <v>9.0909090909090912E-2</v>
      </c>
      <c r="R14" s="92">
        <v>827360</v>
      </c>
      <c r="S14" s="92">
        <v>827360</v>
      </c>
      <c r="T14" s="92">
        <f t="shared" si="8"/>
        <v>118194.28571428571</v>
      </c>
      <c r="U14" s="92">
        <f t="shared" si="9"/>
        <v>118194.28571428571</v>
      </c>
      <c r="V14" s="170">
        <f>'市区町村別_在宅(医科)'!V14</f>
        <v>2791</v>
      </c>
      <c r="W14" s="92">
        <v>59</v>
      </c>
      <c r="X14" s="92">
        <v>59</v>
      </c>
      <c r="Y14" s="62">
        <f t="shared" si="10"/>
        <v>2.1139376567538518E-2</v>
      </c>
      <c r="Z14" s="62">
        <f t="shared" si="11"/>
        <v>2.1139376567538518E-2</v>
      </c>
      <c r="AA14" s="92">
        <v>7852930</v>
      </c>
      <c r="AB14" s="92">
        <v>7852930</v>
      </c>
      <c r="AC14" s="92">
        <f t="shared" si="12"/>
        <v>133100.50847457626</v>
      </c>
      <c r="AD14" s="92">
        <f t="shared" si="13"/>
        <v>133100.50847457626</v>
      </c>
      <c r="AE14" s="92">
        <f>'市区町村別_在宅(医科)'!AE14</f>
        <v>2566</v>
      </c>
      <c r="AF14" s="92">
        <v>116</v>
      </c>
      <c r="AG14" s="92">
        <v>116</v>
      </c>
      <c r="AH14" s="62">
        <f t="shared" si="14"/>
        <v>4.520654715510522E-2</v>
      </c>
      <c r="AI14" s="62">
        <f t="shared" si="15"/>
        <v>4.520654715510522E-2</v>
      </c>
      <c r="AJ14" s="92">
        <v>12335870</v>
      </c>
      <c r="AK14" s="92">
        <v>12335870</v>
      </c>
      <c r="AL14" s="92">
        <f t="shared" si="16"/>
        <v>106343.70689655172</v>
      </c>
      <c r="AM14" s="92">
        <f t="shared" si="17"/>
        <v>106343.70689655172</v>
      </c>
      <c r="AN14" s="92">
        <f>'市区町村別_在宅(医科)'!AN14</f>
        <v>1990</v>
      </c>
      <c r="AO14" s="92">
        <v>167</v>
      </c>
      <c r="AP14" s="92">
        <v>167</v>
      </c>
      <c r="AQ14" s="62">
        <f t="shared" si="18"/>
        <v>8.3919597989949746E-2</v>
      </c>
      <c r="AR14" s="62">
        <f t="shared" si="19"/>
        <v>8.3919597989949746E-2</v>
      </c>
      <c r="AS14" s="92">
        <v>18349050</v>
      </c>
      <c r="AT14" s="92">
        <v>18349050</v>
      </c>
      <c r="AU14" s="92">
        <f t="shared" si="20"/>
        <v>109874.5508982036</v>
      </c>
      <c r="AV14" s="92">
        <f t="shared" si="21"/>
        <v>109874.5508982036</v>
      </c>
      <c r="AW14" s="92">
        <f>'市区町村別_在宅(医科)'!AW14</f>
        <v>1131</v>
      </c>
      <c r="AX14" s="92">
        <v>191</v>
      </c>
      <c r="AY14" s="92">
        <v>191</v>
      </c>
      <c r="AZ14" s="62">
        <f t="shared" si="22"/>
        <v>0.16887709991158267</v>
      </c>
      <c r="BA14" s="62">
        <f t="shared" si="23"/>
        <v>0.16887709991158267</v>
      </c>
      <c r="BB14" s="92">
        <v>25033940</v>
      </c>
      <c r="BC14" s="92">
        <v>25033940</v>
      </c>
      <c r="BD14" s="92">
        <f t="shared" si="24"/>
        <v>131067.74869109948</v>
      </c>
      <c r="BE14" s="92">
        <f t="shared" si="25"/>
        <v>131067.74869109948</v>
      </c>
      <c r="BF14" s="92">
        <f>'市区町村別_在宅(医科)'!BF14</f>
        <v>466</v>
      </c>
      <c r="BG14" s="92">
        <v>108</v>
      </c>
      <c r="BH14" s="92">
        <v>108</v>
      </c>
      <c r="BI14" s="62">
        <f t="shared" si="26"/>
        <v>0.23175965665236051</v>
      </c>
      <c r="BJ14" s="62">
        <f t="shared" si="27"/>
        <v>0.23175965665236051</v>
      </c>
      <c r="BK14" s="92">
        <v>13076930</v>
      </c>
      <c r="BL14" s="92">
        <v>13076930</v>
      </c>
      <c r="BM14" s="92">
        <f t="shared" si="28"/>
        <v>121082.68518518518</v>
      </c>
      <c r="BN14" s="92">
        <f t="shared" si="29"/>
        <v>121082.68518518518</v>
      </c>
      <c r="BO14" s="92">
        <f>'市区町村別_在宅(医科)'!BO14</f>
        <v>9040</v>
      </c>
      <c r="BP14" s="92">
        <f t="shared" si="30"/>
        <v>649</v>
      </c>
      <c r="BQ14" s="92">
        <f t="shared" si="30"/>
        <v>649</v>
      </c>
      <c r="BR14" s="62">
        <f t="shared" si="31"/>
        <v>7.1792035398230092E-2</v>
      </c>
      <c r="BS14" s="62">
        <f t="shared" si="32"/>
        <v>7.1792035398230092E-2</v>
      </c>
      <c r="BT14" s="92">
        <f t="shared" si="33"/>
        <v>77557750</v>
      </c>
      <c r="BU14" s="92">
        <f t="shared" si="33"/>
        <v>77557750</v>
      </c>
      <c r="BV14" s="92">
        <f t="shared" si="34"/>
        <v>119503.46687211093</v>
      </c>
      <c r="BW14" s="92">
        <f t="shared" si="35"/>
        <v>119503.46687211093</v>
      </c>
      <c r="BY14" s="184">
        <v>8</v>
      </c>
      <c r="BZ14" s="56" t="s">
        <v>60</v>
      </c>
      <c r="CA14" s="142">
        <v>8781</v>
      </c>
      <c r="CB14" s="142">
        <v>637</v>
      </c>
      <c r="CC14" s="142">
        <v>636</v>
      </c>
      <c r="CD14" s="29">
        <v>7.2542990547773606E-2</v>
      </c>
      <c r="CE14" s="29">
        <v>7.242910830201571E-2</v>
      </c>
      <c r="CF14" s="142">
        <v>77706830</v>
      </c>
      <c r="CG14" s="142">
        <v>76657110</v>
      </c>
      <c r="CH14" s="142">
        <v>121988.74411302982</v>
      </c>
      <c r="CI14" s="142">
        <v>120530.04716981133</v>
      </c>
      <c r="CK14" s="47" t="str">
        <f t="shared" si="36"/>
        <v>池田市</v>
      </c>
      <c r="CL14" s="105">
        <f t="shared" si="0"/>
        <v>7.8848336419568718E-2</v>
      </c>
      <c r="CM14" s="105">
        <f t="shared" si="37"/>
        <v>7.9000000000000001E-2</v>
      </c>
      <c r="CN14" s="105">
        <f t="shared" si="38"/>
        <v>7.754372998275437E-2</v>
      </c>
      <c r="CO14" s="105">
        <f t="shared" si="39"/>
        <v>7.8E-2</v>
      </c>
      <c r="CP14" s="182">
        <f t="shared" si="40"/>
        <v>0.10000000000000009</v>
      </c>
      <c r="CQ14" s="47" t="str">
        <f t="shared" si="41"/>
        <v>池田市</v>
      </c>
      <c r="CR14" s="105">
        <f t="shared" si="1"/>
        <v>7.8848336419568718E-2</v>
      </c>
      <c r="CS14" s="105">
        <f t="shared" si="42"/>
        <v>7.9000000000000001E-2</v>
      </c>
      <c r="CT14" s="105">
        <f t="shared" si="43"/>
        <v>7.7235772357723581E-2</v>
      </c>
      <c r="CU14" s="105">
        <f t="shared" si="44"/>
        <v>7.6999999999999999E-2</v>
      </c>
      <c r="CV14" s="182">
        <f t="shared" si="45"/>
        <v>0.20000000000000018</v>
      </c>
      <c r="CW14" s="48"/>
      <c r="CX14" s="105">
        <f t="shared" si="46"/>
        <v>7.1999999999999995E-2</v>
      </c>
      <c r="CY14" s="105">
        <f t="shared" si="47"/>
        <v>7.0999999999999994E-2</v>
      </c>
      <c r="CZ14" s="182">
        <f t="shared" si="48"/>
        <v>0.10000000000000009</v>
      </c>
      <c r="DA14" s="105">
        <f t="shared" si="49"/>
        <v>7.1999999999999995E-2</v>
      </c>
      <c r="DB14" s="105">
        <f t="shared" si="50"/>
        <v>7.0999999999999994E-2</v>
      </c>
      <c r="DC14" s="182">
        <f t="shared" si="51"/>
        <v>0.10000000000000009</v>
      </c>
      <c r="DD14" s="212">
        <v>0</v>
      </c>
    </row>
    <row r="15" spans="2:108" s="18" customFormat="1" ht="13.5" customHeight="1">
      <c r="B15" s="61">
        <v>9</v>
      </c>
      <c r="C15" s="56" t="s">
        <v>97</v>
      </c>
      <c r="D15" s="170">
        <f>'市区町村別_在宅(医科)'!D15</f>
        <v>9</v>
      </c>
      <c r="E15" s="92">
        <v>1</v>
      </c>
      <c r="F15" s="92">
        <v>1</v>
      </c>
      <c r="G15" s="62">
        <f t="shared" si="2"/>
        <v>0.1111111111111111</v>
      </c>
      <c r="H15" s="62">
        <f t="shared" si="3"/>
        <v>0.1111111111111111</v>
      </c>
      <c r="I15" s="92">
        <v>229950</v>
      </c>
      <c r="J15" s="92">
        <v>229950</v>
      </c>
      <c r="K15" s="92">
        <f t="shared" si="4"/>
        <v>229950</v>
      </c>
      <c r="L15" s="92">
        <f t="shared" si="5"/>
        <v>229950</v>
      </c>
      <c r="M15" s="170">
        <f>'市区町村別_在宅(医科)'!M15</f>
        <v>46</v>
      </c>
      <c r="N15" s="92">
        <v>3</v>
      </c>
      <c r="O15" s="92">
        <v>3</v>
      </c>
      <c r="P15" s="62">
        <f t="shared" si="6"/>
        <v>6.5217391304347824E-2</v>
      </c>
      <c r="Q15" s="62">
        <f t="shared" si="7"/>
        <v>6.5217391304347824E-2</v>
      </c>
      <c r="R15" s="92">
        <v>392270</v>
      </c>
      <c r="S15" s="92">
        <v>392270</v>
      </c>
      <c r="T15" s="92">
        <f t="shared" si="8"/>
        <v>130756.66666666667</v>
      </c>
      <c r="U15" s="92">
        <f t="shared" si="9"/>
        <v>130756.66666666667</v>
      </c>
      <c r="V15" s="170">
        <f>'市区町村別_在宅(医科)'!V15</f>
        <v>1879</v>
      </c>
      <c r="W15" s="92">
        <v>53</v>
      </c>
      <c r="X15" s="92">
        <v>53</v>
      </c>
      <c r="Y15" s="62">
        <f t="shared" si="10"/>
        <v>2.8206492815327302E-2</v>
      </c>
      <c r="Z15" s="62">
        <f t="shared" si="11"/>
        <v>2.8206492815327302E-2</v>
      </c>
      <c r="AA15" s="92">
        <v>6870180</v>
      </c>
      <c r="AB15" s="92">
        <v>6870180</v>
      </c>
      <c r="AC15" s="92">
        <f t="shared" si="12"/>
        <v>129626.03773584905</v>
      </c>
      <c r="AD15" s="92">
        <f t="shared" si="13"/>
        <v>129626.03773584905</v>
      </c>
      <c r="AE15" s="92">
        <f>'市区町村別_在宅(医科)'!AE15</f>
        <v>1716</v>
      </c>
      <c r="AF15" s="92">
        <v>64</v>
      </c>
      <c r="AG15" s="92">
        <v>64</v>
      </c>
      <c r="AH15" s="62">
        <f t="shared" si="14"/>
        <v>3.7296037296037296E-2</v>
      </c>
      <c r="AI15" s="62">
        <f t="shared" si="15"/>
        <v>3.7296037296037296E-2</v>
      </c>
      <c r="AJ15" s="92">
        <v>9095650</v>
      </c>
      <c r="AK15" s="92">
        <v>9095650</v>
      </c>
      <c r="AL15" s="92">
        <f t="shared" si="16"/>
        <v>142119.53125</v>
      </c>
      <c r="AM15" s="92">
        <f t="shared" si="17"/>
        <v>142119.53125</v>
      </c>
      <c r="AN15" s="92">
        <f>'市区町村別_在宅(医科)'!AN15</f>
        <v>1271</v>
      </c>
      <c r="AO15" s="92">
        <v>113</v>
      </c>
      <c r="AP15" s="92">
        <v>113</v>
      </c>
      <c r="AQ15" s="62">
        <f t="shared" si="18"/>
        <v>8.8906372934697095E-2</v>
      </c>
      <c r="AR15" s="62">
        <f t="shared" si="19"/>
        <v>8.8906372934697095E-2</v>
      </c>
      <c r="AS15" s="92">
        <v>16286810</v>
      </c>
      <c r="AT15" s="92">
        <v>16286810</v>
      </c>
      <c r="AU15" s="92">
        <f t="shared" si="20"/>
        <v>144131.06194690266</v>
      </c>
      <c r="AV15" s="92">
        <f t="shared" si="21"/>
        <v>144131.06194690266</v>
      </c>
      <c r="AW15" s="92">
        <f>'市区町村別_在宅(医科)'!AW15</f>
        <v>649</v>
      </c>
      <c r="AX15" s="92">
        <v>80</v>
      </c>
      <c r="AY15" s="92">
        <v>80</v>
      </c>
      <c r="AZ15" s="62">
        <f t="shared" si="22"/>
        <v>0.12326656394453005</v>
      </c>
      <c r="BA15" s="62">
        <f t="shared" si="23"/>
        <v>0.12326656394453005</v>
      </c>
      <c r="BB15" s="92">
        <v>10736870</v>
      </c>
      <c r="BC15" s="92">
        <v>10736870</v>
      </c>
      <c r="BD15" s="92">
        <f t="shared" si="24"/>
        <v>134210.875</v>
      </c>
      <c r="BE15" s="92">
        <f t="shared" si="25"/>
        <v>134210.875</v>
      </c>
      <c r="BF15" s="92">
        <f>'市区町村別_在宅(医科)'!BF15</f>
        <v>262</v>
      </c>
      <c r="BG15" s="92">
        <v>54</v>
      </c>
      <c r="BH15" s="92">
        <v>54</v>
      </c>
      <c r="BI15" s="62">
        <f t="shared" si="26"/>
        <v>0.20610687022900764</v>
      </c>
      <c r="BJ15" s="62">
        <f t="shared" si="27"/>
        <v>0.20610687022900764</v>
      </c>
      <c r="BK15" s="92">
        <v>6970700</v>
      </c>
      <c r="BL15" s="92">
        <v>6970700</v>
      </c>
      <c r="BM15" s="92">
        <f t="shared" si="28"/>
        <v>129087.03703703704</v>
      </c>
      <c r="BN15" s="92">
        <f t="shared" si="29"/>
        <v>129087.03703703704</v>
      </c>
      <c r="BO15" s="92">
        <f>'市区町村別_在宅(医科)'!BO15</f>
        <v>5832</v>
      </c>
      <c r="BP15" s="92">
        <f t="shared" si="30"/>
        <v>368</v>
      </c>
      <c r="BQ15" s="92">
        <f t="shared" si="30"/>
        <v>368</v>
      </c>
      <c r="BR15" s="62">
        <f t="shared" si="31"/>
        <v>6.3100137174211243E-2</v>
      </c>
      <c r="BS15" s="62">
        <f t="shared" si="32"/>
        <v>6.3100137174211243E-2</v>
      </c>
      <c r="BT15" s="92">
        <f t="shared" si="33"/>
        <v>50582430</v>
      </c>
      <c r="BU15" s="92">
        <f t="shared" si="33"/>
        <v>50582430</v>
      </c>
      <c r="BV15" s="92">
        <f t="shared" si="34"/>
        <v>137452.25543478262</v>
      </c>
      <c r="BW15" s="92">
        <f t="shared" si="35"/>
        <v>137452.25543478262</v>
      </c>
      <c r="BY15" s="184">
        <v>9</v>
      </c>
      <c r="BZ15" s="56" t="s">
        <v>97</v>
      </c>
      <c r="CA15" s="142">
        <v>5637</v>
      </c>
      <c r="CB15" s="142">
        <v>373</v>
      </c>
      <c r="CC15" s="142">
        <v>373</v>
      </c>
      <c r="CD15" s="29">
        <v>6.6169948554195487E-2</v>
      </c>
      <c r="CE15" s="29">
        <v>6.6169948554195487E-2</v>
      </c>
      <c r="CF15" s="142">
        <v>46719370</v>
      </c>
      <c r="CG15" s="142">
        <v>46620370</v>
      </c>
      <c r="CH15" s="142">
        <v>125253.00268096515</v>
      </c>
      <c r="CI15" s="142">
        <v>124987.5871313673</v>
      </c>
      <c r="CK15" s="47" t="str">
        <f t="shared" si="36"/>
        <v>太子町</v>
      </c>
      <c r="CL15" s="105">
        <f t="shared" si="0"/>
        <v>7.8245137946630489E-2</v>
      </c>
      <c r="CM15" s="105">
        <f t="shared" si="37"/>
        <v>7.8E-2</v>
      </c>
      <c r="CN15" s="105">
        <f t="shared" si="38"/>
        <v>7.5937351684859988E-2</v>
      </c>
      <c r="CO15" s="105">
        <f t="shared" si="39"/>
        <v>7.5999999999999998E-2</v>
      </c>
      <c r="CP15" s="182">
        <f t="shared" si="40"/>
        <v>0.20000000000000018</v>
      </c>
      <c r="CQ15" s="47" t="str">
        <f t="shared" si="41"/>
        <v>島本町</v>
      </c>
      <c r="CR15" s="105">
        <f t="shared" si="1"/>
        <v>7.8057775046097108E-2</v>
      </c>
      <c r="CS15" s="105">
        <f t="shared" si="42"/>
        <v>7.8E-2</v>
      </c>
      <c r="CT15" s="105">
        <f t="shared" si="43"/>
        <v>7.9515989628349174E-2</v>
      </c>
      <c r="CU15" s="105">
        <f t="shared" si="44"/>
        <v>0.08</v>
      </c>
      <c r="CV15" s="182">
        <f t="shared" si="45"/>
        <v>-0.20000000000000018</v>
      </c>
      <c r="CW15" s="48"/>
      <c r="CX15" s="105">
        <f t="shared" si="46"/>
        <v>7.1999999999999995E-2</v>
      </c>
      <c r="CY15" s="105">
        <f t="shared" si="47"/>
        <v>7.0999999999999994E-2</v>
      </c>
      <c r="CZ15" s="182">
        <f t="shared" si="48"/>
        <v>0.10000000000000009</v>
      </c>
      <c r="DA15" s="105">
        <f t="shared" si="49"/>
        <v>7.1999999999999995E-2</v>
      </c>
      <c r="DB15" s="105">
        <f t="shared" si="50"/>
        <v>7.0999999999999994E-2</v>
      </c>
      <c r="DC15" s="182">
        <f t="shared" si="51"/>
        <v>0.10000000000000009</v>
      </c>
      <c r="DD15" s="212">
        <v>0</v>
      </c>
    </row>
    <row r="16" spans="2:108" s="18" customFormat="1" ht="13.5" customHeight="1">
      <c r="B16" s="61">
        <v>10</v>
      </c>
      <c r="C16" s="56" t="s">
        <v>61</v>
      </c>
      <c r="D16" s="170">
        <f>'市区町村別_在宅(医科)'!D16</f>
        <v>23</v>
      </c>
      <c r="E16" s="92">
        <v>4</v>
      </c>
      <c r="F16" s="92">
        <v>4</v>
      </c>
      <c r="G16" s="62">
        <f t="shared" si="2"/>
        <v>0.17391304347826086</v>
      </c>
      <c r="H16" s="62">
        <f t="shared" si="3"/>
        <v>0.17391304347826086</v>
      </c>
      <c r="I16" s="92">
        <v>1013840</v>
      </c>
      <c r="J16" s="92">
        <v>1013840</v>
      </c>
      <c r="K16" s="92">
        <f t="shared" si="4"/>
        <v>253460</v>
      </c>
      <c r="L16" s="92">
        <f t="shared" si="5"/>
        <v>253460</v>
      </c>
      <c r="M16" s="170">
        <f>'市区町村別_在宅(医科)'!M16</f>
        <v>101</v>
      </c>
      <c r="N16" s="92">
        <v>13</v>
      </c>
      <c r="O16" s="92">
        <v>13</v>
      </c>
      <c r="P16" s="62">
        <f t="shared" si="6"/>
        <v>0.12871287128712872</v>
      </c>
      <c r="Q16" s="62">
        <f t="shared" si="7"/>
        <v>0.12871287128712872</v>
      </c>
      <c r="R16" s="92">
        <v>2906990</v>
      </c>
      <c r="S16" s="92">
        <v>2906990</v>
      </c>
      <c r="T16" s="92">
        <f t="shared" si="8"/>
        <v>223614.61538461538</v>
      </c>
      <c r="U16" s="92">
        <f t="shared" si="9"/>
        <v>223614.61538461538</v>
      </c>
      <c r="V16" s="170">
        <f>'市区町村別_在宅(医科)'!V16</f>
        <v>4589</v>
      </c>
      <c r="W16" s="92">
        <v>118</v>
      </c>
      <c r="X16" s="92">
        <v>118</v>
      </c>
      <c r="Y16" s="62">
        <f t="shared" si="10"/>
        <v>2.5713663107430812E-2</v>
      </c>
      <c r="Z16" s="62">
        <f t="shared" si="11"/>
        <v>2.5713663107430812E-2</v>
      </c>
      <c r="AA16" s="92">
        <v>12895310</v>
      </c>
      <c r="AB16" s="92">
        <v>12895310</v>
      </c>
      <c r="AC16" s="92">
        <f t="shared" si="12"/>
        <v>109282.28813559322</v>
      </c>
      <c r="AD16" s="92">
        <f t="shared" si="13"/>
        <v>109282.28813559322</v>
      </c>
      <c r="AE16" s="92">
        <f>'市区町村別_在宅(医科)'!AE16</f>
        <v>4071</v>
      </c>
      <c r="AF16" s="92">
        <v>200</v>
      </c>
      <c r="AG16" s="92">
        <v>200</v>
      </c>
      <c r="AH16" s="62">
        <f t="shared" si="14"/>
        <v>4.9127978383689513E-2</v>
      </c>
      <c r="AI16" s="62">
        <f t="shared" si="15"/>
        <v>4.9127978383689513E-2</v>
      </c>
      <c r="AJ16" s="92">
        <v>23963240</v>
      </c>
      <c r="AK16" s="92">
        <v>23963240</v>
      </c>
      <c r="AL16" s="92">
        <f t="shared" si="16"/>
        <v>119816.2</v>
      </c>
      <c r="AM16" s="92">
        <f t="shared" si="17"/>
        <v>119816.2</v>
      </c>
      <c r="AN16" s="92">
        <f>'市区町村別_在宅(医科)'!AN16</f>
        <v>2833</v>
      </c>
      <c r="AO16" s="92">
        <v>340</v>
      </c>
      <c r="AP16" s="92">
        <v>340</v>
      </c>
      <c r="AQ16" s="62">
        <f t="shared" si="18"/>
        <v>0.12001411930815389</v>
      </c>
      <c r="AR16" s="62">
        <f t="shared" si="19"/>
        <v>0.12001411930815389</v>
      </c>
      <c r="AS16" s="92">
        <v>43652960</v>
      </c>
      <c r="AT16" s="92">
        <v>43652960</v>
      </c>
      <c r="AU16" s="92">
        <f t="shared" si="20"/>
        <v>128391.05882352941</v>
      </c>
      <c r="AV16" s="92">
        <f t="shared" si="21"/>
        <v>128391.05882352941</v>
      </c>
      <c r="AW16" s="92">
        <f>'市区町村別_在宅(医科)'!AW16</f>
        <v>1324</v>
      </c>
      <c r="AX16" s="92">
        <v>265</v>
      </c>
      <c r="AY16" s="92">
        <v>265</v>
      </c>
      <c r="AZ16" s="62">
        <f t="shared" si="22"/>
        <v>0.20015105740181269</v>
      </c>
      <c r="BA16" s="62">
        <f t="shared" si="23"/>
        <v>0.20015105740181269</v>
      </c>
      <c r="BB16" s="92">
        <v>33561290</v>
      </c>
      <c r="BC16" s="92">
        <v>33561290</v>
      </c>
      <c r="BD16" s="92">
        <f t="shared" si="24"/>
        <v>126646.37735849057</v>
      </c>
      <c r="BE16" s="92">
        <f t="shared" si="25"/>
        <v>126646.37735849057</v>
      </c>
      <c r="BF16" s="92">
        <f>'市区町村別_在宅(医科)'!BF16</f>
        <v>542</v>
      </c>
      <c r="BG16" s="92">
        <v>157</v>
      </c>
      <c r="BH16" s="92">
        <v>157</v>
      </c>
      <c r="BI16" s="62">
        <f t="shared" si="26"/>
        <v>0.28966789667896681</v>
      </c>
      <c r="BJ16" s="62">
        <f t="shared" si="27"/>
        <v>0.28966789667896681</v>
      </c>
      <c r="BK16" s="92">
        <v>20894590</v>
      </c>
      <c r="BL16" s="92">
        <v>20894590</v>
      </c>
      <c r="BM16" s="92">
        <f t="shared" si="28"/>
        <v>133086.56050955414</v>
      </c>
      <c r="BN16" s="92">
        <f t="shared" si="29"/>
        <v>133086.56050955414</v>
      </c>
      <c r="BO16" s="92">
        <f>'市区町村別_在宅(医科)'!BO16</f>
        <v>13483</v>
      </c>
      <c r="BP16" s="92">
        <f t="shared" si="30"/>
        <v>1097</v>
      </c>
      <c r="BQ16" s="92">
        <f t="shared" si="30"/>
        <v>1097</v>
      </c>
      <c r="BR16" s="62">
        <f t="shared" si="31"/>
        <v>8.1361714751909814E-2</v>
      </c>
      <c r="BS16" s="62">
        <f t="shared" si="32"/>
        <v>8.1361714751909814E-2</v>
      </c>
      <c r="BT16" s="92">
        <f t="shared" si="33"/>
        <v>138888220</v>
      </c>
      <c r="BU16" s="92">
        <f t="shared" si="33"/>
        <v>138888220</v>
      </c>
      <c r="BV16" s="92">
        <f t="shared" si="34"/>
        <v>126607.31084776664</v>
      </c>
      <c r="BW16" s="92">
        <f t="shared" si="35"/>
        <v>126607.31084776664</v>
      </c>
      <c r="BY16" s="184">
        <v>10</v>
      </c>
      <c r="BZ16" s="56" t="s">
        <v>61</v>
      </c>
      <c r="CA16" s="142">
        <v>13130</v>
      </c>
      <c r="CB16" s="142">
        <v>1081</v>
      </c>
      <c r="CC16" s="142">
        <v>1080</v>
      </c>
      <c r="CD16" s="29">
        <v>8.2330540746382325E-2</v>
      </c>
      <c r="CE16" s="29">
        <v>8.225437928408226E-2</v>
      </c>
      <c r="CF16" s="142">
        <v>132692070</v>
      </c>
      <c r="CG16" s="142">
        <v>132551120</v>
      </c>
      <c r="CH16" s="142">
        <v>122749.37095282147</v>
      </c>
      <c r="CI16" s="142">
        <v>122732.51851851853</v>
      </c>
      <c r="CK16" s="47" t="str">
        <f t="shared" si="36"/>
        <v>島本町</v>
      </c>
      <c r="CL16" s="105">
        <f t="shared" si="0"/>
        <v>7.8057775046097108E-2</v>
      </c>
      <c r="CM16" s="105">
        <f t="shared" si="37"/>
        <v>7.8E-2</v>
      </c>
      <c r="CN16" s="105">
        <f t="shared" si="38"/>
        <v>7.9948141745894555E-2</v>
      </c>
      <c r="CO16" s="105">
        <f t="shared" si="39"/>
        <v>0.08</v>
      </c>
      <c r="CP16" s="182">
        <f t="shared" si="40"/>
        <v>-0.20000000000000018</v>
      </c>
      <c r="CQ16" s="47" t="str">
        <f t="shared" si="41"/>
        <v>旭区</v>
      </c>
      <c r="CR16" s="105">
        <f t="shared" si="1"/>
        <v>7.8018693965791308E-2</v>
      </c>
      <c r="CS16" s="105">
        <f t="shared" si="42"/>
        <v>7.8E-2</v>
      </c>
      <c r="CT16" s="105">
        <f t="shared" si="43"/>
        <v>8.1550367431878781E-2</v>
      </c>
      <c r="CU16" s="105">
        <f t="shared" si="44"/>
        <v>8.2000000000000003E-2</v>
      </c>
      <c r="CV16" s="182">
        <f t="shared" si="45"/>
        <v>-0.40000000000000036</v>
      </c>
      <c r="CW16" s="48"/>
      <c r="CX16" s="105">
        <f t="shared" si="46"/>
        <v>7.1999999999999995E-2</v>
      </c>
      <c r="CY16" s="105">
        <f t="shared" si="47"/>
        <v>7.0999999999999994E-2</v>
      </c>
      <c r="CZ16" s="182">
        <f t="shared" si="48"/>
        <v>0.10000000000000009</v>
      </c>
      <c r="DA16" s="105">
        <f t="shared" si="49"/>
        <v>7.1999999999999995E-2</v>
      </c>
      <c r="DB16" s="105">
        <f t="shared" si="50"/>
        <v>7.0999999999999994E-2</v>
      </c>
      <c r="DC16" s="182">
        <f t="shared" si="51"/>
        <v>0.10000000000000009</v>
      </c>
      <c r="DD16" s="212">
        <v>0</v>
      </c>
    </row>
    <row r="17" spans="2:108" s="18" customFormat="1" ht="13.5" customHeight="1">
      <c r="B17" s="61">
        <v>11</v>
      </c>
      <c r="C17" s="56" t="s">
        <v>62</v>
      </c>
      <c r="D17" s="170">
        <f>'市区町村別_在宅(医科)'!D17</f>
        <v>60</v>
      </c>
      <c r="E17" s="92">
        <v>10</v>
      </c>
      <c r="F17" s="92">
        <v>10</v>
      </c>
      <c r="G17" s="62">
        <f t="shared" si="2"/>
        <v>0.16666666666666666</v>
      </c>
      <c r="H17" s="62">
        <f t="shared" si="3"/>
        <v>0.16666666666666666</v>
      </c>
      <c r="I17" s="92">
        <v>1261480</v>
      </c>
      <c r="J17" s="92">
        <v>1261480</v>
      </c>
      <c r="K17" s="92">
        <f t="shared" si="4"/>
        <v>126148</v>
      </c>
      <c r="L17" s="92">
        <f t="shared" si="5"/>
        <v>126148</v>
      </c>
      <c r="M17" s="170">
        <f>'市区町村別_在宅(医科)'!M17</f>
        <v>194</v>
      </c>
      <c r="N17" s="92">
        <v>25</v>
      </c>
      <c r="O17" s="92">
        <v>25</v>
      </c>
      <c r="P17" s="62">
        <f t="shared" si="6"/>
        <v>0.12886597938144329</v>
      </c>
      <c r="Q17" s="62">
        <f t="shared" si="7"/>
        <v>0.12886597938144329</v>
      </c>
      <c r="R17" s="92">
        <v>3842400</v>
      </c>
      <c r="S17" s="92">
        <v>3842400</v>
      </c>
      <c r="T17" s="92">
        <f t="shared" si="8"/>
        <v>153696</v>
      </c>
      <c r="U17" s="92">
        <f t="shared" si="9"/>
        <v>153696</v>
      </c>
      <c r="V17" s="170">
        <f>'市区町村別_在宅(医科)'!V17</f>
        <v>7479</v>
      </c>
      <c r="W17" s="92">
        <v>152</v>
      </c>
      <c r="X17" s="92">
        <v>152</v>
      </c>
      <c r="Y17" s="62">
        <f t="shared" si="10"/>
        <v>2.0323572670143068E-2</v>
      </c>
      <c r="Z17" s="62">
        <f t="shared" si="11"/>
        <v>2.0323572670143068E-2</v>
      </c>
      <c r="AA17" s="92">
        <v>20450160</v>
      </c>
      <c r="AB17" s="92">
        <v>20450160</v>
      </c>
      <c r="AC17" s="92">
        <f t="shared" si="12"/>
        <v>134540.52631578947</v>
      </c>
      <c r="AD17" s="92">
        <f t="shared" si="13"/>
        <v>134540.52631578947</v>
      </c>
      <c r="AE17" s="92">
        <f>'市区町村別_在宅(医科)'!AE17</f>
        <v>7244</v>
      </c>
      <c r="AF17" s="92">
        <v>358</v>
      </c>
      <c r="AG17" s="92">
        <v>358</v>
      </c>
      <c r="AH17" s="62">
        <f t="shared" si="14"/>
        <v>4.9420209828823856E-2</v>
      </c>
      <c r="AI17" s="62">
        <f t="shared" si="15"/>
        <v>4.9420209828823856E-2</v>
      </c>
      <c r="AJ17" s="92">
        <v>42971110</v>
      </c>
      <c r="AK17" s="92">
        <v>42939880</v>
      </c>
      <c r="AL17" s="92">
        <f t="shared" si="16"/>
        <v>120031.03351955308</v>
      </c>
      <c r="AM17" s="92">
        <f t="shared" si="17"/>
        <v>119943.79888268157</v>
      </c>
      <c r="AN17" s="92">
        <f>'市区町村別_在宅(医科)'!AN17</f>
        <v>4877</v>
      </c>
      <c r="AO17" s="92">
        <v>520</v>
      </c>
      <c r="AP17" s="92">
        <v>520</v>
      </c>
      <c r="AQ17" s="62">
        <f t="shared" si="18"/>
        <v>0.10662292392864466</v>
      </c>
      <c r="AR17" s="62">
        <f t="shared" si="19"/>
        <v>0.10662292392864466</v>
      </c>
      <c r="AS17" s="92">
        <v>64867210</v>
      </c>
      <c r="AT17" s="92">
        <v>64867210</v>
      </c>
      <c r="AU17" s="92">
        <f t="shared" si="20"/>
        <v>124744.63461538461</v>
      </c>
      <c r="AV17" s="92">
        <f t="shared" si="21"/>
        <v>124744.63461538461</v>
      </c>
      <c r="AW17" s="92">
        <f>'市区町村別_在宅(医科)'!AW17</f>
        <v>2457</v>
      </c>
      <c r="AX17" s="92">
        <v>508</v>
      </c>
      <c r="AY17" s="92">
        <v>508</v>
      </c>
      <c r="AZ17" s="62">
        <f t="shared" si="22"/>
        <v>0.20675620675620676</v>
      </c>
      <c r="BA17" s="62">
        <f t="shared" si="23"/>
        <v>0.20675620675620676</v>
      </c>
      <c r="BB17" s="92">
        <v>65566390</v>
      </c>
      <c r="BC17" s="92">
        <v>65566390</v>
      </c>
      <c r="BD17" s="92">
        <f t="shared" si="24"/>
        <v>129067.6968503937</v>
      </c>
      <c r="BE17" s="92">
        <f t="shared" si="25"/>
        <v>129067.6968503937</v>
      </c>
      <c r="BF17" s="92">
        <f>'市区町村別_在宅(医科)'!BF17</f>
        <v>900</v>
      </c>
      <c r="BG17" s="92">
        <v>232</v>
      </c>
      <c r="BH17" s="92">
        <v>232</v>
      </c>
      <c r="BI17" s="62">
        <f t="shared" si="26"/>
        <v>0.25777777777777777</v>
      </c>
      <c r="BJ17" s="62">
        <f t="shared" si="27"/>
        <v>0.25777777777777777</v>
      </c>
      <c r="BK17" s="92">
        <v>23014940</v>
      </c>
      <c r="BL17" s="92">
        <v>23014940</v>
      </c>
      <c r="BM17" s="92">
        <f t="shared" si="28"/>
        <v>99202.327586206899</v>
      </c>
      <c r="BN17" s="92">
        <f t="shared" si="29"/>
        <v>99202.327586206899</v>
      </c>
      <c r="BO17" s="92">
        <f>'市区町村別_在宅(医科)'!BO17</f>
        <v>23211</v>
      </c>
      <c r="BP17" s="92">
        <f t="shared" si="30"/>
        <v>1805</v>
      </c>
      <c r="BQ17" s="92">
        <f t="shared" si="30"/>
        <v>1805</v>
      </c>
      <c r="BR17" s="62">
        <f t="shared" si="31"/>
        <v>7.7764852871483353E-2</v>
      </c>
      <c r="BS17" s="62">
        <f t="shared" si="32"/>
        <v>7.7764852871483353E-2</v>
      </c>
      <c r="BT17" s="92">
        <f t="shared" si="33"/>
        <v>221973690</v>
      </c>
      <c r="BU17" s="92">
        <f t="shared" si="33"/>
        <v>221942460</v>
      </c>
      <c r="BV17" s="92">
        <f t="shared" si="34"/>
        <v>122977.1135734072</v>
      </c>
      <c r="BW17" s="92">
        <f t="shared" si="35"/>
        <v>122959.81163434903</v>
      </c>
      <c r="BY17" s="184">
        <v>11</v>
      </c>
      <c r="BZ17" s="56" t="s">
        <v>62</v>
      </c>
      <c r="CA17" s="142">
        <v>22723</v>
      </c>
      <c r="CB17" s="142">
        <v>1815</v>
      </c>
      <c r="CC17" s="142">
        <v>1813</v>
      </c>
      <c r="CD17" s="29">
        <v>7.9875016503102581E-2</v>
      </c>
      <c r="CE17" s="29">
        <v>7.9786999955991728E-2</v>
      </c>
      <c r="CF17" s="142">
        <v>209389940</v>
      </c>
      <c r="CG17" s="142">
        <v>209122700</v>
      </c>
      <c r="CH17" s="142">
        <v>115366.35812672177</v>
      </c>
      <c r="CI17" s="142">
        <v>115346.22173193602</v>
      </c>
      <c r="CK17" s="47" t="str">
        <f t="shared" si="36"/>
        <v>旭区</v>
      </c>
      <c r="CL17" s="105">
        <f t="shared" si="0"/>
        <v>7.8018693965791308E-2</v>
      </c>
      <c r="CM17" s="105">
        <f t="shared" si="37"/>
        <v>7.8E-2</v>
      </c>
      <c r="CN17" s="105">
        <f t="shared" si="38"/>
        <v>8.1810496195616825E-2</v>
      </c>
      <c r="CO17" s="105">
        <f t="shared" si="39"/>
        <v>8.2000000000000003E-2</v>
      </c>
      <c r="CP17" s="182">
        <f t="shared" si="40"/>
        <v>-0.40000000000000036</v>
      </c>
      <c r="CQ17" s="47" t="str">
        <f t="shared" si="41"/>
        <v>堺市美原区</v>
      </c>
      <c r="CR17" s="105">
        <f t="shared" si="1"/>
        <v>7.7994011976047897E-2</v>
      </c>
      <c r="CS17" s="105">
        <f t="shared" si="42"/>
        <v>7.8E-2</v>
      </c>
      <c r="CT17" s="105">
        <f t="shared" si="43"/>
        <v>7.5981161695447413E-2</v>
      </c>
      <c r="CU17" s="105">
        <f t="shared" si="44"/>
        <v>7.5999999999999998E-2</v>
      </c>
      <c r="CV17" s="182">
        <f t="shared" si="45"/>
        <v>0.20000000000000018</v>
      </c>
      <c r="CW17" s="48"/>
      <c r="CX17" s="105">
        <f t="shared" si="46"/>
        <v>7.1999999999999995E-2</v>
      </c>
      <c r="CY17" s="105">
        <f t="shared" si="47"/>
        <v>7.0999999999999994E-2</v>
      </c>
      <c r="CZ17" s="182">
        <f t="shared" si="48"/>
        <v>0.10000000000000009</v>
      </c>
      <c r="DA17" s="105">
        <f t="shared" si="49"/>
        <v>7.1999999999999995E-2</v>
      </c>
      <c r="DB17" s="105">
        <f t="shared" si="50"/>
        <v>7.0999999999999994E-2</v>
      </c>
      <c r="DC17" s="182">
        <f t="shared" si="51"/>
        <v>0.10000000000000009</v>
      </c>
      <c r="DD17" s="212">
        <v>0</v>
      </c>
    </row>
    <row r="18" spans="2:108" s="18" customFormat="1" ht="13.5" customHeight="1">
      <c r="B18" s="61">
        <v>12</v>
      </c>
      <c r="C18" s="56" t="s">
        <v>98</v>
      </c>
      <c r="D18" s="170">
        <f>'市区町村別_在宅(医科)'!D18</f>
        <v>36</v>
      </c>
      <c r="E18" s="92">
        <v>6</v>
      </c>
      <c r="F18" s="92">
        <v>6</v>
      </c>
      <c r="G18" s="62">
        <f t="shared" si="2"/>
        <v>0.16666666666666666</v>
      </c>
      <c r="H18" s="62">
        <f t="shared" si="3"/>
        <v>0.16666666666666666</v>
      </c>
      <c r="I18" s="92">
        <v>1121190</v>
      </c>
      <c r="J18" s="92">
        <v>1121190</v>
      </c>
      <c r="K18" s="92">
        <f t="shared" si="4"/>
        <v>186865</v>
      </c>
      <c r="L18" s="92">
        <f t="shared" si="5"/>
        <v>186865</v>
      </c>
      <c r="M18" s="170">
        <f>'市区町村別_在宅(医科)'!M18</f>
        <v>91</v>
      </c>
      <c r="N18" s="92">
        <v>11</v>
      </c>
      <c r="O18" s="92">
        <v>11</v>
      </c>
      <c r="P18" s="62">
        <f t="shared" si="6"/>
        <v>0.12087912087912088</v>
      </c>
      <c r="Q18" s="62">
        <f t="shared" si="7"/>
        <v>0.12087912087912088</v>
      </c>
      <c r="R18" s="92">
        <v>2289860</v>
      </c>
      <c r="S18" s="92">
        <v>2289860</v>
      </c>
      <c r="T18" s="92">
        <f t="shared" si="8"/>
        <v>208169.09090909091</v>
      </c>
      <c r="U18" s="92">
        <f t="shared" si="9"/>
        <v>208169.09090909091</v>
      </c>
      <c r="V18" s="170">
        <f>'市区町村別_在宅(医科)'!V18</f>
        <v>3629</v>
      </c>
      <c r="W18" s="92">
        <v>69</v>
      </c>
      <c r="X18" s="92">
        <v>69</v>
      </c>
      <c r="Y18" s="62">
        <f t="shared" si="10"/>
        <v>1.9013502342243041E-2</v>
      </c>
      <c r="Z18" s="62">
        <f t="shared" si="11"/>
        <v>1.9013502342243041E-2</v>
      </c>
      <c r="AA18" s="92">
        <v>10294420</v>
      </c>
      <c r="AB18" s="92">
        <v>10294420</v>
      </c>
      <c r="AC18" s="92">
        <f t="shared" si="12"/>
        <v>149194.4927536232</v>
      </c>
      <c r="AD18" s="92">
        <f t="shared" si="13"/>
        <v>149194.4927536232</v>
      </c>
      <c r="AE18" s="92">
        <f>'市区町村別_在宅(医科)'!AE18</f>
        <v>3546</v>
      </c>
      <c r="AF18" s="92">
        <v>146</v>
      </c>
      <c r="AG18" s="92">
        <v>146</v>
      </c>
      <c r="AH18" s="62">
        <f t="shared" si="14"/>
        <v>4.117315284827975E-2</v>
      </c>
      <c r="AI18" s="62">
        <f t="shared" si="15"/>
        <v>4.117315284827975E-2</v>
      </c>
      <c r="AJ18" s="92">
        <v>22225920</v>
      </c>
      <c r="AK18" s="92">
        <v>22225920</v>
      </c>
      <c r="AL18" s="92">
        <f t="shared" si="16"/>
        <v>152232.32876712328</v>
      </c>
      <c r="AM18" s="92">
        <f t="shared" si="17"/>
        <v>152232.32876712328</v>
      </c>
      <c r="AN18" s="92">
        <f>'市区町村別_在宅(医科)'!AN18</f>
        <v>2722</v>
      </c>
      <c r="AO18" s="92">
        <v>233</v>
      </c>
      <c r="AP18" s="92">
        <v>233</v>
      </c>
      <c r="AQ18" s="62">
        <f t="shared" si="18"/>
        <v>8.5598824393828071E-2</v>
      </c>
      <c r="AR18" s="62">
        <f t="shared" si="19"/>
        <v>8.5598824393828071E-2</v>
      </c>
      <c r="AS18" s="92">
        <v>27713790</v>
      </c>
      <c r="AT18" s="92">
        <v>27713790</v>
      </c>
      <c r="AU18" s="92">
        <f t="shared" si="20"/>
        <v>118943.30472103004</v>
      </c>
      <c r="AV18" s="92">
        <f t="shared" si="21"/>
        <v>118943.30472103004</v>
      </c>
      <c r="AW18" s="92">
        <f>'市区町村別_在宅(医科)'!AW18</f>
        <v>1367</v>
      </c>
      <c r="AX18" s="92">
        <v>229</v>
      </c>
      <c r="AY18" s="92">
        <v>229</v>
      </c>
      <c r="AZ18" s="62">
        <f t="shared" si="22"/>
        <v>0.16752011704462327</v>
      </c>
      <c r="BA18" s="62">
        <f t="shared" si="23"/>
        <v>0.16752011704462327</v>
      </c>
      <c r="BB18" s="92">
        <v>29049600</v>
      </c>
      <c r="BC18" s="92">
        <v>29049600</v>
      </c>
      <c r="BD18" s="92">
        <f t="shared" si="24"/>
        <v>126854.14847161571</v>
      </c>
      <c r="BE18" s="92">
        <f t="shared" si="25"/>
        <v>126854.14847161571</v>
      </c>
      <c r="BF18" s="92">
        <f>'市区町村別_在宅(医科)'!BF18</f>
        <v>610</v>
      </c>
      <c r="BG18" s="92">
        <v>119</v>
      </c>
      <c r="BH18" s="92">
        <v>119</v>
      </c>
      <c r="BI18" s="62">
        <f t="shared" si="26"/>
        <v>0.19508196721311474</v>
      </c>
      <c r="BJ18" s="62">
        <f t="shared" si="27"/>
        <v>0.19508196721311474</v>
      </c>
      <c r="BK18" s="92">
        <v>13853260</v>
      </c>
      <c r="BL18" s="92">
        <v>13853260</v>
      </c>
      <c r="BM18" s="92">
        <f t="shared" si="28"/>
        <v>116413.94957983193</v>
      </c>
      <c r="BN18" s="92">
        <f t="shared" si="29"/>
        <v>116413.94957983193</v>
      </c>
      <c r="BO18" s="92">
        <f>'市区町村別_在宅(医科)'!BO18</f>
        <v>12001</v>
      </c>
      <c r="BP18" s="92">
        <f t="shared" si="30"/>
        <v>813</v>
      </c>
      <c r="BQ18" s="92">
        <f t="shared" si="30"/>
        <v>813</v>
      </c>
      <c r="BR18" s="62">
        <f t="shared" si="31"/>
        <v>6.7744354637113577E-2</v>
      </c>
      <c r="BS18" s="62">
        <f t="shared" si="32"/>
        <v>6.7744354637113577E-2</v>
      </c>
      <c r="BT18" s="92">
        <f t="shared" si="33"/>
        <v>106548040</v>
      </c>
      <c r="BU18" s="92">
        <f t="shared" si="33"/>
        <v>106548040</v>
      </c>
      <c r="BV18" s="92">
        <f t="shared" si="34"/>
        <v>131055.39975399754</v>
      </c>
      <c r="BW18" s="92">
        <f t="shared" si="35"/>
        <v>131055.39975399754</v>
      </c>
      <c r="BY18" s="184">
        <v>12</v>
      </c>
      <c r="BZ18" s="56" t="s">
        <v>98</v>
      </c>
      <c r="CA18" s="142">
        <v>11827</v>
      </c>
      <c r="CB18" s="142">
        <v>836</v>
      </c>
      <c r="CC18" s="142">
        <v>836</v>
      </c>
      <c r="CD18" s="29">
        <v>7.0685719117274032E-2</v>
      </c>
      <c r="CE18" s="29">
        <v>7.0685719117274032E-2</v>
      </c>
      <c r="CF18" s="142">
        <v>111787370</v>
      </c>
      <c r="CG18" s="142">
        <v>111182600</v>
      </c>
      <c r="CH18" s="142">
        <v>133716.94976076554</v>
      </c>
      <c r="CI18" s="142">
        <v>132993.54066985645</v>
      </c>
      <c r="CK18" s="47" t="str">
        <f t="shared" si="36"/>
        <v>堺市美原区</v>
      </c>
      <c r="CL18" s="105">
        <f t="shared" si="0"/>
        <v>7.7994011976047897E-2</v>
      </c>
      <c r="CM18" s="105">
        <f t="shared" si="37"/>
        <v>7.8E-2</v>
      </c>
      <c r="CN18" s="105">
        <f t="shared" si="38"/>
        <v>7.6295133437990575E-2</v>
      </c>
      <c r="CO18" s="105">
        <f t="shared" si="39"/>
        <v>7.5999999999999998E-2</v>
      </c>
      <c r="CP18" s="182">
        <f t="shared" si="40"/>
        <v>0.20000000000000018</v>
      </c>
      <c r="CQ18" s="47" t="str">
        <f t="shared" si="41"/>
        <v>太子町</v>
      </c>
      <c r="CR18" s="105">
        <f t="shared" si="1"/>
        <v>7.7792853912256904E-2</v>
      </c>
      <c r="CS18" s="105">
        <f t="shared" si="42"/>
        <v>7.8E-2</v>
      </c>
      <c r="CT18" s="105">
        <f t="shared" si="43"/>
        <v>7.5937351684859988E-2</v>
      </c>
      <c r="CU18" s="105">
        <f t="shared" si="44"/>
        <v>7.5999999999999998E-2</v>
      </c>
      <c r="CV18" s="182">
        <f t="shared" si="45"/>
        <v>0.20000000000000018</v>
      </c>
      <c r="CW18" s="48"/>
      <c r="CX18" s="105">
        <f t="shared" si="46"/>
        <v>7.1999999999999995E-2</v>
      </c>
      <c r="CY18" s="105">
        <f t="shared" si="47"/>
        <v>7.0999999999999994E-2</v>
      </c>
      <c r="CZ18" s="182">
        <f t="shared" si="48"/>
        <v>0.10000000000000009</v>
      </c>
      <c r="DA18" s="105">
        <f t="shared" si="49"/>
        <v>7.1999999999999995E-2</v>
      </c>
      <c r="DB18" s="105">
        <f t="shared" si="50"/>
        <v>7.0999999999999994E-2</v>
      </c>
      <c r="DC18" s="182">
        <f t="shared" si="51"/>
        <v>0.10000000000000009</v>
      </c>
      <c r="DD18" s="212">
        <v>0</v>
      </c>
    </row>
    <row r="19" spans="2:108" s="18" customFormat="1" ht="13.5" customHeight="1">
      <c r="B19" s="61">
        <v>13</v>
      </c>
      <c r="C19" s="56" t="s">
        <v>99</v>
      </c>
      <c r="D19" s="170">
        <f>'市区町村別_在宅(医科)'!D19</f>
        <v>64</v>
      </c>
      <c r="E19" s="92">
        <v>10</v>
      </c>
      <c r="F19" s="92">
        <v>10</v>
      </c>
      <c r="G19" s="62">
        <f t="shared" si="2"/>
        <v>0.15625</v>
      </c>
      <c r="H19" s="62">
        <f t="shared" si="3"/>
        <v>0.15625</v>
      </c>
      <c r="I19" s="92">
        <v>1471380</v>
      </c>
      <c r="J19" s="92">
        <v>1471380</v>
      </c>
      <c r="K19" s="92">
        <f t="shared" si="4"/>
        <v>147138</v>
      </c>
      <c r="L19" s="92">
        <f t="shared" si="5"/>
        <v>147138</v>
      </c>
      <c r="M19" s="170">
        <f>'市区町村別_在宅(医科)'!M19</f>
        <v>198</v>
      </c>
      <c r="N19" s="92">
        <v>26</v>
      </c>
      <c r="O19" s="92">
        <v>26</v>
      </c>
      <c r="P19" s="62">
        <f t="shared" si="6"/>
        <v>0.13131313131313133</v>
      </c>
      <c r="Q19" s="62">
        <f t="shared" si="7"/>
        <v>0.13131313131313133</v>
      </c>
      <c r="R19" s="92">
        <v>4987640</v>
      </c>
      <c r="S19" s="92">
        <v>4987640</v>
      </c>
      <c r="T19" s="92">
        <f t="shared" si="8"/>
        <v>191832.30769230769</v>
      </c>
      <c r="U19" s="92">
        <f t="shared" si="9"/>
        <v>191832.30769230769</v>
      </c>
      <c r="V19" s="170">
        <f>'市区町村別_在宅(医科)'!V19</f>
        <v>6533</v>
      </c>
      <c r="W19" s="92">
        <v>152</v>
      </c>
      <c r="X19" s="92">
        <v>152</v>
      </c>
      <c r="Y19" s="62">
        <f t="shared" si="10"/>
        <v>2.3266493188427981E-2</v>
      </c>
      <c r="Z19" s="62">
        <f t="shared" si="11"/>
        <v>2.3266493188427981E-2</v>
      </c>
      <c r="AA19" s="92">
        <v>21806670</v>
      </c>
      <c r="AB19" s="92">
        <v>21806670</v>
      </c>
      <c r="AC19" s="92">
        <f t="shared" si="12"/>
        <v>143464.93421052632</v>
      </c>
      <c r="AD19" s="92">
        <f t="shared" si="13"/>
        <v>143464.93421052632</v>
      </c>
      <c r="AE19" s="92">
        <f>'市区町村別_在宅(医科)'!AE19</f>
        <v>6217</v>
      </c>
      <c r="AF19" s="92">
        <v>327</v>
      </c>
      <c r="AG19" s="92">
        <v>327</v>
      </c>
      <c r="AH19" s="62">
        <f t="shared" si="14"/>
        <v>5.2597715940164068E-2</v>
      </c>
      <c r="AI19" s="62">
        <f t="shared" si="15"/>
        <v>5.2597715940164068E-2</v>
      </c>
      <c r="AJ19" s="92">
        <v>45440440</v>
      </c>
      <c r="AK19" s="92">
        <v>45430260</v>
      </c>
      <c r="AL19" s="92">
        <f t="shared" si="16"/>
        <v>138961.59021406728</v>
      </c>
      <c r="AM19" s="92">
        <f t="shared" si="17"/>
        <v>138930.45871559632</v>
      </c>
      <c r="AN19" s="92">
        <f>'市区町村別_在宅(医科)'!AN19</f>
        <v>4591</v>
      </c>
      <c r="AO19" s="92">
        <v>518</v>
      </c>
      <c r="AP19" s="92">
        <v>518</v>
      </c>
      <c r="AQ19" s="62">
        <f t="shared" si="18"/>
        <v>0.11282944892180354</v>
      </c>
      <c r="AR19" s="62">
        <f t="shared" si="19"/>
        <v>0.11282944892180354</v>
      </c>
      <c r="AS19" s="92">
        <v>80201440</v>
      </c>
      <c r="AT19" s="92">
        <v>80201440</v>
      </c>
      <c r="AU19" s="92">
        <f t="shared" si="20"/>
        <v>154829.03474903476</v>
      </c>
      <c r="AV19" s="92">
        <f t="shared" si="21"/>
        <v>154829.03474903476</v>
      </c>
      <c r="AW19" s="92">
        <f>'市区町村別_在宅(医科)'!AW19</f>
        <v>2236</v>
      </c>
      <c r="AX19" s="92">
        <v>431</v>
      </c>
      <c r="AY19" s="92">
        <v>430</v>
      </c>
      <c r="AZ19" s="62">
        <f t="shared" si="22"/>
        <v>0.19275491949910556</v>
      </c>
      <c r="BA19" s="62">
        <f t="shared" si="23"/>
        <v>0.19230769230769232</v>
      </c>
      <c r="BB19" s="92">
        <v>60292580</v>
      </c>
      <c r="BC19" s="92">
        <v>60247070</v>
      </c>
      <c r="BD19" s="92">
        <f t="shared" si="24"/>
        <v>139889.97679814385</v>
      </c>
      <c r="BE19" s="92">
        <f t="shared" si="25"/>
        <v>140109.46511627908</v>
      </c>
      <c r="BF19" s="92">
        <f>'市区町村別_在宅(医科)'!BF19</f>
        <v>953</v>
      </c>
      <c r="BG19" s="92">
        <v>253</v>
      </c>
      <c r="BH19" s="92">
        <v>253</v>
      </c>
      <c r="BI19" s="62">
        <f t="shared" si="26"/>
        <v>0.26547743966421827</v>
      </c>
      <c r="BJ19" s="62">
        <f t="shared" si="27"/>
        <v>0.26547743966421827</v>
      </c>
      <c r="BK19" s="92">
        <v>34080460</v>
      </c>
      <c r="BL19" s="92">
        <v>34080460</v>
      </c>
      <c r="BM19" s="92">
        <f t="shared" si="28"/>
        <v>134705.37549407114</v>
      </c>
      <c r="BN19" s="92">
        <f t="shared" si="29"/>
        <v>134705.37549407114</v>
      </c>
      <c r="BO19" s="92">
        <f>'市区町村別_在宅(医科)'!BO19</f>
        <v>20792</v>
      </c>
      <c r="BP19" s="92">
        <f t="shared" si="30"/>
        <v>1717</v>
      </c>
      <c r="BQ19" s="92">
        <f t="shared" si="30"/>
        <v>1716</v>
      </c>
      <c r="BR19" s="62">
        <f t="shared" si="31"/>
        <v>8.2579838399384375E-2</v>
      </c>
      <c r="BS19" s="62">
        <f t="shared" si="32"/>
        <v>8.2531742978068492E-2</v>
      </c>
      <c r="BT19" s="92">
        <f t="shared" si="33"/>
        <v>248280610</v>
      </c>
      <c r="BU19" s="92">
        <f t="shared" si="33"/>
        <v>248224920</v>
      </c>
      <c r="BV19" s="92">
        <f t="shared" si="34"/>
        <v>144601.40361094932</v>
      </c>
      <c r="BW19" s="92">
        <f t="shared" si="35"/>
        <v>144653.21678321678</v>
      </c>
      <c r="BY19" s="184">
        <v>13</v>
      </c>
      <c r="BZ19" s="56" t="s">
        <v>99</v>
      </c>
      <c r="CA19" s="142">
        <v>20407</v>
      </c>
      <c r="CB19" s="142">
        <v>1643</v>
      </c>
      <c r="CC19" s="142">
        <v>1641</v>
      </c>
      <c r="CD19" s="29">
        <v>8.0511589160582153E-2</v>
      </c>
      <c r="CE19" s="29">
        <v>8.0413583574263731E-2</v>
      </c>
      <c r="CF19" s="142">
        <v>242115910</v>
      </c>
      <c r="CG19" s="142">
        <v>241674250</v>
      </c>
      <c r="CH19" s="142">
        <v>147362.08764455264</v>
      </c>
      <c r="CI19" s="142">
        <v>147272.54722730041</v>
      </c>
      <c r="CK19" s="47" t="str">
        <f t="shared" si="36"/>
        <v>吹田市</v>
      </c>
      <c r="CL19" s="105">
        <f t="shared" si="0"/>
        <v>7.7780171147707911E-2</v>
      </c>
      <c r="CM19" s="105">
        <f t="shared" si="37"/>
        <v>7.8E-2</v>
      </c>
      <c r="CN19" s="105">
        <f t="shared" si="38"/>
        <v>7.8685926738587195E-2</v>
      </c>
      <c r="CO19" s="105">
        <f t="shared" si="39"/>
        <v>7.9000000000000001E-2</v>
      </c>
      <c r="CP19" s="182">
        <f t="shared" si="40"/>
        <v>-0.10000000000000009</v>
      </c>
      <c r="CQ19" s="47" t="str">
        <f t="shared" si="41"/>
        <v>吹田市</v>
      </c>
      <c r="CR19" s="105">
        <f t="shared" si="1"/>
        <v>7.7780171147707911E-2</v>
      </c>
      <c r="CS19" s="105">
        <f t="shared" si="42"/>
        <v>7.8E-2</v>
      </c>
      <c r="CT19" s="105">
        <f t="shared" si="43"/>
        <v>7.8035797728611772E-2</v>
      </c>
      <c r="CU19" s="105">
        <f t="shared" si="44"/>
        <v>7.8E-2</v>
      </c>
      <c r="CV19" s="182">
        <f t="shared" si="45"/>
        <v>0</v>
      </c>
      <c r="CW19" s="48"/>
      <c r="CX19" s="105">
        <f t="shared" si="46"/>
        <v>7.1999999999999995E-2</v>
      </c>
      <c r="CY19" s="105">
        <f t="shared" si="47"/>
        <v>7.0999999999999994E-2</v>
      </c>
      <c r="CZ19" s="182">
        <f t="shared" si="48"/>
        <v>0.10000000000000009</v>
      </c>
      <c r="DA19" s="105">
        <f t="shared" si="49"/>
        <v>7.1999999999999995E-2</v>
      </c>
      <c r="DB19" s="105">
        <f t="shared" si="50"/>
        <v>7.0999999999999994E-2</v>
      </c>
      <c r="DC19" s="182">
        <f t="shared" si="51"/>
        <v>0.10000000000000009</v>
      </c>
      <c r="DD19" s="212">
        <v>0</v>
      </c>
    </row>
    <row r="20" spans="2:108" s="18" customFormat="1" ht="13.5" customHeight="1">
      <c r="B20" s="61">
        <v>14</v>
      </c>
      <c r="C20" s="56" t="s">
        <v>100</v>
      </c>
      <c r="D20" s="170">
        <f>'市区町村別_在宅(医科)'!D20</f>
        <v>34</v>
      </c>
      <c r="E20" s="92">
        <v>5</v>
      </c>
      <c r="F20" s="92">
        <v>5</v>
      </c>
      <c r="G20" s="62">
        <f t="shared" si="2"/>
        <v>0.14705882352941177</v>
      </c>
      <c r="H20" s="62">
        <f t="shared" si="3"/>
        <v>0.14705882352941177</v>
      </c>
      <c r="I20" s="92">
        <v>661720</v>
      </c>
      <c r="J20" s="92">
        <v>661720</v>
      </c>
      <c r="K20" s="92">
        <f t="shared" si="4"/>
        <v>132344</v>
      </c>
      <c r="L20" s="92">
        <f t="shared" si="5"/>
        <v>132344</v>
      </c>
      <c r="M20" s="170">
        <f>'市区町村別_在宅(医科)'!M20</f>
        <v>111</v>
      </c>
      <c r="N20" s="92">
        <v>4</v>
      </c>
      <c r="O20" s="92">
        <v>4</v>
      </c>
      <c r="P20" s="62">
        <f t="shared" si="6"/>
        <v>3.6036036036036036E-2</v>
      </c>
      <c r="Q20" s="62">
        <f t="shared" si="7"/>
        <v>3.6036036036036036E-2</v>
      </c>
      <c r="R20" s="92">
        <v>379820</v>
      </c>
      <c r="S20" s="92">
        <v>379820</v>
      </c>
      <c r="T20" s="92">
        <f t="shared" si="8"/>
        <v>94955</v>
      </c>
      <c r="U20" s="92">
        <f t="shared" si="9"/>
        <v>94955</v>
      </c>
      <c r="V20" s="170">
        <f>'市区町村別_在宅(医科)'!V20</f>
        <v>4809</v>
      </c>
      <c r="W20" s="92">
        <v>100</v>
      </c>
      <c r="X20" s="92">
        <v>100</v>
      </c>
      <c r="Y20" s="62">
        <f t="shared" si="10"/>
        <v>2.0794343938448742E-2</v>
      </c>
      <c r="Z20" s="62">
        <f t="shared" si="11"/>
        <v>2.0794343938448742E-2</v>
      </c>
      <c r="AA20" s="92">
        <v>14449620</v>
      </c>
      <c r="AB20" s="92">
        <v>14437350</v>
      </c>
      <c r="AC20" s="92">
        <f t="shared" si="12"/>
        <v>144496.20000000001</v>
      </c>
      <c r="AD20" s="92">
        <f t="shared" si="13"/>
        <v>144373.5</v>
      </c>
      <c r="AE20" s="92">
        <f>'市区町村別_在宅(医科)'!AE20</f>
        <v>4506</v>
      </c>
      <c r="AF20" s="92">
        <v>209</v>
      </c>
      <c r="AG20" s="92">
        <v>209</v>
      </c>
      <c r="AH20" s="62">
        <f t="shared" si="14"/>
        <v>4.6382600976475813E-2</v>
      </c>
      <c r="AI20" s="62">
        <f t="shared" si="15"/>
        <v>4.6382600976475813E-2</v>
      </c>
      <c r="AJ20" s="92">
        <v>27801150</v>
      </c>
      <c r="AK20" s="92">
        <v>27783390</v>
      </c>
      <c r="AL20" s="92">
        <f t="shared" si="16"/>
        <v>133019.85645933016</v>
      </c>
      <c r="AM20" s="92">
        <f t="shared" si="17"/>
        <v>132934.88038277513</v>
      </c>
      <c r="AN20" s="92">
        <f>'市区町村別_在宅(医科)'!AN20</f>
        <v>3596</v>
      </c>
      <c r="AO20" s="92">
        <v>353</v>
      </c>
      <c r="AP20" s="92">
        <v>353</v>
      </c>
      <c r="AQ20" s="62">
        <f t="shared" si="18"/>
        <v>9.8164627363737489E-2</v>
      </c>
      <c r="AR20" s="62">
        <f t="shared" si="19"/>
        <v>9.8164627363737489E-2</v>
      </c>
      <c r="AS20" s="92">
        <v>47098130</v>
      </c>
      <c r="AT20" s="92">
        <v>47098130</v>
      </c>
      <c r="AU20" s="92">
        <f t="shared" si="20"/>
        <v>133422.46458923514</v>
      </c>
      <c r="AV20" s="92">
        <f t="shared" si="21"/>
        <v>133422.46458923514</v>
      </c>
      <c r="AW20" s="92">
        <f>'市区町村別_在宅(医科)'!AW20</f>
        <v>1864</v>
      </c>
      <c r="AX20" s="92">
        <v>336</v>
      </c>
      <c r="AY20" s="92">
        <v>336</v>
      </c>
      <c r="AZ20" s="62">
        <f t="shared" si="22"/>
        <v>0.18025751072961374</v>
      </c>
      <c r="BA20" s="62">
        <f t="shared" si="23"/>
        <v>0.18025751072961374</v>
      </c>
      <c r="BB20" s="92">
        <v>39778670</v>
      </c>
      <c r="BC20" s="92">
        <v>39764610</v>
      </c>
      <c r="BD20" s="92">
        <f t="shared" si="24"/>
        <v>118388.89880952382</v>
      </c>
      <c r="BE20" s="92">
        <f t="shared" si="25"/>
        <v>118347.05357142857</v>
      </c>
      <c r="BF20" s="92">
        <f>'市区町村別_在宅(医科)'!BF20</f>
        <v>807</v>
      </c>
      <c r="BG20" s="92">
        <v>220</v>
      </c>
      <c r="BH20" s="92">
        <v>220</v>
      </c>
      <c r="BI20" s="62">
        <f t="shared" si="26"/>
        <v>0.27261462205700127</v>
      </c>
      <c r="BJ20" s="62">
        <f t="shared" si="27"/>
        <v>0.27261462205700127</v>
      </c>
      <c r="BK20" s="92">
        <v>28875430</v>
      </c>
      <c r="BL20" s="92">
        <v>28857970</v>
      </c>
      <c r="BM20" s="92">
        <f t="shared" si="28"/>
        <v>131251.95454545456</v>
      </c>
      <c r="BN20" s="92">
        <f t="shared" si="29"/>
        <v>131172.59090909091</v>
      </c>
      <c r="BO20" s="92">
        <f>'市区町村別_在宅(医科)'!BO20</f>
        <v>15727</v>
      </c>
      <c r="BP20" s="92">
        <f t="shared" si="30"/>
        <v>1227</v>
      </c>
      <c r="BQ20" s="92">
        <f t="shared" si="30"/>
        <v>1227</v>
      </c>
      <c r="BR20" s="62">
        <f t="shared" si="31"/>
        <v>7.8018693965791308E-2</v>
      </c>
      <c r="BS20" s="62">
        <f t="shared" si="32"/>
        <v>7.8018693965791308E-2</v>
      </c>
      <c r="BT20" s="92">
        <f t="shared" si="33"/>
        <v>159044540</v>
      </c>
      <c r="BU20" s="92">
        <f t="shared" si="33"/>
        <v>158982990</v>
      </c>
      <c r="BV20" s="92">
        <f t="shared" si="34"/>
        <v>129620.65199674001</v>
      </c>
      <c r="BW20" s="92">
        <f t="shared" si="35"/>
        <v>129570.48899755502</v>
      </c>
      <c r="BY20" s="184">
        <v>14</v>
      </c>
      <c r="BZ20" s="56" t="s">
        <v>100</v>
      </c>
      <c r="CA20" s="142">
        <v>15377</v>
      </c>
      <c r="CB20" s="142">
        <v>1258</v>
      </c>
      <c r="CC20" s="142">
        <v>1254</v>
      </c>
      <c r="CD20" s="29">
        <v>8.1810496195616825E-2</v>
      </c>
      <c r="CE20" s="29">
        <v>8.1550367431878781E-2</v>
      </c>
      <c r="CF20" s="142">
        <v>164328580</v>
      </c>
      <c r="CG20" s="142">
        <v>164181940</v>
      </c>
      <c r="CH20" s="142">
        <v>130626.8521462639</v>
      </c>
      <c r="CI20" s="142">
        <v>130926.58692185007</v>
      </c>
      <c r="CK20" s="47" t="str">
        <f t="shared" si="36"/>
        <v>東淀川区</v>
      </c>
      <c r="CL20" s="105">
        <f t="shared" si="0"/>
        <v>7.7764852871483353E-2</v>
      </c>
      <c r="CM20" s="105">
        <f t="shared" si="37"/>
        <v>7.8E-2</v>
      </c>
      <c r="CN20" s="105">
        <f t="shared" si="38"/>
        <v>7.9875016503102581E-2</v>
      </c>
      <c r="CO20" s="105">
        <f t="shared" si="39"/>
        <v>0.08</v>
      </c>
      <c r="CP20" s="182">
        <f t="shared" si="40"/>
        <v>-0.20000000000000018</v>
      </c>
      <c r="CQ20" s="47" t="str">
        <f t="shared" si="41"/>
        <v>東淀川区</v>
      </c>
      <c r="CR20" s="105">
        <f t="shared" si="1"/>
        <v>7.7764852871483353E-2</v>
      </c>
      <c r="CS20" s="105">
        <f t="shared" si="42"/>
        <v>7.8E-2</v>
      </c>
      <c r="CT20" s="105">
        <f t="shared" si="43"/>
        <v>7.9786999955991728E-2</v>
      </c>
      <c r="CU20" s="105">
        <f t="shared" si="44"/>
        <v>0.08</v>
      </c>
      <c r="CV20" s="182">
        <f t="shared" si="45"/>
        <v>-0.20000000000000018</v>
      </c>
      <c r="CW20" s="48"/>
      <c r="CX20" s="105">
        <f t="shared" si="46"/>
        <v>7.1999999999999995E-2</v>
      </c>
      <c r="CY20" s="105">
        <f t="shared" si="47"/>
        <v>7.0999999999999994E-2</v>
      </c>
      <c r="CZ20" s="182">
        <f t="shared" si="48"/>
        <v>0.10000000000000009</v>
      </c>
      <c r="DA20" s="105">
        <f t="shared" si="49"/>
        <v>7.1999999999999995E-2</v>
      </c>
      <c r="DB20" s="105">
        <f t="shared" si="50"/>
        <v>7.0999999999999994E-2</v>
      </c>
      <c r="DC20" s="182">
        <f t="shared" si="51"/>
        <v>0.10000000000000009</v>
      </c>
      <c r="DD20" s="212">
        <v>0</v>
      </c>
    </row>
    <row r="21" spans="2:108" s="18" customFormat="1" ht="13.5" customHeight="1">
      <c r="B21" s="61">
        <v>15</v>
      </c>
      <c r="C21" s="56" t="s">
        <v>101</v>
      </c>
      <c r="D21" s="170">
        <f>'市区町村別_在宅(医科)'!D21</f>
        <v>66</v>
      </c>
      <c r="E21" s="92">
        <v>7</v>
      </c>
      <c r="F21" s="92">
        <v>7</v>
      </c>
      <c r="G21" s="62">
        <f t="shared" si="2"/>
        <v>0.10606060606060606</v>
      </c>
      <c r="H21" s="62">
        <f t="shared" si="3"/>
        <v>0.10606060606060606</v>
      </c>
      <c r="I21" s="92">
        <v>1324940</v>
      </c>
      <c r="J21" s="92">
        <v>1324940</v>
      </c>
      <c r="K21" s="92">
        <f t="shared" si="4"/>
        <v>189277.14285714287</v>
      </c>
      <c r="L21" s="92">
        <f t="shared" si="5"/>
        <v>189277.14285714287</v>
      </c>
      <c r="M21" s="170">
        <f>'市区町村別_在宅(医科)'!M21</f>
        <v>234</v>
      </c>
      <c r="N21" s="92">
        <v>18</v>
      </c>
      <c r="O21" s="92">
        <v>18</v>
      </c>
      <c r="P21" s="62">
        <f t="shared" si="6"/>
        <v>7.6923076923076927E-2</v>
      </c>
      <c r="Q21" s="62">
        <f t="shared" si="7"/>
        <v>7.6923076923076927E-2</v>
      </c>
      <c r="R21" s="92">
        <v>3240960</v>
      </c>
      <c r="S21" s="92">
        <v>3240960</v>
      </c>
      <c r="T21" s="92">
        <f t="shared" si="8"/>
        <v>180053.33333333334</v>
      </c>
      <c r="U21" s="92">
        <f t="shared" si="9"/>
        <v>180053.33333333334</v>
      </c>
      <c r="V21" s="170">
        <f>'市区町村別_在宅(医科)'!V21</f>
        <v>8286</v>
      </c>
      <c r="W21" s="92">
        <v>139</v>
      </c>
      <c r="X21" s="92">
        <v>139</v>
      </c>
      <c r="Y21" s="62">
        <f t="shared" si="10"/>
        <v>1.6775283610909967E-2</v>
      </c>
      <c r="Z21" s="62">
        <f t="shared" si="11"/>
        <v>1.6775283610909967E-2</v>
      </c>
      <c r="AA21" s="92">
        <v>17563900</v>
      </c>
      <c r="AB21" s="92">
        <v>17563900</v>
      </c>
      <c r="AC21" s="92">
        <f t="shared" si="12"/>
        <v>126358.99280575539</v>
      </c>
      <c r="AD21" s="92">
        <f t="shared" si="13"/>
        <v>126358.99280575539</v>
      </c>
      <c r="AE21" s="92">
        <f>'市区町村別_在宅(医科)'!AE21</f>
        <v>7548</v>
      </c>
      <c r="AF21" s="92">
        <v>326</v>
      </c>
      <c r="AG21" s="92">
        <v>326</v>
      </c>
      <c r="AH21" s="62">
        <f t="shared" si="14"/>
        <v>4.3190249072602015E-2</v>
      </c>
      <c r="AI21" s="62">
        <f t="shared" si="15"/>
        <v>4.3190249072602015E-2</v>
      </c>
      <c r="AJ21" s="92">
        <v>40639800</v>
      </c>
      <c r="AK21" s="92">
        <v>40639800</v>
      </c>
      <c r="AL21" s="92">
        <f t="shared" si="16"/>
        <v>124661.96319018405</v>
      </c>
      <c r="AM21" s="92">
        <f t="shared" si="17"/>
        <v>124661.96319018405</v>
      </c>
      <c r="AN21" s="92">
        <f>'市区町村別_在宅(医科)'!AN21</f>
        <v>5553</v>
      </c>
      <c r="AO21" s="92">
        <v>517</v>
      </c>
      <c r="AP21" s="92">
        <v>517</v>
      </c>
      <c r="AQ21" s="62">
        <f t="shared" si="18"/>
        <v>9.3102827300558258E-2</v>
      </c>
      <c r="AR21" s="62">
        <f t="shared" si="19"/>
        <v>9.3102827300558258E-2</v>
      </c>
      <c r="AS21" s="92">
        <v>71174140</v>
      </c>
      <c r="AT21" s="92">
        <v>71174140</v>
      </c>
      <c r="AU21" s="92">
        <f t="shared" si="20"/>
        <v>137667.582205029</v>
      </c>
      <c r="AV21" s="92">
        <f t="shared" si="21"/>
        <v>137667.582205029</v>
      </c>
      <c r="AW21" s="92">
        <f>'市区町村別_在宅(医科)'!AW21</f>
        <v>2677</v>
      </c>
      <c r="AX21" s="92">
        <v>446</v>
      </c>
      <c r="AY21" s="92">
        <v>446</v>
      </c>
      <c r="AZ21" s="62">
        <f t="shared" si="22"/>
        <v>0.16660440791931266</v>
      </c>
      <c r="BA21" s="62">
        <f t="shared" si="23"/>
        <v>0.16660440791931266</v>
      </c>
      <c r="BB21" s="92">
        <v>54657220</v>
      </c>
      <c r="BC21" s="92">
        <v>54657220</v>
      </c>
      <c r="BD21" s="92">
        <f t="shared" si="24"/>
        <v>122549.82062780269</v>
      </c>
      <c r="BE21" s="92">
        <f t="shared" si="25"/>
        <v>122549.82062780269</v>
      </c>
      <c r="BF21" s="92">
        <f>'市区町村別_在宅(医科)'!BF21</f>
        <v>991</v>
      </c>
      <c r="BG21" s="92">
        <v>249</v>
      </c>
      <c r="BH21" s="92">
        <v>249</v>
      </c>
      <c r="BI21" s="62">
        <f t="shared" si="26"/>
        <v>0.25126135216952572</v>
      </c>
      <c r="BJ21" s="62">
        <f t="shared" si="27"/>
        <v>0.25126135216952572</v>
      </c>
      <c r="BK21" s="92">
        <v>31274830</v>
      </c>
      <c r="BL21" s="92">
        <v>31274830</v>
      </c>
      <c r="BM21" s="92">
        <f t="shared" si="28"/>
        <v>125601.72690763052</v>
      </c>
      <c r="BN21" s="92">
        <f t="shared" si="29"/>
        <v>125601.72690763052</v>
      </c>
      <c r="BO21" s="92">
        <f>'市区町村別_在宅(医科)'!BO21</f>
        <v>25355</v>
      </c>
      <c r="BP21" s="92">
        <f t="shared" si="30"/>
        <v>1702</v>
      </c>
      <c r="BQ21" s="92">
        <f t="shared" si="30"/>
        <v>1702</v>
      </c>
      <c r="BR21" s="62">
        <f t="shared" si="31"/>
        <v>6.7126799447840668E-2</v>
      </c>
      <c r="BS21" s="62">
        <f t="shared" si="32"/>
        <v>6.7126799447840668E-2</v>
      </c>
      <c r="BT21" s="92">
        <f t="shared" si="33"/>
        <v>219875790</v>
      </c>
      <c r="BU21" s="92">
        <f t="shared" si="33"/>
        <v>219875790</v>
      </c>
      <c r="BV21" s="92">
        <f t="shared" si="34"/>
        <v>129186.71562867214</v>
      </c>
      <c r="BW21" s="92">
        <f t="shared" si="35"/>
        <v>129186.71562867214</v>
      </c>
      <c r="BY21" s="184">
        <v>15</v>
      </c>
      <c r="BZ21" s="56" t="s">
        <v>101</v>
      </c>
      <c r="CA21" s="142">
        <v>24632</v>
      </c>
      <c r="CB21" s="142">
        <v>1691</v>
      </c>
      <c r="CC21" s="142">
        <v>1689</v>
      </c>
      <c r="CD21" s="29">
        <v>6.865053588827541E-2</v>
      </c>
      <c r="CE21" s="29">
        <v>6.8569340695030859E-2</v>
      </c>
      <c r="CF21" s="142">
        <v>203717230</v>
      </c>
      <c r="CG21" s="142">
        <v>203366230</v>
      </c>
      <c r="CH21" s="142">
        <v>120471.45476049675</v>
      </c>
      <c r="CI21" s="142">
        <v>120406.29366489047</v>
      </c>
      <c r="CK21" s="47" t="str">
        <f t="shared" si="36"/>
        <v>中央区</v>
      </c>
      <c r="CL21" s="105">
        <f t="shared" si="0"/>
        <v>7.7398408043569331E-2</v>
      </c>
      <c r="CM21" s="105">
        <f t="shared" si="37"/>
        <v>7.6999999999999999E-2</v>
      </c>
      <c r="CN21" s="105">
        <f t="shared" si="38"/>
        <v>7.6231727125067678E-2</v>
      </c>
      <c r="CO21" s="105">
        <f t="shared" si="39"/>
        <v>7.5999999999999998E-2</v>
      </c>
      <c r="CP21" s="182">
        <f t="shared" si="40"/>
        <v>0.10000000000000009</v>
      </c>
      <c r="CQ21" s="47" t="str">
        <f t="shared" si="41"/>
        <v>中央区</v>
      </c>
      <c r="CR21" s="105">
        <f t="shared" si="1"/>
        <v>7.7398408043569331E-2</v>
      </c>
      <c r="CS21" s="105">
        <f t="shared" si="42"/>
        <v>7.6999999999999999E-2</v>
      </c>
      <c r="CT21" s="105">
        <f t="shared" si="43"/>
        <v>7.6123443421765025E-2</v>
      </c>
      <c r="CU21" s="105">
        <f t="shared" si="44"/>
        <v>7.5999999999999998E-2</v>
      </c>
      <c r="CV21" s="182">
        <f t="shared" si="45"/>
        <v>0.10000000000000009</v>
      </c>
      <c r="CW21" s="48"/>
      <c r="CX21" s="105">
        <f t="shared" si="46"/>
        <v>7.1999999999999995E-2</v>
      </c>
      <c r="CY21" s="105">
        <f t="shared" si="47"/>
        <v>7.0999999999999994E-2</v>
      </c>
      <c r="CZ21" s="182">
        <f t="shared" si="48"/>
        <v>0.10000000000000009</v>
      </c>
      <c r="DA21" s="105">
        <f t="shared" si="49"/>
        <v>7.1999999999999995E-2</v>
      </c>
      <c r="DB21" s="105">
        <f t="shared" si="50"/>
        <v>7.0999999999999994E-2</v>
      </c>
      <c r="DC21" s="182">
        <f t="shared" si="51"/>
        <v>0.10000000000000009</v>
      </c>
      <c r="DD21" s="212">
        <v>0</v>
      </c>
    </row>
    <row r="22" spans="2:108" s="18" customFormat="1" ht="13.5" customHeight="1">
      <c r="B22" s="61">
        <v>16</v>
      </c>
      <c r="C22" s="56" t="s">
        <v>63</v>
      </c>
      <c r="D22" s="170">
        <f>'市区町村別_在宅(医科)'!D22</f>
        <v>32</v>
      </c>
      <c r="E22" s="92">
        <v>2</v>
      </c>
      <c r="F22" s="92">
        <v>2</v>
      </c>
      <c r="G22" s="62">
        <f t="shared" si="2"/>
        <v>6.25E-2</v>
      </c>
      <c r="H22" s="62">
        <f t="shared" si="3"/>
        <v>6.25E-2</v>
      </c>
      <c r="I22" s="92">
        <v>365210</v>
      </c>
      <c r="J22" s="92">
        <v>365210</v>
      </c>
      <c r="K22" s="92">
        <f t="shared" si="4"/>
        <v>182605</v>
      </c>
      <c r="L22" s="92">
        <f t="shared" si="5"/>
        <v>182605</v>
      </c>
      <c r="M22" s="170">
        <f>'市区町村別_在宅(医科)'!M22</f>
        <v>129</v>
      </c>
      <c r="N22" s="92">
        <v>20</v>
      </c>
      <c r="O22" s="92">
        <v>20</v>
      </c>
      <c r="P22" s="62">
        <f t="shared" si="6"/>
        <v>0.15503875968992248</v>
      </c>
      <c r="Q22" s="62">
        <f t="shared" si="7"/>
        <v>0.15503875968992248</v>
      </c>
      <c r="R22" s="92">
        <v>3711690</v>
      </c>
      <c r="S22" s="92">
        <v>3711690</v>
      </c>
      <c r="T22" s="92">
        <f t="shared" si="8"/>
        <v>185584.5</v>
      </c>
      <c r="U22" s="92">
        <f t="shared" si="9"/>
        <v>185584.5</v>
      </c>
      <c r="V22" s="170">
        <f>'市区町村別_在宅(医科)'!V22</f>
        <v>4974</v>
      </c>
      <c r="W22" s="92">
        <v>99</v>
      </c>
      <c r="X22" s="92">
        <v>99</v>
      </c>
      <c r="Y22" s="62">
        <f t="shared" si="10"/>
        <v>1.9903498190591073E-2</v>
      </c>
      <c r="Z22" s="62">
        <f t="shared" si="11"/>
        <v>1.9903498190591073E-2</v>
      </c>
      <c r="AA22" s="92">
        <v>14582450</v>
      </c>
      <c r="AB22" s="92">
        <v>14582450</v>
      </c>
      <c r="AC22" s="92">
        <f t="shared" si="12"/>
        <v>147297.47474747474</v>
      </c>
      <c r="AD22" s="92">
        <f t="shared" si="13"/>
        <v>147297.47474747474</v>
      </c>
      <c r="AE22" s="92">
        <f>'市区町村別_在宅(医科)'!AE22</f>
        <v>4835</v>
      </c>
      <c r="AF22" s="92">
        <v>182</v>
      </c>
      <c r="AG22" s="92">
        <v>182</v>
      </c>
      <c r="AH22" s="62">
        <f t="shared" si="14"/>
        <v>3.7642192347466394E-2</v>
      </c>
      <c r="AI22" s="62">
        <f t="shared" si="15"/>
        <v>3.7642192347466394E-2</v>
      </c>
      <c r="AJ22" s="92">
        <v>24139510</v>
      </c>
      <c r="AK22" s="92">
        <v>24139510</v>
      </c>
      <c r="AL22" s="92">
        <f t="shared" si="16"/>
        <v>132634.67032967033</v>
      </c>
      <c r="AM22" s="92">
        <f t="shared" si="17"/>
        <v>132634.67032967033</v>
      </c>
      <c r="AN22" s="92">
        <f>'市区町村別_在宅(医科)'!AN22</f>
        <v>3940</v>
      </c>
      <c r="AO22" s="92">
        <v>401</v>
      </c>
      <c r="AP22" s="92">
        <v>401</v>
      </c>
      <c r="AQ22" s="62">
        <f t="shared" si="18"/>
        <v>0.1017766497461929</v>
      </c>
      <c r="AR22" s="62">
        <f t="shared" si="19"/>
        <v>0.1017766497461929</v>
      </c>
      <c r="AS22" s="92">
        <v>52570760</v>
      </c>
      <c r="AT22" s="92">
        <v>52570760</v>
      </c>
      <c r="AU22" s="92">
        <f t="shared" si="20"/>
        <v>131099.15211970074</v>
      </c>
      <c r="AV22" s="92">
        <f t="shared" si="21"/>
        <v>131099.15211970074</v>
      </c>
      <c r="AW22" s="92">
        <f>'市区町村別_在宅(医科)'!AW22</f>
        <v>2186</v>
      </c>
      <c r="AX22" s="92">
        <v>396</v>
      </c>
      <c r="AY22" s="92">
        <v>396</v>
      </c>
      <c r="AZ22" s="62">
        <f t="shared" si="22"/>
        <v>0.18115279048490393</v>
      </c>
      <c r="BA22" s="62">
        <f t="shared" si="23"/>
        <v>0.18115279048490393</v>
      </c>
      <c r="BB22" s="92">
        <v>45818490</v>
      </c>
      <c r="BC22" s="92">
        <v>45818490</v>
      </c>
      <c r="BD22" s="92">
        <f t="shared" si="24"/>
        <v>115703.25757575757</v>
      </c>
      <c r="BE22" s="92">
        <f t="shared" si="25"/>
        <v>115703.25757575757</v>
      </c>
      <c r="BF22" s="92">
        <f>'市区町村別_在宅(医科)'!BF22</f>
        <v>875</v>
      </c>
      <c r="BG22" s="92">
        <v>208</v>
      </c>
      <c r="BH22" s="92">
        <v>207</v>
      </c>
      <c r="BI22" s="62">
        <f t="shared" si="26"/>
        <v>0.23771428571428571</v>
      </c>
      <c r="BJ22" s="62">
        <f t="shared" si="27"/>
        <v>0.23657142857142857</v>
      </c>
      <c r="BK22" s="92">
        <v>27307720</v>
      </c>
      <c r="BL22" s="92">
        <v>27276560</v>
      </c>
      <c r="BM22" s="92">
        <f t="shared" si="28"/>
        <v>131287.11538461538</v>
      </c>
      <c r="BN22" s="92">
        <f t="shared" si="29"/>
        <v>131770.82125603865</v>
      </c>
      <c r="BO22" s="92">
        <f>'市区町村別_在宅(医科)'!BO22</f>
        <v>16971</v>
      </c>
      <c r="BP22" s="92">
        <f t="shared" si="30"/>
        <v>1308</v>
      </c>
      <c r="BQ22" s="92">
        <f t="shared" si="30"/>
        <v>1307</v>
      </c>
      <c r="BR22" s="62">
        <f t="shared" si="31"/>
        <v>7.7072653349832071E-2</v>
      </c>
      <c r="BS22" s="62">
        <f t="shared" si="32"/>
        <v>7.7013729302928519E-2</v>
      </c>
      <c r="BT22" s="92">
        <f t="shared" si="33"/>
        <v>168495830</v>
      </c>
      <c r="BU22" s="92">
        <f t="shared" si="33"/>
        <v>168464670</v>
      </c>
      <c r="BV22" s="92">
        <f t="shared" si="34"/>
        <v>128819.44189602447</v>
      </c>
      <c r="BW22" s="92">
        <f t="shared" si="35"/>
        <v>128894.1622035195</v>
      </c>
      <c r="BY22" s="184">
        <v>16</v>
      </c>
      <c r="BZ22" s="56" t="s">
        <v>63</v>
      </c>
      <c r="CA22" s="142">
        <v>16597</v>
      </c>
      <c r="CB22" s="142">
        <v>1239</v>
      </c>
      <c r="CC22" s="142">
        <v>1238</v>
      </c>
      <c r="CD22" s="29">
        <v>7.465204555040067E-2</v>
      </c>
      <c r="CE22" s="29">
        <v>7.45917936976562E-2</v>
      </c>
      <c r="CF22" s="142">
        <v>166642980</v>
      </c>
      <c r="CG22" s="142">
        <v>166413830</v>
      </c>
      <c r="CH22" s="142">
        <v>134497.96610169491</v>
      </c>
      <c r="CI22" s="142">
        <v>134421.51050080775</v>
      </c>
      <c r="CK22" s="47" t="str">
        <f t="shared" si="36"/>
        <v>大阪市</v>
      </c>
      <c r="CL22" s="105">
        <f t="shared" si="0"/>
        <v>7.7289915394869277E-2</v>
      </c>
      <c r="CM22" s="105">
        <f t="shared" si="37"/>
        <v>7.6999999999999999E-2</v>
      </c>
      <c r="CN22" s="105">
        <f t="shared" si="38"/>
        <v>7.6294164268134984E-2</v>
      </c>
      <c r="CO22" s="105">
        <f t="shared" si="39"/>
        <v>7.5999999999999998E-2</v>
      </c>
      <c r="CP22" s="182">
        <f t="shared" si="40"/>
        <v>0.10000000000000009</v>
      </c>
      <c r="CQ22" s="47" t="str">
        <f t="shared" si="41"/>
        <v>大阪市</v>
      </c>
      <c r="CR22" s="105">
        <f t="shared" si="1"/>
        <v>7.7281754128240704E-2</v>
      </c>
      <c r="CS22" s="105">
        <f t="shared" si="42"/>
        <v>7.6999999999999999E-2</v>
      </c>
      <c r="CT22" s="105">
        <f t="shared" si="43"/>
        <v>7.6213517985511472E-2</v>
      </c>
      <c r="CU22" s="105">
        <f t="shared" si="44"/>
        <v>7.5999999999999998E-2</v>
      </c>
      <c r="CV22" s="182">
        <f t="shared" si="45"/>
        <v>0.10000000000000009</v>
      </c>
      <c r="CW22" s="48"/>
      <c r="CX22" s="105">
        <f t="shared" si="46"/>
        <v>7.1999999999999995E-2</v>
      </c>
      <c r="CY22" s="105">
        <f t="shared" si="47"/>
        <v>7.0999999999999994E-2</v>
      </c>
      <c r="CZ22" s="182">
        <f t="shared" si="48"/>
        <v>0.10000000000000009</v>
      </c>
      <c r="DA22" s="105">
        <f t="shared" si="49"/>
        <v>7.1999999999999995E-2</v>
      </c>
      <c r="DB22" s="105">
        <f t="shared" si="50"/>
        <v>7.0999999999999994E-2</v>
      </c>
      <c r="DC22" s="182">
        <f t="shared" si="51"/>
        <v>0.10000000000000009</v>
      </c>
      <c r="DD22" s="212">
        <v>0</v>
      </c>
    </row>
    <row r="23" spans="2:108" s="18" customFormat="1" ht="13.5" customHeight="1">
      <c r="B23" s="61">
        <v>17</v>
      </c>
      <c r="C23" s="56" t="s">
        <v>102</v>
      </c>
      <c r="D23" s="170">
        <f>'市区町村別_在宅(医科)'!D23</f>
        <v>66</v>
      </c>
      <c r="E23" s="92">
        <v>9</v>
      </c>
      <c r="F23" s="92">
        <v>9</v>
      </c>
      <c r="G23" s="62">
        <f t="shared" si="2"/>
        <v>0.13636363636363635</v>
      </c>
      <c r="H23" s="62">
        <f t="shared" si="3"/>
        <v>0.13636363636363635</v>
      </c>
      <c r="I23" s="92">
        <v>1600710</v>
      </c>
      <c r="J23" s="92">
        <v>1600710</v>
      </c>
      <c r="K23" s="92">
        <f t="shared" si="4"/>
        <v>177856.66666666666</v>
      </c>
      <c r="L23" s="92">
        <f t="shared" si="5"/>
        <v>177856.66666666666</v>
      </c>
      <c r="M23" s="170">
        <f>'市区町村別_在宅(医科)'!M23</f>
        <v>214</v>
      </c>
      <c r="N23" s="92">
        <v>24</v>
      </c>
      <c r="O23" s="92">
        <v>24</v>
      </c>
      <c r="P23" s="62">
        <f t="shared" si="6"/>
        <v>0.11214953271028037</v>
      </c>
      <c r="Q23" s="62">
        <f t="shared" si="7"/>
        <v>0.11214953271028037</v>
      </c>
      <c r="R23" s="92">
        <v>3742220</v>
      </c>
      <c r="S23" s="92">
        <v>3742220</v>
      </c>
      <c r="T23" s="92">
        <f t="shared" si="8"/>
        <v>155925.83333333334</v>
      </c>
      <c r="U23" s="92">
        <f t="shared" si="9"/>
        <v>155925.83333333334</v>
      </c>
      <c r="V23" s="170">
        <f>'市区町村別_在宅(医科)'!V23</f>
        <v>7210</v>
      </c>
      <c r="W23" s="92">
        <v>126</v>
      </c>
      <c r="X23" s="92">
        <v>126</v>
      </c>
      <c r="Y23" s="62">
        <f t="shared" si="10"/>
        <v>1.7475728155339806E-2</v>
      </c>
      <c r="Z23" s="62">
        <f t="shared" si="11"/>
        <v>1.7475728155339806E-2</v>
      </c>
      <c r="AA23" s="92">
        <v>15685880</v>
      </c>
      <c r="AB23" s="92">
        <v>15685880</v>
      </c>
      <c r="AC23" s="92">
        <f t="shared" si="12"/>
        <v>124491.11111111111</v>
      </c>
      <c r="AD23" s="92">
        <f t="shared" si="13"/>
        <v>124491.11111111111</v>
      </c>
      <c r="AE23" s="92">
        <f>'市区町村別_在宅(医科)'!AE23</f>
        <v>7014</v>
      </c>
      <c r="AF23" s="92">
        <v>320</v>
      </c>
      <c r="AG23" s="92">
        <v>320</v>
      </c>
      <c r="AH23" s="62">
        <f t="shared" si="14"/>
        <v>4.5623039635015683E-2</v>
      </c>
      <c r="AI23" s="62">
        <f t="shared" si="15"/>
        <v>4.5623039635015683E-2</v>
      </c>
      <c r="AJ23" s="92">
        <v>48105140</v>
      </c>
      <c r="AK23" s="92">
        <v>48105140</v>
      </c>
      <c r="AL23" s="92">
        <f t="shared" si="16"/>
        <v>150328.5625</v>
      </c>
      <c r="AM23" s="92">
        <f t="shared" si="17"/>
        <v>150328.5625</v>
      </c>
      <c r="AN23" s="92">
        <f>'市区町村別_在宅(医科)'!AN23</f>
        <v>5477</v>
      </c>
      <c r="AO23" s="92">
        <v>605</v>
      </c>
      <c r="AP23" s="92">
        <v>605</v>
      </c>
      <c r="AQ23" s="62">
        <f t="shared" si="18"/>
        <v>0.11046193171444221</v>
      </c>
      <c r="AR23" s="62">
        <f t="shared" si="19"/>
        <v>0.11046193171444221</v>
      </c>
      <c r="AS23" s="92">
        <v>78313570</v>
      </c>
      <c r="AT23" s="92">
        <v>78313570</v>
      </c>
      <c r="AU23" s="92">
        <f t="shared" si="20"/>
        <v>129443.9173553719</v>
      </c>
      <c r="AV23" s="92">
        <f t="shared" si="21"/>
        <v>129443.9173553719</v>
      </c>
      <c r="AW23" s="92">
        <f>'市区町村別_在宅(医科)'!AW23</f>
        <v>2837</v>
      </c>
      <c r="AX23" s="92">
        <v>596</v>
      </c>
      <c r="AY23" s="92">
        <v>596</v>
      </c>
      <c r="AZ23" s="62">
        <f t="shared" si="22"/>
        <v>0.21008107155445893</v>
      </c>
      <c r="BA23" s="62">
        <f t="shared" si="23"/>
        <v>0.21008107155445893</v>
      </c>
      <c r="BB23" s="92">
        <v>77975760</v>
      </c>
      <c r="BC23" s="92">
        <v>77958910</v>
      </c>
      <c r="BD23" s="92">
        <f t="shared" si="24"/>
        <v>130831.81208053691</v>
      </c>
      <c r="BE23" s="92">
        <f t="shared" si="25"/>
        <v>130803.54026845637</v>
      </c>
      <c r="BF23" s="92">
        <f>'市区町村別_在宅(医科)'!BF23</f>
        <v>1152</v>
      </c>
      <c r="BG23" s="92">
        <v>283</v>
      </c>
      <c r="BH23" s="92">
        <v>283</v>
      </c>
      <c r="BI23" s="62">
        <f t="shared" si="26"/>
        <v>0.24565972222222221</v>
      </c>
      <c r="BJ23" s="62">
        <f t="shared" si="27"/>
        <v>0.24565972222222221</v>
      </c>
      <c r="BK23" s="92">
        <v>38974650</v>
      </c>
      <c r="BL23" s="92">
        <v>38974650</v>
      </c>
      <c r="BM23" s="92">
        <f t="shared" si="28"/>
        <v>137719.61130742051</v>
      </c>
      <c r="BN23" s="92">
        <f t="shared" si="29"/>
        <v>137719.61130742051</v>
      </c>
      <c r="BO23" s="92">
        <f>'市区町村別_在宅(医科)'!BO23</f>
        <v>23970</v>
      </c>
      <c r="BP23" s="92">
        <f t="shared" ref="BP23:BQ78" si="52">SUM(E23,N23,W23,AF23,AO23,AX23,BG23)</f>
        <v>1963</v>
      </c>
      <c r="BQ23" s="92">
        <f t="shared" si="52"/>
        <v>1963</v>
      </c>
      <c r="BR23" s="62">
        <f t="shared" si="31"/>
        <v>8.1894034209428451E-2</v>
      </c>
      <c r="BS23" s="62">
        <f t="shared" si="32"/>
        <v>8.1894034209428451E-2</v>
      </c>
      <c r="BT23" s="92">
        <f t="shared" si="33"/>
        <v>264397930</v>
      </c>
      <c r="BU23" s="92">
        <f t="shared" si="33"/>
        <v>264381080</v>
      </c>
      <c r="BV23" s="92">
        <f t="shared" si="34"/>
        <v>134690.7437595517</v>
      </c>
      <c r="BW23" s="92">
        <f t="shared" si="35"/>
        <v>134682.15995924606</v>
      </c>
      <c r="BY23" s="184">
        <v>17</v>
      </c>
      <c r="BZ23" s="56" t="s">
        <v>102</v>
      </c>
      <c r="CA23" s="142">
        <v>23535</v>
      </c>
      <c r="CB23" s="142">
        <v>1815</v>
      </c>
      <c r="CC23" s="142">
        <v>1814</v>
      </c>
      <c r="CD23" s="29">
        <v>7.7119184193753978E-2</v>
      </c>
      <c r="CE23" s="29">
        <v>7.7076694285107286E-2</v>
      </c>
      <c r="CF23" s="142">
        <v>239026830</v>
      </c>
      <c r="CG23" s="142">
        <v>238729620</v>
      </c>
      <c r="CH23" s="142">
        <v>131695.22314049586</v>
      </c>
      <c r="CI23" s="142">
        <v>131603.98015435503</v>
      </c>
      <c r="CK23" s="47" t="str">
        <f t="shared" si="36"/>
        <v>阿倍野区</v>
      </c>
      <c r="CL23" s="105">
        <f t="shared" si="0"/>
        <v>7.7072653349832071E-2</v>
      </c>
      <c r="CM23" s="105">
        <f t="shared" si="37"/>
        <v>7.6999999999999999E-2</v>
      </c>
      <c r="CN23" s="105">
        <f t="shared" si="38"/>
        <v>7.465204555040067E-2</v>
      </c>
      <c r="CO23" s="105">
        <f t="shared" si="39"/>
        <v>7.4999999999999997E-2</v>
      </c>
      <c r="CP23" s="182">
        <f t="shared" si="40"/>
        <v>0.20000000000000018</v>
      </c>
      <c r="CQ23" s="47" t="str">
        <f t="shared" si="41"/>
        <v>阿倍野区</v>
      </c>
      <c r="CR23" s="105">
        <f t="shared" si="1"/>
        <v>7.7013729302928519E-2</v>
      </c>
      <c r="CS23" s="105">
        <f t="shared" si="42"/>
        <v>7.6999999999999999E-2</v>
      </c>
      <c r="CT23" s="105">
        <f t="shared" si="43"/>
        <v>7.45917936976562E-2</v>
      </c>
      <c r="CU23" s="105">
        <f t="shared" si="44"/>
        <v>7.4999999999999997E-2</v>
      </c>
      <c r="CV23" s="182">
        <f t="shared" si="45"/>
        <v>0.20000000000000018</v>
      </c>
      <c r="CW23" s="48"/>
      <c r="CX23" s="105">
        <f t="shared" si="46"/>
        <v>7.1999999999999995E-2</v>
      </c>
      <c r="CY23" s="105">
        <f t="shared" si="47"/>
        <v>7.0999999999999994E-2</v>
      </c>
      <c r="CZ23" s="182">
        <f t="shared" si="48"/>
        <v>0.10000000000000009</v>
      </c>
      <c r="DA23" s="105">
        <f t="shared" si="49"/>
        <v>7.1999999999999995E-2</v>
      </c>
      <c r="DB23" s="105">
        <f t="shared" si="50"/>
        <v>7.0999999999999994E-2</v>
      </c>
      <c r="DC23" s="182">
        <f t="shared" si="51"/>
        <v>0.10000000000000009</v>
      </c>
      <c r="DD23" s="212">
        <v>0</v>
      </c>
    </row>
    <row r="24" spans="2:108" s="18" customFormat="1" ht="13.5" customHeight="1">
      <c r="B24" s="61">
        <v>18</v>
      </c>
      <c r="C24" s="56" t="s">
        <v>64</v>
      </c>
      <c r="D24" s="170">
        <f>'市区町村別_在宅(医科)'!D24</f>
        <v>38</v>
      </c>
      <c r="E24" s="92">
        <v>6</v>
      </c>
      <c r="F24" s="92">
        <v>6</v>
      </c>
      <c r="G24" s="62">
        <f t="shared" si="2"/>
        <v>0.15789473684210525</v>
      </c>
      <c r="H24" s="62">
        <f t="shared" si="3"/>
        <v>0.15789473684210525</v>
      </c>
      <c r="I24" s="92">
        <v>1639610</v>
      </c>
      <c r="J24" s="92">
        <v>1639610</v>
      </c>
      <c r="K24" s="92">
        <f t="shared" si="4"/>
        <v>273268.33333333331</v>
      </c>
      <c r="L24" s="92">
        <f t="shared" si="5"/>
        <v>273268.33333333331</v>
      </c>
      <c r="M24" s="170">
        <f>'市区町村別_在宅(医科)'!M24</f>
        <v>146</v>
      </c>
      <c r="N24" s="92">
        <v>29</v>
      </c>
      <c r="O24" s="92">
        <v>29</v>
      </c>
      <c r="P24" s="62">
        <f t="shared" si="6"/>
        <v>0.19863013698630136</v>
      </c>
      <c r="Q24" s="62">
        <f t="shared" si="7"/>
        <v>0.19863013698630136</v>
      </c>
      <c r="R24" s="92">
        <v>4840530</v>
      </c>
      <c r="S24" s="92">
        <v>4840530</v>
      </c>
      <c r="T24" s="92">
        <f t="shared" si="8"/>
        <v>166914.8275862069</v>
      </c>
      <c r="U24" s="92">
        <f t="shared" si="9"/>
        <v>166914.8275862069</v>
      </c>
      <c r="V24" s="170">
        <f>'市区町村別_在宅(医科)'!V24</f>
        <v>6534</v>
      </c>
      <c r="W24" s="92">
        <v>171</v>
      </c>
      <c r="X24" s="92">
        <v>171</v>
      </c>
      <c r="Y24" s="62">
        <f t="shared" si="10"/>
        <v>2.6170798898071626E-2</v>
      </c>
      <c r="Z24" s="62">
        <f t="shared" si="11"/>
        <v>2.6170798898071626E-2</v>
      </c>
      <c r="AA24" s="92">
        <v>26120590</v>
      </c>
      <c r="AB24" s="92">
        <v>26120590</v>
      </c>
      <c r="AC24" s="92">
        <f t="shared" si="12"/>
        <v>152751.98830409357</v>
      </c>
      <c r="AD24" s="92">
        <f t="shared" si="13"/>
        <v>152751.98830409357</v>
      </c>
      <c r="AE24" s="92">
        <f>'市区町村別_在宅(医科)'!AE24</f>
        <v>6337</v>
      </c>
      <c r="AF24" s="92">
        <v>323</v>
      </c>
      <c r="AG24" s="92">
        <v>323</v>
      </c>
      <c r="AH24" s="62">
        <f t="shared" si="14"/>
        <v>5.0970490768502449E-2</v>
      </c>
      <c r="AI24" s="62">
        <f t="shared" si="15"/>
        <v>5.0970490768502449E-2</v>
      </c>
      <c r="AJ24" s="92">
        <v>42622030</v>
      </c>
      <c r="AK24" s="92">
        <v>42622030</v>
      </c>
      <c r="AL24" s="92">
        <f t="shared" si="16"/>
        <v>131956.74922600618</v>
      </c>
      <c r="AM24" s="92">
        <f t="shared" si="17"/>
        <v>131956.74922600618</v>
      </c>
      <c r="AN24" s="92">
        <f>'市区町村別_在宅(医科)'!AN24</f>
        <v>4894</v>
      </c>
      <c r="AO24" s="92">
        <v>592</v>
      </c>
      <c r="AP24" s="92">
        <v>592</v>
      </c>
      <c r="AQ24" s="62">
        <f t="shared" si="18"/>
        <v>0.12096444626072742</v>
      </c>
      <c r="AR24" s="62">
        <f t="shared" si="19"/>
        <v>0.12096444626072742</v>
      </c>
      <c r="AS24" s="92">
        <v>80658750</v>
      </c>
      <c r="AT24" s="92">
        <v>80658750</v>
      </c>
      <c r="AU24" s="92">
        <f t="shared" si="20"/>
        <v>136247.88851351352</v>
      </c>
      <c r="AV24" s="92">
        <f t="shared" si="21"/>
        <v>136247.88851351352</v>
      </c>
      <c r="AW24" s="92">
        <f>'市区町村別_在宅(医科)'!AW24</f>
        <v>2661</v>
      </c>
      <c r="AX24" s="92">
        <v>513</v>
      </c>
      <c r="AY24" s="92">
        <v>513</v>
      </c>
      <c r="AZ24" s="62">
        <f t="shared" si="22"/>
        <v>0.19278466741826381</v>
      </c>
      <c r="BA24" s="62">
        <f t="shared" si="23"/>
        <v>0.19278466741826381</v>
      </c>
      <c r="BB24" s="92">
        <v>67321700</v>
      </c>
      <c r="BC24" s="92">
        <v>67321700</v>
      </c>
      <c r="BD24" s="92">
        <f t="shared" si="24"/>
        <v>131231.38401559455</v>
      </c>
      <c r="BE24" s="92">
        <f t="shared" si="25"/>
        <v>131231.38401559455</v>
      </c>
      <c r="BF24" s="92">
        <f>'市区町村別_在宅(医科)'!BF24</f>
        <v>1051</v>
      </c>
      <c r="BG24" s="92">
        <v>267</v>
      </c>
      <c r="BH24" s="92">
        <v>267</v>
      </c>
      <c r="BI24" s="62">
        <f t="shared" si="26"/>
        <v>0.25404376784015226</v>
      </c>
      <c r="BJ24" s="62">
        <f t="shared" si="27"/>
        <v>0.25404376784015226</v>
      </c>
      <c r="BK24" s="92">
        <v>34396480</v>
      </c>
      <c r="BL24" s="92">
        <v>34396480</v>
      </c>
      <c r="BM24" s="92">
        <f t="shared" si="28"/>
        <v>128825.76779026217</v>
      </c>
      <c r="BN24" s="92">
        <f t="shared" si="29"/>
        <v>128825.76779026217</v>
      </c>
      <c r="BO24" s="92">
        <f>'市区町村別_在宅(医科)'!BO24</f>
        <v>21661</v>
      </c>
      <c r="BP24" s="92">
        <f t="shared" si="52"/>
        <v>1901</v>
      </c>
      <c r="BQ24" s="92">
        <f t="shared" si="52"/>
        <v>1901</v>
      </c>
      <c r="BR24" s="62">
        <f t="shared" si="31"/>
        <v>8.7761414523798528E-2</v>
      </c>
      <c r="BS24" s="62">
        <f t="shared" si="32"/>
        <v>8.7761414523798528E-2</v>
      </c>
      <c r="BT24" s="92">
        <f t="shared" ref="BT24:BU80" si="53">SUM(I24,R24,AA24,AJ24,AS24,BB24,BK24)</f>
        <v>257599690</v>
      </c>
      <c r="BU24" s="92">
        <f t="shared" si="53"/>
        <v>257599690</v>
      </c>
      <c r="BV24" s="92">
        <f t="shared" si="34"/>
        <v>135507.46449237244</v>
      </c>
      <c r="BW24" s="92">
        <f t="shared" si="35"/>
        <v>135507.46449237244</v>
      </c>
      <c r="BY24" s="184">
        <v>18</v>
      </c>
      <c r="BZ24" s="56" t="s">
        <v>64</v>
      </c>
      <c r="CA24" s="142">
        <v>21156</v>
      </c>
      <c r="CB24" s="142">
        <v>1804</v>
      </c>
      <c r="CC24" s="142">
        <v>1801</v>
      </c>
      <c r="CD24" s="29">
        <v>8.5271317829457363E-2</v>
      </c>
      <c r="CE24" s="29">
        <v>8.5129514085838534E-2</v>
      </c>
      <c r="CF24" s="142">
        <v>250097930</v>
      </c>
      <c r="CG24" s="142">
        <v>249514950</v>
      </c>
      <c r="CH24" s="142">
        <v>138635.21618625277</v>
      </c>
      <c r="CI24" s="142">
        <v>138542.44863964463</v>
      </c>
      <c r="CK24" s="47" t="str">
        <f t="shared" si="36"/>
        <v>羽曳野市</v>
      </c>
      <c r="CL24" s="105">
        <f t="shared" si="0"/>
        <v>7.6046221111805118E-2</v>
      </c>
      <c r="CM24" s="105">
        <f t="shared" si="37"/>
        <v>7.5999999999999998E-2</v>
      </c>
      <c r="CN24" s="105">
        <f t="shared" si="38"/>
        <v>7.4809488032628532E-2</v>
      </c>
      <c r="CO24" s="105">
        <f t="shared" si="39"/>
        <v>7.4999999999999997E-2</v>
      </c>
      <c r="CP24" s="182">
        <f t="shared" si="40"/>
        <v>0.10000000000000009</v>
      </c>
      <c r="CQ24" s="47" t="str">
        <f t="shared" si="41"/>
        <v>羽曳野市</v>
      </c>
      <c r="CR24" s="105">
        <f t="shared" si="1"/>
        <v>7.6046221111805118E-2</v>
      </c>
      <c r="CS24" s="105">
        <f t="shared" si="42"/>
        <v>7.5999999999999998E-2</v>
      </c>
      <c r="CT24" s="105">
        <f t="shared" si="43"/>
        <v>7.4702157346785453E-2</v>
      </c>
      <c r="CU24" s="105">
        <f t="shared" si="44"/>
        <v>7.4999999999999997E-2</v>
      </c>
      <c r="CV24" s="182">
        <f t="shared" si="45"/>
        <v>0.10000000000000009</v>
      </c>
      <c r="CW24" s="48"/>
      <c r="CX24" s="105">
        <f t="shared" si="46"/>
        <v>7.1999999999999995E-2</v>
      </c>
      <c r="CY24" s="105">
        <f t="shared" si="47"/>
        <v>7.0999999999999994E-2</v>
      </c>
      <c r="CZ24" s="182">
        <f t="shared" si="48"/>
        <v>0.10000000000000009</v>
      </c>
      <c r="DA24" s="105">
        <f t="shared" si="49"/>
        <v>7.1999999999999995E-2</v>
      </c>
      <c r="DB24" s="105">
        <f t="shared" si="50"/>
        <v>7.0999999999999994E-2</v>
      </c>
      <c r="DC24" s="182">
        <f t="shared" si="51"/>
        <v>0.10000000000000009</v>
      </c>
      <c r="DD24" s="212">
        <v>0</v>
      </c>
    </row>
    <row r="25" spans="2:108" s="18" customFormat="1" ht="13.5" customHeight="1">
      <c r="B25" s="61">
        <v>19</v>
      </c>
      <c r="C25" s="56" t="s">
        <v>103</v>
      </c>
      <c r="D25" s="170">
        <f>'市区町村別_在宅(医科)'!D25</f>
        <v>51</v>
      </c>
      <c r="E25" s="92">
        <v>7</v>
      </c>
      <c r="F25" s="92">
        <v>7</v>
      </c>
      <c r="G25" s="62">
        <f t="shared" si="2"/>
        <v>0.13725490196078433</v>
      </c>
      <c r="H25" s="62">
        <f t="shared" si="3"/>
        <v>0.13725490196078433</v>
      </c>
      <c r="I25" s="92">
        <v>1921750</v>
      </c>
      <c r="J25" s="92">
        <v>1921750</v>
      </c>
      <c r="K25" s="92">
        <f t="shared" si="4"/>
        <v>274535.71428571426</v>
      </c>
      <c r="L25" s="92">
        <f t="shared" si="5"/>
        <v>274535.71428571426</v>
      </c>
      <c r="M25" s="170">
        <f>'市区町村別_在宅(医科)'!M25</f>
        <v>197</v>
      </c>
      <c r="N25" s="92">
        <v>10</v>
      </c>
      <c r="O25" s="92">
        <v>10</v>
      </c>
      <c r="P25" s="62">
        <f t="shared" si="6"/>
        <v>5.0761421319796954E-2</v>
      </c>
      <c r="Q25" s="62">
        <f t="shared" si="7"/>
        <v>5.0761421319796954E-2</v>
      </c>
      <c r="R25" s="92">
        <v>864890</v>
      </c>
      <c r="S25" s="92">
        <v>864890</v>
      </c>
      <c r="T25" s="92">
        <f t="shared" si="8"/>
        <v>86489</v>
      </c>
      <c r="U25" s="92">
        <f t="shared" si="9"/>
        <v>86489</v>
      </c>
      <c r="V25" s="170">
        <f>'市区町村別_在宅(医科)'!V25</f>
        <v>4909</v>
      </c>
      <c r="W25" s="92">
        <v>107</v>
      </c>
      <c r="X25" s="92">
        <v>107</v>
      </c>
      <c r="Y25" s="62">
        <f t="shared" si="10"/>
        <v>2.1796699938887758E-2</v>
      </c>
      <c r="Z25" s="62">
        <f t="shared" si="11"/>
        <v>2.1796699938887758E-2</v>
      </c>
      <c r="AA25" s="92">
        <v>15741950</v>
      </c>
      <c r="AB25" s="92">
        <v>15741950</v>
      </c>
      <c r="AC25" s="92">
        <f t="shared" si="12"/>
        <v>147121.02803738319</v>
      </c>
      <c r="AD25" s="92">
        <f t="shared" si="13"/>
        <v>147121.02803738319</v>
      </c>
      <c r="AE25" s="92">
        <f>'市区町村別_在宅(医科)'!AE25</f>
        <v>4424</v>
      </c>
      <c r="AF25" s="92">
        <v>188</v>
      </c>
      <c r="AG25" s="92">
        <v>188</v>
      </c>
      <c r="AH25" s="62">
        <f t="shared" si="14"/>
        <v>4.2495479204339964E-2</v>
      </c>
      <c r="AI25" s="62">
        <f t="shared" si="15"/>
        <v>4.2495479204339964E-2</v>
      </c>
      <c r="AJ25" s="92">
        <v>26586260</v>
      </c>
      <c r="AK25" s="92">
        <v>26586260</v>
      </c>
      <c r="AL25" s="92">
        <f t="shared" si="16"/>
        <v>141416.27659574468</v>
      </c>
      <c r="AM25" s="92">
        <f t="shared" si="17"/>
        <v>141416.27659574468</v>
      </c>
      <c r="AN25" s="92">
        <f>'市区町村別_在宅(医科)'!AN25</f>
        <v>3223</v>
      </c>
      <c r="AO25" s="92">
        <v>297</v>
      </c>
      <c r="AP25" s="92">
        <v>297</v>
      </c>
      <c r="AQ25" s="62">
        <f t="shared" si="18"/>
        <v>9.2150170648464161E-2</v>
      </c>
      <c r="AR25" s="62">
        <f t="shared" si="19"/>
        <v>9.2150170648464161E-2</v>
      </c>
      <c r="AS25" s="92">
        <v>42695680</v>
      </c>
      <c r="AT25" s="92">
        <v>42695680</v>
      </c>
      <c r="AU25" s="92">
        <f t="shared" si="20"/>
        <v>143756.49831649833</v>
      </c>
      <c r="AV25" s="92">
        <f t="shared" si="21"/>
        <v>143756.49831649833</v>
      </c>
      <c r="AW25" s="92">
        <f>'市区町村別_在宅(医科)'!AW25</f>
        <v>1652</v>
      </c>
      <c r="AX25" s="92">
        <v>278</v>
      </c>
      <c r="AY25" s="92">
        <v>277</v>
      </c>
      <c r="AZ25" s="62">
        <f t="shared" si="22"/>
        <v>0.16828087167070219</v>
      </c>
      <c r="BA25" s="62">
        <f t="shared" si="23"/>
        <v>0.16767554479418886</v>
      </c>
      <c r="BB25" s="92">
        <v>38587000</v>
      </c>
      <c r="BC25" s="92">
        <v>38536640</v>
      </c>
      <c r="BD25" s="92">
        <f t="shared" si="24"/>
        <v>138802.1582733813</v>
      </c>
      <c r="BE25" s="92">
        <f t="shared" si="25"/>
        <v>139121.4440433213</v>
      </c>
      <c r="BF25" s="92">
        <f>'市区町村別_在宅(医科)'!BF25</f>
        <v>642</v>
      </c>
      <c r="BG25" s="92">
        <v>145</v>
      </c>
      <c r="BH25" s="92">
        <v>145</v>
      </c>
      <c r="BI25" s="62">
        <f t="shared" si="26"/>
        <v>0.22585669781931464</v>
      </c>
      <c r="BJ25" s="62">
        <f t="shared" si="27"/>
        <v>0.22585669781931464</v>
      </c>
      <c r="BK25" s="92">
        <v>18850230</v>
      </c>
      <c r="BL25" s="92">
        <v>18850230</v>
      </c>
      <c r="BM25" s="92">
        <f t="shared" si="28"/>
        <v>130001.58620689655</v>
      </c>
      <c r="BN25" s="92">
        <f t="shared" si="29"/>
        <v>130001.58620689655</v>
      </c>
      <c r="BO25" s="92">
        <f>'市区町村別_在宅(医科)'!BO25</f>
        <v>15098</v>
      </c>
      <c r="BP25" s="92">
        <f t="shared" si="52"/>
        <v>1032</v>
      </c>
      <c r="BQ25" s="92">
        <f t="shared" si="52"/>
        <v>1031</v>
      </c>
      <c r="BR25" s="62">
        <f t="shared" si="31"/>
        <v>6.8353424294608556E-2</v>
      </c>
      <c r="BS25" s="62">
        <f t="shared" si="32"/>
        <v>6.8287190356338581E-2</v>
      </c>
      <c r="BT25" s="92">
        <f t="shared" si="53"/>
        <v>145247760</v>
      </c>
      <c r="BU25" s="92">
        <f t="shared" si="53"/>
        <v>145197400</v>
      </c>
      <c r="BV25" s="92">
        <f t="shared" si="34"/>
        <v>140743.95348837209</v>
      </c>
      <c r="BW25" s="92">
        <f t="shared" si="35"/>
        <v>140831.61978661493</v>
      </c>
      <c r="BY25" s="184">
        <v>19</v>
      </c>
      <c r="BZ25" s="56" t="s">
        <v>103</v>
      </c>
      <c r="CA25" s="142">
        <v>14723</v>
      </c>
      <c r="CB25" s="142">
        <v>975</v>
      </c>
      <c r="CC25" s="142">
        <v>974</v>
      </c>
      <c r="CD25" s="29">
        <v>6.622291652516471E-2</v>
      </c>
      <c r="CE25" s="29">
        <v>6.6154995585138904E-2</v>
      </c>
      <c r="CF25" s="142">
        <v>131942340</v>
      </c>
      <c r="CG25" s="142">
        <v>131796190</v>
      </c>
      <c r="CH25" s="142">
        <v>135325.47692307693</v>
      </c>
      <c r="CI25" s="142">
        <v>135314.363449692</v>
      </c>
      <c r="CK25" s="47" t="str">
        <f t="shared" si="36"/>
        <v>堺市西区</v>
      </c>
      <c r="CL25" s="105">
        <f t="shared" si="0"/>
        <v>7.547711292868417E-2</v>
      </c>
      <c r="CM25" s="105">
        <f t="shared" si="37"/>
        <v>7.4999999999999997E-2</v>
      </c>
      <c r="CN25" s="105">
        <f t="shared" si="38"/>
        <v>7.3596694052245781E-2</v>
      </c>
      <c r="CO25" s="105">
        <f t="shared" si="39"/>
        <v>7.3999999999999996E-2</v>
      </c>
      <c r="CP25" s="182">
        <f t="shared" si="40"/>
        <v>0.10000000000000009</v>
      </c>
      <c r="CQ25" s="47" t="str">
        <f t="shared" si="41"/>
        <v>堺市西区</v>
      </c>
      <c r="CR25" s="105">
        <f t="shared" si="1"/>
        <v>7.547711292868417E-2</v>
      </c>
      <c r="CS25" s="105">
        <f t="shared" si="42"/>
        <v>7.4999999999999997E-2</v>
      </c>
      <c r="CT25" s="105">
        <f t="shared" si="43"/>
        <v>7.3449107098932459E-2</v>
      </c>
      <c r="CU25" s="105">
        <f t="shared" si="44"/>
        <v>7.2999999999999995E-2</v>
      </c>
      <c r="CV25" s="182">
        <f t="shared" si="45"/>
        <v>0.20000000000000018</v>
      </c>
      <c r="CW25" s="48"/>
      <c r="CX25" s="105">
        <f t="shared" si="46"/>
        <v>7.1999999999999995E-2</v>
      </c>
      <c r="CY25" s="105">
        <f t="shared" si="47"/>
        <v>7.0999999999999994E-2</v>
      </c>
      <c r="CZ25" s="182">
        <f t="shared" si="48"/>
        <v>0.10000000000000009</v>
      </c>
      <c r="DA25" s="105">
        <f t="shared" si="49"/>
        <v>7.1999999999999995E-2</v>
      </c>
      <c r="DB25" s="105">
        <f t="shared" si="50"/>
        <v>7.0999999999999994E-2</v>
      </c>
      <c r="DC25" s="182">
        <f t="shared" si="51"/>
        <v>0.10000000000000009</v>
      </c>
      <c r="DD25" s="212">
        <v>0</v>
      </c>
    </row>
    <row r="26" spans="2:108" s="18" customFormat="1" ht="13.5" customHeight="1">
      <c r="B26" s="61">
        <v>20</v>
      </c>
      <c r="C26" s="56" t="s">
        <v>104</v>
      </c>
      <c r="D26" s="170">
        <f>'市区町村別_在宅(医科)'!D26</f>
        <v>45</v>
      </c>
      <c r="E26" s="92">
        <v>5</v>
      </c>
      <c r="F26" s="92">
        <v>5</v>
      </c>
      <c r="G26" s="62">
        <f t="shared" si="2"/>
        <v>0.1111111111111111</v>
      </c>
      <c r="H26" s="62">
        <f t="shared" si="3"/>
        <v>0.1111111111111111</v>
      </c>
      <c r="I26" s="92">
        <v>678300</v>
      </c>
      <c r="J26" s="92">
        <v>678300</v>
      </c>
      <c r="K26" s="92">
        <f t="shared" si="4"/>
        <v>135660</v>
      </c>
      <c r="L26" s="92">
        <f t="shared" si="5"/>
        <v>135660</v>
      </c>
      <c r="M26" s="170">
        <f>'市区町村別_在宅(医科)'!M26</f>
        <v>174</v>
      </c>
      <c r="N26" s="92">
        <v>18</v>
      </c>
      <c r="O26" s="92">
        <v>18</v>
      </c>
      <c r="P26" s="62">
        <f t="shared" si="6"/>
        <v>0.10344827586206896</v>
      </c>
      <c r="Q26" s="62">
        <f t="shared" si="7"/>
        <v>0.10344827586206896</v>
      </c>
      <c r="R26" s="92">
        <v>4394740</v>
      </c>
      <c r="S26" s="92">
        <v>4394740</v>
      </c>
      <c r="T26" s="92">
        <f t="shared" si="8"/>
        <v>244152.22222222222</v>
      </c>
      <c r="U26" s="92">
        <f t="shared" si="9"/>
        <v>244152.22222222222</v>
      </c>
      <c r="V26" s="170">
        <f>'市区町村別_在宅(医科)'!V26</f>
        <v>7541</v>
      </c>
      <c r="W26" s="92">
        <v>148</v>
      </c>
      <c r="X26" s="92">
        <v>148</v>
      </c>
      <c r="Y26" s="62">
        <f t="shared" si="10"/>
        <v>1.9626044291208063E-2</v>
      </c>
      <c r="Z26" s="62">
        <f t="shared" si="11"/>
        <v>1.9626044291208063E-2</v>
      </c>
      <c r="AA26" s="92">
        <v>16418000</v>
      </c>
      <c r="AB26" s="92">
        <v>16418000</v>
      </c>
      <c r="AC26" s="92">
        <f t="shared" si="12"/>
        <v>110932.43243243243</v>
      </c>
      <c r="AD26" s="92">
        <f t="shared" si="13"/>
        <v>110932.43243243243</v>
      </c>
      <c r="AE26" s="92">
        <f>'市区町村別_在宅(医科)'!AE26</f>
        <v>6731</v>
      </c>
      <c r="AF26" s="92">
        <v>305</v>
      </c>
      <c r="AG26" s="92">
        <v>305</v>
      </c>
      <c r="AH26" s="62">
        <f t="shared" si="14"/>
        <v>4.5312732134898233E-2</v>
      </c>
      <c r="AI26" s="62">
        <f t="shared" si="15"/>
        <v>4.5312732134898233E-2</v>
      </c>
      <c r="AJ26" s="92">
        <v>39494590</v>
      </c>
      <c r="AK26" s="92">
        <v>39494590</v>
      </c>
      <c r="AL26" s="92">
        <f t="shared" si="16"/>
        <v>129490.45901639345</v>
      </c>
      <c r="AM26" s="92">
        <f t="shared" si="17"/>
        <v>129490.45901639345</v>
      </c>
      <c r="AN26" s="92">
        <f>'市区町村別_在宅(医科)'!AN26</f>
        <v>4822</v>
      </c>
      <c r="AO26" s="92">
        <v>453</v>
      </c>
      <c r="AP26" s="92">
        <v>453</v>
      </c>
      <c r="AQ26" s="62">
        <f t="shared" si="18"/>
        <v>9.3944421401907924E-2</v>
      </c>
      <c r="AR26" s="62">
        <f t="shared" si="19"/>
        <v>9.3944421401907924E-2</v>
      </c>
      <c r="AS26" s="92">
        <v>53659480</v>
      </c>
      <c r="AT26" s="92">
        <v>53659480</v>
      </c>
      <c r="AU26" s="92">
        <f t="shared" si="20"/>
        <v>118453.59823399558</v>
      </c>
      <c r="AV26" s="92">
        <f t="shared" si="21"/>
        <v>118453.59823399558</v>
      </c>
      <c r="AW26" s="92">
        <f>'市区町村別_在宅(医科)'!AW26</f>
        <v>2392</v>
      </c>
      <c r="AX26" s="92">
        <v>426</v>
      </c>
      <c r="AY26" s="92">
        <v>426</v>
      </c>
      <c r="AZ26" s="62">
        <f t="shared" si="22"/>
        <v>0.17809364548494983</v>
      </c>
      <c r="BA26" s="62">
        <f t="shared" si="23"/>
        <v>0.17809364548494983</v>
      </c>
      <c r="BB26" s="92">
        <v>51867330</v>
      </c>
      <c r="BC26" s="92">
        <v>51867330</v>
      </c>
      <c r="BD26" s="92">
        <f t="shared" si="24"/>
        <v>121754.29577464789</v>
      </c>
      <c r="BE26" s="92">
        <f t="shared" si="25"/>
        <v>121754.29577464789</v>
      </c>
      <c r="BF26" s="92">
        <f>'市区町村別_在宅(医科)'!BF26</f>
        <v>944</v>
      </c>
      <c r="BG26" s="92">
        <v>242</v>
      </c>
      <c r="BH26" s="92">
        <v>242</v>
      </c>
      <c r="BI26" s="62">
        <f t="shared" si="26"/>
        <v>0.25635593220338981</v>
      </c>
      <c r="BJ26" s="62">
        <f t="shared" si="27"/>
        <v>0.25635593220338981</v>
      </c>
      <c r="BK26" s="92">
        <v>27116490</v>
      </c>
      <c r="BL26" s="92">
        <v>27116490</v>
      </c>
      <c r="BM26" s="92">
        <f t="shared" si="28"/>
        <v>112051.61157024793</v>
      </c>
      <c r="BN26" s="92">
        <f t="shared" si="29"/>
        <v>112051.61157024793</v>
      </c>
      <c r="BO26" s="92">
        <f>'市区町村別_在宅(医科)'!BO26</f>
        <v>22649</v>
      </c>
      <c r="BP26" s="92">
        <f t="shared" si="52"/>
        <v>1597</v>
      </c>
      <c r="BQ26" s="92">
        <f t="shared" si="52"/>
        <v>1597</v>
      </c>
      <c r="BR26" s="62">
        <f t="shared" si="31"/>
        <v>7.0510839330654773E-2</v>
      </c>
      <c r="BS26" s="62">
        <f t="shared" si="32"/>
        <v>7.0510839330654773E-2</v>
      </c>
      <c r="BT26" s="92">
        <f t="shared" si="53"/>
        <v>193628930</v>
      </c>
      <c r="BU26" s="92">
        <f t="shared" si="53"/>
        <v>193628930</v>
      </c>
      <c r="BV26" s="92">
        <f t="shared" si="34"/>
        <v>121245.4164057608</v>
      </c>
      <c r="BW26" s="92">
        <f t="shared" si="35"/>
        <v>121245.4164057608</v>
      </c>
      <c r="BY26" s="184">
        <v>20</v>
      </c>
      <c r="BZ26" s="56" t="s">
        <v>104</v>
      </c>
      <c r="CA26" s="142">
        <v>21972</v>
      </c>
      <c r="CB26" s="142">
        <v>1543</v>
      </c>
      <c r="CC26" s="142">
        <v>1543</v>
      </c>
      <c r="CD26" s="29">
        <v>7.0225741853267798E-2</v>
      </c>
      <c r="CE26" s="29">
        <v>7.0225741853267798E-2</v>
      </c>
      <c r="CF26" s="142">
        <v>192166130</v>
      </c>
      <c r="CG26" s="142">
        <v>191873450</v>
      </c>
      <c r="CH26" s="142">
        <v>124540.58976020738</v>
      </c>
      <c r="CI26" s="142">
        <v>124350.90732339598</v>
      </c>
      <c r="CK26" s="47" t="str">
        <f t="shared" si="36"/>
        <v>鶴見区</v>
      </c>
      <c r="CL26" s="105">
        <f t="shared" si="0"/>
        <v>7.4438388940582217E-2</v>
      </c>
      <c r="CM26" s="105">
        <f t="shared" si="37"/>
        <v>7.3999999999999996E-2</v>
      </c>
      <c r="CN26" s="105">
        <f t="shared" si="38"/>
        <v>7.3737442766350025E-2</v>
      </c>
      <c r="CO26" s="105">
        <f t="shared" si="39"/>
        <v>7.3999999999999996E-2</v>
      </c>
      <c r="CP26" s="182">
        <f t="shared" si="40"/>
        <v>0</v>
      </c>
      <c r="CQ26" s="47" t="str">
        <f t="shared" si="41"/>
        <v>鶴見区</v>
      </c>
      <c r="CR26" s="105">
        <f t="shared" si="1"/>
        <v>7.4438388940582217E-2</v>
      </c>
      <c r="CS26" s="105">
        <f t="shared" si="42"/>
        <v>7.3999999999999996E-2</v>
      </c>
      <c r="CT26" s="105">
        <f t="shared" si="43"/>
        <v>7.3737442766350025E-2</v>
      </c>
      <c r="CU26" s="105">
        <f t="shared" si="44"/>
        <v>7.3999999999999996E-2</v>
      </c>
      <c r="CV26" s="182">
        <f t="shared" si="45"/>
        <v>0</v>
      </c>
      <c r="CW26" s="48"/>
      <c r="CX26" s="105">
        <f t="shared" si="46"/>
        <v>7.1999999999999995E-2</v>
      </c>
      <c r="CY26" s="105">
        <f t="shared" si="47"/>
        <v>7.0999999999999994E-2</v>
      </c>
      <c r="CZ26" s="182">
        <f t="shared" si="48"/>
        <v>0.10000000000000009</v>
      </c>
      <c r="DA26" s="105">
        <f t="shared" si="49"/>
        <v>7.1999999999999995E-2</v>
      </c>
      <c r="DB26" s="105">
        <f t="shared" si="50"/>
        <v>7.0999999999999994E-2</v>
      </c>
      <c r="DC26" s="182">
        <f t="shared" si="51"/>
        <v>0.10000000000000009</v>
      </c>
      <c r="DD26" s="212">
        <v>0</v>
      </c>
    </row>
    <row r="27" spans="2:108" s="18" customFormat="1" ht="13.5" customHeight="1">
      <c r="B27" s="61">
        <v>21</v>
      </c>
      <c r="C27" s="56" t="s">
        <v>105</v>
      </c>
      <c r="D27" s="170">
        <f>'市区町村別_在宅(医科)'!D27</f>
        <v>46</v>
      </c>
      <c r="E27" s="92">
        <v>8</v>
      </c>
      <c r="F27" s="92">
        <v>8</v>
      </c>
      <c r="G27" s="62">
        <f t="shared" si="2"/>
        <v>0.17391304347826086</v>
      </c>
      <c r="H27" s="62">
        <f t="shared" si="3"/>
        <v>0.17391304347826086</v>
      </c>
      <c r="I27" s="92">
        <v>860250</v>
      </c>
      <c r="J27" s="92">
        <v>860250</v>
      </c>
      <c r="K27" s="92">
        <f t="shared" si="4"/>
        <v>107531.25</v>
      </c>
      <c r="L27" s="92">
        <f t="shared" si="5"/>
        <v>107531.25</v>
      </c>
      <c r="M27" s="170">
        <f>'市区町村別_在宅(医科)'!M27</f>
        <v>126</v>
      </c>
      <c r="N27" s="92">
        <v>12</v>
      </c>
      <c r="O27" s="92">
        <v>12</v>
      </c>
      <c r="P27" s="62">
        <f t="shared" si="6"/>
        <v>9.5238095238095233E-2</v>
      </c>
      <c r="Q27" s="62">
        <f t="shared" si="7"/>
        <v>9.5238095238095233E-2</v>
      </c>
      <c r="R27" s="92">
        <v>2162430</v>
      </c>
      <c r="S27" s="92">
        <v>2162430</v>
      </c>
      <c r="T27" s="92">
        <f t="shared" si="8"/>
        <v>180202.5</v>
      </c>
      <c r="U27" s="92">
        <f t="shared" si="9"/>
        <v>180202.5</v>
      </c>
      <c r="V27" s="170">
        <f>'市区町村別_在宅(医科)'!V27</f>
        <v>4869</v>
      </c>
      <c r="W27" s="92">
        <v>101</v>
      </c>
      <c r="X27" s="92">
        <v>101</v>
      </c>
      <c r="Y27" s="62">
        <f t="shared" si="10"/>
        <v>2.0743479153830357E-2</v>
      </c>
      <c r="Z27" s="62">
        <f t="shared" si="11"/>
        <v>2.0743479153830357E-2</v>
      </c>
      <c r="AA27" s="92">
        <v>10718570</v>
      </c>
      <c r="AB27" s="92">
        <v>10718570</v>
      </c>
      <c r="AC27" s="92">
        <f t="shared" si="12"/>
        <v>106124.45544554456</v>
      </c>
      <c r="AD27" s="92">
        <f t="shared" si="13"/>
        <v>106124.45544554456</v>
      </c>
      <c r="AE27" s="92">
        <f>'市区町村別_在宅(医科)'!AE27</f>
        <v>4774</v>
      </c>
      <c r="AF27" s="92">
        <v>218</v>
      </c>
      <c r="AG27" s="92">
        <v>218</v>
      </c>
      <c r="AH27" s="62">
        <f t="shared" si="14"/>
        <v>4.5664013405948889E-2</v>
      </c>
      <c r="AI27" s="62">
        <f t="shared" si="15"/>
        <v>4.5664013405948889E-2</v>
      </c>
      <c r="AJ27" s="92">
        <v>29626220</v>
      </c>
      <c r="AK27" s="92">
        <v>29626220</v>
      </c>
      <c r="AL27" s="92">
        <f t="shared" si="16"/>
        <v>135900.09174311926</v>
      </c>
      <c r="AM27" s="92">
        <f t="shared" si="17"/>
        <v>135900.09174311926</v>
      </c>
      <c r="AN27" s="92">
        <f>'市区町村別_在宅(医科)'!AN27</f>
        <v>3257</v>
      </c>
      <c r="AO27" s="92">
        <v>372</v>
      </c>
      <c r="AP27" s="92">
        <v>372</v>
      </c>
      <c r="AQ27" s="62">
        <f t="shared" si="18"/>
        <v>0.11421553576911268</v>
      </c>
      <c r="AR27" s="62">
        <f t="shared" si="19"/>
        <v>0.11421553576911268</v>
      </c>
      <c r="AS27" s="92">
        <v>45856670</v>
      </c>
      <c r="AT27" s="92">
        <v>45856670</v>
      </c>
      <c r="AU27" s="92">
        <f t="shared" si="20"/>
        <v>123270.6182795699</v>
      </c>
      <c r="AV27" s="92">
        <f t="shared" si="21"/>
        <v>123270.6182795699</v>
      </c>
      <c r="AW27" s="92">
        <f>'市区町村別_在宅(医科)'!AW27</f>
        <v>1483</v>
      </c>
      <c r="AX27" s="92">
        <v>282</v>
      </c>
      <c r="AY27" s="92">
        <v>282</v>
      </c>
      <c r="AZ27" s="62">
        <f t="shared" si="22"/>
        <v>0.19015509103169251</v>
      </c>
      <c r="BA27" s="62">
        <f t="shared" si="23"/>
        <v>0.19015509103169251</v>
      </c>
      <c r="BB27" s="92">
        <v>33241420</v>
      </c>
      <c r="BC27" s="92">
        <v>33241420</v>
      </c>
      <c r="BD27" s="92">
        <f t="shared" si="24"/>
        <v>117877.37588652482</v>
      </c>
      <c r="BE27" s="92">
        <f t="shared" si="25"/>
        <v>117877.37588652482</v>
      </c>
      <c r="BF27" s="92">
        <f>'市区町村別_在宅(医科)'!BF27</f>
        <v>491</v>
      </c>
      <c r="BG27" s="92">
        <v>127</v>
      </c>
      <c r="BH27" s="92">
        <v>127</v>
      </c>
      <c r="BI27" s="62">
        <f t="shared" si="26"/>
        <v>0.25865580448065173</v>
      </c>
      <c r="BJ27" s="62">
        <f t="shared" si="27"/>
        <v>0.25865580448065173</v>
      </c>
      <c r="BK27" s="92">
        <v>15896750</v>
      </c>
      <c r="BL27" s="92">
        <v>15896750</v>
      </c>
      <c r="BM27" s="92">
        <f t="shared" si="28"/>
        <v>125171.25984251969</v>
      </c>
      <c r="BN27" s="92">
        <f t="shared" si="29"/>
        <v>125171.25984251969</v>
      </c>
      <c r="BO27" s="92">
        <f>'市区町村別_在宅(医科)'!BO27</f>
        <v>15046</v>
      </c>
      <c r="BP27" s="92">
        <f t="shared" si="52"/>
        <v>1120</v>
      </c>
      <c r="BQ27" s="92">
        <f t="shared" si="52"/>
        <v>1120</v>
      </c>
      <c r="BR27" s="62">
        <f t="shared" si="31"/>
        <v>7.4438388940582217E-2</v>
      </c>
      <c r="BS27" s="62">
        <f t="shared" si="32"/>
        <v>7.4438388940582217E-2</v>
      </c>
      <c r="BT27" s="92">
        <f t="shared" si="53"/>
        <v>138362310</v>
      </c>
      <c r="BU27" s="92">
        <f t="shared" si="53"/>
        <v>138362310</v>
      </c>
      <c r="BV27" s="92">
        <f t="shared" si="34"/>
        <v>123537.77678571429</v>
      </c>
      <c r="BW27" s="92">
        <f t="shared" si="35"/>
        <v>123537.77678571429</v>
      </c>
      <c r="BY27" s="184">
        <v>21</v>
      </c>
      <c r="BZ27" s="56" t="s">
        <v>105</v>
      </c>
      <c r="CA27" s="142">
        <v>14633</v>
      </c>
      <c r="CB27" s="142">
        <v>1079</v>
      </c>
      <c r="CC27" s="142">
        <v>1079</v>
      </c>
      <c r="CD27" s="29">
        <v>7.3737442766350025E-2</v>
      </c>
      <c r="CE27" s="29">
        <v>7.3737442766350025E-2</v>
      </c>
      <c r="CF27" s="142">
        <v>132485390</v>
      </c>
      <c r="CG27" s="142">
        <v>132341390</v>
      </c>
      <c r="CH27" s="142">
        <v>122785.34754402224</v>
      </c>
      <c r="CI27" s="142">
        <v>122651.890639481</v>
      </c>
      <c r="CK27" s="47" t="str">
        <f t="shared" si="36"/>
        <v>住之江区</v>
      </c>
      <c r="CL27" s="105">
        <f t="shared" si="0"/>
        <v>7.408557090382327E-2</v>
      </c>
      <c r="CM27" s="105">
        <f t="shared" si="37"/>
        <v>7.3999999999999996E-2</v>
      </c>
      <c r="CN27" s="105">
        <f t="shared" si="38"/>
        <v>7.1196202869180311E-2</v>
      </c>
      <c r="CO27" s="105">
        <f t="shared" si="39"/>
        <v>7.0999999999999994E-2</v>
      </c>
      <c r="CP27" s="182">
        <f t="shared" si="40"/>
        <v>0.30000000000000027</v>
      </c>
      <c r="CQ27" s="47" t="str">
        <f t="shared" si="41"/>
        <v>住之江区</v>
      </c>
      <c r="CR27" s="105">
        <f t="shared" si="1"/>
        <v>7.408557090382327E-2</v>
      </c>
      <c r="CS27" s="105">
        <f t="shared" si="42"/>
        <v>7.3999999999999996E-2</v>
      </c>
      <c r="CT27" s="105">
        <f t="shared" si="43"/>
        <v>7.1196202869180311E-2</v>
      </c>
      <c r="CU27" s="105">
        <f t="shared" si="44"/>
        <v>7.0999999999999994E-2</v>
      </c>
      <c r="CV27" s="182">
        <f t="shared" si="45"/>
        <v>0.30000000000000027</v>
      </c>
      <c r="CW27" s="48"/>
      <c r="CX27" s="105">
        <f t="shared" si="46"/>
        <v>7.1999999999999995E-2</v>
      </c>
      <c r="CY27" s="105">
        <f t="shared" si="47"/>
        <v>7.0999999999999994E-2</v>
      </c>
      <c r="CZ27" s="182">
        <f t="shared" si="48"/>
        <v>0.10000000000000009</v>
      </c>
      <c r="DA27" s="105">
        <f t="shared" si="49"/>
        <v>7.1999999999999995E-2</v>
      </c>
      <c r="DB27" s="105">
        <f t="shared" si="50"/>
        <v>7.0999999999999994E-2</v>
      </c>
      <c r="DC27" s="182">
        <f t="shared" si="51"/>
        <v>0.10000000000000009</v>
      </c>
      <c r="DD27" s="212">
        <v>0</v>
      </c>
    </row>
    <row r="28" spans="2:108" s="18" customFormat="1" ht="13.5" customHeight="1">
      <c r="B28" s="61">
        <v>22</v>
      </c>
      <c r="C28" s="56" t="s">
        <v>65</v>
      </c>
      <c r="D28" s="170">
        <f>'市区町村別_在宅(医科)'!D28</f>
        <v>49</v>
      </c>
      <c r="E28" s="92">
        <v>3</v>
      </c>
      <c r="F28" s="92">
        <v>3</v>
      </c>
      <c r="G28" s="62">
        <f t="shared" si="2"/>
        <v>6.1224489795918366E-2</v>
      </c>
      <c r="H28" s="62">
        <f t="shared" si="3"/>
        <v>6.1224489795918366E-2</v>
      </c>
      <c r="I28" s="92">
        <v>53000</v>
      </c>
      <c r="J28" s="92">
        <v>53000</v>
      </c>
      <c r="K28" s="92">
        <f t="shared" si="4"/>
        <v>17666.666666666668</v>
      </c>
      <c r="L28" s="92">
        <f t="shared" si="5"/>
        <v>17666.666666666668</v>
      </c>
      <c r="M28" s="170">
        <f>'市区町村別_在宅(医科)'!M28</f>
        <v>178</v>
      </c>
      <c r="N28" s="92">
        <v>16</v>
      </c>
      <c r="O28" s="92">
        <v>16</v>
      </c>
      <c r="P28" s="62">
        <f t="shared" si="6"/>
        <v>8.98876404494382E-2</v>
      </c>
      <c r="Q28" s="62">
        <f t="shared" si="7"/>
        <v>8.98876404494382E-2</v>
      </c>
      <c r="R28" s="92">
        <v>2841330</v>
      </c>
      <c r="S28" s="92">
        <v>2841330</v>
      </c>
      <c r="T28" s="92">
        <f t="shared" si="8"/>
        <v>177583.125</v>
      </c>
      <c r="U28" s="92">
        <f t="shared" si="9"/>
        <v>177583.125</v>
      </c>
      <c r="V28" s="170">
        <f>'市区町村別_在宅(医科)'!V28</f>
        <v>6656</v>
      </c>
      <c r="W28" s="92">
        <v>151</v>
      </c>
      <c r="X28" s="92">
        <v>151</v>
      </c>
      <c r="Y28" s="62">
        <f t="shared" si="10"/>
        <v>2.2686298076923076E-2</v>
      </c>
      <c r="Z28" s="62">
        <f t="shared" si="11"/>
        <v>2.2686298076923076E-2</v>
      </c>
      <c r="AA28" s="92">
        <v>20380130</v>
      </c>
      <c r="AB28" s="92">
        <v>20380130</v>
      </c>
      <c r="AC28" s="92">
        <f t="shared" si="12"/>
        <v>134967.74834437086</v>
      </c>
      <c r="AD28" s="92">
        <f t="shared" si="13"/>
        <v>134967.74834437086</v>
      </c>
      <c r="AE28" s="92">
        <f>'市区町村別_在宅(医科)'!AE28</f>
        <v>5923</v>
      </c>
      <c r="AF28" s="92">
        <v>288</v>
      </c>
      <c r="AG28" s="92">
        <v>288</v>
      </c>
      <c r="AH28" s="62">
        <f t="shared" si="14"/>
        <v>4.8624008104001352E-2</v>
      </c>
      <c r="AI28" s="62">
        <f t="shared" si="15"/>
        <v>4.8624008104001352E-2</v>
      </c>
      <c r="AJ28" s="92">
        <v>40737990</v>
      </c>
      <c r="AK28" s="92">
        <v>40737990</v>
      </c>
      <c r="AL28" s="92">
        <f t="shared" si="16"/>
        <v>141451.35416666666</v>
      </c>
      <c r="AM28" s="92">
        <f t="shared" si="17"/>
        <v>141451.35416666666</v>
      </c>
      <c r="AN28" s="92">
        <f>'市区町村別_在宅(医科)'!AN28</f>
        <v>3886</v>
      </c>
      <c r="AO28" s="92">
        <v>432</v>
      </c>
      <c r="AP28" s="92">
        <v>432</v>
      </c>
      <c r="AQ28" s="62">
        <f t="shared" si="18"/>
        <v>0.11116829644879053</v>
      </c>
      <c r="AR28" s="62">
        <f t="shared" si="19"/>
        <v>0.11116829644879053</v>
      </c>
      <c r="AS28" s="92">
        <v>57572080</v>
      </c>
      <c r="AT28" s="92">
        <v>57572080</v>
      </c>
      <c r="AU28" s="92">
        <f t="shared" si="20"/>
        <v>133268.70370370371</v>
      </c>
      <c r="AV28" s="92">
        <f t="shared" si="21"/>
        <v>133268.70370370371</v>
      </c>
      <c r="AW28" s="92">
        <f>'市区町村別_在宅(医科)'!AW28</f>
        <v>1880</v>
      </c>
      <c r="AX28" s="92">
        <v>356</v>
      </c>
      <c r="AY28" s="92">
        <v>356</v>
      </c>
      <c r="AZ28" s="62">
        <f t="shared" si="22"/>
        <v>0.18936170212765957</v>
      </c>
      <c r="BA28" s="62">
        <f t="shared" si="23"/>
        <v>0.18936170212765957</v>
      </c>
      <c r="BB28" s="92">
        <v>45433710</v>
      </c>
      <c r="BC28" s="92">
        <v>45433710</v>
      </c>
      <c r="BD28" s="92">
        <f t="shared" si="24"/>
        <v>127622.7808988764</v>
      </c>
      <c r="BE28" s="92">
        <f t="shared" si="25"/>
        <v>127622.7808988764</v>
      </c>
      <c r="BF28" s="92">
        <f>'市区町村別_在宅(医科)'!BF28</f>
        <v>757</v>
      </c>
      <c r="BG28" s="92">
        <v>186</v>
      </c>
      <c r="BH28" s="92">
        <v>186</v>
      </c>
      <c r="BI28" s="62">
        <f t="shared" si="26"/>
        <v>0.24570673712021135</v>
      </c>
      <c r="BJ28" s="62">
        <f t="shared" si="27"/>
        <v>0.24570673712021135</v>
      </c>
      <c r="BK28" s="92">
        <v>22900980</v>
      </c>
      <c r="BL28" s="92">
        <v>22900980</v>
      </c>
      <c r="BM28" s="92">
        <f t="shared" si="28"/>
        <v>123123.54838709677</v>
      </c>
      <c r="BN28" s="92">
        <f t="shared" si="29"/>
        <v>123123.54838709677</v>
      </c>
      <c r="BO28" s="92">
        <f>'市区町村別_在宅(医科)'!BO28</f>
        <v>19329</v>
      </c>
      <c r="BP28" s="92">
        <f t="shared" si="52"/>
        <v>1432</v>
      </c>
      <c r="BQ28" s="92">
        <f t="shared" si="52"/>
        <v>1432</v>
      </c>
      <c r="BR28" s="62">
        <f t="shared" si="31"/>
        <v>7.408557090382327E-2</v>
      </c>
      <c r="BS28" s="62">
        <f t="shared" si="32"/>
        <v>7.408557090382327E-2</v>
      </c>
      <c r="BT28" s="92">
        <f t="shared" si="53"/>
        <v>189919220</v>
      </c>
      <c r="BU28" s="92">
        <f t="shared" si="53"/>
        <v>189919220</v>
      </c>
      <c r="BV28" s="92">
        <f t="shared" si="34"/>
        <v>132625.15363128492</v>
      </c>
      <c r="BW28" s="92">
        <f t="shared" si="35"/>
        <v>132625.15363128492</v>
      </c>
      <c r="BY28" s="184">
        <v>22</v>
      </c>
      <c r="BZ28" s="56" t="s">
        <v>65</v>
      </c>
      <c r="CA28" s="142">
        <v>18751</v>
      </c>
      <c r="CB28" s="142">
        <v>1335</v>
      </c>
      <c r="CC28" s="142">
        <v>1335</v>
      </c>
      <c r="CD28" s="29">
        <v>7.1196202869180311E-2</v>
      </c>
      <c r="CE28" s="29">
        <v>7.1196202869180311E-2</v>
      </c>
      <c r="CF28" s="142">
        <v>183160730</v>
      </c>
      <c r="CG28" s="142">
        <v>183092930</v>
      </c>
      <c r="CH28" s="142">
        <v>137199.04868913858</v>
      </c>
      <c r="CI28" s="142">
        <v>137148.26217228465</v>
      </c>
      <c r="CK28" s="47" t="str">
        <f t="shared" si="36"/>
        <v>大阪狭山市</v>
      </c>
      <c r="CL28" s="105">
        <f t="shared" si="0"/>
        <v>7.3952254641909812E-2</v>
      </c>
      <c r="CM28" s="105">
        <f t="shared" si="37"/>
        <v>7.3999999999999996E-2</v>
      </c>
      <c r="CN28" s="105">
        <f t="shared" si="38"/>
        <v>7.1001990710019905E-2</v>
      </c>
      <c r="CO28" s="105">
        <f t="shared" si="39"/>
        <v>7.0999999999999994E-2</v>
      </c>
      <c r="CP28" s="182">
        <f t="shared" si="40"/>
        <v>0.30000000000000027</v>
      </c>
      <c r="CQ28" s="47" t="str">
        <f t="shared" si="41"/>
        <v>大阪狭山市</v>
      </c>
      <c r="CR28" s="105">
        <f t="shared" si="1"/>
        <v>7.3952254641909812E-2</v>
      </c>
      <c r="CS28" s="105">
        <f t="shared" si="42"/>
        <v>7.3999999999999996E-2</v>
      </c>
      <c r="CT28" s="105">
        <f t="shared" si="43"/>
        <v>7.0891395708913951E-2</v>
      </c>
      <c r="CU28" s="105">
        <f t="shared" si="44"/>
        <v>7.0999999999999994E-2</v>
      </c>
      <c r="CV28" s="182">
        <f t="shared" si="45"/>
        <v>0.30000000000000027</v>
      </c>
      <c r="CW28" s="48"/>
      <c r="CX28" s="105">
        <f t="shared" si="46"/>
        <v>7.1999999999999995E-2</v>
      </c>
      <c r="CY28" s="105">
        <f t="shared" si="47"/>
        <v>7.0999999999999994E-2</v>
      </c>
      <c r="CZ28" s="182">
        <f t="shared" si="48"/>
        <v>0.10000000000000009</v>
      </c>
      <c r="DA28" s="105">
        <f t="shared" si="49"/>
        <v>7.1999999999999995E-2</v>
      </c>
      <c r="DB28" s="105">
        <f t="shared" si="50"/>
        <v>7.0999999999999994E-2</v>
      </c>
      <c r="DC28" s="182">
        <f t="shared" si="51"/>
        <v>0.10000000000000009</v>
      </c>
      <c r="DD28" s="212">
        <v>0</v>
      </c>
    </row>
    <row r="29" spans="2:108" s="18" customFormat="1" ht="13.5" customHeight="1">
      <c r="B29" s="61">
        <v>23</v>
      </c>
      <c r="C29" s="56" t="s">
        <v>106</v>
      </c>
      <c r="D29" s="170">
        <f>'市区町村別_在宅(医科)'!D29</f>
        <v>84</v>
      </c>
      <c r="E29" s="92">
        <v>8</v>
      </c>
      <c r="F29" s="92">
        <v>8</v>
      </c>
      <c r="G29" s="62">
        <f t="shared" si="2"/>
        <v>9.5238095238095233E-2</v>
      </c>
      <c r="H29" s="62">
        <f t="shared" si="3"/>
        <v>9.5238095238095233E-2</v>
      </c>
      <c r="I29" s="92">
        <v>1154740</v>
      </c>
      <c r="J29" s="92">
        <v>1154740</v>
      </c>
      <c r="K29" s="92">
        <f t="shared" si="4"/>
        <v>144342.5</v>
      </c>
      <c r="L29" s="92">
        <f t="shared" si="5"/>
        <v>144342.5</v>
      </c>
      <c r="M29" s="170">
        <f>'市区町村別_在宅(医科)'!M29</f>
        <v>266</v>
      </c>
      <c r="N29" s="92">
        <v>29</v>
      </c>
      <c r="O29" s="92">
        <v>29</v>
      </c>
      <c r="P29" s="62">
        <f t="shared" si="6"/>
        <v>0.10902255639097744</v>
      </c>
      <c r="Q29" s="62">
        <f t="shared" si="7"/>
        <v>0.10902255639097744</v>
      </c>
      <c r="R29" s="92">
        <v>4400950</v>
      </c>
      <c r="S29" s="92">
        <v>4400950</v>
      </c>
      <c r="T29" s="92">
        <f t="shared" si="8"/>
        <v>151756.89655172414</v>
      </c>
      <c r="U29" s="92">
        <f t="shared" si="9"/>
        <v>151756.89655172414</v>
      </c>
      <c r="V29" s="170">
        <f>'市区町村別_在宅(医科)'!V29</f>
        <v>9928</v>
      </c>
      <c r="W29" s="92">
        <v>269</v>
      </c>
      <c r="X29" s="92">
        <v>269</v>
      </c>
      <c r="Y29" s="62">
        <f t="shared" si="10"/>
        <v>2.7095084609186141E-2</v>
      </c>
      <c r="Z29" s="62">
        <f t="shared" si="11"/>
        <v>2.7095084609186141E-2</v>
      </c>
      <c r="AA29" s="92">
        <v>34921630</v>
      </c>
      <c r="AB29" s="92">
        <v>34921630</v>
      </c>
      <c r="AC29" s="92">
        <f t="shared" si="12"/>
        <v>129820.18587360595</v>
      </c>
      <c r="AD29" s="92">
        <f t="shared" si="13"/>
        <v>129820.18587360595</v>
      </c>
      <c r="AE29" s="92">
        <f>'市区町村別_在宅(医科)'!AE29</f>
        <v>10262</v>
      </c>
      <c r="AF29" s="92">
        <v>559</v>
      </c>
      <c r="AG29" s="92">
        <v>559</v>
      </c>
      <c r="AH29" s="62">
        <f t="shared" si="14"/>
        <v>5.4472812317287081E-2</v>
      </c>
      <c r="AI29" s="62">
        <f t="shared" si="15"/>
        <v>5.4472812317287081E-2</v>
      </c>
      <c r="AJ29" s="92">
        <v>73814960</v>
      </c>
      <c r="AK29" s="92">
        <v>73814960</v>
      </c>
      <c r="AL29" s="92">
        <f t="shared" si="16"/>
        <v>132048.22898032199</v>
      </c>
      <c r="AM29" s="92">
        <f t="shared" si="17"/>
        <v>132048.22898032199</v>
      </c>
      <c r="AN29" s="92">
        <f>'市区町村別_在宅(医科)'!AN29</f>
        <v>6895</v>
      </c>
      <c r="AO29" s="92">
        <v>792</v>
      </c>
      <c r="AP29" s="92">
        <v>792</v>
      </c>
      <c r="AQ29" s="62">
        <f t="shared" si="18"/>
        <v>0.1148658448150834</v>
      </c>
      <c r="AR29" s="62">
        <f t="shared" si="19"/>
        <v>0.1148658448150834</v>
      </c>
      <c r="AS29" s="92">
        <v>104898620</v>
      </c>
      <c r="AT29" s="92">
        <v>104898620</v>
      </c>
      <c r="AU29" s="92">
        <f t="shared" si="20"/>
        <v>132447.75252525252</v>
      </c>
      <c r="AV29" s="92">
        <f t="shared" si="21"/>
        <v>132447.75252525252</v>
      </c>
      <c r="AW29" s="92">
        <f>'市区町村別_在宅(医科)'!AW29</f>
        <v>3001</v>
      </c>
      <c r="AX29" s="92">
        <v>596</v>
      </c>
      <c r="AY29" s="92">
        <v>596</v>
      </c>
      <c r="AZ29" s="62">
        <f t="shared" si="22"/>
        <v>0.19860046651116295</v>
      </c>
      <c r="BA29" s="62">
        <f t="shared" si="23"/>
        <v>0.19860046651116295</v>
      </c>
      <c r="BB29" s="92">
        <v>76911220</v>
      </c>
      <c r="BC29" s="92">
        <v>76911220</v>
      </c>
      <c r="BD29" s="92">
        <f t="shared" si="24"/>
        <v>129045.67114093959</v>
      </c>
      <c r="BE29" s="92">
        <f t="shared" si="25"/>
        <v>129045.67114093959</v>
      </c>
      <c r="BF29" s="92">
        <f>'市区町村別_在宅(医科)'!BF29</f>
        <v>931</v>
      </c>
      <c r="BG29" s="92">
        <v>271</v>
      </c>
      <c r="BH29" s="92">
        <v>271</v>
      </c>
      <c r="BI29" s="62">
        <f t="shared" si="26"/>
        <v>0.29108485499462944</v>
      </c>
      <c r="BJ29" s="62">
        <f t="shared" si="27"/>
        <v>0.29108485499462944</v>
      </c>
      <c r="BK29" s="92">
        <v>33449900</v>
      </c>
      <c r="BL29" s="92">
        <v>33449900</v>
      </c>
      <c r="BM29" s="92">
        <f t="shared" si="28"/>
        <v>123431.36531365314</v>
      </c>
      <c r="BN29" s="92">
        <f t="shared" si="29"/>
        <v>123431.36531365314</v>
      </c>
      <c r="BO29" s="92">
        <f>'市区町村別_在宅(医科)'!BO29</f>
        <v>31367</v>
      </c>
      <c r="BP29" s="92">
        <f t="shared" si="52"/>
        <v>2524</v>
      </c>
      <c r="BQ29" s="92">
        <f t="shared" si="52"/>
        <v>2524</v>
      </c>
      <c r="BR29" s="62">
        <f t="shared" si="31"/>
        <v>8.0466732553320375E-2</v>
      </c>
      <c r="BS29" s="62">
        <f t="shared" si="32"/>
        <v>8.0466732553320375E-2</v>
      </c>
      <c r="BT29" s="92">
        <f t="shared" si="53"/>
        <v>329552020</v>
      </c>
      <c r="BU29" s="92">
        <f t="shared" si="53"/>
        <v>329552020</v>
      </c>
      <c r="BV29" s="92">
        <f t="shared" si="34"/>
        <v>130567.36133122028</v>
      </c>
      <c r="BW29" s="92">
        <f t="shared" si="35"/>
        <v>130567.36133122028</v>
      </c>
      <c r="BY29" s="184">
        <v>23</v>
      </c>
      <c r="BZ29" s="56" t="s">
        <v>106</v>
      </c>
      <c r="CA29" s="142">
        <v>30883</v>
      </c>
      <c r="CB29" s="142">
        <v>2466</v>
      </c>
      <c r="CC29" s="142">
        <v>2464</v>
      </c>
      <c r="CD29" s="29">
        <v>7.9849755528931768E-2</v>
      </c>
      <c r="CE29" s="29">
        <v>7.9784994981057539E-2</v>
      </c>
      <c r="CF29" s="142">
        <v>324681920</v>
      </c>
      <c r="CG29" s="142">
        <v>324342640</v>
      </c>
      <c r="CH29" s="142">
        <v>131663.39010543391</v>
      </c>
      <c r="CI29" s="142">
        <v>131632.56493506493</v>
      </c>
      <c r="CK29" s="47" t="str">
        <f t="shared" si="36"/>
        <v>堺市東区</v>
      </c>
      <c r="CL29" s="105">
        <f t="shared" si="0"/>
        <v>7.3742731164930672E-2</v>
      </c>
      <c r="CM29" s="105">
        <f t="shared" si="37"/>
        <v>7.3999999999999996E-2</v>
      </c>
      <c r="CN29" s="105">
        <f t="shared" si="38"/>
        <v>7.3754284207751125E-2</v>
      </c>
      <c r="CO29" s="105">
        <f t="shared" si="39"/>
        <v>7.3999999999999996E-2</v>
      </c>
      <c r="CP29" s="182">
        <f t="shared" si="40"/>
        <v>0</v>
      </c>
      <c r="CQ29" s="47" t="str">
        <f t="shared" si="41"/>
        <v>堺市東区</v>
      </c>
      <c r="CR29" s="105">
        <f t="shared" si="1"/>
        <v>7.3678829318167299E-2</v>
      </c>
      <c r="CS29" s="105">
        <f t="shared" si="42"/>
        <v>7.3999999999999996E-2</v>
      </c>
      <c r="CT29" s="105">
        <f t="shared" si="43"/>
        <v>7.3622462430793567E-2</v>
      </c>
      <c r="CU29" s="105">
        <f t="shared" si="44"/>
        <v>7.3999999999999996E-2</v>
      </c>
      <c r="CV29" s="182">
        <f t="shared" si="45"/>
        <v>0</v>
      </c>
      <c r="CW29" s="48"/>
      <c r="CX29" s="105">
        <f t="shared" si="46"/>
        <v>7.1999999999999995E-2</v>
      </c>
      <c r="CY29" s="105">
        <f t="shared" si="47"/>
        <v>7.0999999999999994E-2</v>
      </c>
      <c r="CZ29" s="182">
        <f t="shared" si="48"/>
        <v>0.10000000000000009</v>
      </c>
      <c r="DA29" s="105">
        <f t="shared" si="49"/>
        <v>7.1999999999999995E-2</v>
      </c>
      <c r="DB29" s="105">
        <f t="shared" si="50"/>
        <v>7.0999999999999994E-2</v>
      </c>
      <c r="DC29" s="182">
        <f t="shared" si="51"/>
        <v>0.10000000000000009</v>
      </c>
      <c r="DD29" s="212">
        <v>0</v>
      </c>
    </row>
    <row r="30" spans="2:108" s="18" customFormat="1" ht="13.5" customHeight="1">
      <c r="B30" s="61">
        <v>24</v>
      </c>
      <c r="C30" s="56" t="s">
        <v>107</v>
      </c>
      <c r="D30" s="170">
        <f>'市区町村別_在宅(医科)'!D30</f>
        <v>35</v>
      </c>
      <c r="E30" s="92">
        <v>3</v>
      </c>
      <c r="F30" s="92">
        <v>3</v>
      </c>
      <c r="G30" s="62">
        <f t="shared" si="2"/>
        <v>8.5714285714285715E-2</v>
      </c>
      <c r="H30" s="62">
        <f t="shared" si="3"/>
        <v>8.5714285714285715E-2</v>
      </c>
      <c r="I30" s="92">
        <v>675480</v>
      </c>
      <c r="J30" s="92">
        <v>675480</v>
      </c>
      <c r="K30" s="92">
        <f t="shared" si="4"/>
        <v>225160</v>
      </c>
      <c r="L30" s="92">
        <f t="shared" si="5"/>
        <v>225160</v>
      </c>
      <c r="M30" s="170">
        <f>'市区町村別_在宅(医科)'!M30</f>
        <v>111</v>
      </c>
      <c r="N30" s="92">
        <v>8</v>
      </c>
      <c r="O30" s="92">
        <v>8</v>
      </c>
      <c r="P30" s="62">
        <f t="shared" si="6"/>
        <v>7.2072072072072071E-2</v>
      </c>
      <c r="Q30" s="62">
        <f t="shared" si="7"/>
        <v>7.2072072072072071E-2</v>
      </c>
      <c r="R30" s="92">
        <v>1191250</v>
      </c>
      <c r="S30" s="92">
        <v>1191250</v>
      </c>
      <c r="T30" s="92">
        <f t="shared" si="8"/>
        <v>148906.25</v>
      </c>
      <c r="U30" s="92">
        <f t="shared" si="9"/>
        <v>148906.25</v>
      </c>
      <c r="V30" s="170">
        <f>'市区町村別_在宅(医科)'!V30</f>
        <v>4472</v>
      </c>
      <c r="W30" s="92">
        <v>93</v>
      </c>
      <c r="X30" s="92">
        <v>93</v>
      </c>
      <c r="Y30" s="62">
        <f t="shared" si="10"/>
        <v>2.0796064400715564E-2</v>
      </c>
      <c r="Z30" s="62">
        <f t="shared" si="11"/>
        <v>2.0796064400715564E-2</v>
      </c>
      <c r="AA30" s="92">
        <v>10888770</v>
      </c>
      <c r="AB30" s="92">
        <v>10888770</v>
      </c>
      <c r="AC30" s="92">
        <f t="shared" si="12"/>
        <v>117083.54838709677</v>
      </c>
      <c r="AD30" s="92">
        <f t="shared" si="13"/>
        <v>117083.54838709677</v>
      </c>
      <c r="AE30" s="92">
        <f>'市区町村別_在宅(医科)'!AE30</f>
        <v>4033</v>
      </c>
      <c r="AF30" s="92">
        <v>189</v>
      </c>
      <c r="AG30" s="92">
        <v>189</v>
      </c>
      <c r="AH30" s="62">
        <f t="shared" si="14"/>
        <v>4.6863377138606499E-2</v>
      </c>
      <c r="AI30" s="62">
        <f t="shared" si="15"/>
        <v>4.6863377138606499E-2</v>
      </c>
      <c r="AJ30" s="92">
        <v>24433460</v>
      </c>
      <c r="AK30" s="92">
        <v>24433460</v>
      </c>
      <c r="AL30" s="92">
        <f t="shared" si="16"/>
        <v>129277.56613756614</v>
      </c>
      <c r="AM30" s="92">
        <f t="shared" si="17"/>
        <v>129277.56613756614</v>
      </c>
      <c r="AN30" s="92">
        <f>'市区町村別_在宅(医科)'!AN30</f>
        <v>2952</v>
      </c>
      <c r="AO30" s="92">
        <v>325</v>
      </c>
      <c r="AP30" s="92">
        <v>325</v>
      </c>
      <c r="AQ30" s="62">
        <f t="shared" si="18"/>
        <v>0.11009485094850949</v>
      </c>
      <c r="AR30" s="62">
        <f t="shared" si="19"/>
        <v>0.11009485094850949</v>
      </c>
      <c r="AS30" s="92">
        <v>42867880</v>
      </c>
      <c r="AT30" s="92">
        <v>42867880</v>
      </c>
      <c r="AU30" s="92">
        <f t="shared" si="20"/>
        <v>131901.16923076924</v>
      </c>
      <c r="AV30" s="92">
        <f t="shared" si="21"/>
        <v>131901.16923076924</v>
      </c>
      <c r="AW30" s="92">
        <f>'市区町村別_在宅(医科)'!AW30</f>
        <v>1507</v>
      </c>
      <c r="AX30" s="92">
        <v>299</v>
      </c>
      <c r="AY30" s="92">
        <v>299</v>
      </c>
      <c r="AZ30" s="62">
        <f t="shared" si="22"/>
        <v>0.19840743198407432</v>
      </c>
      <c r="BA30" s="62">
        <f t="shared" si="23"/>
        <v>0.19840743198407432</v>
      </c>
      <c r="BB30" s="92">
        <v>38396880</v>
      </c>
      <c r="BC30" s="92">
        <v>38396880</v>
      </c>
      <c r="BD30" s="92">
        <f t="shared" si="24"/>
        <v>128417.65886287625</v>
      </c>
      <c r="BE30" s="92">
        <f t="shared" si="25"/>
        <v>128417.65886287625</v>
      </c>
      <c r="BF30" s="92">
        <f>'市区町村別_在宅(医科)'!BF30</f>
        <v>608</v>
      </c>
      <c r="BG30" s="92">
        <v>176</v>
      </c>
      <c r="BH30" s="92">
        <v>176</v>
      </c>
      <c r="BI30" s="62">
        <f t="shared" si="26"/>
        <v>0.28947368421052633</v>
      </c>
      <c r="BJ30" s="62">
        <f t="shared" si="27"/>
        <v>0.28947368421052633</v>
      </c>
      <c r="BK30" s="92">
        <v>21687720</v>
      </c>
      <c r="BL30" s="92">
        <v>21687720</v>
      </c>
      <c r="BM30" s="92">
        <f t="shared" si="28"/>
        <v>123225.68181818182</v>
      </c>
      <c r="BN30" s="92">
        <f t="shared" si="29"/>
        <v>123225.68181818182</v>
      </c>
      <c r="BO30" s="92">
        <f>'市区町村別_在宅(医科)'!BO30</f>
        <v>13718</v>
      </c>
      <c r="BP30" s="92">
        <f t="shared" si="52"/>
        <v>1093</v>
      </c>
      <c r="BQ30" s="92">
        <f t="shared" si="52"/>
        <v>1093</v>
      </c>
      <c r="BR30" s="62">
        <f t="shared" si="31"/>
        <v>7.9676337658550811E-2</v>
      </c>
      <c r="BS30" s="62">
        <f t="shared" si="32"/>
        <v>7.9676337658550811E-2</v>
      </c>
      <c r="BT30" s="92">
        <f t="shared" si="53"/>
        <v>140141440</v>
      </c>
      <c r="BU30" s="92">
        <f t="shared" si="53"/>
        <v>140141440</v>
      </c>
      <c r="BV30" s="92">
        <f t="shared" si="34"/>
        <v>128217.23696248856</v>
      </c>
      <c r="BW30" s="92">
        <f t="shared" si="35"/>
        <v>128217.23696248856</v>
      </c>
      <c r="BY30" s="184">
        <v>24</v>
      </c>
      <c r="BZ30" s="56" t="s">
        <v>107</v>
      </c>
      <c r="CA30" s="142">
        <v>13361</v>
      </c>
      <c r="CB30" s="142">
        <v>1068</v>
      </c>
      <c r="CC30" s="142">
        <v>1066</v>
      </c>
      <c r="CD30" s="29">
        <v>7.9934136666417188E-2</v>
      </c>
      <c r="CE30" s="29">
        <v>7.978444727191078E-2</v>
      </c>
      <c r="CF30" s="142">
        <v>137460820</v>
      </c>
      <c r="CG30" s="142">
        <v>137289820</v>
      </c>
      <c r="CH30" s="142">
        <v>128708.63295880149</v>
      </c>
      <c r="CI30" s="142">
        <v>128789.69981238274</v>
      </c>
      <c r="CK30" s="47" t="str">
        <f t="shared" si="36"/>
        <v>箕面市</v>
      </c>
      <c r="CL30" s="105">
        <f t="shared" si="0"/>
        <v>7.3640003906631502E-2</v>
      </c>
      <c r="CM30" s="105">
        <f t="shared" si="37"/>
        <v>7.3999999999999996E-2</v>
      </c>
      <c r="CN30" s="105">
        <f t="shared" si="38"/>
        <v>7.2116119174942706E-2</v>
      </c>
      <c r="CO30" s="105">
        <f t="shared" si="39"/>
        <v>7.1999999999999995E-2</v>
      </c>
      <c r="CP30" s="182">
        <f t="shared" si="40"/>
        <v>0.20000000000000018</v>
      </c>
      <c r="CQ30" s="47" t="str">
        <f t="shared" si="41"/>
        <v>箕面市</v>
      </c>
      <c r="CR30" s="105">
        <f t="shared" si="1"/>
        <v>7.3347006543607776E-2</v>
      </c>
      <c r="CS30" s="105">
        <f t="shared" si="42"/>
        <v>7.2999999999999995E-2</v>
      </c>
      <c r="CT30" s="105">
        <f t="shared" si="43"/>
        <v>6.9722434428316785E-2</v>
      </c>
      <c r="CU30" s="105">
        <f t="shared" si="44"/>
        <v>7.0000000000000007E-2</v>
      </c>
      <c r="CV30" s="182">
        <f t="shared" si="45"/>
        <v>0.29999999999999888</v>
      </c>
      <c r="CW30" s="48"/>
      <c r="CX30" s="105">
        <f t="shared" si="46"/>
        <v>7.1999999999999995E-2</v>
      </c>
      <c r="CY30" s="105">
        <f t="shared" si="47"/>
        <v>7.0999999999999994E-2</v>
      </c>
      <c r="CZ30" s="182">
        <f t="shared" si="48"/>
        <v>0.10000000000000009</v>
      </c>
      <c r="DA30" s="105">
        <f t="shared" si="49"/>
        <v>7.1999999999999995E-2</v>
      </c>
      <c r="DB30" s="105">
        <f t="shared" si="50"/>
        <v>7.0999999999999994E-2</v>
      </c>
      <c r="DC30" s="182">
        <f t="shared" si="51"/>
        <v>0.10000000000000009</v>
      </c>
      <c r="DD30" s="212">
        <v>0</v>
      </c>
    </row>
    <row r="31" spans="2:108" s="18" customFormat="1" ht="13.5" customHeight="1">
      <c r="B31" s="61">
        <v>25</v>
      </c>
      <c r="C31" s="56" t="s">
        <v>108</v>
      </c>
      <c r="D31" s="170">
        <f>'市区町村別_在宅(医科)'!D31</f>
        <v>13</v>
      </c>
      <c r="E31" s="92">
        <v>0</v>
      </c>
      <c r="F31" s="92">
        <v>0</v>
      </c>
      <c r="G31" s="62">
        <f t="shared" si="2"/>
        <v>0</v>
      </c>
      <c r="H31" s="62">
        <f t="shared" si="3"/>
        <v>0</v>
      </c>
      <c r="I31" s="92">
        <v>0</v>
      </c>
      <c r="J31" s="92">
        <v>0</v>
      </c>
      <c r="K31" s="92" t="str">
        <f t="shared" si="4"/>
        <v>-</v>
      </c>
      <c r="L31" s="92" t="str">
        <f t="shared" si="5"/>
        <v>-</v>
      </c>
      <c r="M31" s="170">
        <f>'市区町村別_在宅(医科)'!M31</f>
        <v>63</v>
      </c>
      <c r="N31" s="92">
        <v>9</v>
      </c>
      <c r="O31" s="92">
        <v>9</v>
      </c>
      <c r="P31" s="62">
        <f t="shared" si="6"/>
        <v>0.14285714285714285</v>
      </c>
      <c r="Q31" s="62">
        <f t="shared" si="7"/>
        <v>0.14285714285714285</v>
      </c>
      <c r="R31" s="92">
        <v>1165070</v>
      </c>
      <c r="S31" s="92">
        <v>1165070</v>
      </c>
      <c r="T31" s="92">
        <f t="shared" si="8"/>
        <v>129452.22222222222</v>
      </c>
      <c r="U31" s="92">
        <f t="shared" si="9"/>
        <v>129452.22222222222</v>
      </c>
      <c r="V31" s="170">
        <f>'市区町村別_在宅(医科)'!V31</f>
        <v>3013</v>
      </c>
      <c r="W31" s="92">
        <v>52</v>
      </c>
      <c r="X31" s="92">
        <v>52</v>
      </c>
      <c r="Y31" s="62">
        <f t="shared" si="10"/>
        <v>1.72585462993694E-2</v>
      </c>
      <c r="Z31" s="62">
        <f t="shared" si="11"/>
        <v>1.72585462993694E-2</v>
      </c>
      <c r="AA31" s="92">
        <v>6557980</v>
      </c>
      <c r="AB31" s="92">
        <v>6557980</v>
      </c>
      <c r="AC31" s="92">
        <f t="shared" si="12"/>
        <v>126115</v>
      </c>
      <c r="AD31" s="92">
        <f t="shared" si="13"/>
        <v>126115</v>
      </c>
      <c r="AE31" s="92">
        <f>'市区町村別_在宅(医科)'!AE31</f>
        <v>2775</v>
      </c>
      <c r="AF31" s="92">
        <v>112</v>
      </c>
      <c r="AG31" s="92">
        <v>112</v>
      </c>
      <c r="AH31" s="62">
        <f t="shared" si="14"/>
        <v>4.0360360360360358E-2</v>
      </c>
      <c r="AI31" s="62">
        <f t="shared" si="15"/>
        <v>4.0360360360360358E-2</v>
      </c>
      <c r="AJ31" s="92">
        <v>11326160</v>
      </c>
      <c r="AK31" s="92">
        <v>11326160</v>
      </c>
      <c r="AL31" s="92">
        <f t="shared" si="16"/>
        <v>101126.42857142857</v>
      </c>
      <c r="AM31" s="92">
        <f t="shared" si="17"/>
        <v>101126.42857142857</v>
      </c>
      <c r="AN31" s="92">
        <f>'市区町村別_在宅(医科)'!AN31</f>
        <v>2020</v>
      </c>
      <c r="AO31" s="92">
        <v>224</v>
      </c>
      <c r="AP31" s="92">
        <v>224</v>
      </c>
      <c r="AQ31" s="62">
        <f t="shared" si="18"/>
        <v>0.11089108910891089</v>
      </c>
      <c r="AR31" s="62">
        <f t="shared" si="19"/>
        <v>0.11089108910891089</v>
      </c>
      <c r="AS31" s="92">
        <v>25986970</v>
      </c>
      <c r="AT31" s="92">
        <v>25986970</v>
      </c>
      <c r="AU31" s="92">
        <f t="shared" si="20"/>
        <v>116013.25892857143</v>
      </c>
      <c r="AV31" s="92">
        <f t="shared" si="21"/>
        <v>116013.25892857143</v>
      </c>
      <c r="AW31" s="92">
        <f>'市区町村別_在宅(医科)'!AW31</f>
        <v>1206</v>
      </c>
      <c r="AX31" s="92">
        <v>223</v>
      </c>
      <c r="AY31" s="92">
        <v>223</v>
      </c>
      <c r="AZ31" s="62">
        <f t="shared" si="22"/>
        <v>0.18490878938640132</v>
      </c>
      <c r="BA31" s="62">
        <f t="shared" si="23"/>
        <v>0.18490878938640132</v>
      </c>
      <c r="BB31" s="92">
        <v>24042900</v>
      </c>
      <c r="BC31" s="92">
        <v>24042900</v>
      </c>
      <c r="BD31" s="92">
        <f t="shared" si="24"/>
        <v>107815.69506726458</v>
      </c>
      <c r="BE31" s="92">
        <f t="shared" si="25"/>
        <v>107815.69506726458</v>
      </c>
      <c r="BF31" s="92">
        <f>'市区町村別_在宅(医科)'!BF31</f>
        <v>458</v>
      </c>
      <c r="BG31" s="92">
        <v>119</v>
      </c>
      <c r="BH31" s="92">
        <v>119</v>
      </c>
      <c r="BI31" s="62">
        <f t="shared" si="26"/>
        <v>0.25982532751091703</v>
      </c>
      <c r="BJ31" s="62">
        <f t="shared" si="27"/>
        <v>0.25982532751091703</v>
      </c>
      <c r="BK31" s="92">
        <v>12429870</v>
      </c>
      <c r="BL31" s="92">
        <v>12429870</v>
      </c>
      <c r="BM31" s="92">
        <f t="shared" si="28"/>
        <v>104452.68907563025</v>
      </c>
      <c r="BN31" s="92">
        <f t="shared" si="29"/>
        <v>104452.68907563025</v>
      </c>
      <c r="BO31" s="92">
        <f>'市区町村別_在宅(医科)'!BO31</f>
        <v>9548</v>
      </c>
      <c r="BP31" s="92">
        <f t="shared" si="52"/>
        <v>739</v>
      </c>
      <c r="BQ31" s="92">
        <f t="shared" si="52"/>
        <v>739</v>
      </c>
      <c r="BR31" s="62">
        <f t="shared" si="31"/>
        <v>7.7398408043569331E-2</v>
      </c>
      <c r="BS31" s="62">
        <f t="shared" si="32"/>
        <v>7.7398408043569331E-2</v>
      </c>
      <c r="BT31" s="92">
        <f t="shared" si="53"/>
        <v>81508950</v>
      </c>
      <c r="BU31" s="92">
        <f t="shared" si="53"/>
        <v>81508950</v>
      </c>
      <c r="BV31" s="92">
        <f t="shared" si="34"/>
        <v>110296.27875507443</v>
      </c>
      <c r="BW31" s="92">
        <f t="shared" si="35"/>
        <v>110296.27875507443</v>
      </c>
      <c r="BY31" s="184">
        <v>25</v>
      </c>
      <c r="BZ31" s="56" t="s">
        <v>108</v>
      </c>
      <c r="CA31" s="142">
        <v>9235</v>
      </c>
      <c r="CB31" s="142">
        <v>704</v>
      </c>
      <c r="CC31" s="142">
        <v>703</v>
      </c>
      <c r="CD31" s="29">
        <v>7.6231727125067678E-2</v>
      </c>
      <c r="CE31" s="29">
        <v>7.6123443421765025E-2</v>
      </c>
      <c r="CF31" s="142">
        <v>75256890</v>
      </c>
      <c r="CG31" s="142">
        <v>75096130</v>
      </c>
      <c r="CH31" s="142">
        <v>106898.99147727272</v>
      </c>
      <c r="CI31" s="142">
        <v>106822.37553342816</v>
      </c>
      <c r="CK31" s="47" t="str">
        <f t="shared" si="36"/>
        <v>堺市堺区</v>
      </c>
      <c r="CL31" s="105">
        <f t="shared" si="0"/>
        <v>7.3558032554847844E-2</v>
      </c>
      <c r="CM31" s="105">
        <f t="shared" si="37"/>
        <v>7.3999999999999996E-2</v>
      </c>
      <c r="CN31" s="105">
        <f t="shared" si="38"/>
        <v>7.1665832461209444E-2</v>
      </c>
      <c r="CO31" s="105">
        <f t="shared" si="39"/>
        <v>7.1999999999999995E-2</v>
      </c>
      <c r="CP31" s="182">
        <f t="shared" si="40"/>
        <v>0.20000000000000018</v>
      </c>
      <c r="CQ31" s="47" t="str">
        <f t="shared" si="41"/>
        <v>豊能町</v>
      </c>
      <c r="CR31" s="105">
        <f t="shared" si="1"/>
        <v>7.3326673326673322E-2</v>
      </c>
      <c r="CS31" s="105">
        <f t="shared" si="42"/>
        <v>7.2999999999999995E-2</v>
      </c>
      <c r="CT31" s="105">
        <f t="shared" si="43"/>
        <v>7.1833648393194713E-2</v>
      </c>
      <c r="CU31" s="105">
        <f t="shared" si="44"/>
        <v>7.1999999999999995E-2</v>
      </c>
      <c r="CV31" s="182">
        <f t="shared" si="45"/>
        <v>0.10000000000000009</v>
      </c>
      <c r="CW31" s="48"/>
      <c r="CX31" s="105">
        <f t="shared" si="46"/>
        <v>7.1999999999999995E-2</v>
      </c>
      <c r="CY31" s="105">
        <f t="shared" si="47"/>
        <v>7.0999999999999994E-2</v>
      </c>
      <c r="CZ31" s="182">
        <f t="shared" si="48"/>
        <v>0.10000000000000009</v>
      </c>
      <c r="DA31" s="105">
        <f t="shared" si="49"/>
        <v>7.1999999999999995E-2</v>
      </c>
      <c r="DB31" s="105">
        <f t="shared" si="50"/>
        <v>7.0999999999999994E-2</v>
      </c>
      <c r="DC31" s="182">
        <f t="shared" si="51"/>
        <v>0.10000000000000009</v>
      </c>
      <c r="DD31" s="212">
        <v>0</v>
      </c>
    </row>
    <row r="32" spans="2:108" s="18" customFormat="1" ht="13.5" customHeight="1">
      <c r="B32" s="61">
        <v>26</v>
      </c>
      <c r="C32" s="56" t="s">
        <v>37</v>
      </c>
      <c r="D32" s="170">
        <f>'市区町村別_在宅(医科)'!D32</f>
        <v>404</v>
      </c>
      <c r="E32" s="92">
        <v>33</v>
      </c>
      <c r="F32" s="92">
        <v>33</v>
      </c>
      <c r="G32" s="62">
        <f t="shared" si="2"/>
        <v>8.1683168316831686E-2</v>
      </c>
      <c r="H32" s="62">
        <f t="shared" si="3"/>
        <v>8.1683168316831686E-2</v>
      </c>
      <c r="I32" s="92">
        <v>4697200</v>
      </c>
      <c r="J32" s="92">
        <v>4697200</v>
      </c>
      <c r="K32" s="92">
        <f t="shared" si="4"/>
        <v>142339.39393939395</v>
      </c>
      <c r="L32" s="92">
        <f t="shared" si="5"/>
        <v>142339.39393939395</v>
      </c>
      <c r="M32" s="170">
        <f>'市区町村別_在宅(医科)'!M32</f>
        <v>1180</v>
      </c>
      <c r="N32" s="92">
        <v>110</v>
      </c>
      <c r="O32" s="92">
        <v>110</v>
      </c>
      <c r="P32" s="62">
        <f t="shared" si="6"/>
        <v>9.3220338983050849E-2</v>
      </c>
      <c r="Q32" s="62">
        <f t="shared" si="7"/>
        <v>9.3220338983050849E-2</v>
      </c>
      <c r="R32" s="92">
        <v>21911210</v>
      </c>
      <c r="S32" s="92">
        <v>21911210</v>
      </c>
      <c r="T32" s="92">
        <f t="shared" si="8"/>
        <v>199192.81818181818</v>
      </c>
      <c r="U32" s="92">
        <f t="shared" si="9"/>
        <v>199192.81818181818</v>
      </c>
      <c r="V32" s="170">
        <f>'市区町村別_在宅(医科)'!V32</f>
        <v>47393</v>
      </c>
      <c r="W32" s="92">
        <v>936</v>
      </c>
      <c r="X32" s="92">
        <v>936</v>
      </c>
      <c r="Y32" s="62">
        <f t="shared" si="10"/>
        <v>1.9749752073090963E-2</v>
      </c>
      <c r="Z32" s="62">
        <f t="shared" si="11"/>
        <v>1.9749752073090963E-2</v>
      </c>
      <c r="AA32" s="92">
        <v>130717470</v>
      </c>
      <c r="AB32" s="92">
        <v>130717470</v>
      </c>
      <c r="AC32" s="92">
        <f t="shared" si="12"/>
        <v>139655.41666666666</v>
      </c>
      <c r="AD32" s="92">
        <f t="shared" si="13"/>
        <v>139655.41666666666</v>
      </c>
      <c r="AE32" s="92">
        <f>'市区町村別_在宅(医科)'!AE32</f>
        <v>41020</v>
      </c>
      <c r="AF32" s="92">
        <v>1885</v>
      </c>
      <c r="AG32" s="92">
        <v>1882</v>
      </c>
      <c r="AH32" s="62">
        <f t="shared" si="14"/>
        <v>4.5953193564115064E-2</v>
      </c>
      <c r="AI32" s="62">
        <f t="shared" si="15"/>
        <v>4.5880058508044858E-2</v>
      </c>
      <c r="AJ32" s="92">
        <v>265802500</v>
      </c>
      <c r="AK32" s="92">
        <v>265736900</v>
      </c>
      <c r="AL32" s="92">
        <f t="shared" si="16"/>
        <v>141009.28381962865</v>
      </c>
      <c r="AM32" s="92">
        <f t="shared" si="17"/>
        <v>141199.20297555791</v>
      </c>
      <c r="AN32" s="92">
        <f>'市区町村別_在宅(医科)'!AN32</f>
        <v>25574</v>
      </c>
      <c r="AO32" s="92">
        <v>2742</v>
      </c>
      <c r="AP32" s="92">
        <v>2736</v>
      </c>
      <c r="AQ32" s="62">
        <f t="shared" si="18"/>
        <v>0.10721826855400016</v>
      </c>
      <c r="AR32" s="62">
        <f t="shared" si="19"/>
        <v>0.10698365527488855</v>
      </c>
      <c r="AS32" s="92">
        <v>383886190</v>
      </c>
      <c r="AT32" s="92">
        <v>383731370</v>
      </c>
      <c r="AU32" s="92">
        <f t="shared" si="20"/>
        <v>140002.25747629468</v>
      </c>
      <c r="AV32" s="92">
        <f t="shared" si="21"/>
        <v>140252.69371345028</v>
      </c>
      <c r="AW32" s="92">
        <f>'市区町村別_在宅(医科)'!AW32</f>
        <v>12169</v>
      </c>
      <c r="AX32" s="92">
        <v>2372</v>
      </c>
      <c r="AY32" s="92">
        <v>2366</v>
      </c>
      <c r="AZ32" s="62">
        <f t="shared" si="22"/>
        <v>0.19492152189990961</v>
      </c>
      <c r="BA32" s="62">
        <f t="shared" si="23"/>
        <v>0.19442846577368725</v>
      </c>
      <c r="BB32" s="92">
        <v>335589630</v>
      </c>
      <c r="BC32" s="92">
        <v>335429910</v>
      </c>
      <c r="BD32" s="92">
        <f t="shared" si="24"/>
        <v>141479.60792580101</v>
      </c>
      <c r="BE32" s="92">
        <f t="shared" si="25"/>
        <v>141770.8833474218</v>
      </c>
      <c r="BF32" s="92">
        <f>'市区町村別_在宅(医科)'!BF32</f>
        <v>4851</v>
      </c>
      <c r="BG32" s="92">
        <v>1262</v>
      </c>
      <c r="BH32" s="92">
        <v>1257</v>
      </c>
      <c r="BI32" s="62">
        <f t="shared" si="26"/>
        <v>0.26015254586683156</v>
      </c>
      <c r="BJ32" s="62">
        <f t="shared" si="27"/>
        <v>0.259121830550402</v>
      </c>
      <c r="BK32" s="92">
        <v>171386160</v>
      </c>
      <c r="BL32" s="92">
        <v>171225680</v>
      </c>
      <c r="BM32" s="92">
        <f t="shared" si="28"/>
        <v>135805.19809825675</v>
      </c>
      <c r="BN32" s="92">
        <f t="shared" si="29"/>
        <v>136217.72474144789</v>
      </c>
      <c r="BO32" s="92">
        <f>'市区町村別_在宅(医科)'!BO32</f>
        <v>132591</v>
      </c>
      <c r="BP32" s="92">
        <f t="shared" si="52"/>
        <v>9340</v>
      </c>
      <c r="BQ32" s="92">
        <f t="shared" si="52"/>
        <v>9320</v>
      </c>
      <c r="BR32" s="62">
        <f t="shared" si="31"/>
        <v>7.0442186875428955E-2</v>
      </c>
      <c r="BS32" s="62">
        <f t="shared" si="32"/>
        <v>7.0291347074839167E-2</v>
      </c>
      <c r="BT32" s="92">
        <f t="shared" si="53"/>
        <v>1313990360</v>
      </c>
      <c r="BU32" s="92">
        <f t="shared" si="53"/>
        <v>1313449740</v>
      </c>
      <c r="BV32" s="92">
        <f t="shared" si="34"/>
        <v>140684.19271948608</v>
      </c>
      <c r="BW32" s="92">
        <f t="shared" si="35"/>
        <v>140928.08369098711</v>
      </c>
      <c r="BY32" s="184">
        <v>26</v>
      </c>
      <c r="BZ32" s="56" t="s">
        <v>37</v>
      </c>
      <c r="CA32" s="142">
        <v>128043</v>
      </c>
      <c r="CB32" s="142">
        <v>8813</v>
      </c>
      <c r="CC32" s="142">
        <v>8781</v>
      </c>
      <c r="CD32" s="29">
        <v>6.8828440445787745E-2</v>
      </c>
      <c r="CE32" s="29">
        <v>6.8578524401958718E-2</v>
      </c>
      <c r="CF32" s="142">
        <v>1234453640</v>
      </c>
      <c r="CG32" s="142">
        <v>1232428980</v>
      </c>
      <c r="CH32" s="142">
        <v>140071.89833200953</v>
      </c>
      <c r="CI32" s="142">
        <v>140351.77997950118</v>
      </c>
      <c r="CK32" s="47" t="str">
        <f t="shared" si="36"/>
        <v>豊能町</v>
      </c>
      <c r="CL32" s="105">
        <f t="shared" si="0"/>
        <v>7.3326673326673322E-2</v>
      </c>
      <c r="CM32" s="105">
        <f t="shared" si="37"/>
        <v>7.2999999999999995E-2</v>
      </c>
      <c r="CN32" s="105">
        <f t="shared" si="38"/>
        <v>7.2043688300777148E-2</v>
      </c>
      <c r="CO32" s="105">
        <f t="shared" si="39"/>
        <v>7.1999999999999995E-2</v>
      </c>
      <c r="CP32" s="182">
        <f t="shared" si="40"/>
        <v>0.10000000000000009</v>
      </c>
      <c r="CQ32" s="47" t="str">
        <f t="shared" si="41"/>
        <v>忠岡町</v>
      </c>
      <c r="CR32" s="105">
        <f t="shared" si="1"/>
        <v>7.3212452959288396E-2</v>
      </c>
      <c r="CS32" s="105">
        <f t="shared" si="42"/>
        <v>7.2999999999999995E-2</v>
      </c>
      <c r="CT32" s="105">
        <f t="shared" si="43"/>
        <v>7.3606729758149317E-2</v>
      </c>
      <c r="CU32" s="105">
        <f t="shared" si="44"/>
        <v>7.3999999999999996E-2</v>
      </c>
      <c r="CV32" s="182">
        <f t="shared" si="45"/>
        <v>-0.10000000000000009</v>
      </c>
      <c r="CW32" s="48"/>
      <c r="CX32" s="105">
        <f t="shared" si="46"/>
        <v>7.1999999999999995E-2</v>
      </c>
      <c r="CY32" s="105">
        <f t="shared" si="47"/>
        <v>7.0999999999999994E-2</v>
      </c>
      <c r="CZ32" s="182">
        <f t="shared" si="48"/>
        <v>0.10000000000000009</v>
      </c>
      <c r="DA32" s="105">
        <f t="shared" si="49"/>
        <v>7.1999999999999995E-2</v>
      </c>
      <c r="DB32" s="105">
        <f t="shared" si="50"/>
        <v>7.0999999999999994E-2</v>
      </c>
      <c r="DC32" s="182">
        <f t="shared" si="51"/>
        <v>0.10000000000000009</v>
      </c>
      <c r="DD32" s="212">
        <v>0</v>
      </c>
    </row>
    <row r="33" spans="2:108" s="18" customFormat="1" ht="13.5" customHeight="1">
      <c r="B33" s="61">
        <v>27</v>
      </c>
      <c r="C33" s="56" t="s">
        <v>38</v>
      </c>
      <c r="D33" s="170">
        <f>'市区町村別_在宅(医科)'!D33</f>
        <v>82</v>
      </c>
      <c r="E33" s="92">
        <v>5</v>
      </c>
      <c r="F33" s="92">
        <v>5</v>
      </c>
      <c r="G33" s="62">
        <f t="shared" si="2"/>
        <v>6.097560975609756E-2</v>
      </c>
      <c r="H33" s="62">
        <f t="shared" si="3"/>
        <v>6.097560975609756E-2</v>
      </c>
      <c r="I33" s="92">
        <v>585140</v>
      </c>
      <c r="J33" s="92">
        <v>585140</v>
      </c>
      <c r="K33" s="92">
        <f t="shared" si="4"/>
        <v>117028</v>
      </c>
      <c r="L33" s="92">
        <f t="shared" si="5"/>
        <v>117028</v>
      </c>
      <c r="M33" s="170">
        <f>'市区町村別_在宅(医科)'!M33</f>
        <v>202</v>
      </c>
      <c r="N33" s="92">
        <v>18</v>
      </c>
      <c r="O33" s="92">
        <v>18</v>
      </c>
      <c r="P33" s="62">
        <f t="shared" si="6"/>
        <v>8.9108910891089105E-2</v>
      </c>
      <c r="Q33" s="62">
        <f t="shared" si="7"/>
        <v>8.9108910891089105E-2</v>
      </c>
      <c r="R33" s="92">
        <v>2769020</v>
      </c>
      <c r="S33" s="92">
        <v>2769020</v>
      </c>
      <c r="T33" s="92">
        <f t="shared" si="8"/>
        <v>153834.44444444444</v>
      </c>
      <c r="U33" s="92">
        <f t="shared" si="9"/>
        <v>153834.44444444444</v>
      </c>
      <c r="V33" s="170">
        <f>'市区町村別_在宅(医科)'!V33</f>
        <v>7311</v>
      </c>
      <c r="W33" s="92">
        <v>140</v>
      </c>
      <c r="X33" s="92">
        <v>140</v>
      </c>
      <c r="Y33" s="62">
        <f t="shared" si="10"/>
        <v>1.9149227191902613E-2</v>
      </c>
      <c r="Z33" s="62">
        <f t="shared" si="11"/>
        <v>1.9149227191902613E-2</v>
      </c>
      <c r="AA33" s="92">
        <v>22793180</v>
      </c>
      <c r="AB33" s="92">
        <v>22793180</v>
      </c>
      <c r="AC33" s="92">
        <f t="shared" si="12"/>
        <v>162808.42857142858</v>
      </c>
      <c r="AD33" s="92">
        <f t="shared" si="13"/>
        <v>162808.42857142858</v>
      </c>
      <c r="AE33" s="92">
        <f>'市区町村別_在宅(医科)'!AE33</f>
        <v>6667</v>
      </c>
      <c r="AF33" s="92">
        <v>300</v>
      </c>
      <c r="AG33" s="92">
        <v>299</v>
      </c>
      <c r="AH33" s="62">
        <f t="shared" si="14"/>
        <v>4.4997750112494378E-2</v>
      </c>
      <c r="AI33" s="62">
        <f t="shared" si="15"/>
        <v>4.4847757612119392E-2</v>
      </c>
      <c r="AJ33" s="92">
        <v>42784440</v>
      </c>
      <c r="AK33" s="92">
        <v>42766480</v>
      </c>
      <c r="AL33" s="92">
        <f t="shared" si="16"/>
        <v>142614.79999999999</v>
      </c>
      <c r="AM33" s="92">
        <f t="shared" si="17"/>
        <v>143031.70568561874</v>
      </c>
      <c r="AN33" s="92">
        <f>'市区町村別_在宅(医科)'!AN33</f>
        <v>4705</v>
      </c>
      <c r="AO33" s="92">
        <v>502</v>
      </c>
      <c r="AP33" s="92">
        <v>496</v>
      </c>
      <c r="AQ33" s="62">
        <f t="shared" si="18"/>
        <v>0.10669500531349628</v>
      </c>
      <c r="AR33" s="62">
        <f t="shared" si="19"/>
        <v>0.10541976620616365</v>
      </c>
      <c r="AS33" s="92">
        <v>72534220</v>
      </c>
      <c r="AT33" s="92">
        <v>72379400</v>
      </c>
      <c r="AU33" s="92">
        <f t="shared" si="20"/>
        <v>144490.47808764939</v>
      </c>
      <c r="AV33" s="92">
        <f t="shared" si="21"/>
        <v>145926.20967741936</v>
      </c>
      <c r="AW33" s="92">
        <f>'市区町村別_在宅(医科)'!AW33</f>
        <v>2581</v>
      </c>
      <c r="AX33" s="92">
        <v>439</v>
      </c>
      <c r="AY33" s="92">
        <v>435</v>
      </c>
      <c r="AZ33" s="62">
        <f t="shared" si="22"/>
        <v>0.17008911274699728</v>
      </c>
      <c r="BA33" s="62">
        <f t="shared" si="23"/>
        <v>0.16853932584269662</v>
      </c>
      <c r="BB33" s="92">
        <v>66562990</v>
      </c>
      <c r="BC33" s="92">
        <v>66432090</v>
      </c>
      <c r="BD33" s="92">
        <f t="shared" si="24"/>
        <v>151624.12300683372</v>
      </c>
      <c r="BE33" s="92">
        <f t="shared" si="25"/>
        <v>152717.44827586206</v>
      </c>
      <c r="BF33" s="92">
        <f>'市区町村別_在宅(医科)'!BF33</f>
        <v>1060</v>
      </c>
      <c r="BG33" s="92">
        <v>259</v>
      </c>
      <c r="BH33" s="92">
        <v>254</v>
      </c>
      <c r="BI33" s="62">
        <f t="shared" si="26"/>
        <v>0.24433962264150944</v>
      </c>
      <c r="BJ33" s="62">
        <f t="shared" si="27"/>
        <v>0.23962264150943396</v>
      </c>
      <c r="BK33" s="92">
        <v>32981150</v>
      </c>
      <c r="BL33" s="92">
        <v>32820670</v>
      </c>
      <c r="BM33" s="92">
        <f t="shared" si="28"/>
        <v>127340.34749034749</v>
      </c>
      <c r="BN33" s="92">
        <f t="shared" si="29"/>
        <v>129215.23622047243</v>
      </c>
      <c r="BO33" s="92">
        <f>'市区町村別_在宅(医科)'!BO33</f>
        <v>22608</v>
      </c>
      <c r="BP33" s="92">
        <f t="shared" si="52"/>
        <v>1663</v>
      </c>
      <c r="BQ33" s="92">
        <f t="shared" si="52"/>
        <v>1647</v>
      </c>
      <c r="BR33" s="62">
        <f t="shared" si="31"/>
        <v>7.3558032554847844E-2</v>
      </c>
      <c r="BS33" s="62">
        <f t="shared" si="32"/>
        <v>7.2850318471337577E-2</v>
      </c>
      <c r="BT33" s="92">
        <f t="shared" si="53"/>
        <v>241010140</v>
      </c>
      <c r="BU33" s="92">
        <f t="shared" si="53"/>
        <v>240545980</v>
      </c>
      <c r="BV33" s="92">
        <f t="shared" si="34"/>
        <v>144924.9188214071</v>
      </c>
      <c r="BW33" s="92">
        <f t="shared" si="35"/>
        <v>146050.98967820278</v>
      </c>
      <c r="BY33" s="184">
        <v>27</v>
      </c>
      <c r="BZ33" s="56" t="s">
        <v>38</v>
      </c>
      <c r="CA33" s="142">
        <v>21977</v>
      </c>
      <c r="CB33" s="142">
        <v>1575</v>
      </c>
      <c r="CC33" s="142">
        <v>1559</v>
      </c>
      <c r="CD33" s="29">
        <v>7.1665832461209444E-2</v>
      </c>
      <c r="CE33" s="29">
        <v>7.0937798607635258E-2</v>
      </c>
      <c r="CF33" s="142">
        <v>232091780</v>
      </c>
      <c r="CG33" s="142">
        <v>231588300</v>
      </c>
      <c r="CH33" s="142">
        <v>147359.86031746032</v>
      </c>
      <c r="CI33" s="142">
        <v>148549.26234765875</v>
      </c>
      <c r="CK33" s="47" t="str">
        <f t="shared" si="36"/>
        <v>忠岡町</v>
      </c>
      <c r="CL33" s="105">
        <f t="shared" si="0"/>
        <v>7.3212452959288396E-2</v>
      </c>
      <c r="CM33" s="105">
        <f t="shared" si="37"/>
        <v>7.2999999999999995E-2</v>
      </c>
      <c r="CN33" s="105">
        <f t="shared" si="38"/>
        <v>7.3957237995092878E-2</v>
      </c>
      <c r="CO33" s="105">
        <f t="shared" si="39"/>
        <v>7.3999999999999996E-2</v>
      </c>
      <c r="CP33" s="182">
        <f t="shared" si="40"/>
        <v>-0.10000000000000009</v>
      </c>
      <c r="CQ33" s="47" t="str">
        <f t="shared" si="41"/>
        <v>堺市堺区</v>
      </c>
      <c r="CR33" s="105">
        <f t="shared" si="1"/>
        <v>7.2850318471337577E-2</v>
      </c>
      <c r="CS33" s="105">
        <f t="shared" si="42"/>
        <v>7.2999999999999995E-2</v>
      </c>
      <c r="CT33" s="105">
        <f t="shared" si="43"/>
        <v>7.0937798607635258E-2</v>
      </c>
      <c r="CU33" s="105">
        <f t="shared" si="44"/>
        <v>7.0999999999999994E-2</v>
      </c>
      <c r="CV33" s="182">
        <f t="shared" si="45"/>
        <v>0.20000000000000018</v>
      </c>
      <c r="CW33" s="48"/>
      <c r="CX33" s="105">
        <f t="shared" si="46"/>
        <v>7.1999999999999995E-2</v>
      </c>
      <c r="CY33" s="105">
        <f t="shared" si="47"/>
        <v>7.0999999999999994E-2</v>
      </c>
      <c r="CZ33" s="182">
        <f t="shared" si="48"/>
        <v>0.10000000000000009</v>
      </c>
      <c r="DA33" s="105">
        <f t="shared" si="49"/>
        <v>7.1999999999999995E-2</v>
      </c>
      <c r="DB33" s="105">
        <f t="shared" si="50"/>
        <v>7.0999999999999994E-2</v>
      </c>
      <c r="DC33" s="182">
        <f t="shared" si="51"/>
        <v>0.10000000000000009</v>
      </c>
      <c r="DD33" s="212">
        <v>0</v>
      </c>
    </row>
    <row r="34" spans="2:108" s="18" customFormat="1" ht="13.5" customHeight="1">
      <c r="B34" s="61">
        <v>28</v>
      </c>
      <c r="C34" s="56" t="s">
        <v>39</v>
      </c>
      <c r="D34" s="170">
        <f>'市区町村別_在宅(医科)'!D34</f>
        <v>62</v>
      </c>
      <c r="E34" s="92">
        <v>6</v>
      </c>
      <c r="F34" s="92">
        <v>6</v>
      </c>
      <c r="G34" s="62">
        <f t="shared" si="2"/>
        <v>9.6774193548387094E-2</v>
      </c>
      <c r="H34" s="62">
        <f t="shared" si="3"/>
        <v>9.6774193548387094E-2</v>
      </c>
      <c r="I34" s="92">
        <v>973510</v>
      </c>
      <c r="J34" s="92">
        <v>973510</v>
      </c>
      <c r="K34" s="92">
        <f t="shared" si="4"/>
        <v>162251.66666666666</v>
      </c>
      <c r="L34" s="92">
        <f t="shared" si="5"/>
        <v>162251.66666666666</v>
      </c>
      <c r="M34" s="170">
        <f>'市区町村別_在宅(医科)'!M34</f>
        <v>187</v>
      </c>
      <c r="N34" s="92">
        <v>13</v>
      </c>
      <c r="O34" s="92">
        <v>13</v>
      </c>
      <c r="P34" s="62">
        <f t="shared" si="6"/>
        <v>6.9518716577540107E-2</v>
      </c>
      <c r="Q34" s="62">
        <f t="shared" si="7"/>
        <v>6.9518716577540107E-2</v>
      </c>
      <c r="R34" s="92">
        <v>2871720</v>
      </c>
      <c r="S34" s="92">
        <v>2871720</v>
      </c>
      <c r="T34" s="92">
        <f t="shared" si="8"/>
        <v>220901.53846153847</v>
      </c>
      <c r="U34" s="92">
        <f t="shared" si="9"/>
        <v>220901.53846153847</v>
      </c>
      <c r="V34" s="170">
        <f>'市区町村別_在宅(医科)'!V34</f>
        <v>7013</v>
      </c>
      <c r="W34" s="92">
        <v>159</v>
      </c>
      <c r="X34" s="92">
        <v>159</v>
      </c>
      <c r="Y34" s="62">
        <f t="shared" si="10"/>
        <v>2.2672180236703265E-2</v>
      </c>
      <c r="Z34" s="62">
        <f t="shared" si="11"/>
        <v>2.2672180236703265E-2</v>
      </c>
      <c r="AA34" s="92">
        <v>20207800</v>
      </c>
      <c r="AB34" s="92">
        <v>20207800</v>
      </c>
      <c r="AC34" s="92">
        <f t="shared" si="12"/>
        <v>127093.08176100629</v>
      </c>
      <c r="AD34" s="92">
        <f t="shared" si="13"/>
        <v>127093.08176100629</v>
      </c>
      <c r="AE34" s="92">
        <f>'市区町村別_在宅(医科)'!AE34</f>
        <v>5841</v>
      </c>
      <c r="AF34" s="92">
        <v>275</v>
      </c>
      <c r="AG34" s="92">
        <v>275</v>
      </c>
      <c r="AH34" s="62">
        <f t="shared" si="14"/>
        <v>4.7080979284369114E-2</v>
      </c>
      <c r="AI34" s="62">
        <f t="shared" si="15"/>
        <v>4.7080979284369114E-2</v>
      </c>
      <c r="AJ34" s="92">
        <v>34518790</v>
      </c>
      <c r="AK34" s="92">
        <v>34518790</v>
      </c>
      <c r="AL34" s="92">
        <f t="shared" si="16"/>
        <v>125522.87272727273</v>
      </c>
      <c r="AM34" s="92">
        <f t="shared" si="17"/>
        <v>125522.87272727273</v>
      </c>
      <c r="AN34" s="92">
        <f>'市区町村別_在宅(医科)'!AN34</f>
        <v>3310</v>
      </c>
      <c r="AO34" s="92">
        <v>380</v>
      </c>
      <c r="AP34" s="92">
        <v>380</v>
      </c>
      <c r="AQ34" s="62">
        <f t="shared" si="18"/>
        <v>0.11480362537764351</v>
      </c>
      <c r="AR34" s="62">
        <f t="shared" si="19"/>
        <v>0.11480362537764351</v>
      </c>
      <c r="AS34" s="92">
        <v>57335410</v>
      </c>
      <c r="AT34" s="92">
        <v>57335410</v>
      </c>
      <c r="AU34" s="92">
        <f t="shared" si="20"/>
        <v>150882.65789473685</v>
      </c>
      <c r="AV34" s="92">
        <f t="shared" si="21"/>
        <v>150882.65789473685</v>
      </c>
      <c r="AW34" s="92">
        <f>'市区町村別_在宅(医科)'!AW34</f>
        <v>1539</v>
      </c>
      <c r="AX34" s="92">
        <v>291</v>
      </c>
      <c r="AY34" s="92">
        <v>291</v>
      </c>
      <c r="AZ34" s="62">
        <f t="shared" si="22"/>
        <v>0.18908382066276802</v>
      </c>
      <c r="BA34" s="62">
        <f t="shared" si="23"/>
        <v>0.18908382066276802</v>
      </c>
      <c r="BB34" s="92">
        <v>43100420</v>
      </c>
      <c r="BC34" s="92">
        <v>43100420</v>
      </c>
      <c r="BD34" s="92">
        <f t="shared" si="24"/>
        <v>148111.4089347079</v>
      </c>
      <c r="BE34" s="92">
        <f t="shared" si="25"/>
        <v>148111.4089347079</v>
      </c>
      <c r="BF34" s="92">
        <f>'市区町村別_在宅(医科)'!BF34</f>
        <v>651</v>
      </c>
      <c r="BG34" s="92">
        <v>168</v>
      </c>
      <c r="BH34" s="92">
        <v>168</v>
      </c>
      <c r="BI34" s="62">
        <f t="shared" si="26"/>
        <v>0.25806451612903225</v>
      </c>
      <c r="BJ34" s="62">
        <f t="shared" si="27"/>
        <v>0.25806451612903225</v>
      </c>
      <c r="BK34" s="92">
        <v>24827510</v>
      </c>
      <c r="BL34" s="92">
        <v>24827510</v>
      </c>
      <c r="BM34" s="92">
        <f t="shared" si="28"/>
        <v>147782.79761904763</v>
      </c>
      <c r="BN34" s="92">
        <f t="shared" si="29"/>
        <v>147782.79761904763</v>
      </c>
      <c r="BO34" s="92">
        <f>'市区町村別_在宅(医科)'!BO34</f>
        <v>18603</v>
      </c>
      <c r="BP34" s="92">
        <f t="shared" si="52"/>
        <v>1292</v>
      </c>
      <c r="BQ34" s="92">
        <f t="shared" si="52"/>
        <v>1292</v>
      </c>
      <c r="BR34" s="62">
        <f t="shared" si="31"/>
        <v>6.9451163790786433E-2</v>
      </c>
      <c r="BS34" s="62">
        <f t="shared" si="32"/>
        <v>6.9451163790786433E-2</v>
      </c>
      <c r="BT34" s="92">
        <f t="shared" si="53"/>
        <v>183835160</v>
      </c>
      <c r="BU34" s="92">
        <f t="shared" si="53"/>
        <v>183835160</v>
      </c>
      <c r="BV34" s="92">
        <f t="shared" si="34"/>
        <v>142287.27554179568</v>
      </c>
      <c r="BW34" s="92">
        <f t="shared" si="35"/>
        <v>142287.27554179568</v>
      </c>
      <c r="BY34" s="184">
        <v>28</v>
      </c>
      <c r="BZ34" s="56" t="s">
        <v>39</v>
      </c>
      <c r="CA34" s="142">
        <v>17806</v>
      </c>
      <c r="CB34" s="142">
        <v>1163</v>
      </c>
      <c r="CC34" s="142">
        <v>1161</v>
      </c>
      <c r="CD34" s="29">
        <v>6.5315062338537566E-2</v>
      </c>
      <c r="CE34" s="29">
        <v>6.5202740649219368E-2</v>
      </c>
      <c r="CF34" s="142">
        <v>163973230</v>
      </c>
      <c r="CG34" s="142">
        <v>163576630</v>
      </c>
      <c r="CH34" s="142">
        <v>140991.59931212381</v>
      </c>
      <c r="CI34" s="142">
        <v>140892.87683031868</v>
      </c>
      <c r="CK34" s="47" t="str">
        <f t="shared" si="36"/>
        <v>藤井寺市</v>
      </c>
      <c r="CL34" s="105">
        <f t="shared" si="0"/>
        <v>7.2796934865900387E-2</v>
      </c>
      <c r="CM34" s="105">
        <f t="shared" si="37"/>
        <v>7.2999999999999995E-2</v>
      </c>
      <c r="CN34" s="105">
        <f t="shared" si="38"/>
        <v>7.9456804391794283E-2</v>
      </c>
      <c r="CO34" s="105">
        <f t="shared" si="39"/>
        <v>7.9000000000000001E-2</v>
      </c>
      <c r="CP34" s="182">
        <f t="shared" si="40"/>
        <v>-0.60000000000000053</v>
      </c>
      <c r="CQ34" s="47" t="str">
        <f t="shared" si="41"/>
        <v>藤井寺市</v>
      </c>
      <c r="CR34" s="105">
        <f t="shared" si="1"/>
        <v>7.2796934865900387E-2</v>
      </c>
      <c r="CS34" s="105">
        <f t="shared" si="42"/>
        <v>7.2999999999999995E-2</v>
      </c>
      <c r="CT34" s="105">
        <f t="shared" si="43"/>
        <v>7.9456804391794283E-2</v>
      </c>
      <c r="CU34" s="105">
        <f t="shared" si="44"/>
        <v>7.9000000000000001E-2</v>
      </c>
      <c r="CV34" s="182">
        <f t="shared" si="45"/>
        <v>-0.60000000000000053</v>
      </c>
      <c r="CW34" s="48"/>
      <c r="CX34" s="105">
        <f t="shared" si="46"/>
        <v>7.1999999999999995E-2</v>
      </c>
      <c r="CY34" s="105">
        <f t="shared" si="47"/>
        <v>7.0999999999999994E-2</v>
      </c>
      <c r="CZ34" s="182">
        <f t="shared" si="48"/>
        <v>0.10000000000000009</v>
      </c>
      <c r="DA34" s="105">
        <f t="shared" si="49"/>
        <v>7.1999999999999995E-2</v>
      </c>
      <c r="DB34" s="105">
        <f t="shared" si="50"/>
        <v>7.0999999999999994E-2</v>
      </c>
      <c r="DC34" s="182">
        <f t="shared" si="51"/>
        <v>0.10000000000000009</v>
      </c>
      <c r="DD34" s="212">
        <v>0</v>
      </c>
    </row>
    <row r="35" spans="2:108" s="18" customFormat="1" ht="13.5" customHeight="1">
      <c r="B35" s="61">
        <v>29</v>
      </c>
      <c r="C35" s="56" t="s">
        <v>40</v>
      </c>
      <c r="D35" s="170">
        <f>'市区町村別_在宅(医科)'!D35</f>
        <v>43</v>
      </c>
      <c r="E35" s="92">
        <v>4</v>
      </c>
      <c r="F35" s="92">
        <v>4</v>
      </c>
      <c r="G35" s="62">
        <f t="shared" si="2"/>
        <v>9.3023255813953487E-2</v>
      </c>
      <c r="H35" s="62">
        <f t="shared" si="3"/>
        <v>9.3023255813953487E-2</v>
      </c>
      <c r="I35" s="92">
        <v>521670</v>
      </c>
      <c r="J35" s="92">
        <v>521670</v>
      </c>
      <c r="K35" s="92">
        <f t="shared" si="4"/>
        <v>130417.5</v>
      </c>
      <c r="L35" s="92">
        <f t="shared" si="5"/>
        <v>130417.5</v>
      </c>
      <c r="M35" s="170">
        <f>'市区町村別_在宅(医科)'!M35</f>
        <v>131</v>
      </c>
      <c r="N35" s="92">
        <v>12</v>
      </c>
      <c r="O35" s="92">
        <v>12</v>
      </c>
      <c r="P35" s="62">
        <f t="shared" si="6"/>
        <v>9.1603053435114504E-2</v>
      </c>
      <c r="Q35" s="62">
        <f t="shared" si="7"/>
        <v>9.1603053435114504E-2</v>
      </c>
      <c r="R35" s="92">
        <v>2446680</v>
      </c>
      <c r="S35" s="92">
        <v>2446680</v>
      </c>
      <c r="T35" s="92">
        <f t="shared" si="8"/>
        <v>203890</v>
      </c>
      <c r="U35" s="92">
        <f t="shared" si="9"/>
        <v>203890</v>
      </c>
      <c r="V35" s="170">
        <f>'市区町村別_在宅(医科)'!V35</f>
        <v>5393</v>
      </c>
      <c r="W35" s="92">
        <v>104</v>
      </c>
      <c r="X35" s="92">
        <v>104</v>
      </c>
      <c r="Y35" s="62">
        <f t="shared" si="10"/>
        <v>1.9284257370665678E-2</v>
      </c>
      <c r="Z35" s="62">
        <f t="shared" si="11"/>
        <v>1.9284257370665678E-2</v>
      </c>
      <c r="AA35" s="92">
        <v>10775730</v>
      </c>
      <c r="AB35" s="92">
        <v>10775730</v>
      </c>
      <c r="AC35" s="92">
        <f t="shared" si="12"/>
        <v>103612.78846153847</v>
      </c>
      <c r="AD35" s="92">
        <f t="shared" si="13"/>
        <v>103612.78846153847</v>
      </c>
      <c r="AE35" s="92">
        <f>'市区町村別_在宅(医科)'!AE35</f>
        <v>4864</v>
      </c>
      <c r="AF35" s="92">
        <v>210</v>
      </c>
      <c r="AG35" s="92">
        <v>210</v>
      </c>
      <c r="AH35" s="62">
        <f t="shared" si="14"/>
        <v>4.3174342105263157E-2</v>
      </c>
      <c r="AI35" s="62">
        <f t="shared" si="15"/>
        <v>4.3174342105263157E-2</v>
      </c>
      <c r="AJ35" s="92">
        <v>29370590</v>
      </c>
      <c r="AK35" s="92">
        <v>29370590</v>
      </c>
      <c r="AL35" s="92">
        <f t="shared" si="16"/>
        <v>139859.95238095237</v>
      </c>
      <c r="AM35" s="92">
        <f t="shared" si="17"/>
        <v>139859.95238095237</v>
      </c>
      <c r="AN35" s="92">
        <f>'市区町村別_在宅(医科)'!AN35</f>
        <v>3107</v>
      </c>
      <c r="AO35" s="92">
        <v>344</v>
      </c>
      <c r="AP35" s="92">
        <v>344</v>
      </c>
      <c r="AQ35" s="62">
        <f t="shared" si="18"/>
        <v>0.1107177341486965</v>
      </c>
      <c r="AR35" s="62">
        <f t="shared" si="19"/>
        <v>0.1107177341486965</v>
      </c>
      <c r="AS35" s="92">
        <v>48794740</v>
      </c>
      <c r="AT35" s="92">
        <v>48794740</v>
      </c>
      <c r="AU35" s="92">
        <f t="shared" si="20"/>
        <v>141845.17441860464</v>
      </c>
      <c r="AV35" s="92">
        <f t="shared" si="21"/>
        <v>141845.17441860464</v>
      </c>
      <c r="AW35" s="92">
        <f>'市区町村別_在宅(医科)'!AW35</f>
        <v>1519</v>
      </c>
      <c r="AX35" s="92">
        <v>320</v>
      </c>
      <c r="AY35" s="92">
        <v>319</v>
      </c>
      <c r="AZ35" s="62">
        <f t="shared" si="22"/>
        <v>0.21066491112574062</v>
      </c>
      <c r="BA35" s="62">
        <f t="shared" si="23"/>
        <v>0.21000658327847269</v>
      </c>
      <c r="BB35" s="92">
        <v>44297570</v>
      </c>
      <c r="BC35" s="92">
        <v>44284380</v>
      </c>
      <c r="BD35" s="92">
        <f t="shared" si="24"/>
        <v>138429.90625</v>
      </c>
      <c r="BE35" s="92">
        <f t="shared" si="25"/>
        <v>138822.50783699058</v>
      </c>
      <c r="BF35" s="92">
        <f>'市区町村別_在宅(医科)'!BF35</f>
        <v>592</v>
      </c>
      <c r="BG35" s="92">
        <v>160</v>
      </c>
      <c r="BH35" s="92">
        <v>160</v>
      </c>
      <c r="BI35" s="62">
        <f t="shared" si="26"/>
        <v>0.27027027027027029</v>
      </c>
      <c r="BJ35" s="62">
        <f t="shared" si="27"/>
        <v>0.27027027027027029</v>
      </c>
      <c r="BK35" s="92">
        <v>24781760</v>
      </c>
      <c r="BL35" s="92">
        <v>24781760</v>
      </c>
      <c r="BM35" s="92">
        <f t="shared" si="28"/>
        <v>154886</v>
      </c>
      <c r="BN35" s="92">
        <f t="shared" si="29"/>
        <v>154886</v>
      </c>
      <c r="BO35" s="92">
        <f>'市区町村別_在宅(医科)'!BO35</f>
        <v>15649</v>
      </c>
      <c r="BP35" s="92">
        <f t="shared" si="52"/>
        <v>1154</v>
      </c>
      <c r="BQ35" s="92">
        <f t="shared" si="52"/>
        <v>1153</v>
      </c>
      <c r="BR35" s="62">
        <f t="shared" si="31"/>
        <v>7.3742731164930672E-2</v>
      </c>
      <c r="BS35" s="62">
        <f t="shared" si="32"/>
        <v>7.3678829318167299E-2</v>
      </c>
      <c r="BT35" s="92">
        <f t="shared" si="53"/>
        <v>160988740</v>
      </c>
      <c r="BU35" s="92">
        <f t="shared" si="53"/>
        <v>160975550</v>
      </c>
      <c r="BV35" s="92">
        <f t="shared" si="34"/>
        <v>139504.9740034662</v>
      </c>
      <c r="BW35" s="92">
        <f t="shared" si="35"/>
        <v>139614.52732003469</v>
      </c>
      <c r="BY35" s="184">
        <v>29</v>
      </c>
      <c r="BZ35" s="56" t="s">
        <v>40</v>
      </c>
      <c r="CA35" s="142">
        <v>15172</v>
      </c>
      <c r="CB35" s="142">
        <v>1119</v>
      </c>
      <c r="CC35" s="142">
        <v>1117</v>
      </c>
      <c r="CD35" s="29">
        <v>7.3754284207751125E-2</v>
      </c>
      <c r="CE35" s="29">
        <v>7.3622462430793567E-2</v>
      </c>
      <c r="CF35" s="142">
        <v>161433910</v>
      </c>
      <c r="CG35" s="142">
        <v>161139840</v>
      </c>
      <c r="CH35" s="142">
        <v>144266.22877569258</v>
      </c>
      <c r="CI35" s="142">
        <v>144261.27126230975</v>
      </c>
      <c r="CK35" s="47" t="str">
        <f t="shared" si="36"/>
        <v>豊中市</v>
      </c>
      <c r="CL35" s="105">
        <f t="shared" si="0"/>
        <v>7.2694567298171503E-2</v>
      </c>
      <c r="CM35" s="105">
        <f t="shared" si="37"/>
        <v>7.2999999999999995E-2</v>
      </c>
      <c r="CN35" s="105">
        <f t="shared" si="38"/>
        <v>7.1966213684819993E-2</v>
      </c>
      <c r="CO35" s="105">
        <f t="shared" si="39"/>
        <v>7.1999999999999995E-2</v>
      </c>
      <c r="CP35" s="182">
        <f t="shared" si="40"/>
        <v>0.10000000000000009</v>
      </c>
      <c r="CQ35" s="47" t="str">
        <f t="shared" si="41"/>
        <v>豊中市</v>
      </c>
      <c r="CR35" s="105">
        <f t="shared" si="1"/>
        <v>7.2661561819261991E-2</v>
      </c>
      <c r="CS35" s="105">
        <f t="shared" si="42"/>
        <v>7.2999999999999995E-2</v>
      </c>
      <c r="CT35" s="105">
        <f t="shared" si="43"/>
        <v>7.1591567044719182E-2</v>
      </c>
      <c r="CU35" s="105">
        <f t="shared" si="44"/>
        <v>7.1999999999999995E-2</v>
      </c>
      <c r="CV35" s="182">
        <f t="shared" si="45"/>
        <v>0.10000000000000009</v>
      </c>
      <c r="CW35" s="48"/>
      <c r="CX35" s="105">
        <f t="shared" si="46"/>
        <v>7.1999999999999995E-2</v>
      </c>
      <c r="CY35" s="105">
        <f t="shared" si="47"/>
        <v>7.0999999999999994E-2</v>
      </c>
      <c r="CZ35" s="182">
        <f t="shared" si="48"/>
        <v>0.10000000000000009</v>
      </c>
      <c r="DA35" s="105">
        <f t="shared" si="49"/>
        <v>7.1999999999999995E-2</v>
      </c>
      <c r="DB35" s="105">
        <f t="shared" si="50"/>
        <v>7.0999999999999994E-2</v>
      </c>
      <c r="DC35" s="182">
        <f t="shared" si="51"/>
        <v>0.10000000000000009</v>
      </c>
      <c r="DD35" s="212">
        <v>0</v>
      </c>
    </row>
    <row r="36" spans="2:108" s="18" customFormat="1" ht="13.5" customHeight="1">
      <c r="B36" s="61">
        <v>30</v>
      </c>
      <c r="C36" s="56" t="s">
        <v>41</v>
      </c>
      <c r="D36" s="170">
        <f>'市区町村別_在宅(医科)'!D36</f>
        <v>55</v>
      </c>
      <c r="E36" s="92">
        <v>4</v>
      </c>
      <c r="F36" s="92">
        <v>4</v>
      </c>
      <c r="G36" s="62">
        <f t="shared" si="2"/>
        <v>7.2727272727272724E-2</v>
      </c>
      <c r="H36" s="62">
        <f t="shared" si="3"/>
        <v>7.2727272727272724E-2</v>
      </c>
      <c r="I36" s="92">
        <v>569220</v>
      </c>
      <c r="J36" s="92">
        <v>569220</v>
      </c>
      <c r="K36" s="92">
        <f t="shared" si="4"/>
        <v>142305</v>
      </c>
      <c r="L36" s="92">
        <f t="shared" si="5"/>
        <v>142305</v>
      </c>
      <c r="M36" s="170">
        <f>'市区町村別_在宅(医科)'!M36</f>
        <v>146</v>
      </c>
      <c r="N36" s="92">
        <v>18</v>
      </c>
      <c r="O36" s="92">
        <v>18</v>
      </c>
      <c r="P36" s="62">
        <f t="shared" si="6"/>
        <v>0.12328767123287671</v>
      </c>
      <c r="Q36" s="62">
        <f t="shared" si="7"/>
        <v>0.12328767123287671</v>
      </c>
      <c r="R36" s="92">
        <v>4247090</v>
      </c>
      <c r="S36" s="92">
        <v>4247090</v>
      </c>
      <c r="T36" s="92">
        <f t="shared" si="8"/>
        <v>235949.44444444444</v>
      </c>
      <c r="U36" s="92">
        <f t="shared" si="9"/>
        <v>235949.44444444444</v>
      </c>
      <c r="V36" s="170">
        <f>'市区町村別_在宅(医科)'!V36</f>
        <v>7010</v>
      </c>
      <c r="W36" s="92">
        <v>149</v>
      </c>
      <c r="X36" s="92">
        <v>149</v>
      </c>
      <c r="Y36" s="62">
        <f t="shared" si="10"/>
        <v>2.1255349500713266E-2</v>
      </c>
      <c r="Z36" s="62">
        <f t="shared" si="11"/>
        <v>2.1255349500713266E-2</v>
      </c>
      <c r="AA36" s="92">
        <v>22024810</v>
      </c>
      <c r="AB36" s="92">
        <v>22024810</v>
      </c>
      <c r="AC36" s="92">
        <f t="shared" si="12"/>
        <v>147817.51677852348</v>
      </c>
      <c r="AD36" s="92">
        <f t="shared" si="13"/>
        <v>147817.51677852348</v>
      </c>
      <c r="AE36" s="92">
        <f>'市区町村別_在宅(医科)'!AE36</f>
        <v>6395</v>
      </c>
      <c r="AF36" s="92">
        <v>320</v>
      </c>
      <c r="AG36" s="92">
        <v>320</v>
      </c>
      <c r="AH36" s="62">
        <f t="shared" si="14"/>
        <v>5.0039093041438623E-2</v>
      </c>
      <c r="AI36" s="62">
        <f t="shared" si="15"/>
        <v>5.0039093041438623E-2</v>
      </c>
      <c r="AJ36" s="92">
        <v>50646460</v>
      </c>
      <c r="AK36" s="92">
        <v>50646460</v>
      </c>
      <c r="AL36" s="92">
        <f t="shared" si="16"/>
        <v>158270.1875</v>
      </c>
      <c r="AM36" s="92">
        <f t="shared" si="17"/>
        <v>158270.1875</v>
      </c>
      <c r="AN36" s="92">
        <f>'市区町村別_在宅(医科)'!AN36</f>
        <v>4336</v>
      </c>
      <c r="AO36" s="92">
        <v>460</v>
      </c>
      <c r="AP36" s="92">
        <v>460</v>
      </c>
      <c r="AQ36" s="62">
        <f t="shared" si="18"/>
        <v>0.10608856088560886</v>
      </c>
      <c r="AR36" s="62">
        <f t="shared" si="19"/>
        <v>0.10608856088560886</v>
      </c>
      <c r="AS36" s="92">
        <v>67056130</v>
      </c>
      <c r="AT36" s="92">
        <v>67056130</v>
      </c>
      <c r="AU36" s="92">
        <f t="shared" si="20"/>
        <v>145774.19565217392</v>
      </c>
      <c r="AV36" s="92">
        <f t="shared" si="21"/>
        <v>145774.19565217392</v>
      </c>
      <c r="AW36" s="92">
        <f>'市区町村別_在宅(医科)'!AW36</f>
        <v>2088</v>
      </c>
      <c r="AX36" s="92">
        <v>408</v>
      </c>
      <c r="AY36" s="92">
        <v>408</v>
      </c>
      <c r="AZ36" s="62">
        <f t="shared" si="22"/>
        <v>0.19540229885057472</v>
      </c>
      <c r="BA36" s="62">
        <f t="shared" si="23"/>
        <v>0.19540229885057472</v>
      </c>
      <c r="BB36" s="92">
        <v>56192120</v>
      </c>
      <c r="BC36" s="92">
        <v>56192120</v>
      </c>
      <c r="BD36" s="92">
        <f t="shared" si="24"/>
        <v>137725.78431372548</v>
      </c>
      <c r="BE36" s="92">
        <f t="shared" si="25"/>
        <v>137725.78431372548</v>
      </c>
      <c r="BF36" s="92">
        <f>'市区町村別_在宅(医科)'!BF36</f>
        <v>877</v>
      </c>
      <c r="BG36" s="92">
        <v>219</v>
      </c>
      <c r="BH36" s="92">
        <v>219</v>
      </c>
      <c r="BI36" s="62">
        <f t="shared" si="26"/>
        <v>0.24971493728620298</v>
      </c>
      <c r="BJ36" s="62">
        <f t="shared" si="27"/>
        <v>0.24971493728620298</v>
      </c>
      <c r="BK36" s="92">
        <v>29729620</v>
      </c>
      <c r="BL36" s="92">
        <v>29729620</v>
      </c>
      <c r="BM36" s="92">
        <f t="shared" si="28"/>
        <v>135751.6894977169</v>
      </c>
      <c r="BN36" s="92">
        <f t="shared" si="29"/>
        <v>135751.6894977169</v>
      </c>
      <c r="BO36" s="92">
        <f>'市区町村別_在宅(医科)'!BO36</f>
        <v>20907</v>
      </c>
      <c r="BP36" s="92">
        <f t="shared" si="52"/>
        <v>1578</v>
      </c>
      <c r="BQ36" s="92">
        <f t="shared" si="52"/>
        <v>1578</v>
      </c>
      <c r="BR36" s="62">
        <f t="shared" si="31"/>
        <v>7.547711292868417E-2</v>
      </c>
      <c r="BS36" s="62">
        <f t="shared" si="32"/>
        <v>7.547711292868417E-2</v>
      </c>
      <c r="BT36" s="92">
        <f t="shared" si="53"/>
        <v>230465450</v>
      </c>
      <c r="BU36" s="92">
        <f t="shared" si="53"/>
        <v>230465450</v>
      </c>
      <c r="BV36" s="92">
        <f t="shared" si="34"/>
        <v>146049.08111533587</v>
      </c>
      <c r="BW36" s="92">
        <f t="shared" si="35"/>
        <v>146049.08111533587</v>
      </c>
      <c r="BY36" s="184">
        <v>30</v>
      </c>
      <c r="BZ36" s="56" t="s">
        <v>41</v>
      </c>
      <c r="CA36" s="142">
        <v>20327</v>
      </c>
      <c r="CB36" s="142">
        <v>1496</v>
      </c>
      <c r="CC36" s="142">
        <v>1493</v>
      </c>
      <c r="CD36" s="29">
        <v>7.3596694052245781E-2</v>
      </c>
      <c r="CE36" s="29">
        <v>7.3449107098932459E-2</v>
      </c>
      <c r="CF36" s="142">
        <v>214431120</v>
      </c>
      <c r="CG36" s="142">
        <v>214118880</v>
      </c>
      <c r="CH36" s="142">
        <v>143336.31016042782</v>
      </c>
      <c r="CI36" s="142">
        <v>143415.19089082384</v>
      </c>
      <c r="CK36" s="47" t="str">
        <f t="shared" si="36"/>
        <v>八尾市</v>
      </c>
      <c r="CL36" s="105">
        <f t="shared" si="0"/>
        <v>7.2264441232691504E-2</v>
      </c>
      <c r="CM36" s="105">
        <f t="shared" si="37"/>
        <v>7.1999999999999995E-2</v>
      </c>
      <c r="CN36" s="105">
        <f t="shared" si="38"/>
        <v>7.3513539443071985E-2</v>
      </c>
      <c r="CO36" s="105">
        <f t="shared" si="39"/>
        <v>7.3999999999999996E-2</v>
      </c>
      <c r="CP36" s="182">
        <f t="shared" si="40"/>
        <v>-0.20000000000000018</v>
      </c>
      <c r="CQ36" s="47" t="str">
        <f t="shared" si="41"/>
        <v>八尾市</v>
      </c>
      <c r="CR36" s="105">
        <f t="shared" si="1"/>
        <v>7.2264441232691504E-2</v>
      </c>
      <c r="CS36" s="105">
        <f t="shared" si="42"/>
        <v>7.1999999999999995E-2</v>
      </c>
      <c r="CT36" s="105">
        <f t="shared" si="43"/>
        <v>7.3465569759911739E-2</v>
      </c>
      <c r="CU36" s="105">
        <f t="shared" si="44"/>
        <v>7.2999999999999995E-2</v>
      </c>
      <c r="CV36" s="182">
        <f t="shared" si="45"/>
        <v>-0.10000000000000009</v>
      </c>
      <c r="CW36" s="48"/>
      <c r="CX36" s="105">
        <f t="shared" si="46"/>
        <v>7.1999999999999995E-2</v>
      </c>
      <c r="CY36" s="105">
        <f t="shared" si="47"/>
        <v>7.0999999999999994E-2</v>
      </c>
      <c r="CZ36" s="182">
        <f t="shared" si="48"/>
        <v>0.10000000000000009</v>
      </c>
      <c r="DA36" s="105">
        <f t="shared" si="49"/>
        <v>7.1999999999999995E-2</v>
      </c>
      <c r="DB36" s="105">
        <f t="shared" si="50"/>
        <v>7.0999999999999994E-2</v>
      </c>
      <c r="DC36" s="182">
        <f t="shared" si="51"/>
        <v>0.10000000000000009</v>
      </c>
      <c r="DD36" s="212">
        <v>0</v>
      </c>
    </row>
    <row r="37" spans="2:108" s="18" customFormat="1" ht="13.5" customHeight="1">
      <c r="B37" s="61">
        <v>31</v>
      </c>
      <c r="C37" s="56" t="s">
        <v>42</v>
      </c>
      <c r="D37" s="170">
        <f>'市区町村別_在宅(医科)'!D37</f>
        <v>103</v>
      </c>
      <c r="E37" s="92">
        <v>9</v>
      </c>
      <c r="F37" s="92">
        <v>9</v>
      </c>
      <c r="G37" s="62">
        <f t="shared" si="2"/>
        <v>8.7378640776699032E-2</v>
      </c>
      <c r="H37" s="62">
        <f t="shared" si="3"/>
        <v>8.7378640776699032E-2</v>
      </c>
      <c r="I37" s="92">
        <v>1438660</v>
      </c>
      <c r="J37" s="92">
        <v>1438660</v>
      </c>
      <c r="K37" s="92">
        <f t="shared" si="4"/>
        <v>159851.11111111112</v>
      </c>
      <c r="L37" s="92">
        <f t="shared" si="5"/>
        <v>159851.11111111112</v>
      </c>
      <c r="M37" s="170">
        <f>'市区町村別_在宅(医科)'!M37</f>
        <v>315</v>
      </c>
      <c r="N37" s="92">
        <v>31</v>
      </c>
      <c r="O37" s="92">
        <v>31</v>
      </c>
      <c r="P37" s="62">
        <f t="shared" si="6"/>
        <v>9.841269841269841E-2</v>
      </c>
      <c r="Q37" s="62">
        <f t="shared" si="7"/>
        <v>9.841269841269841E-2</v>
      </c>
      <c r="R37" s="92">
        <v>6194240</v>
      </c>
      <c r="S37" s="92">
        <v>6194240</v>
      </c>
      <c r="T37" s="92">
        <f t="shared" si="8"/>
        <v>199814.19354838709</v>
      </c>
      <c r="U37" s="92">
        <f t="shared" si="9"/>
        <v>199814.19354838709</v>
      </c>
      <c r="V37" s="170">
        <f>'市区町村別_在宅(医科)'!V37</f>
        <v>10543</v>
      </c>
      <c r="W37" s="92">
        <v>171</v>
      </c>
      <c r="X37" s="92">
        <v>171</v>
      </c>
      <c r="Y37" s="62">
        <f t="shared" si="10"/>
        <v>1.6219292421511905E-2</v>
      </c>
      <c r="Z37" s="62">
        <f t="shared" si="11"/>
        <v>1.6219292421511905E-2</v>
      </c>
      <c r="AA37" s="92">
        <v>23522450</v>
      </c>
      <c r="AB37" s="92">
        <v>23522450</v>
      </c>
      <c r="AC37" s="92">
        <f t="shared" si="12"/>
        <v>137558.18713450292</v>
      </c>
      <c r="AD37" s="92">
        <f t="shared" si="13"/>
        <v>137558.18713450292</v>
      </c>
      <c r="AE37" s="92">
        <f>'市区町村別_在宅(医科)'!AE37</f>
        <v>8783</v>
      </c>
      <c r="AF37" s="92">
        <v>342</v>
      </c>
      <c r="AG37" s="92">
        <v>342</v>
      </c>
      <c r="AH37" s="62">
        <f t="shared" si="14"/>
        <v>3.8938859159740408E-2</v>
      </c>
      <c r="AI37" s="62">
        <f t="shared" si="15"/>
        <v>3.8938859159740408E-2</v>
      </c>
      <c r="AJ37" s="92">
        <v>47853140</v>
      </c>
      <c r="AK37" s="92">
        <v>47853140</v>
      </c>
      <c r="AL37" s="92">
        <f t="shared" si="16"/>
        <v>139921.4619883041</v>
      </c>
      <c r="AM37" s="92">
        <f t="shared" si="17"/>
        <v>139921.4619883041</v>
      </c>
      <c r="AN37" s="92">
        <f>'市区町村別_在宅(医科)'!AN37</f>
        <v>5035</v>
      </c>
      <c r="AO37" s="92">
        <v>450</v>
      </c>
      <c r="AP37" s="92">
        <v>450</v>
      </c>
      <c r="AQ37" s="62">
        <f t="shared" si="18"/>
        <v>8.937437934458789E-2</v>
      </c>
      <c r="AR37" s="62">
        <f t="shared" si="19"/>
        <v>8.937437934458789E-2</v>
      </c>
      <c r="AS37" s="92">
        <v>59815270</v>
      </c>
      <c r="AT37" s="92">
        <v>59815270</v>
      </c>
      <c r="AU37" s="92">
        <f t="shared" si="20"/>
        <v>132922.82222222222</v>
      </c>
      <c r="AV37" s="92">
        <f t="shared" si="21"/>
        <v>132922.82222222222</v>
      </c>
      <c r="AW37" s="92">
        <f>'市区町村別_在宅(医科)'!AW37</f>
        <v>2234</v>
      </c>
      <c r="AX37" s="92">
        <v>372</v>
      </c>
      <c r="AY37" s="92">
        <v>372</v>
      </c>
      <c r="AZ37" s="62">
        <f t="shared" si="22"/>
        <v>0.16651745747538049</v>
      </c>
      <c r="BA37" s="62">
        <f t="shared" si="23"/>
        <v>0.16651745747538049</v>
      </c>
      <c r="BB37" s="92">
        <v>48506070</v>
      </c>
      <c r="BC37" s="92">
        <v>48506070</v>
      </c>
      <c r="BD37" s="92">
        <f t="shared" si="24"/>
        <v>130392.66129032258</v>
      </c>
      <c r="BE37" s="92">
        <f t="shared" si="25"/>
        <v>130392.66129032258</v>
      </c>
      <c r="BF37" s="92">
        <f>'市区町村別_在宅(医科)'!BF37</f>
        <v>872</v>
      </c>
      <c r="BG37" s="92">
        <v>201</v>
      </c>
      <c r="BH37" s="92">
        <v>201</v>
      </c>
      <c r="BI37" s="62">
        <f t="shared" si="26"/>
        <v>0.23050458715596331</v>
      </c>
      <c r="BJ37" s="62">
        <f t="shared" si="27"/>
        <v>0.23050458715596331</v>
      </c>
      <c r="BK37" s="92">
        <v>27684660</v>
      </c>
      <c r="BL37" s="92">
        <v>27684660</v>
      </c>
      <c r="BM37" s="92">
        <f t="shared" si="28"/>
        <v>137734.62686567163</v>
      </c>
      <c r="BN37" s="92">
        <f t="shared" si="29"/>
        <v>137734.62686567163</v>
      </c>
      <c r="BO37" s="92">
        <f>'市区町村別_在宅(医科)'!BO37</f>
        <v>27885</v>
      </c>
      <c r="BP37" s="92">
        <f t="shared" si="52"/>
        <v>1576</v>
      </c>
      <c r="BQ37" s="92">
        <f t="shared" si="52"/>
        <v>1576</v>
      </c>
      <c r="BR37" s="62">
        <f t="shared" si="31"/>
        <v>5.6517841133225749E-2</v>
      </c>
      <c r="BS37" s="62">
        <f t="shared" si="32"/>
        <v>5.6517841133225749E-2</v>
      </c>
      <c r="BT37" s="92">
        <f t="shared" si="53"/>
        <v>215014490</v>
      </c>
      <c r="BU37" s="92">
        <f t="shared" si="53"/>
        <v>215014490</v>
      </c>
      <c r="BV37" s="92">
        <f t="shared" si="34"/>
        <v>136430.51395939087</v>
      </c>
      <c r="BW37" s="92">
        <f t="shared" si="35"/>
        <v>136430.51395939087</v>
      </c>
      <c r="BY37" s="184">
        <v>31</v>
      </c>
      <c r="BZ37" s="56" t="s">
        <v>42</v>
      </c>
      <c r="CA37" s="142">
        <v>26559</v>
      </c>
      <c r="CB37" s="142">
        <v>1530</v>
      </c>
      <c r="CC37" s="142">
        <v>1527</v>
      </c>
      <c r="CD37" s="29">
        <v>5.7607590647238222E-2</v>
      </c>
      <c r="CE37" s="29">
        <v>5.7494634587145599E-2</v>
      </c>
      <c r="CF37" s="142">
        <v>203854630</v>
      </c>
      <c r="CG37" s="142">
        <v>203572330</v>
      </c>
      <c r="CH37" s="142">
        <v>133238.32026143791</v>
      </c>
      <c r="CI37" s="142">
        <v>133315.2128356254</v>
      </c>
      <c r="CK37" s="47" t="str">
        <f t="shared" si="36"/>
        <v>泉大津市</v>
      </c>
      <c r="CL37" s="105">
        <f t="shared" si="0"/>
        <v>7.1984435797665364E-2</v>
      </c>
      <c r="CM37" s="105">
        <f t="shared" si="37"/>
        <v>7.1999999999999995E-2</v>
      </c>
      <c r="CN37" s="105">
        <f t="shared" si="38"/>
        <v>7.2311081314050382E-2</v>
      </c>
      <c r="CO37" s="105">
        <f t="shared" si="39"/>
        <v>7.1999999999999995E-2</v>
      </c>
      <c r="CP37" s="182">
        <f t="shared" si="40"/>
        <v>0</v>
      </c>
      <c r="CQ37" s="47" t="str">
        <f t="shared" si="41"/>
        <v>泉大津市</v>
      </c>
      <c r="CR37" s="105">
        <f t="shared" si="1"/>
        <v>7.1984435797665364E-2</v>
      </c>
      <c r="CS37" s="105">
        <f t="shared" si="42"/>
        <v>7.1999999999999995E-2</v>
      </c>
      <c r="CT37" s="105">
        <f t="shared" si="43"/>
        <v>7.2311081314050382E-2</v>
      </c>
      <c r="CU37" s="105">
        <f t="shared" si="44"/>
        <v>7.1999999999999995E-2</v>
      </c>
      <c r="CV37" s="182">
        <f t="shared" si="45"/>
        <v>0</v>
      </c>
      <c r="CW37" s="48"/>
      <c r="CX37" s="105">
        <f t="shared" si="46"/>
        <v>7.1999999999999995E-2</v>
      </c>
      <c r="CY37" s="105">
        <f t="shared" si="47"/>
        <v>7.0999999999999994E-2</v>
      </c>
      <c r="CZ37" s="182">
        <f t="shared" si="48"/>
        <v>0.10000000000000009</v>
      </c>
      <c r="DA37" s="105">
        <f t="shared" si="49"/>
        <v>7.1999999999999995E-2</v>
      </c>
      <c r="DB37" s="105">
        <f t="shared" si="50"/>
        <v>7.0999999999999994E-2</v>
      </c>
      <c r="DC37" s="182">
        <f t="shared" si="51"/>
        <v>0.10000000000000009</v>
      </c>
      <c r="DD37" s="212">
        <v>0</v>
      </c>
    </row>
    <row r="38" spans="2:108" s="18" customFormat="1" ht="13.5" customHeight="1">
      <c r="B38" s="61">
        <v>32</v>
      </c>
      <c r="C38" s="56" t="s">
        <v>43</v>
      </c>
      <c r="D38" s="170">
        <f>'市区町村別_在宅(医科)'!D38</f>
        <v>57</v>
      </c>
      <c r="E38" s="92">
        <v>3</v>
      </c>
      <c r="F38" s="92">
        <v>3</v>
      </c>
      <c r="G38" s="62">
        <f t="shared" si="2"/>
        <v>5.2631578947368418E-2</v>
      </c>
      <c r="H38" s="62">
        <f t="shared" si="3"/>
        <v>5.2631578947368418E-2</v>
      </c>
      <c r="I38" s="92">
        <v>435450</v>
      </c>
      <c r="J38" s="92">
        <v>435450</v>
      </c>
      <c r="K38" s="92">
        <f t="shared" si="4"/>
        <v>145150</v>
      </c>
      <c r="L38" s="92">
        <f t="shared" si="5"/>
        <v>145150</v>
      </c>
      <c r="M38" s="170">
        <f>'市区町村別_在宅(医科)'!M38</f>
        <v>196</v>
      </c>
      <c r="N38" s="92">
        <v>13</v>
      </c>
      <c r="O38" s="92">
        <v>13</v>
      </c>
      <c r="P38" s="62">
        <f t="shared" si="6"/>
        <v>6.6326530612244902E-2</v>
      </c>
      <c r="Q38" s="62">
        <f t="shared" si="7"/>
        <v>6.6326530612244902E-2</v>
      </c>
      <c r="R38" s="92">
        <v>2853650</v>
      </c>
      <c r="S38" s="92">
        <v>2853650</v>
      </c>
      <c r="T38" s="92">
        <f t="shared" si="8"/>
        <v>219511.53846153847</v>
      </c>
      <c r="U38" s="92">
        <f t="shared" si="9"/>
        <v>219511.53846153847</v>
      </c>
      <c r="V38" s="170">
        <f>'市区町村別_在宅(医科)'!V38</f>
        <v>7985</v>
      </c>
      <c r="W38" s="92">
        <v>160</v>
      </c>
      <c r="X38" s="92">
        <v>160</v>
      </c>
      <c r="Y38" s="62">
        <f t="shared" si="10"/>
        <v>2.0037570444583593E-2</v>
      </c>
      <c r="Z38" s="62">
        <f t="shared" si="11"/>
        <v>2.0037570444583593E-2</v>
      </c>
      <c r="AA38" s="92">
        <v>23097100</v>
      </c>
      <c r="AB38" s="92">
        <v>23097100</v>
      </c>
      <c r="AC38" s="92">
        <f t="shared" si="12"/>
        <v>144356.875</v>
      </c>
      <c r="AD38" s="92">
        <f t="shared" si="13"/>
        <v>144356.875</v>
      </c>
      <c r="AE38" s="92">
        <f>'市区町村別_在宅(医科)'!AE38</f>
        <v>7423</v>
      </c>
      <c r="AF38" s="92">
        <v>330</v>
      </c>
      <c r="AG38" s="92">
        <v>328</v>
      </c>
      <c r="AH38" s="62">
        <f t="shared" si="14"/>
        <v>4.4456419237505054E-2</v>
      </c>
      <c r="AI38" s="62">
        <f t="shared" si="15"/>
        <v>4.4186986393641388E-2</v>
      </c>
      <c r="AJ38" s="92">
        <v>45685030</v>
      </c>
      <c r="AK38" s="92">
        <v>45637390</v>
      </c>
      <c r="AL38" s="92">
        <f t="shared" si="16"/>
        <v>138439.48484848486</v>
      </c>
      <c r="AM38" s="92">
        <f t="shared" si="17"/>
        <v>139138.38414634147</v>
      </c>
      <c r="AN38" s="92">
        <f>'市区町村別_在宅(医科)'!AN38</f>
        <v>4803</v>
      </c>
      <c r="AO38" s="92">
        <v>462</v>
      </c>
      <c r="AP38" s="92">
        <v>462</v>
      </c>
      <c r="AQ38" s="62">
        <f t="shared" si="18"/>
        <v>9.6189881324172388E-2</v>
      </c>
      <c r="AR38" s="62">
        <f t="shared" si="19"/>
        <v>9.6189881324172388E-2</v>
      </c>
      <c r="AS38" s="92">
        <v>60574430</v>
      </c>
      <c r="AT38" s="92">
        <v>60574430</v>
      </c>
      <c r="AU38" s="92">
        <f t="shared" si="20"/>
        <v>131113.48484848486</v>
      </c>
      <c r="AV38" s="92">
        <f t="shared" si="21"/>
        <v>131113.48484848486</v>
      </c>
      <c r="AW38" s="92">
        <f>'市区町村別_在宅(医科)'!AW38</f>
        <v>2179</v>
      </c>
      <c r="AX38" s="92">
        <v>392</v>
      </c>
      <c r="AY38" s="92">
        <v>391</v>
      </c>
      <c r="AZ38" s="62">
        <f t="shared" si="22"/>
        <v>0.17989903625516293</v>
      </c>
      <c r="BA38" s="62">
        <f t="shared" si="23"/>
        <v>0.1794401101422671</v>
      </c>
      <c r="BB38" s="92">
        <v>52607010</v>
      </c>
      <c r="BC38" s="92">
        <v>52591380</v>
      </c>
      <c r="BD38" s="92">
        <f t="shared" si="24"/>
        <v>134201.55612244899</v>
      </c>
      <c r="BE38" s="92">
        <f t="shared" si="25"/>
        <v>134504.80818414321</v>
      </c>
      <c r="BF38" s="92">
        <f>'市区町村別_在宅(医科)'!BF38</f>
        <v>811</v>
      </c>
      <c r="BG38" s="92">
        <v>196</v>
      </c>
      <c r="BH38" s="92">
        <v>196</v>
      </c>
      <c r="BI38" s="62">
        <f t="shared" si="26"/>
        <v>0.24167694204685575</v>
      </c>
      <c r="BJ38" s="62">
        <f t="shared" si="27"/>
        <v>0.24167694204685575</v>
      </c>
      <c r="BK38" s="92">
        <v>23644690</v>
      </c>
      <c r="BL38" s="92">
        <v>23644690</v>
      </c>
      <c r="BM38" s="92">
        <f t="shared" si="28"/>
        <v>120636.17346938775</v>
      </c>
      <c r="BN38" s="92">
        <f t="shared" si="29"/>
        <v>120636.17346938775</v>
      </c>
      <c r="BO38" s="92">
        <f>'市区町村別_在宅(医科)'!BO38</f>
        <v>23454</v>
      </c>
      <c r="BP38" s="92">
        <f t="shared" si="52"/>
        <v>1556</v>
      </c>
      <c r="BQ38" s="92">
        <f t="shared" si="52"/>
        <v>1553</v>
      </c>
      <c r="BR38" s="62">
        <f t="shared" si="31"/>
        <v>6.6342628123134642E-2</v>
      </c>
      <c r="BS38" s="62">
        <f t="shared" si="32"/>
        <v>6.6214718171740433E-2</v>
      </c>
      <c r="BT38" s="92">
        <f t="shared" si="53"/>
        <v>208897360</v>
      </c>
      <c r="BU38" s="92">
        <f t="shared" si="53"/>
        <v>208834090</v>
      </c>
      <c r="BV38" s="92">
        <f t="shared" si="34"/>
        <v>134252.80205655526</v>
      </c>
      <c r="BW38" s="92">
        <f t="shared" si="35"/>
        <v>134471.40373470701</v>
      </c>
      <c r="BY38" s="184">
        <v>32</v>
      </c>
      <c r="BZ38" s="56" t="s">
        <v>43</v>
      </c>
      <c r="CA38" s="142">
        <v>22707</v>
      </c>
      <c r="CB38" s="142">
        <v>1444</v>
      </c>
      <c r="CC38" s="142">
        <v>1440</v>
      </c>
      <c r="CD38" s="29">
        <v>6.3592724710441709E-2</v>
      </c>
      <c r="CE38" s="29">
        <v>6.341656757827982E-2</v>
      </c>
      <c r="CF38" s="142">
        <v>194899770</v>
      </c>
      <c r="CG38" s="142">
        <v>194732800</v>
      </c>
      <c r="CH38" s="142">
        <v>134972.13988919667</v>
      </c>
      <c r="CI38" s="142">
        <v>135231.11111111112</v>
      </c>
      <c r="CK38" s="47" t="str">
        <f t="shared" si="36"/>
        <v>天王寺区</v>
      </c>
      <c r="CL38" s="105">
        <f t="shared" si="0"/>
        <v>7.1792035398230092E-2</v>
      </c>
      <c r="CM38" s="105">
        <f t="shared" si="37"/>
        <v>7.1999999999999995E-2</v>
      </c>
      <c r="CN38" s="105">
        <f t="shared" si="38"/>
        <v>7.2542990547773606E-2</v>
      </c>
      <c r="CO38" s="105">
        <f t="shared" si="39"/>
        <v>7.2999999999999995E-2</v>
      </c>
      <c r="CP38" s="182">
        <f t="shared" si="40"/>
        <v>-0.10000000000000009</v>
      </c>
      <c r="CQ38" s="47" t="str">
        <f t="shared" si="41"/>
        <v>天王寺区</v>
      </c>
      <c r="CR38" s="105">
        <f t="shared" si="1"/>
        <v>7.1792035398230092E-2</v>
      </c>
      <c r="CS38" s="105">
        <f t="shared" si="42"/>
        <v>7.1999999999999995E-2</v>
      </c>
      <c r="CT38" s="105">
        <f t="shared" si="43"/>
        <v>7.242910830201571E-2</v>
      </c>
      <c r="CU38" s="105">
        <f t="shared" si="44"/>
        <v>7.1999999999999995E-2</v>
      </c>
      <c r="CV38" s="182">
        <f t="shared" si="45"/>
        <v>0</v>
      </c>
      <c r="CW38" s="48"/>
      <c r="CX38" s="105">
        <f t="shared" si="46"/>
        <v>7.1999999999999995E-2</v>
      </c>
      <c r="CY38" s="105">
        <f t="shared" si="47"/>
        <v>7.0999999999999994E-2</v>
      </c>
      <c r="CZ38" s="182">
        <f t="shared" si="48"/>
        <v>0.10000000000000009</v>
      </c>
      <c r="DA38" s="105">
        <f t="shared" si="49"/>
        <v>7.1999999999999995E-2</v>
      </c>
      <c r="DB38" s="105">
        <f t="shared" si="50"/>
        <v>7.0999999999999994E-2</v>
      </c>
      <c r="DC38" s="182">
        <f t="shared" si="51"/>
        <v>0.10000000000000009</v>
      </c>
      <c r="DD38" s="212">
        <v>0</v>
      </c>
    </row>
    <row r="39" spans="2:108" s="18" customFormat="1" ht="13.5" customHeight="1">
      <c r="B39" s="61">
        <v>33</v>
      </c>
      <c r="C39" s="56" t="s">
        <v>44</v>
      </c>
      <c r="D39" s="170">
        <f>'市区町村別_在宅(医科)'!D39</f>
        <v>14</v>
      </c>
      <c r="E39" s="92">
        <v>2</v>
      </c>
      <c r="F39" s="92">
        <v>2</v>
      </c>
      <c r="G39" s="62">
        <f t="shared" si="2"/>
        <v>0.14285714285714285</v>
      </c>
      <c r="H39" s="62">
        <f t="shared" si="3"/>
        <v>0.14285714285714285</v>
      </c>
      <c r="I39" s="92">
        <v>173550</v>
      </c>
      <c r="J39" s="92">
        <v>173550</v>
      </c>
      <c r="K39" s="92">
        <f t="shared" si="4"/>
        <v>86775</v>
      </c>
      <c r="L39" s="92">
        <f t="shared" si="5"/>
        <v>86775</v>
      </c>
      <c r="M39" s="170">
        <f>'市区町村別_在宅(医科)'!M39</f>
        <v>59</v>
      </c>
      <c r="N39" s="92">
        <v>5</v>
      </c>
      <c r="O39" s="92">
        <v>5</v>
      </c>
      <c r="P39" s="62">
        <f t="shared" si="6"/>
        <v>8.4745762711864403E-2</v>
      </c>
      <c r="Q39" s="62">
        <f t="shared" si="7"/>
        <v>8.4745762711864403E-2</v>
      </c>
      <c r="R39" s="92">
        <v>528810</v>
      </c>
      <c r="S39" s="92">
        <v>528810</v>
      </c>
      <c r="T39" s="92">
        <f t="shared" si="8"/>
        <v>105762</v>
      </c>
      <c r="U39" s="92">
        <f t="shared" si="9"/>
        <v>105762</v>
      </c>
      <c r="V39" s="170">
        <f>'市区町村別_在宅(医科)'!V39</f>
        <v>2533</v>
      </c>
      <c r="W39" s="92">
        <v>53</v>
      </c>
      <c r="X39" s="92">
        <v>53</v>
      </c>
      <c r="Y39" s="62">
        <f t="shared" si="10"/>
        <v>2.0923805763916305E-2</v>
      </c>
      <c r="Z39" s="62">
        <f t="shared" si="11"/>
        <v>2.0923805763916305E-2</v>
      </c>
      <c r="AA39" s="92">
        <v>8296400</v>
      </c>
      <c r="AB39" s="92">
        <v>8296400</v>
      </c>
      <c r="AC39" s="92">
        <f t="shared" si="12"/>
        <v>156535.84905660377</v>
      </c>
      <c r="AD39" s="92">
        <f t="shared" si="13"/>
        <v>156535.84905660377</v>
      </c>
      <c r="AE39" s="92">
        <f>'市区町村別_在宅(医科)'!AE39</f>
        <v>2046</v>
      </c>
      <c r="AF39" s="92">
        <v>108</v>
      </c>
      <c r="AG39" s="92">
        <v>108</v>
      </c>
      <c r="AH39" s="62">
        <f t="shared" si="14"/>
        <v>5.2785923753665691E-2</v>
      </c>
      <c r="AI39" s="62">
        <f t="shared" si="15"/>
        <v>5.2785923753665691E-2</v>
      </c>
      <c r="AJ39" s="92">
        <v>14944050</v>
      </c>
      <c r="AK39" s="92">
        <v>14944050</v>
      </c>
      <c r="AL39" s="92">
        <f t="shared" si="16"/>
        <v>138370.83333333334</v>
      </c>
      <c r="AM39" s="92">
        <f t="shared" si="17"/>
        <v>138370.83333333334</v>
      </c>
      <c r="AN39" s="92">
        <f>'市区町村別_在宅(医科)'!AN39</f>
        <v>1181</v>
      </c>
      <c r="AO39" s="92">
        <v>144</v>
      </c>
      <c r="AP39" s="92">
        <v>144</v>
      </c>
      <c r="AQ39" s="62">
        <f t="shared" si="18"/>
        <v>0.12193056731583404</v>
      </c>
      <c r="AR39" s="62">
        <f t="shared" si="19"/>
        <v>0.12193056731583404</v>
      </c>
      <c r="AS39" s="92">
        <v>17775990</v>
      </c>
      <c r="AT39" s="92">
        <v>17775990</v>
      </c>
      <c r="AU39" s="92">
        <f t="shared" si="20"/>
        <v>123444.375</v>
      </c>
      <c r="AV39" s="92">
        <f t="shared" si="21"/>
        <v>123444.375</v>
      </c>
      <c r="AW39" s="92">
        <f>'市区町村別_在宅(医科)'!AW39</f>
        <v>610</v>
      </c>
      <c r="AX39" s="92">
        <v>150</v>
      </c>
      <c r="AY39" s="92">
        <v>150</v>
      </c>
      <c r="AZ39" s="62">
        <f t="shared" si="22"/>
        <v>0.24590163934426229</v>
      </c>
      <c r="BA39" s="62">
        <f t="shared" si="23"/>
        <v>0.24590163934426229</v>
      </c>
      <c r="BB39" s="92">
        <v>24323450</v>
      </c>
      <c r="BC39" s="92">
        <v>24323450</v>
      </c>
      <c r="BD39" s="92">
        <f t="shared" si="24"/>
        <v>162156.33333333334</v>
      </c>
      <c r="BE39" s="92">
        <f t="shared" si="25"/>
        <v>162156.33333333334</v>
      </c>
      <c r="BF39" s="92">
        <f>'市区町村別_在宅(医科)'!BF39</f>
        <v>237</v>
      </c>
      <c r="BG39" s="92">
        <v>59</v>
      </c>
      <c r="BH39" s="92">
        <v>59</v>
      </c>
      <c r="BI39" s="62">
        <f t="shared" si="26"/>
        <v>0.24894514767932491</v>
      </c>
      <c r="BJ39" s="62">
        <f t="shared" si="27"/>
        <v>0.24894514767932491</v>
      </c>
      <c r="BK39" s="92">
        <v>7736770</v>
      </c>
      <c r="BL39" s="92">
        <v>7736770</v>
      </c>
      <c r="BM39" s="92">
        <f t="shared" si="28"/>
        <v>131131.69491525425</v>
      </c>
      <c r="BN39" s="92">
        <f t="shared" si="29"/>
        <v>131131.69491525425</v>
      </c>
      <c r="BO39" s="92">
        <f>'市区町村別_在宅(医科)'!BO39</f>
        <v>6680</v>
      </c>
      <c r="BP39" s="92">
        <f t="shared" si="52"/>
        <v>521</v>
      </c>
      <c r="BQ39" s="92">
        <f t="shared" si="52"/>
        <v>521</v>
      </c>
      <c r="BR39" s="62">
        <f t="shared" si="31"/>
        <v>7.7994011976047897E-2</v>
      </c>
      <c r="BS39" s="62">
        <f t="shared" si="32"/>
        <v>7.7994011976047897E-2</v>
      </c>
      <c r="BT39" s="92">
        <f t="shared" si="53"/>
        <v>73779020</v>
      </c>
      <c r="BU39" s="92">
        <f t="shared" si="53"/>
        <v>73779020</v>
      </c>
      <c r="BV39" s="92">
        <f t="shared" si="34"/>
        <v>141610.40307101727</v>
      </c>
      <c r="BW39" s="92">
        <f t="shared" si="35"/>
        <v>141610.40307101727</v>
      </c>
      <c r="BY39" s="184">
        <v>33</v>
      </c>
      <c r="BZ39" s="56" t="s">
        <v>44</v>
      </c>
      <c r="CA39" s="142">
        <v>6370</v>
      </c>
      <c r="CB39" s="142">
        <v>486</v>
      </c>
      <c r="CC39" s="142">
        <v>484</v>
      </c>
      <c r="CD39" s="29">
        <v>7.6295133437990575E-2</v>
      </c>
      <c r="CE39" s="29">
        <v>7.5981161695447413E-2</v>
      </c>
      <c r="CF39" s="142">
        <v>63769200</v>
      </c>
      <c r="CG39" s="142">
        <v>63700200</v>
      </c>
      <c r="CH39" s="142">
        <v>131212.34567901236</v>
      </c>
      <c r="CI39" s="142">
        <v>131611.98347107437</v>
      </c>
      <c r="CK39" s="47" t="str">
        <f t="shared" si="36"/>
        <v>都島区</v>
      </c>
      <c r="CL39" s="105">
        <f t="shared" ref="CL39:CL70" si="54">LARGE(BR$7:BR$80,ROW(A33))</f>
        <v>7.1561738132797939E-2</v>
      </c>
      <c r="CM39" s="105">
        <f t="shared" si="37"/>
        <v>7.1999999999999995E-2</v>
      </c>
      <c r="CN39" s="105">
        <f t="shared" si="38"/>
        <v>6.9993376021196735E-2</v>
      </c>
      <c r="CO39" s="105">
        <f t="shared" si="39"/>
        <v>7.0000000000000007E-2</v>
      </c>
      <c r="CP39" s="182">
        <f t="shared" si="40"/>
        <v>0.19999999999999879</v>
      </c>
      <c r="CQ39" s="47" t="str">
        <f t="shared" si="41"/>
        <v>都島区</v>
      </c>
      <c r="CR39" s="105">
        <f t="shared" ref="CR39:CR70" si="55">LARGE(BS$7:BS$80,ROW(A33))</f>
        <v>7.1561738132797939E-2</v>
      </c>
      <c r="CS39" s="105">
        <f t="shared" si="42"/>
        <v>7.1999999999999995E-2</v>
      </c>
      <c r="CT39" s="105">
        <f t="shared" si="43"/>
        <v>6.969897696327372E-2</v>
      </c>
      <c r="CU39" s="105">
        <f t="shared" si="44"/>
        <v>7.0000000000000007E-2</v>
      </c>
      <c r="CV39" s="182">
        <f t="shared" si="45"/>
        <v>0.19999999999999879</v>
      </c>
      <c r="CW39" s="48"/>
      <c r="CX39" s="105">
        <f t="shared" si="46"/>
        <v>7.1999999999999995E-2</v>
      </c>
      <c r="CY39" s="105">
        <f t="shared" si="47"/>
        <v>7.0999999999999994E-2</v>
      </c>
      <c r="CZ39" s="182">
        <f t="shared" si="48"/>
        <v>0.10000000000000009</v>
      </c>
      <c r="DA39" s="105">
        <f t="shared" si="49"/>
        <v>7.1999999999999995E-2</v>
      </c>
      <c r="DB39" s="105">
        <f t="shared" si="50"/>
        <v>7.0999999999999994E-2</v>
      </c>
      <c r="DC39" s="182">
        <f t="shared" si="51"/>
        <v>0.10000000000000009</v>
      </c>
      <c r="DD39" s="212">
        <v>0</v>
      </c>
    </row>
    <row r="40" spans="2:108" s="18" customFormat="1" ht="13.5" customHeight="1">
      <c r="B40" s="61">
        <v>34</v>
      </c>
      <c r="C40" s="56" t="s">
        <v>46</v>
      </c>
      <c r="D40" s="170">
        <f>'市区町村別_在宅(医科)'!D40</f>
        <v>120</v>
      </c>
      <c r="E40" s="92">
        <v>4</v>
      </c>
      <c r="F40" s="92">
        <v>4</v>
      </c>
      <c r="G40" s="62">
        <f t="shared" si="2"/>
        <v>3.3333333333333333E-2</v>
      </c>
      <c r="H40" s="62">
        <f t="shared" si="3"/>
        <v>3.3333333333333333E-2</v>
      </c>
      <c r="I40" s="92">
        <v>719000</v>
      </c>
      <c r="J40" s="92">
        <v>719000</v>
      </c>
      <c r="K40" s="92">
        <f t="shared" si="4"/>
        <v>179750</v>
      </c>
      <c r="L40" s="92">
        <f t="shared" si="5"/>
        <v>179750</v>
      </c>
      <c r="M40" s="170">
        <f>'市区町村別_在宅(医科)'!M40</f>
        <v>258</v>
      </c>
      <c r="N40" s="92">
        <v>26</v>
      </c>
      <c r="O40" s="92">
        <v>26</v>
      </c>
      <c r="P40" s="62">
        <f t="shared" si="6"/>
        <v>0.10077519379844961</v>
      </c>
      <c r="Q40" s="62">
        <f t="shared" si="7"/>
        <v>0.10077519379844961</v>
      </c>
      <c r="R40" s="92">
        <v>4633050</v>
      </c>
      <c r="S40" s="92">
        <v>4633050</v>
      </c>
      <c r="T40" s="92">
        <f t="shared" si="8"/>
        <v>178194.23076923078</v>
      </c>
      <c r="U40" s="92">
        <f t="shared" si="9"/>
        <v>178194.23076923078</v>
      </c>
      <c r="V40" s="170">
        <f>'市区町村別_在宅(医科)'!V40</f>
        <v>10340</v>
      </c>
      <c r="W40" s="92">
        <v>168</v>
      </c>
      <c r="X40" s="92">
        <v>168</v>
      </c>
      <c r="Y40" s="62">
        <f t="shared" si="10"/>
        <v>1.6247582205029015E-2</v>
      </c>
      <c r="Z40" s="62">
        <f t="shared" si="11"/>
        <v>1.6247582205029015E-2</v>
      </c>
      <c r="AA40" s="92">
        <v>23297140</v>
      </c>
      <c r="AB40" s="92">
        <v>23297140</v>
      </c>
      <c r="AC40" s="92">
        <f t="shared" si="12"/>
        <v>138673.45238095237</v>
      </c>
      <c r="AD40" s="92">
        <f t="shared" si="13"/>
        <v>138673.45238095237</v>
      </c>
      <c r="AE40" s="92">
        <f>'市区町村別_在宅(医科)'!AE40</f>
        <v>9098</v>
      </c>
      <c r="AF40" s="92">
        <v>404</v>
      </c>
      <c r="AG40" s="92">
        <v>404</v>
      </c>
      <c r="AH40" s="62">
        <f t="shared" si="14"/>
        <v>4.4405363816223349E-2</v>
      </c>
      <c r="AI40" s="62">
        <f t="shared" si="15"/>
        <v>4.4405363816223349E-2</v>
      </c>
      <c r="AJ40" s="92">
        <v>55626800</v>
      </c>
      <c r="AK40" s="92">
        <v>55626800</v>
      </c>
      <c r="AL40" s="92">
        <f t="shared" si="16"/>
        <v>137690.09900990099</v>
      </c>
      <c r="AM40" s="92">
        <f t="shared" si="17"/>
        <v>137690.09900990099</v>
      </c>
      <c r="AN40" s="92">
        <f>'市区町村別_在宅(医科)'!AN40</f>
        <v>6018</v>
      </c>
      <c r="AO40" s="92">
        <v>497</v>
      </c>
      <c r="AP40" s="92">
        <v>497</v>
      </c>
      <c r="AQ40" s="62">
        <f t="shared" si="18"/>
        <v>8.2585576603522767E-2</v>
      </c>
      <c r="AR40" s="62">
        <f t="shared" si="19"/>
        <v>8.2585576603522767E-2</v>
      </c>
      <c r="AS40" s="92">
        <v>67795060</v>
      </c>
      <c r="AT40" s="92">
        <v>67795060</v>
      </c>
      <c r="AU40" s="92">
        <f t="shared" si="20"/>
        <v>136408.57142857142</v>
      </c>
      <c r="AV40" s="92">
        <f t="shared" si="21"/>
        <v>136408.57142857142</v>
      </c>
      <c r="AW40" s="92">
        <f>'市区町村別_在宅(医科)'!AW40</f>
        <v>2872</v>
      </c>
      <c r="AX40" s="92">
        <v>422</v>
      </c>
      <c r="AY40" s="92">
        <v>422</v>
      </c>
      <c r="AZ40" s="62">
        <f t="shared" si="22"/>
        <v>0.14693593314763231</v>
      </c>
      <c r="BA40" s="62">
        <f t="shared" si="23"/>
        <v>0.14693593314763231</v>
      </c>
      <c r="BB40" s="92">
        <v>53151620</v>
      </c>
      <c r="BC40" s="92">
        <v>53151620</v>
      </c>
      <c r="BD40" s="92">
        <f t="shared" si="24"/>
        <v>125951.70616113744</v>
      </c>
      <c r="BE40" s="92">
        <f t="shared" si="25"/>
        <v>125951.70616113744</v>
      </c>
      <c r="BF40" s="92">
        <f>'市区町村別_在宅(医科)'!BF40</f>
        <v>1051</v>
      </c>
      <c r="BG40" s="92">
        <v>201</v>
      </c>
      <c r="BH40" s="92">
        <v>201</v>
      </c>
      <c r="BI40" s="62">
        <f t="shared" si="26"/>
        <v>0.19124643196955279</v>
      </c>
      <c r="BJ40" s="62">
        <f t="shared" si="27"/>
        <v>0.19124643196955279</v>
      </c>
      <c r="BK40" s="92">
        <v>24919160</v>
      </c>
      <c r="BL40" s="92">
        <v>24919160</v>
      </c>
      <c r="BM40" s="92">
        <f t="shared" si="28"/>
        <v>123975.92039800996</v>
      </c>
      <c r="BN40" s="92">
        <f t="shared" si="29"/>
        <v>123975.92039800996</v>
      </c>
      <c r="BO40" s="92">
        <f>'市区町村別_在宅(医科)'!BO40</f>
        <v>29757</v>
      </c>
      <c r="BP40" s="92">
        <f t="shared" si="52"/>
        <v>1722</v>
      </c>
      <c r="BQ40" s="92">
        <f t="shared" si="52"/>
        <v>1722</v>
      </c>
      <c r="BR40" s="62">
        <f t="shared" si="31"/>
        <v>5.786873676781934E-2</v>
      </c>
      <c r="BS40" s="62">
        <f t="shared" si="32"/>
        <v>5.786873676781934E-2</v>
      </c>
      <c r="BT40" s="92">
        <f t="shared" si="53"/>
        <v>230141830</v>
      </c>
      <c r="BU40" s="92">
        <f t="shared" si="53"/>
        <v>230141830</v>
      </c>
      <c r="BV40" s="92">
        <f t="shared" si="34"/>
        <v>133647.98490127758</v>
      </c>
      <c r="BW40" s="92">
        <f t="shared" si="35"/>
        <v>133647.98490127758</v>
      </c>
      <c r="BY40" s="184">
        <v>34</v>
      </c>
      <c r="BZ40" s="56" t="s">
        <v>46</v>
      </c>
      <c r="CA40" s="142">
        <v>29031</v>
      </c>
      <c r="CB40" s="142">
        <v>1579</v>
      </c>
      <c r="CC40" s="142">
        <v>1576</v>
      </c>
      <c r="CD40" s="29">
        <v>5.4390134683614068E-2</v>
      </c>
      <c r="CE40" s="29">
        <v>5.4286796872308911E-2</v>
      </c>
      <c r="CF40" s="142">
        <v>205797760</v>
      </c>
      <c r="CG40" s="142">
        <v>205456500</v>
      </c>
      <c r="CH40" s="142">
        <v>130334.23685877137</v>
      </c>
      <c r="CI40" s="142">
        <v>130365.79949238579</v>
      </c>
      <c r="CK40" s="47" t="str">
        <f t="shared" si="36"/>
        <v>福島区</v>
      </c>
      <c r="CL40" s="105">
        <f t="shared" si="54"/>
        <v>7.0877750056702202E-2</v>
      </c>
      <c r="CM40" s="105">
        <f t="shared" si="37"/>
        <v>7.0999999999999994E-2</v>
      </c>
      <c r="CN40" s="105">
        <f t="shared" si="38"/>
        <v>6.5619873447386928E-2</v>
      </c>
      <c r="CO40" s="105">
        <f t="shared" si="39"/>
        <v>6.6000000000000003E-2</v>
      </c>
      <c r="CP40" s="182">
        <f t="shared" si="40"/>
        <v>0.49999999999999906</v>
      </c>
      <c r="CQ40" s="47" t="str">
        <f t="shared" si="41"/>
        <v>福島区</v>
      </c>
      <c r="CR40" s="105">
        <f t="shared" si="55"/>
        <v>7.0877750056702202E-2</v>
      </c>
      <c r="CS40" s="105">
        <f t="shared" si="42"/>
        <v>7.0999999999999994E-2</v>
      </c>
      <c r="CT40" s="105">
        <f t="shared" si="43"/>
        <v>6.5619873447386928E-2</v>
      </c>
      <c r="CU40" s="105">
        <f t="shared" si="44"/>
        <v>6.6000000000000003E-2</v>
      </c>
      <c r="CV40" s="182">
        <f t="shared" si="45"/>
        <v>0.49999999999999906</v>
      </c>
      <c r="CW40" s="48"/>
      <c r="CX40" s="105">
        <f t="shared" si="46"/>
        <v>7.1999999999999995E-2</v>
      </c>
      <c r="CY40" s="105">
        <f t="shared" si="47"/>
        <v>7.0999999999999994E-2</v>
      </c>
      <c r="CZ40" s="182">
        <f t="shared" si="48"/>
        <v>0.10000000000000009</v>
      </c>
      <c r="DA40" s="105">
        <f t="shared" si="49"/>
        <v>7.1999999999999995E-2</v>
      </c>
      <c r="DB40" s="105">
        <f t="shared" si="50"/>
        <v>7.0999999999999994E-2</v>
      </c>
      <c r="DC40" s="182">
        <f t="shared" si="51"/>
        <v>0.10000000000000009</v>
      </c>
      <c r="DD40" s="212">
        <v>0</v>
      </c>
    </row>
    <row r="41" spans="2:108" s="18" customFormat="1" ht="13.5" customHeight="1">
      <c r="B41" s="61">
        <v>35</v>
      </c>
      <c r="C41" s="56" t="s">
        <v>3</v>
      </c>
      <c r="D41" s="170">
        <f>'市区町村別_在宅(医科)'!D41</f>
        <v>24</v>
      </c>
      <c r="E41" s="92">
        <v>3</v>
      </c>
      <c r="F41" s="92">
        <v>3</v>
      </c>
      <c r="G41" s="62">
        <f t="shared" si="2"/>
        <v>0.125</v>
      </c>
      <c r="H41" s="62">
        <f t="shared" si="3"/>
        <v>0.125</v>
      </c>
      <c r="I41" s="92">
        <v>214830</v>
      </c>
      <c r="J41" s="92">
        <v>214830</v>
      </c>
      <c r="K41" s="92">
        <f t="shared" si="4"/>
        <v>71610</v>
      </c>
      <c r="L41" s="92">
        <f t="shared" si="5"/>
        <v>71610</v>
      </c>
      <c r="M41" s="170">
        <f>'市区町村別_在宅(医科)'!M41</f>
        <v>58</v>
      </c>
      <c r="N41" s="92">
        <v>6</v>
      </c>
      <c r="O41" s="92">
        <v>6</v>
      </c>
      <c r="P41" s="62">
        <f t="shared" si="6"/>
        <v>0.10344827586206896</v>
      </c>
      <c r="Q41" s="62">
        <f t="shared" si="7"/>
        <v>0.10344827586206896</v>
      </c>
      <c r="R41" s="92">
        <v>607070</v>
      </c>
      <c r="S41" s="92">
        <v>607070</v>
      </c>
      <c r="T41" s="92">
        <f t="shared" si="8"/>
        <v>101178.33333333333</v>
      </c>
      <c r="U41" s="92">
        <f t="shared" si="9"/>
        <v>101178.33333333333</v>
      </c>
      <c r="V41" s="170">
        <f>'市区町村別_在宅(医科)'!V41</f>
        <v>20573</v>
      </c>
      <c r="W41" s="92">
        <v>331</v>
      </c>
      <c r="X41" s="92">
        <v>331</v>
      </c>
      <c r="Y41" s="62">
        <f t="shared" si="10"/>
        <v>1.6089048753220241E-2</v>
      </c>
      <c r="Z41" s="62">
        <f t="shared" si="11"/>
        <v>1.6089048753220241E-2</v>
      </c>
      <c r="AA41" s="92">
        <v>41429950</v>
      </c>
      <c r="AB41" s="92">
        <v>41429950</v>
      </c>
      <c r="AC41" s="92">
        <f t="shared" si="12"/>
        <v>125166.01208459215</v>
      </c>
      <c r="AD41" s="92">
        <f t="shared" si="13"/>
        <v>125166.01208459215</v>
      </c>
      <c r="AE41" s="92">
        <f>'市区町村別_在宅(医科)'!AE41</f>
        <v>18692</v>
      </c>
      <c r="AF41" s="92">
        <v>827</v>
      </c>
      <c r="AG41" s="92">
        <v>826</v>
      </c>
      <c r="AH41" s="62">
        <f t="shared" si="14"/>
        <v>4.4243526642413863E-2</v>
      </c>
      <c r="AI41" s="62">
        <f t="shared" si="15"/>
        <v>4.4190027819387974E-2</v>
      </c>
      <c r="AJ41" s="92">
        <v>94767870</v>
      </c>
      <c r="AK41" s="92">
        <v>94728040</v>
      </c>
      <c r="AL41" s="92">
        <f t="shared" si="16"/>
        <v>114592.34582829505</v>
      </c>
      <c r="AM41" s="92">
        <f t="shared" si="17"/>
        <v>114682.85714285714</v>
      </c>
      <c r="AN41" s="92">
        <f>'市区町村別_在宅(医科)'!AN41</f>
        <v>12965</v>
      </c>
      <c r="AO41" s="92">
        <v>1341</v>
      </c>
      <c r="AP41" s="92">
        <v>1340</v>
      </c>
      <c r="AQ41" s="62">
        <f t="shared" si="18"/>
        <v>0.10343231777863479</v>
      </c>
      <c r="AR41" s="62">
        <f t="shared" si="19"/>
        <v>0.10335518704203625</v>
      </c>
      <c r="AS41" s="92">
        <v>144075280</v>
      </c>
      <c r="AT41" s="92">
        <v>143928790</v>
      </c>
      <c r="AU41" s="92">
        <f t="shared" si="20"/>
        <v>107438.68754660701</v>
      </c>
      <c r="AV41" s="92">
        <f t="shared" si="21"/>
        <v>107409.54477611941</v>
      </c>
      <c r="AW41" s="92">
        <f>'市区町村別_在宅(医科)'!AW41</f>
        <v>6020</v>
      </c>
      <c r="AX41" s="92">
        <v>1201</v>
      </c>
      <c r="AY41" s="92">
        <v>1201</v>
      </c>
      <c r="AZ41" s="62">
        <f t="shared" si="22"/>
        <v>0.1995016611295681</v>
      </c>
      <c r="BA41" s="62">
        <f t="shared" si="23"/>
        <v>0.1995016611295681</v>
      </c>
      <c r="BB41" s="92">
        <v>135113400</v>
      </c>
      <c r="BC41" s="92">
        <v>134988300</v>
      </c>
      <c r="BD41" s="92">
        <f t="shared" si="24"/>
        <v>112500.74937552041</v>
      </c>
      <c r="BE41" s="92">
        <f t="shared" si="25"/>
        <v>112396.58617818485</v>
      </c>
      <c r="BF41" s="92">
        <f>'市区町村別_在宅(医科)'!BF41</f>
        <v>2264</v>
      </c>
      <c r="BG41" s="92">
        <v>696</v>
      </c>
      <c r="BH41" s="92">
        <v>696</v>
      </c>
      <c r="BI41" s="62">
        <f t="shared" si="26"/>
        <v>0.30742049469964666</v>
      </c>
      <c r="BJ41" s="62">
        <f t="shared" si="27"/>
        <v>0.30742049469964666</v>
      </c>
      <c r="BK41" s="92">
        <v>77221540</v>
      </c>
      <c r="BL41" s="92">
        <v>77221540</v>
      </c>
      <c r="BM41" s="92">
        <f t="shared" si="28"/>
        <v>110950.48850574713</v>
      </c>
      <c r="BN41" s="92">
        <f t="shared" si="29"/>
        <v>110950.48850574713</v>
      </c>
      <c r="BO41" s="92">
        <f>'市区町村別_在宅(医科)'!BO41</f>
        <v>60596</v>
      </c>
      <c r="BP41" s="92">
        <f t="shared" si="52"/>
        <v>4405</v>
      </c>
      <c r="BQ41" s="92">
        <f t="shared" si="52"/>
        <v>4403</v>
      </c>
      <c r="BR41" s="62">
        <f t="shared" si="31"/>
        <v>7.2694567298171503E-2</v>
      </c>
      <c r="BS41" s="62">
        <f t="shared" si="32"/>
        <v>7.2661561819261991E-2</v>
      </c>
      <c r="BT41" s="92">
        <f t="shared" si="53"/>
        <v>493429940</v>
      </c>
      <c r="BU41" s="92">
        <f t="shared" si="53"/>
        <v>493118520</v>
      </c>
      <c r="BV41" s="92">
        <f t="shared" si="34"/>
        <v>112015.87741203178</v>
      </c>
      <c r="BW41" s="92">
        <f t="shared" si="35"/>
        <v>111996.02997955939</v>
      </c>
      <c r="BY41" s="184">
        <v>35</v>
      </c>
      <c r="BZ41" s="56" t="s">
        <v>3</v>
      </c>
      <c r="CA41" s="142">
        <v>58722</v>
      </c>
      <c r="CB41" s="142">
        <v>4226</v>
      </c>
      <c r="CC41" s="142">
        <v>4204</v>
      </c>
      <c r="CD41" s="29">
        <v>7.1966213684819993E-2</v>
      </c>
      <c r="CE41" s="29">
        <v>7.1591567044719182E-2</v>
      </c>
      <c r="CF41" s="142">
        <v>461977160</v>
      </c>
      <c r="CG41" s="142">
        <v>460355000</v>
      </c>
      <c r="CH41" s="142">
        <v>109317.8324656886</v>
      </c>
      <c r="CI41" s="142">
        <v>109504.04376784015</v>
      </c>
      <c r="CK41" s="47" t="str">
        <f t="shared" si="36"/>
        <v>淀川区</v>
      </c>
      <c r="CL41" s="105">
        <f t="shared" si="54"/>
        <v>7.0510839330654773E-2</v>
      </c>
      <c r="CM41" s="105">
        <f t="shared" si="37"/>
        <v>7.0999999999999994E-2</v>
      </c>
      <c r="CN41" s="105">
        <f t="shared" si="38"/>
        <v>7.0225741853267798E-2</v>
      </c>
      <c r="CO41" s="105">
        <f t="shared" si="39"/>
        <v>7.0000000000000007E-2</v>
      </c>
      <c r="CP41" s="182">
        <f t="shared" si="40"/>
        <v>9.9999999999998701E-2</v>
      </c>
      <c r="CQ41" s="47" t="str">
        <f t="shared" si="41"/>
        <v>淀川区</v>
      </c>
      <c r="CR41" s="105">
        <f t="shared" si="55"/>
        <v>7.0510839330654773E-2</v>
      </c>
      <c r="CS41" s="105">
        <f t="shared" si="42"/>
        <v>7.0999999999999994E-2</v>
      </c>
      <c r="CT41" s="105">
        <f t="shared" si="43"/>
        <v>7.0225741853267798E-2</v>
      </c>
      <c r="CU41" s="105">
        <f t="shared" si="44"/>
        <v>7.0000000000000007E-2</v>
      </c>
      <c r="CV41" s="182">
        <f t="shared" si="45"/>
        <v>9.9999999999998701E-2</v>
      </c>
      <c r="CW41" s="48"/>
      <c r="CX41" s="105">
        <f t="shared" si="46"/>
        <v>7.1999999999999995E-2</v>
      </c>
      <c r="CY41" s="105">
        <f t="shared" si="47"/>
        <v>7.0999999999999994E-2</v>
      </c>
      <c r="CZ41" s="182">
        <f t="shared" si="48"/>
        <v>0.10000000000000009</v>
      </c>
      <c r="DA41" s="105">
        <f t="shared" si="49"/>
        <v>7.1999999999999995E-2</v>
      </c>
      <c r="DB41" s="105">
        <f t="shared" si="50"/>
        <v>7.0999999999999994E-2</v>
      </c>
      <c r="DC41" s="182">
        <f t="shared" si="51"/>
        <v>0.10000000000000009</v>
      </c>
      <c r="DD41" s="212">
        <v>0</v>
      </c>
    </row>
    <row r="42" spans="2:108" s="18" customFormat="1" ht="13.5" customHeight="1">
      <c r="B42" s="61">
        <v>36</v>
      </c>
      <c r="C42" s="56" t="s">
        <v>4</v>
      </c>
      <c r="D42" s="170">
        <f>'市区町村別_在宅(医科)'!D42</f>
        <v>33</v>
      </c>
      <c r="E42" s="92">
        <v>4</v>
      </c>
      <c r="F42" s="92">
        <v>4</v>
      </c>
      <c r="G42" s="62">
        <f t="shared" si="2"/>
        <v>0.12121212121212122</v>
      </c>
      <c r="H42" s="62">
        <f t="shared" si="3"/>
        <v>0.12121212121212122</v>
      </c>
      <c r="I42" s="92">
        <v>433690</v>
      </c>
      <c r="J42" s="92">
        <v>433690</v>
      </c>
      <c r="K42" s="92">
        <f t="shared" si="4"/>
        <v>108422.5</v>
      </c>
      <c r="L42" s="92">
        <f t="shared" si="5"/>
        <v>108422.5</v>
      </c>
      <c r="M42" s="170">
        <f>'市区町村別_在宅(医科)'!M42</f>
        <v>59</v>
      </c>
      <c r="N42" s="92">
        <v>8</v>
      </c>
      <c r="O42" s="92">
        <v>8</v>
      </c>
      <c r="P42" s="62">
        <f t="shared" si="6"/>
        <v>0.13559322033898305</v>
      </c>
      <c r="Q42" s="62">
        <f t="shared" si="7"/>
        <v>0.13559322033898305</v>
      </c>
      <c r="R42" s="92">
        <v>616810</v>
      </c>
      <c r="S42" s="92">
        <v>616810</v>
      </c>
      <c r="T42" s="92">
        <f t="shared" si="8"/>
        <v>77101.25</v>
      </c>
      <c r="U42" s="92">
        <f t="shared" si="9"/>
        <v>77101.25</v>
      </c>
      <c r="V42" s="170">
        <f>'市区町村別_在宅(医科)'!V42</f>
        <v>5554</v>
      </c>
      <c r="W42" s="92">
        <v>86</v>
      </c>
      <c r="X42" s="92">
        <v>86</v>
      </c>
      <c r="Y42" s="62">
        <f t="shared" si="10"/>
        <v>1.5484335613971912E-2</v>
      </c>
      <c r="Z42" s="62">
        <f t="shared" si="11"/>
        <v>1.5484335613971912E-2</v>
      </c>
      <c r="AA42" s="92">
        <v>11256790</v>
      </c>
      <c r="AB42" s="92">
        <v>11250190</v>
      </c>
      <c r="AC42" s="92">
        <f t="shared" si="12"/>
        <v>130892.90697674418</v>
      </c>
      <c r="AD42" s="92">
        <f t="shared" si="13"/>
        <v>130816.16279069768</v>
      </c>
      <c r="AE42" s="92">
        <f>'市区町村別_在宅(医科)'!AE42</f>
        <v>5048</v>
      </c>
      <c r="AF42" s="92">
        <v>225</v>
      </c>
      <c r="AG42" s="92">
        <v>225</v>
      </c>
      <c r="AH42" s="62">
        <f t="shared" si="14"/>
        <v>4.4572107765451667E-2</v>
      </c>
      <c r="AI42" s="62">
        <f t="shared" si="15"/>
        <v>4.4572107765451667E-2</v>
      </c>
      <c r="AJ42" s="92">
        <v>28824760</v>
      </c>
      <c r="AK42" s="92">
        <v>28824760</v>
      </c>
      <c r="AL42" s="92">
        <f t="shared" si="16"/>
        <v>128110.04444444444</v>
      </c>
      <c r="AM42" s="92">
        <f t="shared" si="17"/>
        <v>128110.04444444444</v>
      </c>
      <c r="AN42" s="92">
        <f>'市区町村別_在宅(医科)'!AN42</f>
        <v>3511</v>
      </c>
      <c r="AO42" s="92">
        <v>395</v>
      </c>
      <c r="AP42" s="92">
        <v>395</v>
      </c>
      <c r="AQ42" s="62">
        <f t="shared" si="18"/>
        <v>0.11250356023924808</v>
      </c>
      <c r="AR42" s="62">
        <f t="shared" si="19"/>
        <v>0.11250356023924808</v>
      </c>
      <c r="AS42" s="92">
        <v>46055440</v>
      </c>
      <c r="AT42" s="92">
        <v>46055440</v>
      </c>
      <c r="AU42" s="92">
        <f t="shared" si="20"/>
        <v>116596.0506329114</v>
      </c>
      <c r="AV42" s="92">
        <f t="shared" si="21"/>
        <v>116596.0506329114</v>
      </c>
      <c r="AW42" s="92">
        <f>'市区町村別_在宅(医科)'!AW42</f>
        <v>1781</v>
      </c>
      <c r="AX42" s="92">
        <v>373</v>
      </c>
      <c r="AY42" s="92">
        <v>373</v>
      </c>
      <c r="AZ42" s="62">
        <f t="shared" si="22"/>
        <v>0.20943290286355981</v>
      </c>
      <c r="BA42" s="62">
        <f t="shared" si="23"/>
        <v>0.20943290286355981</v>
      </c>
      <c r="BB42" s="92">
        <v>40429670</v>
      </c>
      <c r="BC42" s="92">
        <v>40413250</v>
      </c>
      <c r="BD42" s="92">
        <f t="shared" si="24"/>
        <v>108390.53619302949</v>
      </c>
      <c r="BE42" s="92">
        <f t="shared" si="25"/>
        <v>108346.5147453083</v>
      </c>
      <c r="BF42" s="92">
        <f>'市区町村別_在宅(医科)'!BF42</f>
        <v>755</v>
      </c>
      <c r="BG42" s="92">
        <v>229</v>
      </c>
      <c r="BH42" s="92">
        <v>229</v>
      </c>
      <c r="BI42" s="62">
        <f t="shared" si="26"/>
        <v>0.3033112582781457</v>
      </c>
      <c r="BJ42" s="62">
        <f t="shared" si="27"/>
        <v>0.3033112582781457</v>
      </c>
      <c r="BK42" s="92">
        <v>24877120</v>
      </c>
      <c r="BL42" s="92">
        <v>24877120</v>
      </c>
      <c r="BM42" s="92">
        <f t="shared" si="28"/>
        <v>108633.71179039302</v>
      </c>
      <c r="BN42" s="92">
        <f t="shared" si="29"/>
        <v>108633.71179039302</v>
      </c>
      <c r="BO42" s="92">
        <f>'市区町村別_在宅(医科)'!BO42</f>
        <v>16741</v>
      </c>
      <c r="BP42" s="92">
        <f t="shared" si="52"/>
        <v>1320</v>
      </c>
      <c r="BQ42" s="92">
        <f t="shared" si="52"/>
        <v>1320</v>
      </c>
      <c r="BR42" s="62">
        <f t="shared" si="31"/>
        <v>7.8848336419568718E-2</v>
      </c>
      <c r="BS42" s="62">
        <f t="shared" si="32"/>
        <v>7.8848336419568718E-2</v>
      </c>
      <c r="BT42" s="92">
        <f t="shared" si="53"/>
        <v>152494280</v>
      </c>
      <c r="BU42" s="92">
        <f t="shared" si="53"/>
        <v>152471260</v>
      </c>
      <c r="BV42" s="92">
        <f t="shared" si="34"/>
        <v>115525.9696969697</v>
      </c>
      <c r="BW42" s="92">
        <f t="shared" si="35"/>
        <v>115508.5303030303</v>
      </c>
      <c r="BY42" s="184">
        <v>36</v>
      </c>
      <c r="BZ42" s="56" t="s">
        <v>4</v>
      </c>
      <c r="CA42" s="142">
        <v>16236</v>
      </c>
      <c r="CB42" s="142">
        <v>1259</v>
      </c>
      <c r="CC42" s="142">
        <v>1254</v>
      </c>
      <c r="CD42" s="29">
        <v>7.754372998275437E-2</v>
      </c>
      <c r="CE42" s="29">
        <v>7.7235772357723581E-2</v>
      </c>
      <c r="CF42" s="142">
        <v>143643490</v>
      </c>
      <c r="CG42" s="142">
        <v>143208380</v>
      </c>
      <c r="CH42" s="142">
        <v>114093.32009531374</v>
      </c>
      <c r="CI42" s="142">
        <v>114201.25996810208</v>
      </c>
      <c r="CK42" s="47" t="str">
        <f t="shared" si="36"/>
        <v>堺市</v>
      </c>
      <c r="CL42" s="105">
        <f t="shared" si="54"/>
        <v>7.0442186875428955E-2</v>
      </c>
      <c r="CM42" s="105">
        <f t="shared" si="37"/>
        <v>7.0000000000000007E-2</v>
      </c>
      <c r="CN42" s="105">
        <f t="shared" si="38"/>
        <v>6.8828440445787745E-2</v>
      </c>
      <c r="CO42" s="105">
        <f t="shared" si="39"/>
        <v>6.9000000000000006E-2</v>
      </c>
      <c r="CP42" s="182">
        <f t="shared" si="40"/>
        <v>0.10000000000000009</v>
      </c>
      <c r="CQ42" s="47" t="str">
        <f t="shared" si="41"/>
        <v>堺市</v>
      </c>
      <c r="CR42" s="105">
        <f t="shared" si="55"/>
        <v>7.0291347074839167E-2</v>
      </c>
      <c r="CS42" s="105">
        <f t="shared" si="42"/>
        <v>7.0000000000000007E-2</v>
      </c>
      <c r="CT42" s="105">
        <f t="shared" si="43"/>
        <v>6.8578524401958718E-2</v>
      </c>
      <c r="CU42" s="105">
        <f t="shared" si="44"/>
        <v>6.9000000000000006E-2</v>
      </c>
      <c r="CV42" s="182">
        <f t="shared" si="45"/>
        <v>0.10000000000000009</v>
      </c>
      <c r="CW42" s="48"/>
      <c r="CX42" s="105">
        <f t="shared" si="46"/>
        <v>7.1999999999999995E-2</v>
      </c>
      <c r="CY42" s="105">
        <f t="shared" si="47"/>
        <v>7.0999999999999994E-2</v>
      </c>
      <c r="CZ42" s="182">
        <f t="shared" si="48"/>
        <v>0.10000000000000009</v>
      </c>
      <c r="DA42" s="105">
        <f t="shared" si="49"/>
        <v>7.1999999999999995E-2</v>
      </c>
      <c r="DB42" s="105">
        <f t="shared" si="50"/>
        <v>7.0999999999999994E-2</v>
      </c>
      <c r="DC42" s="182">
        <f t="shared" si="51"/>
        <v>0.10000000000000009</v>
      </c>
      <c r="DD42" s="212">
        <v>0</v>
      </c>
    </row>
    <row r="43" spans="2:108" s="18" customFormat="1" ht="13.5" customHeight="1">
      <c r="B43" s="61">
        <v>37</v>
      </c>
      <c r="C43" s="56" t="s">
        <v>5</v>
      </c>
      <c r="D43" s="170">
        <f>'市区町村別_在宅(医科)'!D43</f>
        <v>26</v>
      </c>
      <c r="E43" s="92">
        <v>0</v>
      </c>
      <c r="F43" s="92">
        <v>0</v>
      </c>
      <c r="G43" s="62">
        <f t="shared" si="2"/>
        <v>0</v>
      </c>
      <c r="H43" s="62">
        <f t="shared" si="3"/>
        <v>0</v>
      </c>
      <c r="I43" s="92">
        <v>0</v>
      </c>
      <c r="J43" s="92">
        <v>0</v>
      </c>
      <c r="K43" s="92" t="str">
        <f t="shared" si="4"/>
        <v>-</v>
      </c>
      <c r="L43" s="92" t="str">
        <f t="shared" si="5"/>
        <v>-</v>
      </c>
      <c r="M43" s="170">
        <f>'市区町村別_在宅(医科)'!M43</f>
        <v>122</v>
      </c>
      <c r="N43" s="92">
        <v>18</v>
      </c>
      <c r="O43" s="92">
        <v>18</v>
      </c>
      <c r="P43" s="62">
        <f t="shared" si="6"/>
        <v>0.14754098360655737</v>
      </c>
      <c r="Q43" s="62">
        <f t="shared" si="7"/>
        <v>0.14754098360655737</v>
      </c>
      <c r="R43" s="92">
        <v>2785830</v>
      </c>
      <c r="S43" s="92">
        <v>2785830</v>
      </c>
      <c r="T43" s="92">
        <f t="shared" si="8"/>
        <v>154768.33333333334</v>
      </c>
      <c r="U43" s="92">
        <f t="shared" si="9"/>
        <v>154768.33333333334</v>
      </c>
      <c r="V43" s="170">
        <f>'市区町村別_在宅(医科)'!V43</f>
        <v>17559</v>
      </c>
      <c r="W43" s="92">
        <v>346</v>
      </c>
      <c r="X43" s="92">
        <v>346</v>
      </c>
      <c r="Y43" s="62">
        <f t="shared" si="10"/>
        <v>1.9704994589669116E-2</v>
      </c>
      <c r="Z43" s="62">
        <f t="shared" si="11"/>
        <v>1.9704994589669116E-2</v>
      </c>
      <c r="AA43" s="92">
        <v>41451940</v>
      </c>
      <c r="AB43" s="92">
        <v>41422410</v>
      </c>
      <c r="AC43" s="92">
        <f t="shared" si="12"/>
        <v>119803.29479768786</v>
      </c>
      <c r="AD43" s="92">
        <f t="shared" si="13"/>
        <v>119717.94797687861</v>
      </c>
      <c r="AE43" s="92">
        <f>'市区町村別_在宅(医科)'!AE43</f>
        <v>15536</v>
      </c>
      <c r="AF43" s="92">
        <v>718</v>
      </c>
      <c r="AG43" s="92">
        <v>718</v>
      </c>
      <c r="AH43" s="62">
        <f t="shared" si="14"/>
        <v>4.6215242018537592E-2</v>
      </c>
      <c r="AI43" s="62">
        <f t="shared" si="15"/>
        <v>4.6215242018537592E-2</v>
      </c>
      <c r="AJ43" s="92">
        <v>97470120</v>
      </c>
      <c r="AK43" s="92">
        <v>97324700</v>
      </c>
      <c r="AL43" s="92">
        <f t="shared" si="16"/>
        <v>135752.25626740948</v>
      </c>
      <c r="AM43" s="92">
        <f t="shared" si="17"/>
        <v>135549.72144846796</v>
      </c>
      <c r="AN43" s="92">
        <f>'市区町村別_在宅(医科)'!AN43</f>
        <v>10782</v>
      </c>
      <c r="AO43" s="92">
        <v>1205</v>
      </c>
      <c r="AP43" s="92">
        <v>1205</v>
      </c>
      <c r="AQ43" s="62">
        <f t="shared" si="18"/>
        <v>0.11176034130959006</v>
      </c>
      <c r="AR43" s="62">
        <f t="shared" si="19"/>
        <v>0.11176034130959006</v>
      </c>
      <c r="AS43" s="92">
        <v>150865530</v>
      </c>
      <c r="AT43" s="92">
        <v>150638660</v>
      </c>
      <c r="AU43" s="92">
        <f t="shared" si="20"/>
        <v>125199.60995850622</v>
      </c>
      <c r="AV43" s="92">
        <f t="shared" si="21"/>
        <v>125011.33609958507</v>
      </c>
      <c r="AW43" s="92">
        <f>'市区町村別_在宅(医科)'!AW43</f>
        <v>5091</v>
      </c>
      <c r="AX43" s="92">
        <v>1091</v>
      </c>
      <c r="AY43" s="92">
        <v>1091</v>
      </c>
      <c r="AZ43" s="62">
        <f t="shared" si="22"/>
        <v>0.21429974464741702</v>
      </c>
      <c r="BA43" s="62">
        <f t="shared" si="23"/>
        <v>0.21429974464741702</v>
      </c>
      <c r="BB43" s="92">
        <v>128878290</v>
      </c>
      <c r="BC43" s="92">
        <v>128630570</v>
      </c>
      <c r="BD43" s="92">
        <f t="shared" si="24"/>
        <v>118128.58845096242</v>
      </c>
      <c r="BE43" s="92">
        <f t="shared" si="25"/>
        <v>117901.53070577452</v>
      </c>
      <c r="BF43" s="92">
        <f>'市区町村別_在宅(医科)'!BF43</f>
        <v>1951</v>
      </c>
      <c r="BG43" s="92">
        <v>594</v>
      </c>
      <c r="BH43" s="92">
        <v>594</v>
      </c>
      <c r="BI43" s="62">
        <f t="shared" si="26"/>
        <v>0.30445925166581239</v>
      </c>
      <c r="BJ43" s="62">
        <f t="shared" si="27"/>
        <v>0.30445925166581239</v>
      </c>
      <c r="BK43" s="92">
        <v>72332290</v>
      </c>
      <c r="BL43" s="92">
        <v>72236350</v>
      </c>
      <c r="BM43" s="92">
        <f t="shared" si="28"/>
        <v>121771.53198653199</v>
      </c>
      <c r="BN43" s="92">
        <f t="shared" si="29"/>
        <v>121610.01683501684</v>
      </c>
      <c r="BO43" s="92">
        <f>'市区町村別_在宅(医科)'!BO43</f>
        <v>51067</v>
      </c>
      <c r="BP43" s="92">
        <f t="shared" si="52"/>
        <v>3972</v>
      </c>
      <c r="BQ43" s="92">
        <f t="shared" si="52"/>
        <v>3972</v>
      </c>
      <c r="BR43" s="62">
        <f t="shared" si="31"/>
        <v>7.7780171147707911E-2</v>
      </c>
      <c r="BS43" s="62">
        <f t="shared" si="32"/>
        <v>7.7780171147707911E-2</v>
      </c>
      <c r="BT43" s="92">
        <f t="shared" si="53"/>
        <v>493784000</v>
      </c>
      <c r="BU43" s="92">
        <f t="shared" si="53"/>
        <v>493038520</v>
      </c>
      <c r="BV43" s="92">
        <f t="shared" si="34"/>
        <v>124316.21349446123</v>
      </c>
      <c r="BW43" s="92">
        <f t="shared" si="35"/>
        <v>124128.52970795569</v>
      </c>
      <c r="BY43" s="184">
        <v>37</v>
      </c>
      <c r="BZ43" s="56" t="s">
        <v>5</v>
      </c>
      <c r="CA43" s="142">
        <v>49221</v>
      </c>
      <c r="CB43" s="142">
        <v>3873</v>
      </c>
      <c r="CC43" s="142">
        <v>3841</v>
      </c>
      <c r="CD43" s="29">
        <v>7.8685926738587195E-2</v>
      </c>
      <c r="CE43" s="29">
        <v>7.8035797728611772E-2</v>
      </c>
      <c r="CF43" s="142">
        <v>492405920</v>
      </c>
      <c r="CG43" s="142">
        <v>490767420</v>
      </c>
      <c r="CH43" s="142">
        <v>127138.11515620966</v>
      </c>
      <c r="CI43" s="142">
        <v>127770.74199427232</v>
      </c>
      <c r="CK43" s="47" t="str">
        <f t="shared" si="36"/>
        <v>河南町</v>
      </c>
      <c r="CL43" s="105">
        <f t="shared" si="54"/>
        <v>7.0175438596491224E-2</v>
      </c>
      <c r="CM43" s="105">
        <f t="shared" si="37"/>
        <v>7.0000000000000007E-2</v>
      </c>
      <c r="CN43" s="105">
        <f t="shared" si="38"/>
        <v>7.1576049552649693E-2</v>
      </c>
      <c r="CO43" s="105">
        <f t="shared" si="39"/>
        <v>7.1999999999999995E-2</v>
      </c>
      <c r="CP43" s="182">
        <f t="shared" si="40"/>
        <v>-0.19999999999999879</v>
      </c>
      <c r="CQ43" s="47" t="str">
        <f t="shared" si="41"/>
        <v>河南町</v>
      </c>
      <c r="CR43" s="105">
        <f t="shared" si="55"/>
        <v>7.0175438596491224E-2</v>
      </c>
      <c r="CS43" s="105">
        <f t="shared" si="42"/>
        <v>7.0000000000000007E-2</v>
      </c>
      <c r="CT43" s="105">
        <f t="shared" si="43"/>
        <v>7.1231933929800414E-2</v>
      </c>
      <c r="CU43" s="105">
        <f t="shared" si="44"/>
        <v>7.0999999999999994E-2</v>
      </c>
      <c r="CV43" s="182">
        <f t="shared" si="45"/>
        <v>-9.9999999999998701E-2</v>
      </c>
      <c r="CW43" s="48"/>
      <c r="CX43" s="105">
        <f t="shared" si="46"/>
        <v>7.1999999999999995E-2</v>
      </c>
      <c r="CY43" s="105">
        <f t="shared" si="47"/>
        <v>7.0999999999999994E-2</v>
      </c>
      <c r="CZ43" s="182">
        <f t="shared" si="48"/>
        <v>0.10000000000000009</v>
      </c>
      <c r="DA43" s="105">
        <f t="shared" si="49"/>
        <v>7.1999999999999995E-2</v>
      </c>
      <c r="DB43" s="105">
        <f t="shared" si="50"/>
        <v>7.0999999999999994E-2</v>
      </c>
      <c r="DC43" s="182">
        <f t="shared" si="51"/>
        <v>0.10000000000000009</v>
      </c>
      <c r="DD43" s="212">
        <v>0</v>
      </c>
    </row>
    <row r="44" spans="2:108" s="18" customFormat="1" ht="13.5" customHeight="1">
      <c r="B44" s="61">
        <v>38</v>
      </c>
      <c r="C44" s="63" t="s">
        <v>47</v>
      </c>
      <c r="D44" s="170">
        <f>'市区町村別_在宅(医科)'!D44</f>
        <v>27</v>
      </c>
      <c r="E44" s="92">
        <v>3</v>
      </c>
      <c r="F44" s="92">
        <v>3</v>
      </c>
      <c r="G44" s="62">
        <f t="shared" si="2"/>
        <v>0.1111111111111111</v>
      </c>
      <c r="H44" s="62">
        <f t="shared" si="3"/>
        <v>0.1111111111111111</v>
      </c>
      <c r="I44" s="92">
        <v>1007560</v>
      </c>
      <c r="J44" s="92">
        <v>1007560</v>
      </c>
      <c r="K44" s="92">
        <f t="shared" si="4"/>
        <v>335853.33333333331</v>
      </c>
      <c r="L44" s="92">
        <f t="shared" si="5"/>
        <v>335853.33333333331</v>
      </c>
      <c r="M44" s="170">
        <f>'市区町村別_在宅(医科)'!M44</f>
        <v>58</v>
      </c>
      <c r="N44" s="92">
        <v>4</v>
      </c>
      <c r="O44" s="92">
        <v>4</v>
      </c>
      <c r="P44" s="62">
        <f t="shared" si="6"/>
        <v>6.8965517241379309E-2</v>
      </c>
      <c r="Q44" s="62">
        <f t="shared" si="7"/>
        <v>6.8965517241379309E-2</v>
      </c>
      <c r="R44" s="92">
        <v>1046100</v>
      </c>
      <c r="S44" s="92">
        <v>1046100</v>
      </c>
      <c r="T44" s="92">
        <f t="shared" si="8"/>
        <v>261525</v>
      </c>
      <c r="U44" s="92">
        <f t="shared" si="9"/>
        <v>261525</v>
      </c>
      <c r="V44" s="170">
        <f>'市区町村別_在宅(医科)'!V44</f>
        <v>3783</v>
      </c>
      <c r="W44" s="92">
        <v>93</v>
      </c>
      <c r="X44" s="92">
        <v>93</v>
      </c>
      <c r="Y44" s="62">
        <f t="shared" si="10"/>
        <v>2.458366375892149E-2</v>
      </c>
      <c r="Z44" s="62">
        <f t="shared" si="11"/>
        <v>2.458366375892149E-2</v>
      </c>
      <c r="AA44" s="92">
        <v>13095310</v>
      </c>
      <c r="AB44" s="92">
        <v>13095310</v>
      </c>
      <c r="AC44" s="92">
        <f t="shared" si="12"/>
        <v>140809.78494623656</v>
      </c>
      <c r="AD44" s="92">
        <f t="shared" si="13"/>
        <v>140809.78494623656</v>
      </c>
      <c r="AE44" s="92">
        <f>'市区町村別_在宅(医科)'!AE44</f>
        <v>3268</v>
      </c>
      <c r="AF44" s="92">
        <v>145</v>
      </c>
      <c r="AG44" s="92">
        <v>145</v>
      </c>
      <c r="AH44" s="62">
        <f t="shared" si="14"/>
        <v>4.4369645042839655E-2</v>
      </c>
      <c r="AI44" s="62">
        <f t="shared" si="15"/>
        <v>4.4369645042839655E-2</v>
      </c>
      <c r="AJ44" s="92">
        <v>20966770</v>
      </c>
      <c r="AK44" s="92">
        <v>20966770</v>
      </c>
      <c r="AL44" s="92">
        <f t="shared" si="16"/>
        <v>144598.41379310345</v>
      </c>
      <c r="AM44" s="92">
        <f t="shared" si="17"/>
        <v>144598.41379310345</v>
      </c>
      <c r="AN44" s="92">
        <f>'市区町村別_在宅(医科)'!AN44</f>
        <v>2236</v>
      </c>
      <c r="AO44" s="92">
        <v>254</v>
      </c>
      <c r="AP44" s="92">
        <v>254</v>
      </c>
      <c r="AQ44" s="62">
        <f t="shared" si="18"/>
        <v>0.11359570661896243</v>
      </c>
      <c r="AR44" s="62">
        <f t="shared" si="19"/>
        <v>0.11359570661896243</v>
      </c>
      <c r="AS44" s="92">
        <v>34353370</v>
      </c>
      <c r="AT44" s="92">
        <v>34353370</v>
      </c>
      <c r="AU44" s="92">
        <f t="shared" si="20"/>
        <v>135249.48818897636</v>
      </c>
      <c r="AV44" s="92">
        <f t="shared" si="21"/>
        <v>135249.48818897636</v>
      </c>
      <c r="AW44" s="92">
        <f>'市区町村別_在宅(医科)'!AW44</f>
        <v>1042</v>
      </c>
      <c r="AX44" s="92">
        <v>184</v>
      </c>
      <c r="AY44" s="92">
        <v>184</v>
      </c>
      <c r="AZ44" s="62">
        <f t="shared" si="22"/>
        <v>0.1765834932821497</v>
      </c>
      <c r="BA44" s="62">
        <f t="shared" si="23"/>
        <v>0.1765834932821497</v>
      </c>
      <c r="BB44" s="92">
        <v>23236930</v>
      </c>
      <c r="BC44" s="92">
        <v>23236930</v>
      </c>
      <c r="BD44" s="92">
        <f t="shared" si="24"/>
        <v>126287.66304347826</v>
      </c>
      <c r="BE44" s="92">
        <f t="shared" si="25"/>
        <v>126287.66304347826</v>
      </c>
      <c r="BF44" s="92">
        <f>'市区町村別_在宅(医科)'!BF44</f>
        <v>380</v>
      </c>
      <c r="BG44" s="92">
        <v>94</v>
      </c>
      <c r="BH44" s="92">
        <v>94</v>
      </c>
      <c r="BI44" s="62">
        <f t="shared" si="26"/>
        <v>0.24736842105263157</v>
      </c>
      <c r="BJ44" s="62">
        <f t="shared" si="27"/>
        <v>0.24736842105263157</v>
      </c>
      <c r="BK44" s="92">
        <v>13089040</v>
      </c>
      <c r="BL44" s="92">
        <v>13089040</v>
      </c>
      <c r="BM44" s="92">
        <f t="shared" si="28"/>
        <v>139245.10638297873</v>
      </c>
      <c r="BN44" s="92">
        <f t="shared" si="29"/>
        <v>139245.10638297873</v>
      </c>
      <c r="BO44" s="92">
        <f>'市区町村別_在宅(医科)'!BO44</f>
        <v>10794</v>
      </c>
      <c r="BP44" s="92">
        <f t="shared" si="52"/>
        <v>777</v>
      </c>
      <c r="BQ44" s="92">
        <f t="shared" si="52"/>
        <v>777</v>
      </c>
      <c r="BR44" s="62">
        <f t="shared" si="31"/>
        <v>7.1984435797665364E-2</v>
      </c>
      <c r="BS44" s="62">
        <f t="shared" si="32"/>
        <v>7.1984435797665364E-2</v>
      </c>
      <c r="BT44" s="92">
        <f t="shared" si="53"/>
        <v>106795080</v>
      </c>
      <c r="BU44" s="92">
        <f t="shared" si="53"/>
        <v>106795080</v>
      </c>
      <c r="BV44" s="92">
        <f t="shared" si="34"/>
        <v>137445.40540540541</v>
      </c>
      <c r="BW44" s="92">
        <f t="shared" si="35"/>
        <v>137445.40540540541</v>
      </c>
      <c r="BY44" s="184">
        <v>38</v>
      </c>
      <c r="BZ44" s="63" t="s">
        <v>47</v>
      </c>
      <c r="CA44" s="142">
        <v>10441</v>
      </c>
      <c r="CB44" s="142">
        <v>755</v>
      </c>
      <c r="CC44" s="142">
        <v>755</v>
      </c>
      <c r="CD44" s="29">
        <v>7.2311081314050382E-2</v>
      </c>
      <c r="CE44" s="29">
        <v>7.2311081314050382E-2</v>
      </c>
      <c r="CF44" s="142">
        <v>100859820</v>
      </c>
      <c r="CG44" s="142">
        <v>100811820</v>
      </c>
      <c r="CH44" s="142">
        <v>133589.1655629139</v>
      </c>
      <c r="CI44" s="142">
        <v>133525.58940397351</v>
      </c>
      <c r="CK44" s="47" t="str">
        <f t="shared" si="36"/>
        <v>東大阪市</v>
      </c>
      <c r="CL44" s="105">
        <f t="shared" si="54"/>
        <v>6.9993069993069992E-2</v>
      </c>
      <c r="CM44" s="105">
        <f t="shared" si="37"/>
        <v>7.0000000000000007E-2</v>
      </c>
      <c r="CN44" s="105">
        <f t="shared" si="38"/>
        <v>6.9601163385667741E-2</v>
      </c>
      <c r="CO44" s="105">
        <f t="shared" si="39"/>
        <v>7.0000000000000007E-2</v>
      </c>
      <c r="CP44" s="182">
        <f t="shared" si="40"/>
        <v>0</v>
      </c>
      <c r="CQ44" s="47" t="str">
        <f t="shared" si="41"/>
        <v>東大阪市</v>
      </c>
      <c r="CR44" s="105">
        <f t="shared" si="55"/>
        <v>6.9993069993069992E-2</v>
      </c>
      <c r="CS44" s="105">
        <f t="shared" si="42"/>
        <v>7.0000000000000007E-2</v>
      </c>
      <c r="CT44" s="105">
        <f t="shared" si="43"/>
        <v>6.957423316187758E-2</v>
      </c>
      <c r="CU44" s="105">
        <f t="shared" si="44"/>
        <v>7.0000000000000007E-2</v>
      </c>
      <c r="CV44" s="182">
        <f t="shared" si="45"/>
        <v>0</v>
      </c>
      <c r="CW44" s="48"/>
      <c r="CX44" s="105">
        <f t="shared" si="46"/>
        <v>7.1999999999999995E-2</v>
      </c>
      <c r="CY44" s="105">
        <f t="shared" si="47"/>
        <v>7.0999999999999994E-2</v>
      </c>
      <c r="CZ44" s="182">
        <f t="shared" si="48"/>
        <v>0.10000000000000009</v>
      </c>
      <c r="DA44" s="105">
        <f t="shared" si="49"/>
        <v>7.1999999999999995E-2</v>
      </c>
      <c r="DB44" s="105">
        <f t="shared" si="50"/>
        <v>7.0999999999999994E-2</v>
      </c>
      <c r="DC44" s="182">
        <f t="shared" si="51"/>
        <v>0.10000000000000009</v>
      </c>
      <c r="DD44" s="212">
        <v>0</v>
      </c>
    </row>
    <row r="45" spans="2:108" s="18" customFormat="1" ht="13.5" customHeight="1">
      <c r="B45" s="61">
        <v>39</v>
      </c>
      <c r="C45" s="63" t="s">
        <v>10</v>
      </c>
      <c r="D45" s="170">
        <f>'市区町村別_在宅(医科)'!D45</f>
        <v>35</v>
      </c>
      <c r="E45" s="92">
        <v>2</v>
      </c>
      <c r="F45" s="92">
        <v>2</v>
      </c>
      <c r="G45" s="62">
        <f t="shared" si="2"/>
        <v>5.7142857142857141E-2</v>
      </c>
      <c r="H45" s="62">
        <f t="shared" si="3"/>
        <v>5.7142857142857141E-2</v>
      </c>
      <c r="I45" s="92">
        <v>61700</v>
      </c>
      <c r="J45" s="92">
        <v>61700</v>
      </c>
      <c r="K45" s="92">
        <f t="shared" si="4"/>
        <v>30850</v>
      </c>
      <c r="L45" s="92">
        <f t="shared" si="5"/>
        <v>30850</v>
      </c>
      <c r="M45" s="170">
        <f>'市区町村別_在宅(医科)'!M45</f>
        <v>168</v>
      </c>
      <c r="N45" s="92">
        <v>18</v>
      </c>
      <c r="O45" s="92">
        <v>18</v>
      </c>
      <c r="P45" s="62">
        <f t="shared" si="6"/>
        <v>0.10714285714285714</v>
      </c>
      <c r="Q45" s="62">
        <f t="shared" si="7"/>
        <v>0.10714285714285714</v>
      </c>
      <c r="R45" s="92">
        <v>3334230</v>
      </c>
      <c r="S45" s="92">
        <v>3334230</v>
      </c>
      <c r="T45" s="92">
        <f t="shared" si="8"/>
        <v>185235</v>
      </c>
      <c r="U45" s="92">
        <f t="shared" si="9"/>
        <v>185235</v>
      </c>
      <c r="V45" s="170">
        <f>'市区町村別_在宅(医科)'!V45</f>
        <v>21734</v>
      </c>
      <c r="W45" s="92">
        <v>371</v>
      </c>
      <c r="X45" s="92">
        <v>371</v>
      </c>
      <c r="Y45" s="62">
        <f t="shared" si="10"/>
        <v>1.7070028526732308E-2</v>
      </c>
      <c r="Z45" s="62">
        <f t="shared" si="11"/>
        <v>1.7070028526732308E-2</v>
      </c>
      <c r="AA45" s="92">
        <v>43261820</v>
      </c>
      <c r="AB45" s="92">
        <v>43254800</v>
      </c>
      <c r="AC45" s="92">
        <f t="shared" si="12"/>
        <v>116608.67924528301</v>
      </c>
      <c r="AD45" s="92">
        <f t="shared" si="13"/>
        <v>116589.75741239892</v>
      </c>
      <c r="AE45" s="92">
        <f>'市区町村別_在宅(医科)'!AE45</f>
        <v>19006</v>
      </c>
      <c r="AF45" s="92">
        <v>758</v>
      </c>
      <c r="AG45" s="92">
        <v>758</v>
      </c>
      <c r="AH45" s="62">
        <f t="shared" si="14"/>
        <v>3.9882142481321686E-2</v>
      </c>
      <c r="AI45" s="62">
        <f t="shared" si="15"/>
        <v>3.9882142481321686E-2</v>
      </c>
      <c r="AJ45" s="92">
        <v>93467070</v>
      </c>
      <c r="AK45" s="92">
        <v>93455010</v>
      </c>
      <c r="AL45" s="92">
        <f t="shared" si="16"/>
        <v>123307.4802110818</v>
      </c>
      <c r="AM45" s="92">
        <f t="shared" si="17"/>
        <v>123291.56992084433</v>
      </c>
      <c r="AN45" s="92">
        <f>'市区町村別_在宅(医科)'!AN45</f>
        <v>11831</v>
      </c>
      <c r="AO45" s="92">
        <v>1159</v>
      </c>
      <c r="AP45" s="92">
        <v>1159</v>
      </c>
      <c r="AQ45" s="62">
        <f t="shared" si="18"/>
        <v>9.7962978615501642E-2</v>
      </c>
      <c r="AR45" s="62">
        <f t="shared" si="19"/>
        <v>9.7962978615501642E-2</v>
      </c>
      <c r="AS45" s="92">
        <v>131254260</v>
      </c>
      <c r="AT45" s="92">
        <v>131233790</v>
      </c>
      <c r="AU45" s="92">
        <f t="shared" si="20"/>
        <v>113247.85159620362</v>
      </c>
      <c r="AV45" s="92">
        <f t="shared" si="21"/>
        <v>113230.18981880932</v>
      </c>
      <c r="AW45" s="92">
        <f>'市区町村別_在宅(医科)'!AW45</f>
        <v>5672</v>
      </c>
      <c r="AX45" s="92">
        <v>1112</v>
      </c>
      <c r="AY45" s="92">
        <v>1112</v>
      </c>
      <c r="AZ45" s="62">
        <f t="shared" si="22"/>
        <v>0.19605077574047955</v>
      </c>
      <c r="BA45" s="62">
        <f t="shared" si="23"/>
        <v>0.19605077574047955</v>
      </c>
      <c r="BB45" s="92">
        <v>129536520</v>
      </c>
      <c r="BC45" s="92">
        <v>129532550</v>
      </c>
      <c r="BD45" s="92">
        <f t="shared" si="24"/>
        <v>116489.67625899281</v>
      </c>
      <c r="BE45" s="92">
        <f t="shared" si="25"/>
        <v>116486.10611510792</v>
      </c>
      <c r="BF45" s="92">
        <f>'市区町村別_在宅(医科)'!BF45</f>
        <v>1998</v>
      </c>
      <c r="BG45" s="92">
        <v>569</v>
      </c>
      <c r="BH45" s="92">
        <v>569</v>
      </c>
      <c r="BI45" s="62">
        <f t="shared" si="26"/>
        <v>0.28478478478478481</v>
      </c>
      <c r="BJ45" s="62">
        <f t="shared" si="27"/>
        <v>0.28478478478478481</v>
      </c>
      <c r="BK45" s="92">
        <v>61796870</v>
      </c>
      <c r="BL45" s="92">
        <v>61796870</v>
      </c>
      <c r="BM45" s="92">
        <f t="shared" si="28"/>
        <v>108606.09841827767</v>
      </c>
      <c r="BN45" s="92">
        <f t="shared" si="29"/>
        <v>108606.09841827767</v>
      </c>
      <c r="BO45" s="92">
        <f>'市区町村別_在宅(医科)'!BO45</f>
        <v>60444</v>
      </c>
      <c r="BP45" s="92">
        <f t="shared" si="52"/>
        <v>3989</v>
      </c>
      <c r="BQ45" s="92">
        <f t="shared" si="52"/>
        <v>3989</v>
      </c>
      <c r="BR45" s="62">
        <f t="shared" si="31"/>
        <v>6.5994970551254056E-2</v>
      </c>
      <c r="BS45" s="62">
        <f t="shared" si="32"/>
        <v>6.5994970551254056E-2</v>
      </c>
      <c r="BT45" s="92">
        <f t="shared" si="53"/>
        <v>462712470</v>
      </c>
      <c r="BU45" s="92">
        <f t="shared" si="53"/>
        <v>462668950</v>
      </c>
      <c r="BV45" s="92">
        <f t="shared" si="34"/>
        <v>115997.10955126598</v>
      </c>
      <c r="BW45" s="92">
        <f t="shared" si="35"/>
        <v>115986.19954875909</v>
      </c>
      <c r="BY45" s="184">
        <v>39</v>
      </c>
      <c r="BZ45" s="63" t="s">
        <v>10</v>
      </c>
      <c r="CA45" s="142">
        <v>58499</v>
      </c>
      <c r="CB45" s="142">
        <v>3766</v>
      </c>
      <c r="CC45" s="142">
        <v>3724</v>
      </c>
      <c r="CD45" s="29">
        <v>6.4377168840492993E-2</v>
      </c>
      <c r="CE45" s="29">
        <v>6.3659207849706828E-2</v>
      </c>
      <c r="CF45" s="142">
        <v>441203480</v>
      </c>
      <c r="CG45" s="142">
        <v>435996880</v>
      </c>
      <c r="CH45" s="142">
        <v>117154.40254912374</v>
      </c>
      <c r="CI45" s="142">
        <v>117077.57250268529</v>
      </c>
      <c r="CK45" s="47" t="str">
        <f t="shared" si="36"/>
        <v>河内長野市</v>
      </c>
      <c r="CL45" s="105">
        <f t="shared" si="54"/>
        <v>6.9512018883375881E-2</v>
      </c>
      <c r="CM45" s="105">
        <f t="shared" si="37"/>
        <v>7.0000000000000007E-2</v>
      </c>
      <c r="CN45" s="105">
        <f t="shared" si="38"/>
        <v>7.0571771291483412E-2</v>
      </c>
      <c r="CO45" s="105">
        <f t="shared" si="39"/>
        <v>7.0999999999999994E-2</v>
      </c>
      <c r="CP45" s="182">
        <f t="shared" si="40"/>
        <v>-9.9999999999998701E-2</v>
      </c>
      <c r="CQ45" s="47" t="str">
        <f t="shared" si="41"/>
        <v>河内長野市</v>
      </c>
      <c r="CR45" s="105">
        <f t="shared" si="55"/>
        <v>6.9463847006117824E-2</v>
      </c>
      <c r="CS45" s="105">
        <f t="shared" si="42"/>
        <v>6.9000000000000006E-2</v>
      </c>
      <c r="CT45" s="105">
        <f t="shared" si="43"/>
        <v>7.0271891243502596E-2</v>
      </c>
      <c r="CU45" s="105">
        <f t="shared" si="44"/>
        <v>7.0000000000000007E-2</v>
      </c>
      <c r="CV45" s="182">
        <f t="shared" si="45"/>
        <v>-0.10000000000000009</v>
      </c>
      <c r="CW45" s="48"/>
      <c r="CX45" s="105">
        <f t="shared" si="46"/>
        <v>7.1999999999999995E-2</v>
      </c>
      <c r="CY45" s="105">
        <f t="shared" si="47"/>
        <v>7.0999999999999994E-2</v>
      </c>
      <c r="CZ45" s="182">
        <f t="shared" si="48"/>
        <v>0.10000000000000009</v>
      </c>
      <c r="DA45" s="105">
        <f t="shared" si="49"/>
        <v>7.1999999999999995E-2</v>
      </c>
      <c r="DB45" s="105">
        <f t="shared" si="50"/>
        <v>7.0999999999999994E-2</v>
      </c>
      <c r="DC45" s="182">
        <f t="shared" si="51"/>
        <v>0.10000000000000009</v>
      </c>
      <c r="DD45" s="212">
        <v>0</v>
      </c>
    </row>
    <row r="46" spans="2:108" s="18" customFormat="1" ht="13.5" customHeight="1">
      <c r="B46" s="61">
        <v>40</v>
      </c>
      <c r="C46" s="63" t="s">
        <v>48</v>
      </c>
      <c r="D46" s="170">
        <f>'市区町村別_在宅(医科)'!D46</f>
        <v>59</v>
      </c>
      <c r="E46" s="92">
        <v>5</v>
      </c>
      <c r="F46" s="92">
        <v>5</v>
      </c>
      <c r="G46" s="62">
        <f t="shared" si="2"/>
        <v>8.4745762711864403E-2</v>
      </c>
      <c r="H46" s="62">
        <f t="shared" si="3"/>
        <v>8.4745762711864403E-2</v>
      </c>
      <c r="I46" s="92">
        <v>549670</v>
      </c>
      <c r="J46" s="92">
        <v>549670</v>
      </c>
      <c r="K46" s="92">
        <f t="shared" si="4"/>
        <v>109934</v>
      </c>
      <c r="L46" s="92">
        <f t="shared" si="5"/>
        <v>109934</v>
      </c>
      <c r="M46" s="170">
        <f>'市区町村別_在宅(医科)'!M46</f>
        <v>152</v>
      </c>
      <c r="N46" s="92">
        <v>9</v>
      </c>
      <c r="O46" s="92">
        <v>9</v>
      </c>
      <c r="P46" s="62">
        <f t="shared" si="6"/>
        <v>5.921052631578947E-2</v>
      </c>
      <c r="Q46" s="62">
        <f t="shared" si="7"/>
        <v>5.921052631578947E-2</v>
      </c>
      <c r="R46" s="92">
        <v>1036540</v>
      </c>
      <c r="S46" s="92">
        <v>1036540</v>
      </c>
      <c r="T46" s="92">
        <f t="shared" si="8"/>
        <v>115171.11111111111</v>
      </c>
      <c r="U46" s="92">
        <f t="shared" si="9"/>
        <v>115171.11111111111</v>
      </c>
      <c r="V46" s="170">
        <f>'市区町村別_在宅(医科)'!V46</f>
        <v>4509</v>
      </c>
      <c r="W46" s="92">
        <v>65</v>
      </c>
      <c r="X46" s="92">
        <v>65</v>
      </c>
      <c r="Y46" s="62">
        <f t="shared" si="10"/>
        <v>1.4415613218008428E-2</v>
      </c>
      <c r="Z46" s="62">
        <f t="shared" si="11"/>
        <v>1.4415613218008428E-2</v>
      </c>
      <c r="AA46" s="92">
        <v>9332460</v>
      </c>
      <c r="AB46" s="92">
        <v>9332460</v>
      </c>
      <c r="AC46" s="92">
        <f t="shared" si="12"/>
        <v>143576.30769230769</v>
      </c>
      <c r="AD46" s="92">
        <f t="shared" si="13"/>
        <v>143576.30769230769</v>
      </c>
      <c r="AE46" s="92">
        <f>'市区町村別_在宅(医科)'!AE46</f>
        <v>3998</v>
      </c>
      <c r="AF46" s="92">
        <v>135</v>
      </c>
      <c r="AG46" s="92">
        <v>135</v>
      </c>
      <c r="AH46" s="62">
        <f t="shared" si="14"/>
        <v>3.3766883441720859E-2</v>
      </c>
      <c r="AI46" s="62">
        <f t="shared" si="15"/>
        <v>3.3766883441720859E-2</v>
      </c>
      <c r="AJ46" s="92">
        <v>15705810</v>
      </c>
      <c r="AK46" s="92">
        <v>15705810</v>
      </c>
      <c r="AL46" s="92">
        <f t="shared" si="16"/>
        <v>116339.33333333333</v>
      </c>
      <c r="AM46" s="92">
        <f t="shared" si="17"/>
        <v>116339.33333333333</v>
      </c>
      <c r="AN46" s="92">
        <f>'市区町村別_在宅(医科)'!AN46</f>
        <v>2731</v>
      </c>
      <c r="AO46" s="92">
        <v>205</v>
      </c>
      <c r="AP46" s="92">
        <v>205</v>
      </c>
      <c r="AQ46" s="62">
        <f t="shared" si="18"/>
        <v>7.5064079091907723E-2</v>
      </c>
      <c r="AR46" s="62">
        <f t="shared" si="19"/>
        <v>7.5064079091907723E-2</v>
      </c>
      <c r="AS46" s="92">
        <v>26928780</v>
      </c>
      <c r="AT46" s="92">
        <v>26928780</v>
      </c>
      <c r="AU46" s="92">
        <f t="shared" si="20"/>
        <v>131359.90243902439</v>
      </c>
      <c r="AV46" s="92">
        <f t="shared" si="21"/>
        <v>131359.90243902439</v>
      </c>
      <c r="AW46" s="92">
        <f>'市区町村別_在宅(医科)'!AW46</f>
        <v>1279</v>
      </c>
      <c r="AX46" s="92">
        <v>139</v>
      </c>
      <c r="AY46" s="92">
        <v>139</v>
      </c>
      <c r="AZ46" s="62">
        <f t="shared" si="22"/>
        <v>0.10867865519937452</v>
      </c>
      <c r="BA46" s="62">
        <f t="shared" si="23"/>
        <v>0.10867865519937452</v>
      </c>
      <c r="BB46" s="92">
        <v>17488050</v>
      </c>
      <c r="BC46" s="92">
        <v>17488050</v>
      </c>
      <c r="BD46" s="92">
        <f t="shared" si="24"/>
        <v>125813.30935251799</v>
      </c>
      <c r="BE46" s="92">
        <f t="shared" si="25"/>
        <v>125813.30935251799</v>
      </c>
      <c r="BF46" s="92">
        <f>'市区町村別_在宅(医科)'!BF46</f>
        <v>433</v>
      </c>
      <c r="BG46" s="92">
        <v>86</v>
      </c>
      <c r="BH46" s="92">
        <v>86</v>
      </c>
      <c r="BI46" s="62">
        <f t="shared" si="26"/>
        <v>0.19861431870669746</v>
      </c>
      <c r="BJ46" s="62">
        <f t="shared" si="27"/>
        <v>0.19861431870669746</v>
      </c>
      <c r="BK46" s="92">
        <v>9952080</v>
      </c>
      <c r="BL46" s="92">
        <v>9952080</v>
      </c>
      <c r="BM46" s="92">
        <f t="shared" si="28"/>
        <v>115721.86046511628</v>
      </c>
      <c r="BN46" s="92">
        <f t="shared" si="29"/>
        <v>115721.86046511628</v>
      </c>
      <c r="BO46" s="92">
        <f>'市区町村別_在宅(医科)'!BO46</f>
        <v>13161</v>
      </c>
      <c r="BP46" s="92">
        <f t="shared" si="52"/>
        <v>644</v>
      </c>
      <c r="BQ46" s="92">
        <f t="shared" si="52"/>
        <v>644</v>
      </c>
      <c r="BR46" s="62">
        <f t="shared" si="31"/>
        <v>4.8932451941341847E-2</v>
      </c>
      <c r="BS46" s="62">
        <f t="shared" si="32"/>
        <v>4.8932451941341847E-2</v>
      </c>
      <c r="BT46" s="92">
        <f t="shared" si="53"/>
        <v>80993390</v>
      </c>
      <c r="BU46" s="92">
        <f t="shared" si="53"/>
        <v>80993390</v>
      </c>
      <c r="BV46" s="92">
        <f t="shared" si="34"/>
        <v>125766.13354037267</v>
      </c>
      <c r="BW46" s="92">
        <f t="shared" si="35"/>
        <v>125766.13354037267</v>
      </c>
      <c r="BY46" s="184">
        <v>40</v>
      </c>
      <c r="BZ46" s="63" t="s">
        <v>48</v>
      </c>
      <c r="CA46" s="142">
        <v>12853</v>
      </c>
      <c r="CB46" s="142">
        <v>606</v>
      </c>
      <c r="CC46" s="142">
        <v>606</v>
      </c>
      <c r="CD46" s="29">
        <v>4.7148525636038281E-2</v>
      </c>
      <c r="CE46" s="29">
        <v>4.7148525636038281E-2</v>
      </c>
      <c r="CF46" s="142">
        <v>71431060</v>
      </c>
      <c r="CG46" s="142">
        <v>71387210</v>
      </c>
      <c r="CH46" s="142">
        <v>117873.03630363036</v>
      </c>
      <c r="CI46" s="142">
        <v>117800.67656765676</v>
      </c>
      <c r="CK46" s="47" t="str">
        <f t="shared" si="36"/>
        <v>堺市中区</v>
      </c>
      <c r="CL46" s="105">
        <f t="shared" si="54"/>
        <v>6.9451163790786433E-2</v>
      </c>
      <c r="CM46" s="105">
        <f t="shared" si="37"/>
        <v>6.9000000000000006E-2</v>
      </c>
      <c r="CN46" s="105">
        <f t="shared" si="38"/>
        <v>6.5315062338537566E-2</v>
      </c>
      <c r="CO46" s="105">
        <f t="shared" si="39"/>
        <v>6.5000000000000002E-2</v>
      </c>
      <c r="CP46" s="182">
        <f t="shared" si="40"/>
        <v>0.40000000000000036</v>
      </c>
      <c r="CQ46" s="47" t="str">
        <f t="shared" si="41"/>
        <v>堺市中区</v>
      </c>
      <c r="CR46" s="105">
        <f t="shared" si="55"/>
        <v>6.9451163790786433E-2</v>
      </c>
      <c r="CS46" s="105">
        <f t="shared" si="42"/>
        <v>6.9000000000000006E-2</v>
      </c>
      <c r="CT46" s="105">
        <f t="shared" si="43"/>
        <v>6.5202740649219368E-2</v>
      </c>
      <c r="CU46" s="105">
        <f t="shared" si="44"/>
        <v>6.5000000000000002E-2</v>
      </c>
      <c r="CV46" s="182">
        <f t="shared" si="45"/>
        <v>0.40000000000000036</v>
      </c>
      <c r="CW46" s="48"/>
      <c r="CX46" s="105">
        <f t="shared" si="46"/>
        <v>7.1999999999999995E-2</v>
      </c>
      <c r="CY46" s="105">
        <f t="shared" si="47"/>
        <v>7.0999999999999994E-2</v>
      </c>
      <c r="CZ46" s="182">
        <f t="shared" si="48"/>
        <v>0.10000000000000009</v>
      </c>
      <c r="DA46" s="105">
        <f t="shared" si="49"/>
        <v>7.1999999999999995E-2</v>
      </c>
      <c r="DB46" s="105">
        <f t="shared" si="50"/>
        <v>7.0999999999999994E-2</v>
      </c>
      <c r="DC46" s="182">
        <f t="shared" si="51"/>
        <v>0.10000000000000009</v>
      </c>
      <c r="DD46" s="212">
        <v>0</v>
      </c>
    </row>
    <row r="47" spans="2:108" s="18" customFormat="1" ht="13.5" customHeight="1">
      <c r="B47" s="61">
        <v>41</v>
      </c>
      <c r="C47" s="63" t="s">
        <v>15</v>
      </c>
      <c r="D47" s="170">
        <f>'市区町村別_在宅(医科)'!D47</f>
        <v>26</v>
      </c>
      <c r="E47" s="92">
        <v>3</v>
      </c>
      <c r="F47" s="92">
        <v>3</v>
      </c>
      <c r="G47" s="62">
        <f t="shared" si="2"/>
        <v>0.11538461538461539</v>
      </c>
      <c r="H47" s="62">
        <f t="shared" si="3"/>
        <v>0.11538461538461539</v>
      </c>
      <c r="I47" s="92">
        <v>309220</v>
      </c>
      <c r="J47" s="92">
        <v>309220</v>
      </c>
      <c r="K47" s="92">
        <f t="shared" si="4"/>
        <v>103073.33333333333</v>
      </c>
      <c r="L47" s="92">
        <f t="shared" si="5"/>
        <v>103073.33333333333</v>
      </c>
      <c r="M47" s="170">
        <f>'市区町村別_在宅(医科)'!M47</f>
        <v>109</v>
      </c>
      <c r="N47" s="92">
        <v>7</v>
      </c>
      <c r="O47" s="92">
        <v>7</v>
      </c>
      <c r="P47" s="62">
        <f t="shared" si="6"/>
        <v>6.4220183486238536E-2</v>
      </c>
      <c r="Q47" s="62">
        <f t="shared" si="7"/>
        <v>6.4220183486238536E-2</v>
      </c>
      <c r="R47" s="92">
        <v>944170</v>
      </c>
      <c r="S47" s="92">
        <v>944170</v>
      </c>
      <c r="T47" s="92">
        <f t="shared" si="8"/>
        <v>134881.42857142858</v>
      </c>
      <c r="U47" s="92">
        <f t="shared" si="9"/>
        <v>134881.42857142858</v>
      </c>
      <c r="V47" s="170">
        <f>'市区町村別_在宅(医科)'!V47</f>
        <v>8241</v>
      </c>
      <c r="W47" s="92">
        <v>179</v>
      </c>
      <c r="X47" s="92">
        <v>179</v>
      </c>
      <c r="Y47" s="62">
        <f t="shared" si="10"/>
        <v>2.1720664967843709E-2</v>
      </c>
      <c r="Z47" s="62">
        <f t="shared" si="11"/>
        <v>2.1720664967843709E-2</v>
      </c>
      <c r="AA47" s="92">
        <v>21246470</v>
      </c>
      <c r="AB47" s="92">
        <v>21246470</v>
      </c>
      <c r="AC47" s="92">
        <f t="shared" si="12"/>
        <v>118695.36312849162</v>
      </c>
      <c r="AD47" s="92">
        <f t="shared" si="13"/>
        <v>118695.36312849162</v>
      </c>
      <c r="AE47" s="92">
        <f>'市区町村別_在宅(医科)'!AE47</f>
        <v>8013</v>
      </c>
      <c r="AF47" s="92">
        <v>335</v>
      </c>
      <c r="AG47" s="92">
        <v>335</v>
      </c>
      <c r="AH47" s="62">
        <f t="shared" si="14"/>
        <v>4.1807063521777113E-2</v>
      </c>
      <c r="AI47" s="62">
        <f t="shared" si="15"/>
        <v>4.1807063521777113E-2</v>
      </c>
      <c r="AJ47" s="92">
        <v>36978400</v>
      </c>
      <c r="AK47" s="92">
        <v>36930770</v>
      </c>
      <c r="AL47" s="92">
        <f t="shared" si="16"/>
        <v>110383.28358208956</v>
      </c>
      <c r="AM47" s="92">
        <f t="shared" si="17"/>
        <v>110241.10447761194</v>
      </c>
      <c r="AN47" s="92">
        <f>'市区町村別_在宅(医科)'!AN47</f>
        <v>4935</v>
      </c>
      <c r="AO47" s="92">
        <v>518</v>
      </c>
      <c r="AP47" s="92">
        <v>518</v>
      </c>
      <c r="AQ47" s="62">
        <f t="shared" si="18"/>
        <v>0.1049645390070922</v>
      </c>
      <c r="AR47" s="62">
        <f t="shared" si="19"/>
        <v>0.1049645390070922</v>
      </c>
      <c r="AS47" s="92">
        <v>65154900</v>
      </c>
      <c r="AT47" s="92">
        <v>65131500</v>
      </c>
      <c r="AU47" s="92">
        <f t="shared" si="20"/>
        <v>125781.66023166024</v>
      </c>
      <c r="AV47" s="92">
        <f t="shared" si="21"/>
        <v>125736.48648648648</v>
      </c>
      <c r="AW47" s="92">
        <f>'市区町村別_在宅(医科)'!AW47</f>
        <v>2074</v>
      </c>
      <c r="AX47" s="92">
        <v>404</v>
      </c>
      <c r="AY47" s="92">
        <v>404</v>
      </c>
      <c r="AZ47" s="62">
        <f t="shared" si="22"/>
        <v>0.19479267116682739</v>
      </c>
      <c r="BA47" s="62">
        <f t="shared" si="23"/>
        <v>0.19479267116682739</v>
      </c>
      <c r="BB47" s="92">
        <v>48767930</v>
      </c>
      <c r="BC47" s="92">
        <v>48717730</v>
      </c>
      <c r="BD47" s="92">
        <f t="shared" si="24"/>
        <v>120712.69801980197</v>
      </c>
      <c r="BE47" s="92">
        <f t="shared" si="25"/>
        <v>120588.4405940594</v>
      </c>
      <c r="BF47" s="92">
        <f>'市区町村別_在宅(医科)'!BF47</f>
        <v>808</v>
      </c>
      <c r="BG47" s="92">
        <v>203</v>
      </c>
      <c r="BH47" s="92">
        <v>203</v>
      </c>
      <c r="BI47" s="62">
        <f t="shared" si="26"/>
        <v>0.25123762376237624</v>
      </c>
      <c r="BJ47" s="62">
        <f t="shared" si="27"/>
        <v>0.25123762376237624</v>
      </c>
      <c r="BK47" s="92">
        <v>21481640</v>
      </c>
      <c r="BL47" s="92">
        <v>21455620</v>
      </c>
      <c r="BM47" s="92">
        <f t="shared" si="28"/>
        <v>105820.88669950739</v>
      </c>
      <c r="BN47" s="92">
        <f t="shared" si="29"/>
        <v>105692.70935960591</v>
      </c>
      <c r="BO47" s="92">
        <f>'市区町村別_在宅(医科)'!BO47</f>
        <v>24206</v>
      </c>
      <c r="BP47" s="92">
        <f t="shared" si="52"/>
        <v>1649</v>
      </c>
      <c r="BQ47" s="92">
        <f t="shared" si="52"/>
        <v>1649</v>
      </c>
      <c r="BR47" s="62">
        <f t="shared" si="31"/>
        <v>6.8123605717590685E-2</v>
      </c>
      <c r="BS47" s="62">
        <f t="shared" si="32"/>
        <v>6.8123605717590685E-2</v>
      </c>
      <c r="BT47" s="92">
        <f t="shared" si="53"/>
        <v>194882730</v>
      </c>
      <c r="BU47" s="92">
        <f t="shared" si="53"/>
        <v>194735480</v>
      </c>
      <c r="BV47" s="92">
        <f t="shared" si="34"/>
        <v>118182.37113402062</v>
      </c>
      <c r="BW47" s="92">
        <f t="shared" si="35"/>
        <v>118093.07459066101</v>
      </c>
      <c r="BY47" s="184">
        <v>41</v>
      </c>
      <c r="BZ47" s="63" t="s">
        <v>15</v>
      </c>
      <c r="CA47" s="142">
        <v>23492</v>
      </c>
      <c r="CB47" s="142">
        <v>1586</v>
      </c>
      <c r="CC47" s="142">
        <v>1569</v>
      </c>
      <c r="CD47" s="29">
        <v>6.7512344627958451E-2</v>
      </c>
      <c r="CE47" s="29">
        <v>6.6788694023497366E-2</v>
      </c>
      <c r="CF47" s="142">
        <v>191906330</v>
      </c>
      <c r="CG47" s="142">
        <v>191159070</v>
      </c>
      <c r="CH47" s="142">
        <v>121000.20807061791</v>
      </c>
      <c r="CI47" s="142">
        <v>121834.97131931166</v>
      </c>
      <c r="CK47" s="47" t="str">
        <f t="shared" si="36"/>
        <v>西成区</v>
      </c>
      <c r="CL47" s="105">
        <f t="shared" si="54"/>
        <v>6.8353424294608556E-2</v>
      </c>
      <c r="CM47" s="105">
        <f t="shared" si="37"/>
        <v>6.8000000000000005E-2</v>
      </c>
      <c r="CN47" s="105">
        <f t="shared" si="38"/>
        <v>6.622291652516471E-2</v>
      </c>
      <c r="CO47" s="105">
        <f t="shared" si="39"/>
        <v>6.6000000000000003E-2</v>
      </c>
      <c r="CP47" s="182">
        <f t="shared" si="40"/>
        <v>0.20000000000000018</v>
      </c>
      <c r="CQ47" s="47" t="str">
        <f t="shared" si="41"/>
        <v>西成区</v>
      </c>
      <c r="CR47" s="105">
        <f t="shared" si="55"/>
        <v>6.8287190356338581E-2</v>
      </c>
      <c r="CS47" s="105">
        <f t="shared" si="42"/>
        <v>6.8000000000000005E-2</v>
      </c>
      <c r="CT47" s="105">
        <f t="shared" si="43"/>
        <v>6.6154995585138904E-2</v>
      </c>
      <c r="CU47" s="105">
        <f t="shared" si="44"/>
        <v>6.6000000000000003E-2</v>
      </c>
      <c r="CV47" s="182">
        <f t="shared" si="45"/>
        <v>0.20000000000000018</v>
      </c>
      <c r="CW47" s="48"/>
      <c r="CX47" s="105">
        <f t="shared" si="46"/>
        <v>7.1999999999999995E-2</v>
      </c>
      <c r="CY47" s="105">
        <f t="shared" si="47"/>
        <v>7.0999999999999994E-2</v>
      </c>
      <c r="CZ47" s="182">
        <f t="shared" si="48"/>
        <v>0.10000000000000009</v>
      </c>
      <c r="DA47" s="105">
        <f t="shared" si="49"/>
        <v>7.1999999999999995E-2</v>
      </c>
      <c r="DB47" s="105">
        <f t="shared" si="50"/>
        <v>7.0999999999999994E-2</v>
      </c>
      <c r="DC47" s="182">
        <f t="shared" si="51"/>
        <v>0.10000000000000009</v>
      </c>
      <c r="DD47" s="212">
        <v>0</v>
      </c>
    </row>
    <row r="48" spans="2:108" s="18" customFormat="1" ht="13.5" customHeight="1">
      <c r="B48" s="61">
        <v>42</v>
      </c>
      <c r="C48" s="63" t="s">
        <v>16</v>
      </c>
      <c r="D48" s="170">
        <f>'市区町村別_在宅(医科)'!D48</f>
        <v>103</v>
      </c>
      <c r="E48" s="92">
        <v>7</v>
      </c>
      <c r="F48" s="92">
        <v>7</v>
      </c>
      <c r="G48" s="62">
        <f t="shared" si="2"/>
        <v>6.7961165048543687E-2</v>
      </c>
      <c r="H48" s="62">
        <f t="shared" si="3"/>
        <v>6.7961165048543687E-2</v>
      </c>
      <c r="I48" s="92">
        <v>591440</v>
      </c>
      <c r="J48" s="92">
        <v>591440</v>
      </c>
      <c r="K48" s="92">
        <f t="shared" si="4"/>
        <v>84491.428571428565</v>
      </c>
      <c r="L48" s="92">
        <f t="shared" si="5"/>
        <v>84491.428571428565</v>
      </c>
      <c r="M48" s="170">
        <f>'市区町村別_在宅(医科)'!M48</f>
        <v>397</v>
      </c>
      <c r="N48" s="92">
        <v>36</v>
      </c>
      <c r="O48" s="92">
        <v>36</v>
      </c>
      <c r="P48" s="62">
        <f t="shared" si="6"/>
        <v>9.06801007556675E-2</v>
      </c>
      <c r="Q48" s="62">
        <f t="shared" si="7"/>
        <v>9.06801007556675E-2</v>
      </c>
      <c r="R48" s="92">
        <v>5700000</v>
      </c>
      <c r="S48" s="92">
        <v>5700000</v>
      </c>
      <c r="T48" s="92">
        <f t="shared" si="8"/>
        <v>158333.33333333334</v>
      </c>
      <c r="U48" s="92">
        <f t="shared" si="9"/>
        <v>158333.33333333334</v>
      </c>
      <c r="V48" s="170">
        <f>'市区町村別_在宅(医科)'!V48</f>
        <v>23820</v>
      </c>
      <c r="W48" s="92">
        <v>418</v>
      </c>
      <c r="X48" s="92">
        <v>417</v>
      </c>
      <c r="Y48" s="62">
        <f t="shared" si="10"/>
        <v>1.7548278757346769E-2</v>
      </c>
      <c r="Z48" s="62">
        <f t="shared" si="11"/>
        <v>1.7506297229219144E-2</v>
      </c>
      <c r="AA48" s="92">
        <v>47876880</v>
      </c>
      <c r="AB48" s="92">
        <v>47845020</v>
      </c>
      <c r="AC48" s="92">
        <f t="shared" si="12"/>
        <v>114537.99043062201</v>
      </c>
      <c r="AD48" s="92">
        <f t="shared" si="13"/>
        <v>114736.25899280576</v>
      </c>
      <c r="AE48" s="92">
        <f>'市区町村別_在宅(医科)'!AE48</f>
        <v>19563</v>
      </c>
      <c r="AF48" s="92">
        <v>784</v>
      </c>
      <c r="AG48" s="92">
        <v>784</v>
      </c>
      <c r="AH48" s="62">
        <f t="shared" si="14"/>
        <v>4.00756530184532E-2</v>
      </c>
      <c r="AI48" s="62">
        <f t="shared" si="15"/>
        <v>4.00756530184532E-2</v>
      </c>
      <c r="AJ48" s="92">
        <v>91732240</v>
      </c>
      <c r="AK48" s="92">
        <v>91732240</v>
      </c>
      <c r="AL48" s="92">
        <f t="shared" si="16"/>
        <v>117005.40816326531</v>
      </c>
      <c r="AM48" s="92">
        <f t="shared" si="17"/>
        <v>117005.40816326531</v>
      </c>
      <c r="AN48" s="92">
        <f>'市区町村別_在宅(医科)'!AN48</f>
        <v>11800</v>
      </c>
      <c r="AO48" s="92">
        <v>1127</v>
      </c>
      <c r="AP48" s="92">
        <v>1127</v>
      </c>
      <c r="AQ48" s="62">
        <f t="shared" si="18"/>
        <v>9.550847457627118E-2</v>
      </c>
      <c r="AR48" s="62">
        <f t="shared" si="19"/>
        <v>9.550847457627118E-2</v>
      </c>
      <c r="AS48" s="92">
        <v>122240710</v>
      </c>
      <c r="AT48" s="92">
        <v>122231950</v>
      </c>
      <c r="AU48" s="92">
        <f t="shared" si="20"/>
        <v>108465.58118899734</v>
      </c>
      <c r="AV48" s="92">
        <f t="shared" si="21"/>
        <v>108457.8083407276</v>
      </c>
      <c r="AW48" s="92">
        <f>'市区町村別_在宅(医科)'!AW48</f>
        <v>5504</v>
      </c>
      <c r="AX48" s="92">
        <v>1037</v>
      </c>
      <c r="AY48" s="92">
        <v>1037</v>
      </c>
      <c r="AZ48" s="62">
        <f t="shared" si="22"/>
        <v>0.18840843023255813</v>
      </c>
      <c r="BA48" s="62">
        <f t="shared" si="23"/>
        <v>0.18840843023255813</v>
      </c>
      <c r="BB48" s="92">
        <v>105020190</v>
      </c>
      <c r="BC48" s="92">
        <v>105020190</v>
      </c>
      <c r="BD48" s="92">
        <f t="shared" si="24"/>
        <v>101273.08582449373</v>
      </c>
      <c r="BE48" s="92">
        <f t="shared" si="25"/>
        <v>101273.08582449373</v>
      </c>
      <c r="BF48" s="92">
        <f>'市区町村別_在宅(医科)'!BF48</f>
        <v>2084</v>
      </c>
      <c r="BG48" s="92">
        <v>520</v>
      </c>
      <c r="BH48" s="92">
        <v>520</v>
      </c>
      <c r="BI48" s="62">
        <f t="shared" si="26"/>
        <v>0.24952015355086371</v>
      </c>
      <c r="BJ48" s="62">
        <f t="shared" si="27"/>
        <v>0.24952015355086371</v>
      </c>
      <c r="BK48" s="92">
        <v>48808150</v>
      </c>
      <c r="BL48" s="92">
        <v>48808150</v>
      </c>
      <c r="BM48" s="92">
        <f t="shared" si="28"/>
        <v>93861.826923076922</v>
      </c>
      <c r="BN48" s="92">
        <f t="shared" si="29"/>
        <v>93861.826923076922</v>
      </c>
      <c r="BO48" s="92">
        <f>'市区町村別_在宅(医科)'!BO48</f>
        <v>63271</v>
      </c>
      <c r="BP48" s="92">
        <f t="shared" si="52"/>
        <v>3929</v>
      </c>
      <c r="BQ48" s="92">
        <f t="shared" si="52"/>
        <v>3928</v>
      </c>
      <c r="BR48" s="62">
        <f t="shared" si="31"/>
        <v>6.2097959570735405E-2</v>
      </c>
      <c r="BS48" s="62">
        <f t="shared" si="32"/>
        <v>6.2082154541575132E-2</v>
      </c>
      <c r="BT48" s="92">
        <f t="shared" si="53"/>
        <v>421969610</v>
      </c>
      <c r="BU48" s="92">
        <f t="shared" si="53"/>
        <v>421928990</v>
      </c>
      <c r="BV48" s="92">
        <f t="shared" si="34"/>
        <v>107398.72995673199</v>
      </c>
      <c r="BW48" s="92">
        <f t="shared" si="35"/>
        <v>107415.73065173117</v>
      </c>
      <c r="BY48" s="184">
        <v>42</v>
      </c>
      <c r="BZ48" s="63" t="s">
        <v>16</v>
      </c>
      <c r="CA48" s="142">
        <v>60650</v>
      </c>
      <c r="CB48" s="142">
        <v>3730</v>
      </c>
      <c r="CC48" s="142">
        <v>3719</v>
      </c>
      <c r="CD48" s="29">
        <v>6.150041220115416E-2</v>
      </c>
      <c r="CE48" s="29">
        <v>6.1319043693322341E-2</v>
      </c>
      <c r="CF48" s="142">
        <v>390299180</v>
      </c>
      <c r="CG48" s="142">
        <v>389405550</v>
      </c>
      <c r="CH48" s="142">
        <v>104637.84986595174</v>
      </c>
      <c r="CI48" s="142">
        <v>104707.05834901855</v>
      </c>
      <c r="CK48" s="47" t="str">
        <f t="shared" si="36"/>
        <v>和泉市</v>
      </c>
      <c r="CL48" s="105">
        <f t="shared" si="54"/>
        <v>6.816730523627075E-2</v>
      </c>
      <c r="CM48" s="105">
        <f t="shared" si="37"/>
        <v>6.8000000000000005E-2</v>
      </c>
      <c r="CN48" s="105">
        <f t="shared" si="38"/>
        <v>6.5143190143190144E-2</v>
      </c>
      <c r="CO48" s="105">
        <f t="shared" si="39"/>
        <v>6.5000000000000002E-2</v>
      </c>
      <c r="CP48" s="182">
        <f t="shared" si="40"/>
        <v>0.30000000000000027</v>
      </c>
      <c r="CQ48" s="47" t="str">
        <f t="shared" si="41"/>
        <v>和泉市</v>
      </c>
      <c r="CR48" s="105">
        <f t="shared" si="55"/>
        <v>6.816730523627075E-2</v>
      </c>
      <c r="CS48" s="105">
        <f t="shared" si="42"/>
        <v>6.8000000000000005E-2</v>
      </c>
      <c r="CT48" s="105">
        <f t="shared" si="43"/>
        <v>6.5143190143190144E-2</v>
      </c>
      <c r="CU48" s="105">
        <f t="shared" si="44"/>
        <v>6.5000000000000002E-2</v>
      </c>
      <c r="CV48" s="182">
        <f t="shared" si="45"/>
        <v>0.30000000000000027</v>
      </c>
      <c r="CW48" s="48"/>
      <c r="CX48" s="105">
        <f t="shared" si="46"/>
        <v>7.1999999999999995E-2</v>
      </c>
      <c r="CY48" s="105">
        <f t="shared" si="47"/>
        <v>7.0999999999999994E-2</v>
      </c>
      <c r="CZ48" s="182">
        <f t="shared" si="48"/>
        <v>0.10000000000000009</v>
      </c>
      <c r="DA48" s="105">
        <f t="shared" si="49"/>
        <v>7.1999999999999995E-2</v>
      </c>
      <c r="DB48" s="105">
        <f t="shared" si="50"/>
        <v>7.0999999999999994E-2</v>
      </c>
      <c r="DC48" s="182">
        <f t="shared" si="51"/>
        <v>0.10000000000000009</v>
      </c>
      <c r="DD48" s="212">
        <v>0</v>
      </c>
    </row>
    <row r="49" spans="2:108" s="18" customFormat="1" ht="13.5" customHeight="1">
      <c r="B49" s="61">
        <v>43</v>
      </c>
      <c r="C49" s="63" t="s">
        <v>11</v>
      </c>
      <c r="D49" s="170">
        <f>'市区町村別_在宅(医科)'!D49</f>
        <v>48</v>
      </c>
      <c r="E49" s="92">
        <v>7</v>
      </c>
      <c r="F49" s="92">
        <v>7</v>
      </c>
      <c r="G49" s="62">
        <f t="shared" si="2"/>
        <v>0.14583333333333334</v>
      </c>
      <c r="H49" s="62">
        <f t="shared" si="3"/>
        <v>0.14583333333333334</v>
      </c>
      <c r="I49" s="92">
        <v>1898840</v>
      </c>
      <c r="J49" s="92">
        <v>1898840</v>
      </c>
      <c r="K49" s="92">
        <f t="shared" si="4"/>
        <v>271262.85714285716</v>
      </c>
      <c r="L49" s="92">
        <f t="shared" si="5"/>
        <v>271262.85714285716</v>
      </c>
      <c r="M49" s="170">
        <f>'市区町村別_在宅(医科)'!M49</f>
        <v>241</v>
      </c>
      <c r="N49" s="92">
        <v>38</v>
      </c>
      <c r="O49" s="92">
        <v>38</v>
      </c>
      <c r="P49" s="62">
        <f t="shared" si="6"/>
        <v>0.15767634854771784</v>
      </c>
      <c r="Q49" s="62">
        <f t="shared" si="7"/>
        <v>0.15767634854771784</v>
      </c>
      <c r="R49" s="92">
        <v>7052430</v>
      </c>
      <c r="S49" s="92">
        <v>7052430</v>
      </c>
      <c r="T49" s="92">
        <f t="shared" si="8"/>
        <v>185590.26315789475</v>
      </c>
      <c r="U49" s="92">
        <f t="shared" si="9"/>
        <v>185590.26315789475</v>
      </c>
      <c r="V49" s="170">
        <f>'市区町村別_在宅(医科)'!V49</f>
        <v>14354</v>
      </c>
      <c r="W49" s="92">
        <v>258</v>
      </c>
      <c r="X49" s="92">
        <v>258</v>
      </c>
      <c r="Y49" s="62">
        <f t="shared" si="10"/>
        <v>1.7974083879058102E-2</v>
      </c>
      <c r="Z49" s="62">
        <f t="shared" si="11"/>
        <v>1.7974083879058102E-2</v>
      </c>
      <c r="AA49" s="92">
        <v>33249810</v>
      </c>
      <c r="AB49" s="92">
        <v>33249810</v>
      </c>
      <c r="AC49" s="92">
        <f t="shared" si="12"/>
        <v>128875.23255813954</v>
      </c>
      <c r="AD49" s="92">
        <f t="shared" si="13"/>
        <v>128875.23255813954</v>
      </c>
      <c r="AE49" s="92">
        <f>'市区町村別_在宅(医科)'!AE49</f>
        <v>11889</v>
      </c>
      <c r="AF49" s="92">
        <v>478</v>
      </c>
      <c r="AG49" s="92">
        <v>478</v>
      </c>
      <c r="AH49" s="62">
        <f t="shared" si="14"/>
        <v>4.020523172680629E-2</v>
      </c>
      <c r="AI49" s="62">
        <f t="shared" si="15"/>
        <v>4.020523172680629E-2</v>
      </c>
      <c r="AJ49" s="92">
        <v>58672660</v>
      </c>
      <c r="AK49" s="92">
        <v>58672660</v>
      </c>
      <c r="AL49" s="92">
        <f t="shared" si="16"/>
        <v>122746.15062761506</v>
      </c>
      <c r="AM49" s="92">
        <f t="shared" si="17"/>
        <v>122746.15062761506</v>
      </c>
      <c r="AN49" s="92">
        <f>'市区町村別_在宅(医科)'!AN49</f>
        <v>7372</v>
      </c>
      <c r="AO49" s="92">
        <v>764</v>
      </c>
      <c r="AP49" s="92">
        <v>764</v>
      </c>
      <c r="AQ49" s="62">
        <f t="shared" si="18"/>
        <v>0.10363537710255019</v>
      </c>
      <c r="AR49" s="62">
        <f t="shared" si="19"/>
        <v>0.10363537710255019</v>
      </c>
      <c r="AS49" s="92">
        <v>91943600</v>
      </c>
      <c r="AT49" s="92">
        <v>91943600</v>
      </c>
      <c r="AU49" s="92">
        <f t="shared" si="20"/>
        <v>120345.02617801048</v>
      </c>
      <c r="AV49" s="92">
        <f t="shared" si="21"/>
        <v>120345.02617801048</v>
      </c>
      <c r="AW49" s="92">
        <f>'市区町村別_在宅(医科)'!AW49</f>
        <v>3533</v>
      </c>
      <c r="AX49" s="92">
        <v>722</v>
      </c>
      <c r="AY49" s="92">
        <v>722</v>
      </c>
      <c r="AZ49" s="62">
        <f t="shared" si="22"/>
        <v>0.20435890178318708</v>
      </c>
      <c r="BA49" s="62">
        <f t="shared" si="23"/>
        <v>0.20435890178318708</v>
      </c>
      <c r="BB49" s="92">
        <v>75584340</v>
      </c>
      <c r="BC49" s="92">
        <v>75584340</v>
      </c>
      <c r="BD49" s="92">
        <f t="shared" si="24"/>
        <v>104687.45152354571</v>
      </c>
      <c r="BE49" s="92">
        <f t="shared" si="25"/>
        <v>104687.45152354571</v>
      </c>
      <c r="BF49" s="92">
        <f>'市区町村別_在宅(医科)'!BF49</f>
        <v>1356</v>
      </c>
      <c r="BG49" s="92">
        <v>357</v>
      </c>
      <c r="BH49" s="92">
        <v>357</v>
      </c>
      <c r="BI49" s="62">
        <f t="shared" si="26"/>
        <v>0.26327433628318586</v>
      </c>
      <c r="BJ49" s="62">
        <f t="shared" si="27"/>
        <v>0.26327433628318586</v>
      </c>
      <c r="BK49" s="92">
        <v>35950940</v>
      </c>
      <c r="BL49" s="92">
        <v>35950940</v>
      </c>
      <c r="BM49" s="92">
        <f t="shared" si="28"/>
        <v>100702.9131652661</v>
      </c>
      <c r="BN49" s="92">
        <f t="shared" si="29"/>
        <v>100702.9131652661</v>
      </c>
      <c r="BO49" s="92">
        <f>'市区町村別_在宅(医科)'!BO49</f>
        <v>38793</v>
      </c>
      <c r="BP49" s="92">
        <f t="shared" si="52"/>
        <v>2624</v>
      </c>
      <c r="BQ49" s="92">
        <f t="shared" si="52"/>
        <v>2624</v>
      </c>
      <c r="BR49" s="62">
        <f t="shared" si="31"/>
        <v>6.76410692650736E-2</v>
      </c>
      <c r="BS49" s="62">
        <f t="shared" si="32"/>
        <v>6.76410692650736E-2</v>
      </c>
      <c r="BT49" s="92">
        <f t="shared" si="53"/>
        <v>304352620</v>
      </c>
      <c r="BU49" s="92">
        <f t="shared" si="53"/>
        <v>304352620</v>
      </c>
      <c r="BV49" s="92">
        <f t="shared" si="34"/>
        <v>115988.04115853658</v>
      </c>
      <c r="BW49" s="92">
        <f t="shared" si="35"/>
        <v>115988.04115853658</v>
      </c>
      <c r="BY49" s="184">
        <v>43</v>
      </c>
      <c r="BZ49" s="63" t="s">
        <v>11</v>
      </c>
      <c r="CA49" s="142">
        <v>37162</v>
      </c>
      <c r="CB49" s="142">
        <v>2550</v>
      </c>
      <c r="CC49" s="142">
        <v>2537</v>
      </c>
      <c r="CD49" s="29">
        <v>6.8618481244281798E-2</v>
      </c>
      <c r="CE49" s="29">
        <v>6.8268661535977618E-2</v>
      </c>
      <c r="CF49" s="142">
        <v>305875600</v>
      </c>
      <c r="CG49" s="142">
        <v>304448020</v>
      </c>
      <c r="CH49" s="142">
        <v>119951.2156862745</v>
      </c>
      <c r="CI49" s="142">
        <v>120003.16121403233</v>
      </c>
      <c r="CK49" s="47" t="str">
        <f t="shared" si="36"/>
        <v>富田林市</v>
      </c>
      <c r="CL49" s="105">
        <f t="shared" si="54"/>
        <v>6.8131752858491559E-2</v>
      </c>
      <c r="CM49" s="105">
        <f t="shared" si="37"/>
        <v>6.8000000000000005E-2</v>
      </c>
      <c r="CN49" s="105">
        <f t="shared" si="38"/>
        <v>6.655456715122586E-2</v>
      </c>
      <c r="CO49" s="105">
        <f t="shared" si="39"/>
        <v>6.7000000000000004E-2</v>
      </c>
      <c r="CP49" s="182">
        <f t="shared" si="40"/>
        <v>0.10000000000000009</v>
      </c>
      <c r="CQ49" s="47" t="str">
        <f t="shared" si="41"/>
        <v>富田林市</v>
      </c>
      <c r="CR49" s="105">
        <f t="shared" si="55"/>
        <v>6.8131752858491559E-2</v>
      </c>
      <c r="CS49" s="105">
        <f t="shared" si="42"/>
        <v>6.8000000000000005E-2</v>
      </c>
      <c r="CT49" s="105">
        <f t="shared" si="43"/>
        <v>6.6446083749186369E-2</v>
      </c>
      <c r="CU49" s="105">
        <f t="shared" si="44"/>
        <v>6.6000000000000003E-2</v>
      </c>
      <c r="CV49" s="182">
        <f t="shared" si="45"/>
        <v>0.20000000000000018</v>
      </c>
      <c r="CW49" s="48"/>
      <c r="CX49" s="105">
        <f t="shared" si="46"/>
        <v>7.1999999999999995E-2</v>
      </c>
      <c r="CY49" s="105">
        <f t="shared" si="47"/>
        <v>7.0999999999999994E-2</v>
      </c>
      <c r="CZ49" s="182">
        <f t="shared" si="48"/>
        <v>0.10000000000000009</v>
      </c>
      <c r="DA49" s="105">
        <f t="shared" si="49"/>
        <v>7.1999999999999995E-2</v>
      </c>
      <c r="DB49" s="105">
        <f t="shared" si="50"/>
        <v>7.0999999999999994E-2</v>
      </c>
      <c r="DC49" s="182">
        <f t="shared" si="51"/>
        <v>0.10000000000000009</v>
      </c>
      <c r="DD49" s="212">
        <v>0</v>
      </c>
    </row>
    <row r="50" spans="2:108" s="18" customFormat="1" ht="13.5" customHeight="1">
      <c r="B50" s="61">
        <v>44</v>
      </c>
      <c r="C50" s="63" t="s">
        <v>23</v>
      </c>
      <c r="D50" s="170">
        <f>'市区町村別_在宅(医科)'!D50</f>
        <v>25</v>
      </c>
      <c r="E50" s="92">
        <v>0</v>
      </c>
      <c r="F50" s="92">
        <v>0</v>
      </c>
      <c r="G50" s="62">
        <f t="shared" si="2"/>
        <v>0</v>
      </c>
      <c r="H50" s="62">
        <f t="shared" si="3"/>
        <v>0</v>
      </c>
      <c r="I50" s="92">
        <v>0</v>
      </c>
      <c r="J50" s="92">
        <v>0</v>
      </c>
      <c r="K50" s="92" t="str">
        <f t="shared" si="4"/>
        <v>-</v>
      </c>
      <c r="L50" s="92" t="str">
        <f t="shared" si="5"/>
        <v>-</v>
      </c>
      <c r="M50" s="170">
        <f>'市区町村別_在宅(医科)'!M50</f>
        <v>113</v>
      </c>
      <c r="N50" s="92">
        <v>21</v>
      </c>
      <c r="O50" s="92">
        <v>21</v>
      </c>
      <c r="P50" s="62">
        <f t="shared" si="6"/>
        <v>0.18584070796460178</v>
      </c>
      <c r="Q50" s="62">
        <f t="shared" si="7"/>
        <v>0.18584070796460178</v>
      </c>
      <c r="R50" s="92">
        <v>2747340</v>
      </c>
      <c r="S50" s="92">
        <v>2747340</v>
      </c>
      <c r="T50" s="92">
        <f t="shared" si="8"/>
        <v>130825.71428571429</v>
      </c>
      <c r="U50" s="92">
        <f t="shared" si="9"/>
        <v>130825.71428571429</v>
      </c>
      <c r="V50" s="170">
        <f>'市区町村別_在宅(医科)'!V50</f>
        <v>15415</v>
      </c>
      <c r="W50" s="92">
        <v>311</v>
      </c>
      <c r="X50" s="92">
        <v>311</v>
      </c>
      <c r="Y50" s="62">
        <f t="shared" si="10"/>
        <v>2.0175154070710348E-2</v>
      </c>
      <c r="Z50" s="62">
        <f t="shared" si="11"/>
        <v>2.0175154070710348E-2</v>
      </c>
      <c r="AA50" s="92">
        <v>37176880</v>
      </c>
      <c r="AB50" s="92">
        <v>37176880</v>
      </c>
      <c r="AC50" s="92">
        <f t="shared" si="12"/>
        <v>119539.80707395499</v>
      </c>
      <c r="AD50" s="92">
        <f t="shared" si="13"/>
        <v>119539.80707395499</v>
      </c>
      <c r="AE50" s="92">
        <f>'市区町村別_在宅(医科)'!AE50</f>
        <v>13696</v>
      </c>
      <c r="AF50" s="92">
        <v>667</v>
      </c>
      <c r="AG50" s="92">
        <v>667</v>
      </c>
      <c r="AH50" s="62">
        <f t="shared" si="14"/>
        <v>4.8700350467289717E-2</v>
      </c>
      <c r="AI50" s="62">
        <f t="shared" si="15"/>
        <v>4.8700350467289717E-2</v>
      </c>
      <c r="AJ50" s="92">
        <v>80081500</v>
      </c>
      <c r="AK50" s="92">
        <v>80081500</v>
      </c>
      <c r="AL50" s="92">
        <f t="shared" si="16"/>
        <v>120062.21889055472</v>
      </c>
      <c r="AM50" s="92">
        <f t="shared" si="17"/>
        <v>120062.21889055472</v>
      </c>
      <c r="AN50" s="92">
        <f>'市区町村別_在宅(医科)'!AN50</f>
        <v>8547</v>
      </c>
      <c r="AO50" s="92">
        <v>960</v>
      </c>
      <c r="AP50" s="92">
        <v>960</v>
      </c>
      <c r="AQ50" s="62">
        <f t="shared" si="18"/>
        <v>0.11232011232011233</v>
      </c>
      <c r="AR50" s="62">
        <f t="shared" si="19"/>
        <v>0.11232011232011233</v>
      </c>
      <c r="AS50" s="92">
        <v>111697280</v>
      </c>
      <c r="AT50" s="92">
        <v>111697280</v>
      </c>
      <c r="AU50" s="92">
        <f t="shared" si="20"/>
        <v>116351.33333333333</v>
      </c>
      <c r="AV50" s="92">
        <f t="shared" si="21"/>
        <v>116351.33333333333</v>
      </c>
      <c r="AW50" s="92">
        <f>'市区町村別_在宅(医科)'!AW50</f>
        <v>3706</v>
      </c>
      <c r="AX50" s="92">
        <v>756</v>
      </c>
      <c r="AY50" s="92">
        <v>756</v>
      </c>
      <c r="AZ50" s="62">
        <f t="shared" si="22"/>
        <v>0.20399352401511064</v>
      </c>
      <c r="BA50" s="62">
        <f t="shared" si="23"/>
        <v>0.20399352401511064</v>
      </c>
      <c r="BB50" s="92">
        <v>81193050</v>
      </c>
      <c r="BC50" s="92">
        <v>81193050</v>
      </c>
      <c r="BD50" s="92">
        <f t="shared" si="24"/>
        <v>107398.21428571429</v>
      </c>
      <c r="BE50" s="92">
        <f t="shared" si="25"/>
        <v>107398.21428571429</v>
      </c>
      <c r="BF50" s="92">
        <f>'市区町村別_在宅(医科)'!BF50</f>
        <v>1396</v>
      </c>
      <c r="BG50" s="92">
        <v>385</v>
      </c>
      <c r="BH50" s="92">
        <v>385</v>
      </c>
      <c r="BI50" s="62">
        <f t="shared" si="26"/>
        <v>0.27578796561604585</v>
      </c>
      <c r="BJ50" s="62">
        <f t="shared" si="27"/>
        <v>0.27578796561604585</v>
      </c>
      <c r="BK50" s="92">
        <v>42220690</v>
      </c>
      <c r="BL50" s="92">
        <v>42220690</v>
      </c>
      <c r="BM50" s="92">
        <f t="shared" si="28"/>
        <v>109664.12987012987</v>
      </c>
      <c r="BN50" s="92">
        <f t="shared" si="29"/>
        <v>109664.12987012987</v>
      </c>
      <c r="BO50" s="92">
        <f>'市区町村別_在宅(医科)'!BO50</f>
        <v>42898</v>
      </c>
      <c r="BP50" s="92">
        <f t="shared" si="52"/>
        <v>3100</v>
      </c>
      <c r="BQ50" s="92">
        <f t="shared" si="52"/>
        <v>3100</v>
      </c>
      <c r="BR50" s="62">
        <f t="shared" si="31"/>
        <v>7.2264441232691504E-2</v>
      </c>
      <c r="BS50" s="62">
        <f t="shared" si="32"/>
        <v>7.2264441232691504E-2</v>
      </c>
      <c r="BT50" s="92">
        <f t="shared" si="53"/>
        <v>355116740</v>
      </c>
      <c r="BU50" s="92">
        <f t="shared" si="53"/>
        <v>355116740</v>
      </c>
      <c r="BV50" s="92">
        <f t="shared" si="34"/>
        <v>114553.78709677419</v>
      </c>
      <c r="BW50" s="92">
        <f t="shared" si="35"/>
        <v>114553.78709677419</v>
      </c>
      <c r="BY50" s="184">
        <v>44</v>
      </c>
      <c r="BZ50" s="63" t="s">
        <v>23</v>
      </c>
      <c r="CA50" s="142">
        <v>41693</v>
      </c>
      <c r="CB50" s="142">
        <v>3065</v>
      </c>
      <c r="CC50" s="142">
        <v>3063</v>
      </c>
      <c r="CD50" s="29">
        <v>7.3513539443071985E-2</v>
      </c>
      <c r="CE50" s="29">
        <v>7.3465569759911739E-2</v>
      </c>
      <c r="CF50" s="142">
        <v>353864950</v>
      </c>
      <c r="CG50" s="142">
        <v>353602630</v>
      </c>
      <c r="CH50" s="142">
        <v>115453.49102773247</v>
      </c>
      <c r="CI50" s="142">
        <v>115443.23539014038</v>
      </c>
      <c r="CK50" s="47" t="str">
        <f t="shared" si="36"/>
        <v>守口市</v>
      </c>
      <c r="CL50" s="105">
        <f t="shared" si="54"/>
        <v>6.8123605717590685E-2</v>
      </c>
      <c r="CM50" s="105">
        <f t="shared" si="37"/>
        <v>6.8000000000000005E-2</v>
      </c>
      <c r="CN50" s="105">
        <f t="shared" si="38"/>
        <v>6.7512344627958451E-2</v>
      </c>
      <c r="CO50" s="105">
        <f t="shared" si="39"/>
        <v>6.8000000000000005E-2</v>
      </c>
      <c r="CP50" s="182">
        <f t="shared" si="40"/>
        <v>0</v>
      </c>
      <c r="CQ50" s="47" t="str">
        <f t="shared" si="41"/>
        <v>守口市</v>
      </c>
      <c r="CR50" s="105">
        <f t="shared" si="55"/>
        <v>6.8123605717590685E-2</v>
      </c>
      <c r="CS50" s="105">
        <f t="shared" si="42"/>
        <v>6.8000000000000005E-2</v>
      </c>
      <c r="CT50" s="105">
        <f t="shared" si="43"/>
        <v>6.6788694023497366E-2</v>
      </c>
      <c r="CU50" s="105">
        <f t="shared" si="44"/>
        <v>6.7000000000000004E-2</v>
      </c>
      <c r="CV50" s="182">
        <f t="shared" si="45"/>
        <v>0.10000000000000009</v>
      </c>
      <c r="CW50" s="48"/>
      <c r="CX50" s="105">
        <f t="shared" si="46"/>
        <v>7.1999999999999995E-2</v>
      </c>
      <c r="CY50" s="105">
        <f t="shared" si="47"/>
        <v>7.0999999999999994E-2</v>
      </c>
      <c r="CZ50" s="182">
        <f t="shared" si="48"/>
        <v>0.10000000000000009</v>
      </c>
      <c r="DA50" s="105">
        <f t="shared" si="49"/>
        <v>7.1999999999999995E-2</v>
      </c>
      <c r="DB50" s="105">
        <f t="shared" si="50"/>
        <v>7.0999999999999994E-2</v>
      </c>
      <c r="DC50" s="182">
        <f t="shared" si="51"/>
        <v>0.10000000000000009</v>
      </c>
      <c r="DD50" s="212">
        <v>0</v>
      </c>
    </row>
    <row r="51" spans="2:108" s="18" customFormat="1" ht="13.5" customHeight="1">
      <c r="B51" s="61">
        <v>45</v>
      </c>
      <c r="C51" s="63" t="s">
        <v>49</v>
      </c>
      <c r="D51" s="170">
        <f>'市区町村別_在宅(医科)'!D51</f>
        <v>69</v>
      </c>
      <c r="E51" s="92">
        <v>3</v>
      </c>
      <c r="F51" s="92">
        <v>3</v>
      </c>
      <c r="G51" s="62">
        <f t="shared" si="2"/>
        <v>4.3478260869565216E-2</v>
      </c>
      <c r="H51" s="62">
        <f t="shared" si="3"/>
        <v>4.3478260869565216E-2</v>
      </c>
      <c r="I51" s="92">
        <v>271560</v>
      </c>
      <c r="J51" s="92">
        <v>271560</v>
      </c>
      <c r="K51" s="92">
        <f t="shared" si="4"/>
        <v>90520</v>
      </c>
      <c r="L51" s="92">
        <f t="shared" si="5"/>
        <v>90520</v>
      </c>
      <c r="M51" s="170">
        <f>'市区町村別_在宅(医科)'!M51</f>
        <v>182</v>
      </c>
      <c r="N51" s="92">
        <v>21</v>
      </c>
      <c r="O51" s="92">
        <v>21</v>
      </c>
      <c r="P51" s="62">
        <f t="shared" si="6"/>
        <v>0.11538461538461539</v>
      </c>
      <c r="Q51" s="62">
        <f t="shared" si="7"/>
        <v>0.11538461538461539</v>
      </c>
      <c r="R51" s="92">
        <v>2826700</v>
      </c>
      <c r="S51" s="92">
        <v>2826700</v>
      </c>
      <c r="T51" s="92">
        <f t="shared" si="8"/>
        <v>134604.76190476189</v>
      </c>
      <c r="U51" s="92">
        <f t="shared" si="9"/>
        <v>134604.76190476189</v>
      </c>
      <c r="V51" s="170">
        <f>'市区町村別_在宅(医科)'!V51</f>
        <v>5086</v>
      </c>
      <c r="W51" s="92">
        <v>89</v>
      </c>
      <c r="X51" s="92">
        <v>89</v>
      </c>
      <c r="Y51" s="62">
        <f t="shared" si="10"/>
        <v>1.7499016909162408E-2</v>
      </c>
      <c r="Z51" s="62">
        <f t="shared" si="11"/>
        <v>1.7499016909162408E-2</v>
      </c>
      <c r="AA51" s="92">
        <v>11602880</v>
      </c>
      <c r="AB51" s="92">
        <v>11602880</v>
      </c>
      <c r="AC51" s="92">
        <f t="shared" si="12"/>
        <v>130369.4382022472</v>
      </c>
      <c r="AD51" s="92">
        <f t="shared" si="13"/>
        <v>130369.4382022472</v>
      </c>
      <c r="AE51" s="92">
        <f>'市区町村別_在宅(医科)'!AE51</f>
        <v>4629</v>
      </c>
      <c r="AF51" s="92">
        <v>171</v>
      </c>
      <c r="AG51" s="92">
        <v>171</v>
      </c>
      <c r="AH51" s="62">
        <f t="shared" si="14"/>
        <v>3.6941023979261182E-2</v>
      </c>
      <c r="AI51" s="62">
        <f t="shared" si="15"/>
        <v>3.6941023979261182E-2</v>
      </c>
      <c r="AJ51" s="92">
        <v>21018280</v>
      </c>
      <c r="AK51" s="92">
        <v>21018280</v>
      </c>
      <c r="AL51" s="92">
        <f t="shared" si="16"/>
        <v>122913.91812865497</v>
      </c>
      <c r="AM51" s="92">
        <f t="shared" si="17"/>
        <v>122913.91812865497</v>
      </c>
      <c r="AN51" s="92">
        <f>'市区町村別_在宅(医科)'!AN51</f>
        <v>3030</v>
      </c>
      <c r="AO51" s="92">
        <v>244</v>
      </c>
      <c r="AP51" s="92">
        <v>244</v>
      </c>
      <c r="AQ51" s="62">
        <f t="shared" si="18"/>
        <v>8.0528052805280526E-2</v>
      </c>
      <c r="AR51" s="62">
        <f t="shared" si="19"/>
        <v>8.0528052805280526E-2</v>
      </c>
      <c r="AS51" s="92">
        <v>30546520</v>
      </c>
      <c r="AT51" s="92">
        <v>30546520</v>
      </c>
      <c r="AU51" s="92">
        <f t="shared" si="20"/>
        <v>125190.65573770492</v>
      </c>
      <c r="AV51" s="92">
        <f t="shared" si="21"/>
        <v>125190.65573770492</v>
      </c>
      <c r="AW51" s="92">
        <f>'市区町村別_在宅(医科)'!AW51</f>
        <v>1437</v>
      </c>
      <c r="AX51" s="92">
        <v>210</v>
      </c>
      <c r="AY51" s="92">
        <v>210</v>
      </c>
      <c r="AZ51" s="62">
        <f t="shared" si="22"/>
        <v>0.14613778705636743</v>
      </c>
      <c r="BA51" s="62">
        <f t="shared" si="23"/>
        <v>0.14613778705636743</v>
      </c>
      <c r="BB51" s="92">
        <v>28452230</v>
      </c>
      <c r="BC51" s="92">
        <v>28452230</v>
      </c>
      <c r="BD51" s="92">
        <f t="shared" si="24"/>
        <v>135486.80952380953</v>
      </c>
      <c r="BE51" s="92">
        <f t="shared" si="25"/>
        <v>135486.80952380953</v>
      </c>
      <c r="BF51" s="92">
        <f>'市区町村別_在宅(医科)'!BF51</f>
        <v>487</v>
      </c>
      <c r="BG51" s="92">
        <v>105</v>
      </c>
      <c r="BH51" s="92">
        <v>105</v>
      </c>
      <c r="BI51" s="62">
        <f t="shared" si="26"/>
        <v>0.21560574948665298</v>
      </c>
      <c r="BJ51" s="62">
        <f t="shared" si="27"/>
        <v>0.21560574948665298</v>
      </c>
      <c r="BK51" s="92">
        <v>10618490</v>
      </c>
      <c r="BL51" s="92">
        <v>10618490</v>
      </c>
      <c r="BM51" s="92">
        <f t="shared" si="28"/>
        <v>101128.47619047618</v>
      </c>
      <c r="BN51" s="92">
        <f t="shared" si="29"/>
        <v>101128.47619047618</v>
      </c>
      <c r="BO51" s="92">
        <f>'市区町村別_在宅(医科)'!BO51</f>
        <v>14920</v>
      </c>
      <c r="BP51" s="92">
        <f t="shared" si="52"/>
        <v>843</v>
      </c>
      <c r="BQ51" s="92">
        <f t="shared" si="52"/>
        <v>843</v>
      </c>
      <c r="BR51" s="62">
        <f t="shared" si="31"/>
        <v>5.6501340482573728E-2</v>
      </c>
      <c r="BS51" s="62">
        <f t="shared" si="32"/>
        <v>5.6501340482573728E-2</v>
      </c>
      <c r="BT51" s="92">
        <f t="shared" si="53"/>
        <v>105336660</v>
      </c>
      <c r="BU51" s="92">
        <f t="shared" si="53"/>
        <v>105336660</v>
      </c>
      <c r="BV51" s="92">
        <f t="shared" si="34"/>
        <v>124954.51957295374</v>
      </c>
      <c r="BW51" s="92">
        <f t="shared" si="35"/>
        <v>124954.51957295374</v>
      </c>
      <c r="BY51" s="184">
        <v>45</v>
      </c>
      <c r="BZ51" s="63" t="s">
        <v>49</v>
      </c>
      <c r="CA51" s="142">
        <v>14543</v>
      </c>
      <c r="CB51" s="142">
        <v>821</v>
      </c>
      <c r="CC51" s="142">
        <v>821</v>
      </c>
      <c r="CD51" s="29">
        <v>5.645327649040776E-2</v>
      </c>
      <c r="CE51" s="29">
        <v>5.645327649040776E-2</v>
      </c>
      <c r="CF51" s="142">
        <v>93082060</v>
      </c>
      <c r="CG51" s="142">
        <v>93057780</v>
      </c>
      <c r="CH51" s="142">
        <v>113376.44336175396</v>
      </c>
      <c r="CI51" s="142">
        <v>113346.86967113276</v>
      </c>
      <c r="CK51" s="47" t="str">
        <f t="shared" si="36"/>
        <v>大正区</v>
      </c>
      <c r="CL51" s="105">
        <f t="shared" si="54"/>
        <v>6.7805853481185244E-2</v>
      </c>
      <c r="CM51" s="105">
        <f t="shared" si="37"/>
        <v>6.8000000000000005E-2</v>
      </c>
      <c r="CN51" s="105">
        <f t="shared" si="38"/>
        <v>6.7370957279214161E-2</v>
      </c>
      <c r="CO51" s="105">
        <f t="shared" si="39"/>
        <v>6.7000000000000004E-2</v>
      </c>
      <c r="CP51" s="182">
        <f t="shared" si="40"/>
        <v>0.10000000000000009</v>
      </c>
      <c r="CQ51" s="47" t="str">
        <f t="shared" si="41"/>
        <v>大正区</v>
      </c>
      <c r="CR51" s="105">
        <f t="shared" si="55"/>
        <v>6.7805853481185244E-2</v>
      </c>
      <c r="CS51" s="105">
        <f t="shared" si="42"/>
        <v>6.8000000000000005E-2</v>
      </c>
      <c r="CT51" s="105">
        <f t="shared" si="43"/>
        <v>6.7278287461773695E-2</v>
      </c>
      <c r="CU51" s="105">
        <f t="shared" si="44"/>
        <v>6.7000000000000004E-2</v>
      </c>
      <c r="CV51" s="182">
        <f t="shared" si="45"/>
        <v>0.10000000000000009</v>
      </c>
      <c r="CW51" s="48"/>
      <c r="CX51" s="105">
        <f t="shared" si="46"/>
        <v>7.1999999999999995E-2</v>
      </c>
      <c r="CY51" s="105">
        <f t="shared" si="47"/>
        <v>7.0999999999999994E-2</v>
      </c>
      <c r="CZ51" s="182">
        <f t="shared" si="48"/>
        <v>0.10000000000000009</v>
      </c>
      <c r="DA51" s="105">
        <f t="shared" si="49"/>
        <v>7.1999999999999995E-2</v>
      </c>
      <c r="DB51" s="105">
        <f t="shared" si="50"/>
        <v>7.0999999999999994E-2</v>
      </c>
      <c r="DC51" s="182">
        <f t="shared" si="51"/>
        <v>0.10000000000000009</v>
      </c>
      <c r="DD51" s="212">
        <v>0</v>
      </c>
    </row>
    <row r="52" spans="2:108" s="18" customFormat="1" ht="13.5" customHeight="1">
      <c r="B52" s="61">
        <v>46</v>
      </c>
      <c r="C52" s="63" t="s">
        <v>27</v>
      </c>
      <c r="D52" s="170">
        <f>'市区町村別_在宅(医科)'!D52</f>
        <v>39</v>
      </c>
      <c r="E52" s="92">
        <v>4</v>
      </c>
      <c r="F52" s="92">
        <v>4</v>
      </c>
      <c r="G52" s="62">
        <f t="shared" si="2"/>
        <v>0.10256410256410256</v>
      </c>
      <c r="H52" s="62">
        <f t="shared" si="3"/>
        <v>0.10256410256410256</v>
      </c>
      <c r="I52" s="92">
        <v>508270</v>
      </c>
      <c r="J52" s="92">
        <v>508270</v>
      </c>
      <c r="K52" s="92">
        <f t="shared" si="4"/>
        <v>127067.5</v>
      </c>
      <c r="L52" s="92">
        <f t="shared" si="5"/>
        <v>127067.5</v>
      </c>
      <c r="M52" s="170">
        <f>'市区町村別_在宅(医科)'!M52</f>
        <v>193</v>
      </c>
      <c r="N52" s="92">
        <v>29</v>
      </c>
      <c r="O52" s="92">
        <v>29</v>
      </c>
      <c r="P52" s="62">
        <f t="shared" si="6"/>
        <v>0.15025906735751296</v>
      </c>
      <c r="Q52" s="62">
        <f t="shared" si="7"/>
        <v>0.15025906735751296</v>
      </c>
      <c r="R52" s="92">
        <v>5591740</v>
      </c>
      <c r="S52" s="92">
        <v>5591740</v>
      </c>
      <c r="T52" s="92">
        <f t="shared" si="8"/>
        <v>192818.62068965516</v>
      </c>
      <c r="U52" s="92">
        <f t="shared" si="9"/>
        <v>192818.62068965516</v>
      </c>
      <c r="V52" s="170">
        <f>'市区町村別_在宅(医科)'!V52</f>
        <v>6641</v>
      </c>
      <c r="W52" s="92">
        <v>146</v>
      </c>
      <c r="X52" s="92">
        <v>146</v>
      </c>
      <c r="Y52" s="62">
        <f t="shared" si="10"/>
        <v>2.1984640867339256E-2</v>
      </c>
      <c r="Z52" s="62">
        <f t="shared" si="11"/>
        <v>2.1984640867339256E-2</v>
      </c>
      <c r="AA52" s="92">
        <v>19591900</v>
      </c>
      <c r="AB52" s="92">
        <v>19591900</v>
      </c>
      <c r="AC52" s="92">
        <f t="shared" si="12"/>
        <v>134191.09589041097</v>
      </c>
      <c r="AD52" s="92">
        <f t="shared" si="13"/>
        <v>134191.09589041097</v>
      </c>
      <c r="AE52" s="92">
        <f>'市区町村別_在宅(医科)'!AE52</f>
        <v>5756</v>
      </c>
      <c r="AF52" s="92">
        <v>239</v>
      </c>
      <c r="AG52" s="92">
        <v>239</v>
      </c>
      <c r="AH52" s="62">
        <f t="shared" si="14"/>
        <v>4.1521890201528841E-2</v>
      </c>
      <c r="AI52" s="62">
        <f t="shared" si="15"/>
        <v>4.1521890201528841E-2</v>
      </c>
      <c r="AJ52" s="92">
        <v>32485900</v>
      </c>
      <c r="AK52" s="92">
        <v>32485900</v>
      </c>
      <c r="AL52" s="92">
        <f t="shared" si="16"/>
        <v>135924.26778242679</v>
      </c>
      <c r="AM52" s="92">
        <f t="shared" si="17"/>
        <v>135924.26778242679</v>
      </c>
      <c r="AN52" s="92">
        <f>'市区町村別_在宅(医科)'!AN52</f>
        <v>3822</v>
      </c>
      <c r="AO52" s="92">
        <v>362</v>
      </c>
      <c r="AP52" s="92">
        <v>362</v>
      </c>
      <c r="AQ52" s="62">
        <f t="shared" si="18"/>
        <v>9.4714809000523287E-2</v>
      </c>
      <c r="AR52" s="62">
        <f t="shared" si="19"/>
        <v>9.4714809000523287E-2</v>
      </c>
      <c r="AS52" s="92">
        <v>52514510</v>
      </c>
      <c r="AT52" s="92">
        <v>52514510</v>
      </c>
      <c r="AU52" s="92">
        <f t="shared" si="20"/>
        <v>145067.70718232045</v>
      </c>
      <c r="AV52" s="92">
        <f t="shared" si="21"/>
        <v>145067.70718232045</v>
      </c>
      <c r="AW52" s="92">
        <f>'市区町村別_在宅(医科)'!AW52</f>
        <v>1856</v>
      </c>
      <c r="AX52" s="92">
        <v>316</v>
      </c>
      <c r="AY52" s="92">
        <v>316</v>
      </c>
      <c r="AZ52" s="62">
        <f t="shared" si="22"/>
        <v>0.17025862068965517</v>
      </c>
      <c r="BA52" s="62">
        <f t="shared" si="23"/>
        <v>0.17025862068965517</v>
      </c>
      <c r="BB52" s="92">
        <v>43097420</v>
      </c>
      <c r="BC52" s="92">
        <v>43097420</v>
      </c>
      <c r="BD52" s="92">
        <f t="shared" si="24"/>
        <v>136384.24050632911</v>
      </c>
      <c r="BE52" s="92">
        <f t="shared" si="25"/>
        <v>136384.24050632911</v>
      </c>
      <c r="BF52" s="92">
        <f>'市区町村別_在宅(医科)'!BF52</f>
        <v>759</v>
      </c>
      <c r="BG52" s="92">
        <v>203</v>
      </c>
      <c r="BH52" s="92">
        <v>203</v>
      </c>
      <c r="BI52" s="62">
        <f t="shared" si="26"/>
        <v>0.26745718050065875</v>
      </c>
      <c r="BJ52" s="62">
        <f t="shared" si="27"/>
        <v>0.26745718050065875</v>
      </c>
      <c r="BK52" s="92">
        <v>30320630</v>
      </c>
      <c r="BL52" s="92">
        <v>30320630</v>
      </c>
      <c r="BM52" s="92">
        <f t="shared" si="28"/>
        <v>149362.70935960591</v>
      </c>
      <c r="BN52" s="92">
        <f t="shared" si="29"/>
        <v>149362.70935960591</v>
      </c>
      <c r="BO52" s="92">
        <f>'市区町村別_在宅(医科)'!BO52</f>
        <v>19066</v>
      </c>
      <c r="BP52" s="92">
        <f t="shared" si="52"/>
        <v>1299</v>
      </c>
      <c r="BQ52" s="92">
        <f t="shared" si="52"/>
        <v>1299</v>
      </c>
      <c r="BR52" s="62">
        <f t="shared" si="31"/>
        <v>6.8131752858491559E-2</v>
      </c>
      <c r="BS52" s="62">
        <f t="shared" si="32"/>
        <v>6.8131752858491559E-2</v>
      </c>
      <c r="BT52" s="92">
        <f t="shared" si="53"/>
        <v>184110370</v>
      </c>
      <c r="BU52" s="92">
        <f t="shared" si="53"/>
        <v>184110370</v>
      </c>
      <c r="BV52" s="92">
        <f t="shared" si="34"/>
        <v>141732.38645111624</v>
      </c>
      <c r="BW52" s="92">
        <f t="shared" si="35"/>
        <v>141732.38645111624</v>
      </c>
      <c r="BY52" s="184">
        <v>46</v>
      </c>
      <c r="BZ52" s="63" t="s">
        <v>27</v>
      </c>
      <c r="CA52" s="142">
        <v>18436</v>
      </c>
      <c r="CB52" s="142">
        <v>1227</v>
      </c>
      <c r="CC52" s="142">
        <v>1225</v>
      </c>
      <c r="CD52" s="29">
        <v>6.655456715122586E-2</v>
      </c>
      <c r="CE52" s="29">
        <v>6.6446083749186369E-2</v>
      </c>
      <c r="CF52" s="142">
        <v>174280220</v>
      </c>
      <c r="CG52" s="142">
        <v>173873740</v>
      </c>
      <c r="CH52" s="142">
        <v>142037.66911165445</v>
      </c>
      <c r="CI52" s="142">
        <v>141937.7469387755</v>
      </c>
      <c r="CK52" s="47" t="str">
        <f t="shared" si="36"/>
        <v>東成区</v>
      </c>
      <c r="CL52" s="105">
        <f t="shared" si="54"/>
        <v>6.7744354637113577E-2</v>
      </c>
      <c r="CM52" s="105">
        <f t="shared" si="37"/>
        <v>6.8000000000000005E-2</v>
      </c>
      <c r="CN52" s="105">
        <f t="shared" si="38"/>
        <v>7.0685719117274032E-2</v>
      </c>
      <c r="CO52" s="105">
        <f t="shared" si="39"/>
        <v>7.0999999999999994E-2</v>
      </c>
      <c r="CP52" s="182">
        <f t="shared" si="40"/>
        <v>-0.29999999999999888</v>
      </c>
      <c r="CQ52" s="47" t="str">
        <f t="shared" si="41"/>
        <v>東成区</v>
      </c>
      <c r="CR52" s="105">
        <f t="shared" si="55"/>
        <v>6.7744354637113577E-2</v>
      </c>
      <c r="CS52" s="105">
        <f t="shared" si="42"/>
        <v>6.8000000000000005E-2</v>
      </c>
      <c r="CT52" s="105">
        <f t="shared" si="43"/>
        <v>7.0685719117274032E-2</v>
      </c>
      <c r="CU52" s="105">
        <f t="shared" si="44"/>
        <v>7.0999999999999994E-2</v>
      </c>
      <c r="CV52" s="182">
        <f t="shared" si="45"/>
        <v>-0.29999999999999888</v>
      </c>
      <c r="CW52" s="48"/>
      <c r="CX52" s="105">
        <f t="shared" si="46"/>
        <v>7.1999999999999995E-2</v>
      </c>
      <c r="CY52" s="105">
        <f t="shared" si="47"/>
        <v>7.0999999999999994E-2</v>
      </c>
      <c r="CZ52" s="182">
        <f t="shared" si="48"/>
        <v>0.10000000000000009</v>
      </c>
      <c r="DA52" s="105">
        <f t="shared" si="49"/>
        <v>7.1999999999999995E-2</v>
      </c>
      <c r="DB52" s="105">
        <f t="shared" si="50"/>
        <v>7.0999999999999994E-2</v>
      </c>
      <c r="DC52" s="182">
        <f t="shared" si="51"/>
        <v>0.10000000000000009</v>
      </c>
      <c r="DD52" s="212">
        <v>0</v>
      </c>
    </row>
    <row r="53" spans="2:108" s="18" customFormat="1" ht="13.5" customHeight="1">
      <c r="B53" s="61">
        <v>47</v>
      </c>
      <c r="C53" s="63" t="s">
        <v>17</v>
      </c>
      <c r="D53" s="170">
        <f>'市区町村別_在宅(医科)'!D53</f>
        <v>39</v>
      </c>
      <c r="E53" s="92">
        <v>3</v>
      </c>
      <c r="F53" s="92">
        <v>3</v>
      </c>
      <c r="G53" s="62">
        <f t="shared" si="2"/>
        <v>7.6923076923076927E-2</v>
      </c>
      <c r="H53" s="62">
        <f t="shared" si="3"/>
        <v>7.6923076923076927E-2</v>
      </c>
      <c r="I53" s="92">
        <v>335600</v>
      </c>
      <c r="J53" s="92">
        <v>335600</v>
      </c>
      <c r="K53" s="92">
        <f t="shared" si="4"/>
        <v>111866.66666666667</v>
      </c>
      <c r="L53" s="92">
        <f t="shared" si="5"/>
        <v>111866.66666666667</v>
      </c>
      <c r="M53" s="170">
        <f>'市区町村別_在宅(医科)'!M53</f>
        <v>205</v>
      </c>
      <c r="N53" s="92">
        <v>19</v>
      </c>
      <c r="O53" s="92">
        <v>19</v>
      </c>
      <c r="P53" s="62">
        <f t="shared" si="6"/>
        <v>9.2682926829268292E-2</v>
      </c>
      <c r="Q53" s="62">
        <f t="shared" si="7"/>
        <v>9.2682926829268292E-2</v>
      </c>
      <c r="R53" s="92">
        <v>2111680</v>
      </c>
      <c r="S53" s="92">
        <v>2111680</v>
      </c>
      <c r="T53" s="92">
        <f t="shared" si="8"/>
        <v>111141.05263157895</v>
      </c>
      <c r="U53" s="92">
        <f t="shared" si="9"/>
        <v>111141.05263157895</v>
      </c>
      <c r="V53" s="170">
        <f>'市区町村別_在宅(医科)'!V53</f>
        <v>14737</v>
      </c>
      <c r="W53" s="92">
        <v>280</v>
      </c>
      <c r="X53" s="92">
        <v>280</v>
      </c>
      <c r="Y53" s="62">
        <f t="shared" si="10"/>
        <v>1.8999796430752527E-2</v>
      </c>
      <c r="Z53" s="62">
        <f t="shared" si="11"/>
        <v>1.8999796430752527E-2</v>
      </c>
      <c r="AA53" s="92">
        <v>32330210</v>
      </c>
      <c r="AB53" s="92">
        <v>32317240</v>
      </c>
      <c r="AC53" s="92">
        <f t="shared" si="12"/>
        <v>115465.03571428571</v>
      </c>
      <c r="AD53" s="92">
        <f t="shared" si="13"/>
        <v>115418.71428571429</v>
      </c>
      <c r="AE53" s="92">
        <f>'市区町村別_在宅(医科)'!AE53</f>
        <v>12457</v>
      </c>
      <c r="AF53" s="92">
        <v>483</v>
      </c>
      <c r="AG53" s="92">
        <v>483</v>
      </c>
      <c r="AH53" s="62">
        <f t="shared" si="14"/>
        <v>3.8773380428674641E-2</v>
      </c>
      <c r="AI53" s="62">
        <f t="shared" si="15"/>
        <v>3.8773380428674641E-2</v>
      </c>
      <c r="AJ53" s="92">
        <v>59105130</v>
      </c>
      <c r="AK53" s="92">
        <v>59105130</v>
      </c>
      <c r="AL53" s="92">
        <f t="shared" si="16"/>
        <v>122370.86956521739</v>
      </c>
      <c r="AM53" s="92">
        <f t="shared" si="17"/>
        <v>122370.86956521739</v>
      </c>
      <c r="AN53" s="92">
        <f>'市区町村別_在宅(医科)'!AN53</f>
        <v>7205</v>
      </c>
      <c r="AO53" s="92">
        <v>678</v>
      </c>
      <c r="AP53" s="92">
        <v>678</v>
      </c>
      <c r="AQ53" s="62">
        <f t="shared" si="18"/>
        <v>9.4101318528799438E-2</v>
      </c>
      <c r="AR53" s="62">
        <f t="shared" si="19"/>
        <v>9.4101318528799438E-2</v>
      </c>
      <c r="AS53" s="92">
        <v>78372690</v>
      </c>
      <c r="AT53" s="92">
        <v>78319910</v>
      </c>
      <c r="AU53" s="92">
        <f t="shared" si="20"/>
        <v>115593.93805309734</v>
      </c>
      <c r="AV53" s="92">
        <f t="shared" si="21"/>
        <v>115516.09144542772</v>
      </c>
      <c r="AW53" s="92">
        <f>'市区町村別_在宅(医科)'!AW53</f>
        <v>2993</v>
      </c>
      <c r="AX53" s="92">
        <v>539</v>
      </c>
      <c r="AY53" s="92">
        <v>539</v>
      </c>
      <c r="AZ53" s="62">
        <f t="shared" si="22"/>
        <v>0.18008686936184432</v>
      </c>
      <c r="BA53" s="62">
        <f t="shared" si="23"/>
        <v>0.18008686936184432</v>
      </c>
      <c r="BB53" s="92">
        <v>60275800</v>
      </c>
      <c r="BC53" s="92">
        <v>60260990</v>
      </c>
      <c r="BD53" s="92">
        <f t="shared" si="24"/>
        <v>111828.94248608535</v>
      </c>
      <c r="BE53" s="92">
        <f t="shared" si="25"/>
        <v>111801.46567717996</v>
      </c>
      <c r="BF53" s="92">
        <f>'市区町村別_在宅(医科)'!BF53</f>
        <v>1039</v>
      </c>
      <c r="BG53" s="92">
        <v>247</v>
      </c>
      <c r="BH53" s="92">
        <v>247</v>
      </c>
      <c r="BI53" s="62">
        <f t="shared" si="26"/>
        <v>0.23772858517805581</v>
      </c>
      <c r="BJ53" s="62">
        <f t="shared" si="27"/>
        <v>0.23772858517805581</v>
      </c>
      <c r="BK53" s="92">
        <v>25356620</v>
      </c>
      <c r="BL53" s="92">
        <v>25356620</v>
      </c>
      <c r="BM53" s="92">
        <f t="shared" si="28"/>
        <v>102658.38056680161</v>
      </c>
      <c r="BN53" s="92">
        <f t="shared" si="29"/>
        <v>102658.38056680161</v>
      </c>
      <c r="BO53" s="92">
        <f>'市区町村別_在宅(医科)'!BO53</f>
        <v>38675</v>
      </c>
      <c r="BP53" s="92">
        <f t="shared" si="52"/>
        <v>2249</v>
      </c>
      <c r="BQ53" s="92">
        <f t="shared" si="52"/>
        <v>2249</v>
      </c>
      <c r="BR53" s="62">
        <f t="shared" si="31"/>
        <v>5.8151260504201684E-2</v>
      </c>
      <c r="BS53" s="62">
        <f t="shared" si="32"/>
        <v>5.8151260504201684E-2</v>
      </c>
      <c r="BT53" s="92">
        <f t="shared" si="53"/>
        <v>257887730</v>
      </c>
      <c r="BU53" s="92">
        <f t="shared" si="53"/>
        <v>257807170</v>
      </c>
      <c r="BV53" s="92">
        <f t="shared" si="34"/>
        <v>114667.73232547799</v>
      </c>
      <c r="BW53" s="92">
        <f t="shared" si="35"/>
        <v>114631.9119608715</v>
      </c>
      <c r="BY53" s="184">
        <v>47</v>
      </c>
      <c r="BZ53" s="63" t="s">
        <v>17</v>
      </c>
      <c r="CA53" s="142">
        <v>37305</v>
      </c>
      <c r="CB53" s="142">
        <v>2119</v>
      </c>
      <c r="CC53" s="142">
        <v>2114</v>
      </c>
      <c r="CD53" s="29">
        <v>5.6802037260420858E-2</v>
      </c>
      <c r="CE53" s="29">
        <v>5.6668006969575122E-2</v>
      </c>
      <c r="CF53" s="142">
        <v>249590080</v>
      </c>
      <c r="CG53" s="142">
        <v>249123210</v>
      </c>
      <c r="CH53" s="142">
        <v>117786.72958942897</v>
      </c>
      <c r="CI53" s="142">
        <v>117844.4701986755</v>
      </c>
      <c r="CK53" s="47" t="str">
        <f t="shared" si="36"/>
        <v>茨木市</v>
      </c>
      <c r="CL53" s="105">
        <f t="shared" si="54"/>
        <v>6.76410692650736E-2</v>
      </c>
      <c r="CM53" s="105">
        <f t="shared" si="37"/>
        <v>6.8000000000000005E-2</v>
      </c>
      <c r="CN53" s="105">
        <f t="shared" si="38"/>
        <v>6.8618481244281798E-2</v>
      </c>
      <c r="CO53" s="105">
        <f t="shared" si="39"/>
        <v>6.9000000000000006E-2</v>
      </c>
      <c r="CP53" s="182">
        <f t="shared" si="40"/>
        <v>-0.10000000000000009</v>
      </c>
      <c r="CQ53" s="47" t="str">
        <f t="shared" si="41"/>
        <v>茨木市</v>
      </c>
      <c r="CR53" s="105">
        <f t="shared" si="55"/>
        <v>6.76410692650736E-2</v>
      </c>
      <c r="CS53" s="105">
        <f t="shared" si="42"/>
        <v>6.8000000000000005E-2</v>
      </c>
      <c r="CT53" s="105">
        <f t="shared" si="43"/>
        <v>6.8268661535977618E-2</v>
      </c>
      <c r="CU53" s="105">
        <f t="shared" si="44"/>
        <v>6.8000000000000005E-2</v>
      </c>
      <c r="CV53" s="182">
        <f t="shared" si="45"/>
        <v>0</v>
      </c>
      <c r="CW53" s="48"/>
      <c r="CX53" s="105">
        <f t="shared" si="46"/>
        <v>7.1999999999999995E-2</v>
      </c>
      <c r="CY53" s="105">
        <f t="shared" si="47"/>
        <v>7.0999999999999994E-2</v>
      </c>
      <c r="CZ53" s="182">
        <f t="shared" si="48"/>
        <v>0.10000000000000009</v>
      </c>
      <c r="DA53" s="105">
        <f t="shared" si="49"/>
        <v>7.1999999999999995E-2</v>
      </c>
      <c r="DB53" s="105">
        <f t="shared" si="50"/>
        <v>7.0999999999999994E-2</v>
      </c>
      <c r="DC53" s="182">
        <f t="shared" si="51"/>
        <v>0.10000000000000009</v>
      </c>
      <c r="DD53" s="212">
        <v>0</v>
      </c>
    </row>
    <row r="54" spans="2:108" s="18" customFormat="1" ht="13.5" customHeight="1">
      <c r="B54" s="61">
        <v>48</v>
      </c>
      <c r="C54" s="63" t="s">
        <v>28</v>
      </c>
      <c r="D54" s="170">
        <f>'市区町村別_在宅(医科)'!D54</f>
        <v>15</v>
      </c>
      <c r="E54" s="92">
        <v>2</v>
      </c>
      <c r="F54" s="92">
        <v>2</v>
      </c>
      <c r="G54" s="62">
        <f t="shared" si="2"/>
        <v>0.13333333333333333</v>
      </c>
      <c r="H54" s="62">
        <f t="shared" si="3"/>
        <v>0.13333333333333333</v>
      </c>
      <c r="I54" s="92">
        <v>90780</v>
      </c>
      <c r="J54" s="92">
        <v>90780</v>
      </c>
      <c r="K54" s="92">
        <f t="shared" si="4"/>
        <v>45390</v>
      </c>
      <c r="L54" s="92">
        <f t="shared" si="5"/>
        <v>45390</v>
      </c>
      <c r="M54" s="170">
        <f>'市区町村別_在宅(医科)'!M54</f>
        <v>98</v>
      </c>
      <c r="N54" s="92">
        <v>6</v>
      </c>
      <c r="O54" s="92">
        <v>6</v>
      </c>
      <c r="P54" s="62">
        <f t="shared" si="6"/>
        <v>6.1224489795918366E-2</v>
      </c>
      <c r="Q54" s="62">
        <f t="shared" si="7"/>
        <v>6.1224489795918366E-2</v>
      </c>
      <c r="R54" s="92">
        <v>926510</v>
      </c>
      <c r="S54" s="92">
        <v>926510</v>
      </c>
      <c r="T54" s="92">
        <f t="shared" si="8"/>
        <v>154418.33333333334</v>
      </c>
      <c r="U54" s="92">
        <f t="shared" si="9"/>
        <v>154418.33333333334</v>
      </c>
      <c r="V54" s="170">
        <f>'市区町村別_在宅(医科)'!V54</f>
        <v>7622</v>
      </c>
      <c r="W54" s="92">
        <v>108</v>
      </c>
      <c r="X54" s="92">
        <v>108</v>
      </c>
      <c r="Y54" s="62">
        <f t="shared" si="10"/>
        <v>1.4169509315140383E-2</v>
      </c>
      <c r="Z54" s="62">
        <f t="shared" si="11"/>
        <v>1.4169509315140383E-2</v>
      </c>
      <c r="AA54" s="92">
        <v>12198200</v>
      </c>
      <c r="AB54" s="92">
        <v>12198200</v>
      </c>
      <c r="AC54" s="92">
        <f t="shared" si="12"/>
        <v>112946.29629629629</v>
      </c>
      <c r="AD54" s="92">
        <f t="shared" si="13"/>
        <v>112946.29629629629</v>
      </c>
      <c r="AE54" s="92">
        <f>'市区町村別_在宅(医科)'!AE54</f>
        <v>6235</v>
      </c>
      <c r="AF54" s="92">
        <v>265</v>
      </c>
      <c r="AG54" s="92">
        <v>264</v>
      </c>
      <c r="AH54" s="62">
        <f t="shared" si="14"/>
        <v>4.2502004811547714E-2</v>
      </c>
      <c r="AI54" s="62">
        <f t="shared" si="15"/>
        <v>4.2341619887730553E-2</v>
      </c>
      <c r="AJ54" s="92">
        <v>35588460</v>
      </c>
      <c r="AK54" s="92">
        <v>35565650</v>
      </c>
      <c r="AL54" s="92">
        <f t="shared" si="16"/>
        <v>134296.0754716981</v>
      </c>
      <c r="AM54" s="92">
        <f t="shared" si="17"/>
        <v>134718.37121212122</v>
      </c>
      <c r="AN54" s="92">
        <f>'市区町村別_在宅(医科)'!AN54</f>
        <v>3938</v>
      </c>
      <c r="AO54" s="92">
        <v>387</v>
      </c>
      <c r="AP54" s="92">
        <v>387</v>
      </c>
      <c r="AQ54" s="62">
        <f t="shared" si="18"/>
        <v>9.8273235144743523E-2</v>
      </c>
      <c r="AR54" s="62">
        <f t="shared" si="19"/>
        <v>9.8273235144743523E-2</v>
      </c>
      <c r="AS54" s="92">
        <v>50182160</v>
      </c>
      <c r="AT54" s="92">
        <v>50182160</v>
      </c>
      <c r="AU54" s="92">
        <f t="shared" si="20"/>
        <v>129669.66408268733</v>
      </c>
      <c r="AV54" s="92">
        <f t="shared" si="21"/>
        <v>129669.66408268733</v>
      </c>
      <c r="AW54" s="92">
        <f>'市区町村別_在宅(医科)'!AW54</f>
        <v>2061</v>
      </c>
      <c r="AX54" s="92">
        <v>440</v>
      </c>
      <c r="AY54" s="92">
        <v>440</v>
      </c>
      <c r="AZ54" s="62">
        <f t="shared" si="22"/>
        <v>0.21348859776807375</v>
      </c>
      <c r="BA54" s="62">
        <f t="shared" si="23"/>
        <v>0.21348859776807375</v>
      </c>
      <c r="BB54" s="92">
        <v>56475210</v>
      </c>
      <c r="BC54" s="92">
        <v>56475210</v>
      </c>
      <c r="BD54" s="92">
        <f t="shared" si="24"/>
        <v>128352.75</v>
      </c>
      <c r="BE54" s="92">
        <f t="shared" si="25"/>
        <v>128352.75</v>
      </c>
      <c r="BF54" s="92">
        <f>'市区町村別_在宅(医科)'!BF54</f>
        <v>790</v>
      </c>
      <c r="BG54" s="92">
        <v>235</v>
      </c>
      <c r="BH54" s="92">
        <v>235</v>
      </c>
      <c r="BI54" s="62">
        <f t="shared" si="26"/>
        <v>0.29746835443037972</v>
      </c>
      <c r="BJ54" s="62">
        <f t="shared" si="27"/>
        <v>0.29746835443037972</v>
      </c>
      <c r="BK54" s="92">
        <v>33424120</v>
      </c>
      <c r="BL54" s="92">
        <v>33424120</v>
      </c>
      <c r="BM54" s="92">
        <f t="shared" si="28"/>
        <v>142230.29787234042</v>
      </c>
      <c r="BN54" s="92">
        <f t="shared" si="29"/>
        <v>142230.29787234042</v>
      </c>
      <c r="BO54" s="92">
        <f>'市区町村別_在宅(医科)'!BO54</f>
        <v>20759</v>
      </c>
      <c r="BP54" s="92">
        <f t="shared" si="52"/>
        <v>1443</v>
      </c>
      <c r="BQ54" s="92">
        <f t="shared" si="52"/>
        <v>1442</v>
      </c>
      <c r="BR54" s="62">
        <f t="shared" si="31"/>
        <v>6.9512018883375881E-2</v>
      </c>
      <c r="BS54" s="62">
        <f t="shared" si="32"/>
        <v>6.9463847006117824E-2</v>
      </c>
      <c r="BT54" s="92">
        <f t="shared" si="53"/>
        <v>188885440</v>
      </c>
      <c r="BU54" s="92">
        <f t="shared" si="53"/>
        <v>188862630</v>
      </c>
      <c r="BV54" s="92">
        <f t="shared" si="34"/>
        <v>130897.74081774082</v>
      </c>
      <c r="BW54" s="92">
        <f t="shared" si="35"/>
        <v>130972.69764216366</v>
      </c>
      <c r="BY54" s="184">
        <v>48</v>
      </c>
      <c r="BZ54" s="63" t="s">
        <v>28</v>
      </c>
      <c r="CA54" s="142">
        <v>20008</v>
      </c>
      <c r="CB54" s="142">
        <v>1412</v>
      </c>
      <c r="CC54" s="142">
        <v>1406</v>
      </c>
      <c r="CD54" s="29">
        <v>7.0571771291483412E-2</v>
      </c>
      <c r="CE54" s="29">
        <v>7.0271891243502596E-2</v>
      </c>
      <c r="CF54" s="142">
        <v>176917920</v>
      </c>
      <c r="CG54" s="142">
        <v>176324410</v>
      </c>
      <c r="CH54" s="142">
        <v>125295.97733711048</v>
      </c>
      <c r="CI54" s="142">
        <v>125408.54196301565</v>
      </c>
      <c r="CK54" s="47" t="str">
        <f t="shared" si="36"/>
        <v>四條畷市</v>
      </c>
      <c r="CL54" s="105">
        <f t="shared" si="54"/>
        <v>6.7516793806216557E-2</v>
      </c>
      <c r="CM54" s="105">
        <f t="shared" si="37"/>
        <v>6.8000000000000005E-2</v>
      </c>
      <c r="CN54" s="105">
        <f t="shared" si="38"/>
        <v>5.9278657302702056E-2</v>
      </c>
      <c r="CO54" s="105">
        <f t="shared" si="39"/>
        <v>5.8999999999999997E-2</v>
      </c>
      <c r="CP54" s="182">
        <f t="shared" si="40"/>
        <v>0.9000000000000008</v>
      </c>
      <c r="CQ54" s="47" t="str">
        <f t="shared" si="41"/>
        <v>四條畷市</v>
      </c>
      <c r="CR54" s="105">
        <f t="shared" si="55"/>
        <v>6.7516793806216557E-2</v>
      </c>
      <c r="CS54" s="105">
        <f t="shared" si="42"/>
        <v>6.8000000000000005E-2</v>
      </c>
      <c r="CT54" s="105">
        <f t="shared" si="43"/>
        <v>5.9040590405904057E-2</v>
      </c>
      <c r="CU54" s="105">
        <f t="shared" si="44"/>
        <v>5.8999999999999997E-2</v>
      </c>
      <c r="CV54" s="182">
        <f t="shared" si="45"/>
        <v>0.9000000000000008</v>
      </c>
      <c r="CW54" s="48"/>
      <c r="CX54" s="105">
        <f t="shared" si="46"/>
        <v>7.1999999999999995E-2</v>
      </c>
      <c r="CY54" s="105">
        <f t="shared" si="47"/>
        <v>7.0999999999999994E-2</v>
      </c>
      <c r="CZ54" s="182">
        <f t="shared" si="48"/>
        <v>0.10000000000000009</v>
      </c>
      <c r="DA54" s="105">
        <f t="shared" si="49"/>
        <v>7.1999999999999995E-2</v>
      </c>
      <c r="DB54" s="105">
        <f t="shared" si="50"/>
        <v>7.0999999999999994E-2</v>
      </c>
      <c r="DC54" s="182">
        <f t="shared" si="51"/>
        <v>0.10000000000000009</v>
      </c>
      <c r="DD54" s="212">
        <v>0</v>
      </c>
    </row>
    <row r="55" spans="2:108" s="18" customFormat="1" ht="13.5" customHeight="1">
      <c r="B55" s="61">
        <v>49</v>
      </c>
      <c r="C55" s="63" t="s">
        <v>29</v>
      </c>
      <c r="D55" s="170">
        <f>'市区町村別_在宅(医科)'!D55</f>
        <v>10</v>
      </c>
      <c r="E55" s="92">
        <v>0</v>
      </c>
      <c r="F55" s="92">
        <v>0</v>
      </c>
      <c r="G55" s="62">
        <f t="shared" si="2"/>
        <v>0</v>
      </c>
      <c r="H55" s="62">
        <f t="shared" si="3"/>
        <v>0</v>
      </c>
      <c r="I55" s="92">
        <v>0</v>
      </c>
      <c r="J55" s="92">
        <v>0</v>
      </c>
      <c r="K55" s="92" t="str">
        <f t="shared" si="4"/>
        <v>-</v>
      </c>
      <c r="L55" s="92" t="str">
        <f t="shared" si="5"/>
        <v>-</v>
      </c>
      <c r="M55" s="170">
        <f>'市区町村別_在宅(医科)'!M55</f>
        <v>52</v>
      </c>
      <c r="N55" s="92">
        <v>9</v>
      </c>
      <c r="O55" s="92">
        <v>9</v>
      </c>
      <c r="P55" s="62">
        <f t="shared" si="6"/>
        <v>0.17307692307692307</v>
      </c>
      <c r="Q55" s="62">
        <f t="shared" si="7"/>
        <v>0.17307692307692307</v>
      </c>
      <c r="R55" s="92">
        <v>1318320</v>
      </c>
      <c r="S55" s="92">
        <v>1318320</v>
      </c>
      <c r="T55" s="92">
        <f t="shared" si="8"/>
        <v>146480</v>
      </c>
      <c r="U55" s="92">
        <f t="shared" si="9"/>
        <v>146480</v>
      </c>
      <c r="V55" s="170">
        <f>'市区町村別_在宅(医科)'!V55</f>
        <v>7507</v>
      </c>
      <c r="W55" s="92">
        <v>157</v>
      </c>
      <c r="X55" s="92">
        <v>157</v>
      </c>
      <c r="Y55" s="62">
        <f t="shared" si="10"/>
        <v>2.0913813773811109E-2</v>
      </c>
      <c r="Z55" s="62">
        <f t="shared" si="11"/>
        <v>2.0913813773811109E-2</v>
      </c>
      <c r="AA55" s="92">
        <v>20748230</v>
      </c>
      <c r="AB55" s="92">
        <v>20748230</v>
      </c>
      <c r="AC55" s="92">
        <f t="shared" si="12"/>
        <v>132154.33121019107</v>
      </c>
      <c r="AD55" s="92">
        <f t="shared" si="13"/>
        <v>132154.33121019107</v>
      </c>
      <c r="AE55" s="92">
        <f>'市区町村別_在宅(医科)'!AE55</f>
        <v>6966</v>
      </c>
      <c r="AF55" s="92">
        <v>316</v>
      </c>
      <c r="AG55" s="92">
        <v>316</v>
      </c>
      <c r="AH55" s="62">
        <f t="shared" si="14"/>
        <v>4.5363192650014358E-2</v>
      </c>
      <c r="AI55" s="62">
        <f t="shared" si="15"/>
        <v>4.5363192650014358E-2</v>
      </c>
      <c r="AJ55" s="92">
        <v>42648280</v>
      </c>
      <c r="AK55" s="92">
        <v>42642710</v>
      </c>
      <c r="AL55" s="92">
        <f t="shared" si="16"/>
        <v>134962.91139240508</v>
      </c>
      <c r="AM55" s="92">
        <f t="shared" si="17"/>
        <v>134945.28481012658</v>
      </c>
      <c r="AN55" s="92">
        <f>'市区町村別_在宅(医科)'!AN55</f>
        <v>4016</v>
      </c>
      <c r="AO55" s="92">
        <v>418</v>
      </c>
      <c r="AP55" s="92">
        <v>418</v>
      </c>
      <c r="AQ55" s="62">
        <f t="shared" si="18"/>
        <v>0.10408366533864542</v>
      </c>
      <c r="AR55" s="62">
        <f t="shared" si="19"/>
        <v>0.10408366533864542</v>
      </c>
      <c r="AS55" s="92">
        <v>52295510</v>
      </c>
      <c r="AT55" s="92">
        <v>52295510</v>
      </c>
      <c r="AU55" s="92">
        <f t="shared" si="20"/>
        <v>125108.87559808613</v>
      </c>
      <c r="AV55" s="92">
        <f t="shared" si="21"/>
        <v>125108.87559808613</v>
      </c>
      <c r="AW55" s="92">
        <f>'市区町村別_在宅(医科)'!AW55</f>
        <v>1771</v>
      </c>
      <c r="AX55" s="92">
        <v>302</v>
      </c>
      <c r="AY55" s="92">
        <v>302</v>
      </c>
      <c r="AZ55" s="62">
        <f t="shared" si="22"/>
        <v>0.17052512704686618</v>
      </c>
      <c r="BA55" s="62">
        <f t="shared" si="23"/>
        <v>0.17052512704686618</v>
      </c>
      <c r="BB55" s="92">
        <v>34305850</v>
      </c>
      <c r="BC55" s="92">
        <v>34305850</v>
      </c>
      <c r="BD55" s="92">
        <f t="shared" si="24"/>
        <v>113595.5298013245</v>
      </c>
      <c r="BE55" s="92">
        <f t="shared" si="25"/>
        <v>113595.5298013245</v>
      </c>
      <c r="BF55" s="92">
        <f>'市区町村別_在宅(医科)'!BF55</f>
        <v>636</v>
      </c>
      <c r="BG55" s="92">
        <v>171</v>
      </c>
      <c r="BH55" s="92">
        <v>171</v>
      </c>
      <c r="BI55" s="62">
        <f t="shared" si="26"/>
        <v>0.26886792452830188</v>
      </c>
      <c r="BJ55" s="62">
        <f t="shared" si="27"/>
        <v>0.26886792452830188</v>
      </c>
      <c r="BK55" s="92">
        <v>19906790</v>
      </c>
      <c r="BL55" s="92">
        <v>19906790</v>
      </c>
      <c r="BM55" s="92">
        <f t="shared" si="28"/>
        <v>116413.97660818713</v>
      </c>
      <c r="BN55" s="92">
        <f t="shared" si="29"/>
        <v>116413.97660818713</v>
      </c>
      <c r="BO55" s="92">
        <f>'市区町村別_在宅(医科)'!BO55</f>
        <v>20958</v>
      </c>
      <c r="BP55" s="92">
        <f t="shared" si="52"/>
        <v>1373</v>
      </c>
      <c r="BQ55" s="92">
        <f t="shared" si="52"/>
        <v>1373</v>
      </c>
      <c r="BR55" s="62">
        <f t="shared" si="31"/>
        <v>6.5511976333619618E-2</v>
      </c>
      <c r="BS55" s="62">
        <f t="shared" si="32"/>
        <v>6.5511976333619618E-2</v>
      </c>
      <c r="BT55" s="92">
        <f t="shared" si="53"/>
        <v>171222980</v>
      </c>
      <c r="BU55" s="92">
        <f t="shared" si="53"/>
        <v>171217410</v>
      </c>
      <c r="BV55" s="92">
        <f t="shared" si="34"/>
        <v>124707.19592134013</v>
      </c>
      <c r="BW55" s="92">
        <f t="shared" si="35"/>
        <v>124703.13911143481</v>
      </c>
      <c r="BY55" s="184">
        <v>49</v>
      </c>
      <c r="BZ55" s="63" t="s">
        <v>29</v>
      </c>
      <c r="CA55" s="142">
        <v>20272</v>
      </c>
      <c r="CB55" s="142">
        <v>1282</v>
      </c>
      <c r="CC55" s="142">
        <v>1280</v>
      </c>
      <c r="CD55" s="29">
        <v>6.3239936858721382E-2</v>
      </c>
      <c r="CE55" s="29">
        <v>6.3141278610891874E-2</v>
      </c>
      <c r="CF55" s="142">
        <v>151563430</v>
      </c>
      <c r="CG55" s="142">
        <v>151384590</v>
      </c>
      <c r="CH55" s="142">
        <v>118224.20436817473</v>
      </c>
      <c r="CI55" s="142">
        <v>118269.2109375</v>
      </c>
      <c r="CK55" s="47" t="str">
        <f t="shared" si="36"/>
        <v>城東区</v>
      </c>
      <c r="CL55" s="105">
        <f t="shared" si="54"/>
        <v>6.7126799447840668E-2</v>
      </c>
      <c r="CM55" s="105">
        <f t="shared" si="37"/>
        <v>6.7000000000000004E-2</v>
      </c>
      <c r="CN55" s="105">
        <f t="shared" si="38"/>
        <v>6.865053588827541E-2</v>
      </c>
      <c r="CO55" s="105">
        <f t="shared" si="39"/>
        <v>6.9000000000000006E-2</v>
      </c>
      <c r="CP55" s="182">
        <f t="shared" si="40"/>
        <v>-0.20000000000000018</v>
      </c>
      <c r="CQ55" s="47" t="str">
        <f t="shared" si="41"/>
        <v>城東区</v>
      </c>
      <c r="CR55" s="105">
        <f t="shared" si="55"/>
        <v>6.7126799447840668E-2</v>
      </c>
      <c r="CS55" s="105">
        <f t="shared" si="42"/>
        <v>6.7000000000000004E-2</v>
      </c>
      <c r="CT55" s="105">
        <f t="shared" si="43"/>
        <v>6.8569340695030859E-2</v>
      </c>
      <c r="CU55" s="105">
        <f t="shared" si="44"/>
        <v>6.9000000000000006E-2</v>
      </c>
      <c r="CV55" s="182">
        <f t="shared" si="45"/>
        <v>-0.20000000000000018</v>
      </c>
      <c r="CW55" s="48"/>
      <c r="CX55" s="105">
        <f t="shared" si="46"/>
        <v>7.1999999999999995E-2</v>
      </c>
      <c r="CY55" s="105">
        <f t="shared" si="47"/>
        <v>7.0999999999999994E-2</v>
      </c>
      <c r="CZ55" s="182">
        <f t="shared" si="48"/>
        <v>0.10000000000000009</v>
      </c>
      <c r="DA55" s="105">
        <f t="shared" si="49"/>
        <v>7.1999999999999995E-2</v>
      </c>
      <c r="DB55" s="105">
        <f t="shared" si="50"/>
        <v>7.0999999999999994E-2</v>
      </c>
      <c r="DC55" s="182">
        <f t="shared" si="51"/>
        <v>0.10000000000000009</v>
      </c>
      <c r="DD55" s="212">
        <v>0</v>
      </c>
    </row>
    <row r="56" spans="2:108" s="18" customFormat="1" ht="13.5" customHeight="1">
      <c r="B56" s="61">
        <v>50</v>
      </c>
      <c r="C56" s="63" t="s">
        <v>18</v>
      </c>
      <c r="D56" s="170">
        <f>'市区町村別_在宅(医科)'!D56</f>
        <v>19</v>
      </c>
      <c r="E56" s="92">
        <v>4</v>
      </c>
      <c r="F56" s="92">
        <v>4</v>
      </c>
      <c r="G56" s="62">
        <f t="shared" si="2"/>
        <v>0.21052631578947367</v>
      </c>
      <c r="H56" s="62">
        <f t="shared" si="3"/>
        <v>0.21052631578947367</v>
      </c>
      <c r="I56" s="92">
        <v>428710</v>
      </c>
      <c r="J56" s="92">
        <v>428710</v>
      </c>
      <c r="K56" s="92">
        <f t="shared" si="4"/>
        <v>107177.5</v>
      </c>
      <c r="L56" s="92">
        <f t="shared" si="5"/>
        <v>107177.5</v>
      </c>
      <c r="M56" s="170">
        <f>'市区町村別_在宅(医科)'!M56</f>
        <v>144</v>
      </c>
      <c r="N56" s="92">
        <v>21</v>
      </c>
      <c r="O56" s="92">
        <v>21</v>
      </c>
      <c r="P56" s="62">
        <f t="shared" si="6"/>
        <v>0.14583333333333334</v>
      </c>
      <c r="Q56" s="62">
        <f t="shared" si="7"/>
        <v>0.14583333333333334</v>
      </c>
      <c r="R56" s="92">
        <v>4119120</v>
      </c>
      <c r="S56" s="92">
        <v>4119120</v>
      </c>
      <c r="T56" s="92">
        <f t="shared" si="8"/>
        <v>196148.57142857142</v>
      </c>
      <c r="U56" s="92">
        <f t="shared" si="9"/>
        <v>196148.57142857142</v>
      </c>
      <c r="V56" s="170">
        <f>'市区町村別_在宅(医科)'!V56</f>
        <v>7033</v>
      </c>
      <c r="W56" s="92">
        <v>128</v>
      </c>
      <c r="X56" s="92">
        <v>128</v>
      </c>
      <c r="Y56" s="62">
        <f t="shared" si="10"/>
        <v>1.8199914687899901E-2</v>
      </c>
      <c r="Z56" s="62">
        <f t="shared" si="11"/>
        <v>1.8199914687899901E-2</v>
      </c>
      <c r="AA56" s="92">
        <v>16276110</v>
      </c>
      <c r="AB56" s="92">
        <v>16276110</v>
      </c>
      <c r="AC56" s="92">
        <f t="shared" si="12"/>
        <v>127157.109375</v>
      </c>
      <c r="AD56" s="92">
        <f t="shared" si="13"/>
        <v>127157.109375</v>
      </c>
      <c r="AE56" s="92">
        <f>'市区町村別_在宅(医科)'!AE56</f>
        <v>6231</v>
      </c>
      <c r="AF56" s="92">
        <v>272</v>
      </c>
      <c r="AG56" s="92">
        <v>272</v>
      </c>
      <c r="AH56" s="62">
        <f t="shared" si="14"/>
        <v>4.3652704220831326E-2</v>
      </c>
      <c r="AI56" s="62">
        <f t="shared" si="15"/>
        <v>4.3652704220831326E-2</v>
      </c>
      <c r="AJ56" s="92">
        <v>37886490</v>
      </c>
      <c r="AK56" s="92">
        <v>37886490</v>
      </c>
      <c r="AL56" s="92">
        <f t="shared" si="16"/>
        <v>139288.5661764706</v>
      </c>
      <c r="AM56" s="92">
        <f t="shared" si="17"/>
        <v>139288.5661764706</v>
      </c>
      <c r="AN56" s="92">
        <f>'市区町村別_在宅(医科)'!AN56</f>
        <v>3441</v>
      </c>
      <c r="AO56" s="92">
        <v>357</v>
      </c>
      <c r="AP56" s="92">
        <v>357</v>
      </c>
      <c r="AQ56" s="62">
        <f t="shared" si="18"/>
        <v>0.1037489102005231</v>
      </c>
      <c r="AR56" s="62">
        <f t="shared" si="19"/>
        <v>0.1037489102005231</v>
      </c>
      <c r="AS56" s="92">
        <v>51930450</v>
      </c>
      <c r="AT56" s="92">
        <v>51930450</v>
      </c>
      <c r="AU56" s="92">
        <f t="shared" si="20"/>
        <v>145463.44537815126</v>
      </c>
      <c r="AV56" s="92">
        <f t="shared" si="21"/>
        <v>145463.44537815126</v>
      </c>
      <c r="AW56" s="92">
        <f>'市区町村別_在宅(医科)'!AW56</f>
        <v>1443</v>
      </c>
      <c r="AX56" s="92">
        <v>280</v>
      </c>
      <c r="AY56" s="92">
        <v>280</v>
      </c>
      <c r="AZ56" s="62">
        <f t="shared" si="22"/>
        <v>0.19404019404019404</v>
      </c>
      <c r="BA56" s="62">
        <f t="shared" si="23"/>
        <v>0.19404019404019404</v>
      </c>
      <c r="BB56" s="92">
        <v>38737250</v>
      </c>
      <c r="BC56" s="92">
        <v>38737250</v>
      </c>
      <c r="BD56" s="92">
        <f t="shared" si="24"/>
        <v>138347.32142857142</v>
      </c>
      <c r="BE56" s="92">
        <f t="shared" si="25"/>
        <v>138347.32142857142</v>
      </c>
      <c r="BF56" s="92">
        <f>'市区町村別_在宅(医科)'!BF56</f>
        <v>474</v>
      </c>
      <c r="BG56" s="92">
        <v>132</v>
      </c>
      <c r="BH56" s="92">
        <v>132</v>
      </c>
      <c r="BI56" s="62">
        <f t="shared" si="26"/>
        <v>0.27848101265822783</v>
      </c>
      <c r="BJ56" s="62">
        <f t="shared" si="27"/>
        <v>0.27848101265822783</v>
      </c>
      <c r="BK56" s="92">
        <v>19193350</v>
      </c>
      <c r="BL56" s="92">
        <v>19193350</v>
      </c>
      <c r="BM56" s="92">
        <f t="shared" si="28"/>
        <v>145404.16666666666</v>
      </c>
      <c r="BN56" s="92">
        <f t="shared" si="29"/>
        <v>145404.16666666666</v>
      </c>
      <c r="BO56" s="92">
        <f>'市区町村別_在宅(医科)'!BO56</f>
        <v>18785</v>
      </c>
      <c r="BP56" s="92">
        <f t="shared" si="52"/>
        <v>1194</v>
      </c>
      <c r="BQ56" s="92">
        <f t="shared" si="52"/>
        <v>1194</v>
      </c>
      <c r="BR56" s="62">
        <f t="shared" si="31"/>
        <v>6.3561352142667019E-2</v>
      </c>
      <c r="BS56" s="62">
        <f t="shared" si="32"/>
        <v>6.3561352142667019E-2</v>
      </c>
      <c r="BT56" s="92">
        <f t="shared" si="53"/>
        <v>168571480</v>
      </c>
      <c r="BU56" s="92">
        <f t="shared" si="53"/>
        <v>168571480</v>
      </c>
      <c r="BV56" s="92">
        <f t="shared" si="34"/>
        <v>141182.14405360134</v>
      </c>
      <c r="BW56" s="92">
        <f t="shared" si="35"/>
        <v>141182.14405360134</v>
      </c>
      <c r="BY56" s="184">
        <v>50</v>
      </c>
      <c r="BZ56" s="63" t="s">
        <v>18</v>
      </c>
      <c r="CA56" s="142">
        <v>18094</v>
      </c>
      <c r="CB56" s="142">
        <v>1171</v>
      </c>
      <c r="CC56" s="142">
        <v>1171</v>
      </c>
      <c r="CD56" s="29">
        <v>6.4717585940090638E-2</v>
      </c>
      <c r="CE56" s="29">
        <v>6.4717585940090638E-2</v>
      </c>
      <c r="CF56" s="142">
        <v>172842040</v>
      </c>
      <c r="CG56" s="142">
        <v>172750410</v>
      </c>
      <c r="CH56" s="142">
        <v>147602.08368915456</v>
      </c>
      <c r="CI56" s="142">
        <v>147523.83432963278</v>
      </c>
      <c r="CK56" s="47" t="str">
        <f t="shared" si="36"/>
        <v>高石市</v>
      </c>
      <c r="CL56" s="105">
        <f t="shared" si="54"/>
        <v>6.7074502949530254E-2</v>
      </c>
      <c r="CM56" s="105">
        <f t="shared" si="37"/>
        <v>6.7000000000000004E-2</v>
      </c>
      <c r="CN56" s="105">
        <f t="shared" si="38"/>
        <v>6.9453809844908967E-2</v>
      </c>
      <c r="CO56" s="105">
        <f t="shared" si="39"/>
        <v>6.9000000000000006E-2</v>
      </c>
      <c r="CP56" s="182">
        <f t="shared" si="40"/>
        <v>-0.20000000000000018</v>
      </c>
      <c r="CQ56" s="47" t="str">
        <f t="shared" si="41"/>
        <v>高石市</v>
      </c>
      <c r="CR56" s="105">
        <f t="shared" si="55"/>
        <v>6.7074502949530254E-2</v>
      </c>
      <c r="CS56" s="105">
        <f t="shared" si="42"/>
        <v>6.7000000000000004E-2</v>
      </c>
      <c r="CT56" s="105">
        <f t="shared" si="43"/>
        <v>6.9229040233760392E-2</v>
      </c>
      <c r="CU56" s="105">
        <f t="shared" si="44"/>
        <v>6.9000000000000006E-2</v>
      </c>
      <c r="CV56" s="182">
        <f t="shared" si="45"/>
        <v>-0.20000000000000018</v>
      </c>
      <c r="CW56" s="48"/>
      <c r="CX56" s="105">
        <f t="shared" si="46"/>
        <v>7.1999999999999995E-2</v>
      </c>
      <c r="CY56" s="105">
        <f t="shared" si="47"/>
        <v>7.0999999999999994E-2</v>
      </c>
      <c r="CZ56" s="182">
        <f t="shared" si="48"/>
        <v>0.10000000000000009</v>
      </c>
      <c r="DA56" s="105">
        <f t="shared" si="49"/>
        <v>7.1999999999999995E-2</v>
      </c>
      <c r="DB56" s="105">
        <f t="shared" si="50"/>
        <v>7.0999999999999994E-2</v>
      </c>
      <c r="DC56" s="182">
        <f t="shared" si="51"/>
        <v>0.10000000000000009</v>
      </c>
      <c r="DD56" s="212">
        <v>0</v>
      </c>
    </row>
    <row r="57" spans="2:108" s="18" customFormat="1" ht="13.5" customHeight="1">
      <c r="B57" s="61">
        <v>51</v>
      </c>
      <c r="C57" s="63" t="s">
        <v>50</v>
      </c>
      <c r="D57" s="170">
        <f>'市区町村別_在宅(医科)'!D57</f>
        <v>59</v>
      </c>
      <c r="E57" s="92">
        <v>5</v>
      </c>
      <c r="F57" s="92">
        <v>5</v>
      </c>
      <c r="G57" s="62">
        <f t="shared" si="2"/>
        <v>8.4745762711864403E-2</v>
      </c>
      <c r="H57" s="62">
        <f t="shared" si="3"/>
        <v>8.4745762711864403E-2</v>
      </c>
      <c r="I57" s="92">
        <v>832990</v>
      </c>
      <c r="J57" s="92">
        <v>832990</v>
      </c>
      <c r="K57" s="92">
        <f t="shared" si="4"/>
        <v>166598</v>
      </c>
      <c r="L57" s="92">
        <f t="shared" si="5"/>
        <v>166598</v>
      </c>
      <c r="M57" s="170">
        <f>'市区町村別_在宅(医科)'!M57</f>
        <v>181</v>
      </c>
      <c r="N57" s="92">
        <v>13</v>
      </c>
      <c r="O57" s="92">
        <v>13</v>
      </c>
      <c r="P57" s="62">
        <f t="shared" si="6"/>
        <v>7.18232044198895E-2</v>
      </c>
      <c r="Q57" s="62">
        <f t="shared" si="7"/>
        <v>7.18232044198895E-2</v>
      </c>
      <c r="R57" s="92">
        <v>2255640</v>
      </c>
      <c r="S57" s="92">
        <v>2255640</v>
      </c>
      <c r="T57" s="92">
        <f t="shared" si="8"/>
        <v>173510.76923076922</v>
      </c>
      <c r="U57" s="92">
        <f t="shared" si="9"/>
        <v>173510.76923076922</v>
      </c>
      <c r="V57" s="170">
        <f>'市区町村別_在宅(医科)'!V57</f>
        <v>9349</v>
      </c>
      <c r="W57" s="92">
        <v>172</v>
      </c>
      <c r="X57" s="92">
        <v>172</v>
      </c>
      <c r="Y57" s="62">
        <f t="shared" si="10"/>
        <v>1.8397689592469783E-2</v>
      </c>
      <c r="Z57" s="62">
        <f t="shared" si="11"/>
        <v>1.8397689592469783E-2</v>
      </c>
      <c r="AA57" s="92">
        <v>23880560</v>
      </c>
      <c r="AB57" s="92">
        <v>23880560</v>
      </c>
      <c r="AC57" s="92">
        <f t="shared" si="12"/>
        <v>138840.46511627908</v>
      </c>
      <c r="AD57" s="92">
        <f t="shared" si="13"/>
        <v>138840.46511627908</v>
      </c>
      <c r="AE57" s="92">
        <f>'市区町村別_在宅(医科)'!AE57</f>
        <v>7653</v>
      </c>
      <c r="AF57" s="92">
        <v>370</v>
      </c>
      <c r="AG57" s="92">
        <v>370</v>
      </c>
      <c r="AH57" s="62">
        <f t="shared" si="14"/>
        <v>4.8347053443094208E-2</v>
      </c>
      <c r="AI57" s="62">
        <f t="shared" si="15"/>
        <v>4.8347053443094208E-2</v>
      </c>
      <c r="AJ57" s="92">
        <v>48795660</v>
      </c>
      <c r="AK57" s="92">
        <v>48795660</v>
      </c>
      <c r="AL57" s="92">
        <f t="shared" si="16"/>
        <v>131880.16216216216</v>
      </c>
      <c r="AM57" s="92">
        <f t="shared" si="17"/>
        <v>131880.16216216216</v>
      </c>
      <c r="AN57" s="92">
        <f>'市区町村別_在宅(医科)'!AN57</f>
        <v>4730</v>
      </c>
      <c r="AO57" s="92">
        <v>540</v>
      </c>
      <c r="AP57" s="92">
        <v>540</v>
      </c>
      <c r="AQ57" s="62">
        <f t="shared" si="18"/>
        <v>0.11416490486257928</v>
      </c>
      <c r="AR57" s="62">
        <f t="shared" si="19"/>
        <v>0.11416490486257928</v>
      </c>
      <c r="AS57" s="92">
        <v>69225340</v>
      </c>
      <c r="AT57" s="92">
        <v>69225340</v>
      </c>
      <c r="AU57" s="92">
        <f t="shared" si="20"/>
        <v>128195.07407407407</v>
      </c>
      <c r="AV57" s="92">
        <f t="shared" si="21"/>
        <v>128195.07407407407</v>
      </c>
      <c r="AW57" s="92">
        <f>'市区町村別_在宅(医科)'!AW57</f>
        <v>2228</v>
      </c>
      <c r="AX57" s="92">
        <v>423</v>
      </c>
      <c r="AY57" s="92">
        <v>423</v>
      </c>
      <c r="AZ57" s="62">
        <f t="shared" si="22"/>
        <v>0.18985637342908437</v>
      </c>
      <c r="BA57" s="62">
        <f t="shared" si="23"/>
        <v>0.18985637342908437</v>
      </c>
      <c r="BB57" s="92">
        <v>54368450</v>
      </c>
      <c r="BC57" s="92">
        <v>54368450</v>
      </c>
      <c r="BD57" s="92">
        <f t="shared" si="24"/>
        <v>128530.6146572104</v>
      </c>
      <c r="BE57" s="92">
        <f t="shared" si="25"/>
        <v>128530.6146572104</v>
      </c>
      <c r="BF57" s="92">
        <f>'市区町村別_在宅(医科)'!BF57</f>
        <v>856</v>
      </c>
      <c r="BG57" s="92">
        <v>185</v>
      </c>
      <c r="BH57" s="92">
        <v>185</v>
      </c>
      <c r="BI57" s="62">
        <f t="shared" si="26"/>
        <v>0.21612149532710281</v>
      </c>
      <c r="BJ57" s="62">
        <f t="shared" si="27"/>
        <v>0.21612149532710281</v>
      </c>
      <c r="BK57" s="92">
        <v>19261950</v>
      </c>
      <c r="BL57" s="92">
        <v>19261950</v>
      </c>
      <c r="BM57" s="92">
        <f t="shared" si="28"/>
        <v>104118.64864864865</v>
      </c>
      <c r="BN57" s="92">
        <f t="shared" si="29"/>
        <v>104118.64864864865</v>
      </c>
      <c r="BO57" s="92">
        <f>'市区町村別_在宅(医科)'!BO57</f>
        <v>25056</v>
      </c>
      <c r="BP57" s="92">
        <f t="shared" si="52"/>
        <v>1708</v>
      </c>
      <c r="BQ57" s="92">
        <f t="shared" si="52"/>
        <v>1708</v>
      </c>
      <c r="BR57" s="62">
        <f t="shared" si="31"/>
        <v>6.816730523627075E-2</v>
      </c>
      <c r="BS57" s="62">
        <f t="shared" si="32"/>
        <v>6.816730523627075E-2</v>
      </c>
      <c r="BT57" s="92">
        <f t="shared" si="53"/>
        <v>218620590</v>
      </c>
      <c r="BU57" s="92">
        <f t="shared" si="53"/>
        <v>218620590</v>
      </c>
      <c r="BV57" s="92">
        <f t="shared" si="34"/>
        <v>127998.00351288056</v>
      </c>
      <c r="BW57" s="92">
        <f t="shared" si="35"/>
        <v>127998.00351288056</v>
      </c>
      <c r="BY57" s="184">
        <v>51</v>
      </c>
      <c r="BZ57" s="63" t="s">
        <v>50</v>
      </c>
      <c r="CA57" s="142">
        <v>24024</v>
      </c>
      <c r="CB57" s="142">
        <v>1565</v>
      </c>
      <c r="CC57" s="142">
        <v>1565</v>
      </c>
      <c r="CD57" s="29">
        <v>6.5143190143190144E-2</v>
      </c>
      <c r="CE57" s="29">
        <v>6.5143190143190144E-2</v>
      </c>
      <c r="CF57" s="142">
        <v>188888340</v>
      </c>
      <c r="CG57" s="142">
        <v>188437060</v>
      </c>
      <c r="CH57" s="142">
        <v>120695.4249201278</v>
      </c>
      <c r="CI57" s="142">
        <v>120407.06709265176</v>
      </c>
      <c r="CK57" s="47" t="str">
        <f t="shared" si="36"/>
        <v>堺市北区</v>
      </c>
      <c r="CL57" s="105">
        <f t="shared" si="54"/>
        <v>6.6342628123134642E-2</v>
      </c>
      <c r="CM57" s="105">
        <f t="shared" si="37"/>
        <v>6.6000000000000003E-2</v>
      </c>
      <c r="CN57" s="105">
        <f t="shared" si="38"/>
        <v>6.3592724710441709E-2</v>
      </c>
      <c r="CO57" s="105">
        <f t="shared" si="39"/>
        <v>6.4000000000000001E-2</v>
      </c>
      <c r="CP57" s="182">
        <f t="shared" si="40"/>
        <v>0.20000000000000018</v>
      </c>
      <c r="CQ57" s="47" t="str">
        <f t="shared" si="41"/>
        <v>堺市北区</v>
      </c>
      <c r="CR57" s="105">
        <f t="shared" si="55"/>
        <v>6.6214718171740433E-2</v>
      </c>
      <c r="CS57" s="105">
        <f t="shared" si="42"/>
        <v>6.6000000000000003E-2</v>
      </c>
      <c r="CT57" s="105">
        <f t="shared" si="43"/>
        <v>6.341656757827982E-2</v>
      </c>
      <c r="CU57" s="105">
        <f t="shared" si="44"/>
        <v>6.3E-2</v>
      </c>
      <c r="CV57" s="182">
        <f t="shared" si="45"/>
        <v>0.30000000000000027</v>
      </c>
      <c r="CW57" s="48"/>
      <c r="CX57" s="105">
        <f t="shared" si="46"/>
        <v>7.1999999999999995E-2</v>
      </c>
      <c r="CY57" s="105">
        <f t="shared" si="47"/>
        <v>7.0999999999999994E-2</v>
      </c>
      <c r="CZ57" s="182">
        <f t="shared" si="48"/>
        <v>0.10000000000000009</v>
      </c>
      <c r="DA57" s="105">
        <f t="shared" si="49"/>
        <v>7.1999999999999995E-2</v>
      </c>
      <c r="DB57" s="105">
        <f t="shared" si="50"/>
        <v>7.0999999999999994E-2</v>
      </c>
      <c r="DC57" s="182">
        <f t="shared" si="51"/>
        <v>0.10000000000000009</v>
      </c>
      <c r="DD57" s="212">
        <v>0</v>
      </c>
    </row>
    <row r="58" spans="2:108" s="18" customFormat="1" ht="13.5" customHeight="1">
      <c r="B58" s="61">
        <v>52</v>
      </c>
      <c r="C58" s="63" t="s">
        <v>6</v>
      </c>
      <c r="D58" s="170">
        <f>'市区町村別_在宅(医科)'!D58</f>
        <v>7</v>
      </c>
      <c r="E58" s="92">
        <v>0</v>
      </c>
      <c r="F58" s="92">
        <v>0</v>
      </c>
      <c r="G58" s="62">
        <f t="shared" si="2"/>
        <v>0</v>
      </c>
      <c r="H58" s="62">
        <f t="shared" si="3"/>
        <v>0</v>
      </c>
      <c r="I58" s="92">
        <v>0</v>
      </c>
      <c r="J58" s="92">
        <v>0</v>
      </c>
      <c r="K58" s="92" t="str">
        <f t="shared" si="4"/>
        <v>-</v>
      </c>
      <c r="L58" s="92" t="str">
        <f t="shared" si="5"/>
        <v>-</v>
      </c>
      <c r="M58" s="170">
        <f>'市区町村別_在宅(医科)'!M58</f>
        <v>23</v>
      </c>
      <c r="N58" s="92">
        <v>4</v>
      </c>
      <c r="O58" s="92">
        <v>4</v>
      </c>
      <c r="P58" s="62">
        <f t="shared" si="6"/>
        <v>0.17391304347826086</v>
      </c>
      <c r="Q58" s="62">
        <f t="shared" si="7"/>
        <v>0.17391304347826086</v>
      </c>
      <c r="R58" s="92">
        <v>653020</v>
      </c>
      <c r="S58" s="92">
        <v>653020</v>
      </c>
      <c r="T58" s="92">
        <f t="shared" si="8"/>
        <v>163255</v>
      </c>
      <c r="U58" s="92">
        <f t="shared" si="9"/>
        <v>163255</v>
      </c>
      <c r="V58" s="170">
        <f>'市区町村別_在宅(医科)'!V58</f>
        <v>7375</v>
      </c>
      <c r="W58" s="92">
        <v>117</v>
      </c>
      <c r="X58" s="92">
        <v>117</v>
      </c>
      <c r="Y58" s="62">
        <f t="shared" si="10"/>
        <v>1.5864406779661017E-2</v>
      </c>
      <c r="Z58" s="62">
        <f t="shared" si="11"/>
        <v>1.5864406779661017E-2</v>
      </c>
      <c r="AA58" s="92">
        <v>13321410</v>
      </c>
      <c r="AB58" s="92">
        <v>13281100</v>
      </c>
      <c r="AC58" s="92">
        <f t="shared" si="12"/>
        <v>113858.20512820513</v>
      </c>
      <c r="AD58" s="92">
        <f t="shared" si="13"/>
        <v>113513.67521367522</v>
      </c>
      <c r="AE58" s="92">
        <f>'市区町村別_在宅(医科)'!AE58</f>
        <v>6225</v>
      </c>
      <c r="AF58" s="92">
        <v>283</v>
      </c>
      <c r="AG58" s="92">
        <v>281</v>
      </c>
      <c r="AH58" s="62">
        <f t="shared" si="14"/>
        <v>4.5461847389558233E-2</v>
      </c>
      <c r="AI58" s="62">
        <f t="shared" si="15"/>
        <v>4.5140562248995986E-2</v>
      </c>
      <c r="AJ58" s="92">
        <v>33151430</v>
      </c>
      <c r="AK58" s="92">
        <v>32667070</v>
      </c>
      <c r="AL58" s="92">
        <f t="shared" si="16"/>
        <v>117142.86219081272</v>
      </c>
      <c r="AM58" s="92">
        <f t="shared" si="17"/>
        <v>116252.91814946619</v>
      </c>
      <c r="AN58" s="92">
        <f>'市区町村別_在宅(医科)'!AN58</f>
        <v>3913</v>
      </c>
      <c r="AO58" s="92">
        <v>410</v>
      </c>
      <c r="AP58" s="92">
        <v>410</v>
      </c>
      <c r="AQ58" s="62">
        <f t="shared" si="18"/>
        <v>0.10477894198824432</v>
      </c>
      <c r="AR58" s="62">
        <f t="shared" si="19"/>
        <v>0.10477894198824432</v>
      </c>
      <c r="AS58" s="92">
        <v>47767210</v>
      </c>
      <c r="AT58" s="92">
        <v>47585250</v>
      </c>
      <c r="AU58" s="92">
        <f t="shared" si="20"/>
        <v>116505.39024390244</v>
      </c>
      <c r="AV58" s="92">
        <f t="shared" si="21"/>
        <v>116061.58536585367</v>
      </c>
      <c r="AW58" s="92">
        <f>'市区町村別_在宅(医科)'!AW58</f>
        <v>2089</v>
      </c>
      <c r="AX58" s="92">
        <v>452</v>
      </c>
      <c r="AY58" s="92">
        <v>449</v>
      </c>
      <c r="AZ58" s="62">
        <f t="shared" si="22"/>
        <v>0.21637146960268072</v>
      </c>
      <c r="BA58" s="62">
        <f t="shared" si="23"/>
        <v>0.21493537577788416</v>
      </c>
      <c r="BB58" s="92">
        <v>49631840</v>
      </c>
      <c r="BC58" s="92">
        <v>49261640</v>
      </c>
      <c r="BD58" s="92">
        <f t="shared" si="24"/>
        <v>109804.95575221239</v>
      </c>
      <c r="BE58" s="92">
        <f t="shared" si="25"/>
        <v>109714.12026726057</v>
      </c>
      <c r="BF58" s="92">
        <f>'市区町村別_在宅(医科)'!BF58</f>
        <v>846</v>
      </c>
      <c r="BG58" s="92">
        <v>242</v>
      </c>
      <c r="BH58" s="92">
        <v>241</v>
      </c>
      <c r="BI58" s="62">
        <f t="shared" si="26"/>
        <v>0.2860520094562648</v>
      </c>
      <c r="BJ58" s="62">
        <f t="shared" si="27"/>
        <v>0.28486997635933808</v>
      </c>
      <c r="BK58" s="92">
        <v>24251000</v>
      </c>
      <c r="BL58" s="92">
        <v>24104110</v>
      </c>
      <c r="BM58" s="92">
        <f t="shared" si="28"/>
        <v>100210.74380165289</v>
      </c>
      <c r="BN58" s="92">
        <f t="shared" si="29"/>
        <v>100017.05394190871</v>
      </c>
      <c r="BO58" s="92">
        <f>'市区町村別_在宅(医科)'!BO58</f>
        <v>20478</v>
      </c>
      <c r="BP58" s="92">
        <f t="shared" si="52"/>
        <v>1508</v>
      </c>
      <c r="BQ58" s="92">
        <f t="shared" si="52"/>
        <v>1502</v>
      </c>
      <c r="BR58" s="62">
        <f t="shared" si="31"/>
        <v>7.3640003906631502E-2</v>
      </c>
      <c r="BS58" s="62">
        <f t="shared" si="32"/>
        <v>7.3347006543607776E-2</v>
      </c>
      <c r="BT58" s="92">
        <f t="shared" si="53"/>
        <v>168775910</v>
      </c>
      <c r="BU58" s="92">
        <f t="shared" si="53"/>
        <v>167552190</v>
      </c>
      <c r="BV58" s="92">
        <f t="shared" si="34"/>
        <v>111920.36472148541</v>
      </c>
      <c r="BW58" s="92">
        <f t="shared" si="35"/>
        <v>111552.72303595206</v>
      </c>
      <c r="BY58" s="184">
        <v>52</v>
      </c>
      <c r="BZ58" s="63" t="s">
        <v>6</v>
      </c>
      <c r="CA58" s="142">
        <v>19635</v>
      </c>
      <c r="CB58" s="142">
        <v>1416</v>
      </c>
      <c r="CC58" s="142">
        <v>1369</v>
      </c>
      <c r="CD58" s="29">
        <v>7.2116119174942706E-2</v>
      </c>
      <c r="CE58" s="29">
        <v>6.9722434428316785E-2</v>
      </c>
      <c r="CF58" s="142">
        <v>155124770</v>
      </c>
      <c r="CG58" s="142">
        <v>152206520</v>
      </c>
      <c r="CH58" s="142">
        <v>109551.39124293785</v>
      </c>
      <c r="CI58" s="142">
        <v>111180.80350620892</v>
      </c>
      <c r="CK58" s="47" t="str">
        <f t="shared" si="36"/>
        <v>高槻市</v>
      </c>
      <c r="CL58" s="105">
        <f t="shared" si="54"/>
        <v>6.5994970551254056E-2</v>
      </c>
      <c r="CM58" s="105">
        <f t="shared" si="37"/>
        <v>6.6000000000000003E-2</v>
      </c>
      <c r="CN58" s="105">
        <f t="shared" si="38"/>
        <v>6.4377168840492993E-2</v>
      </c>
      <c r="CO58" s="105">
        <f t="shared" si="39"/>
        <v>6.4000000000000001E-2</v>
      </c>
      <c r="CP58" s="182">
        <f t="shared" si="40"/>
        <v>0.20000000000000018</v>
      </c>
      <c r="CQ58" s="47" t="str">
        <f t="shared" si="41"/>
        <v>高槻市</v>
      </c>
      <c r="CR58" s="105">
        <f t="shared" si="55"/>
        <v>6.5994970551254056E-2</v>
      </c>
      <c r="CS58" s="105">
        <f t="shared" si="42"/>
        <v>6.6000000000000003E-2</v>
      </c>
      <c r="CT58" s="105">
        <f t="shared" si="43"/>
        <v>6.3659207849706828E-2</v>
      </c>
      <c r="CU58" s="105">
        <f t="shared" si="44"/>
        <v>6.4000000000000001E-2</v>
      </c>
      <c r="CV58" s="182">
        <f t="shared" si="45"/>
        <v>0.20000000000000018</v>
      </c>
      <c r="CW58" s="48"/>
      <c r="CX58" s="105">
        <f t="shared" si="46"/>
        <v>7.1999999999999995E-2</v>
      </c>
      <c r="CY58" s="105">
        <f t="shared" si="47"/>
        <v>7.0999999999999994E-2</v>
      </c>
      <c r="CZ58" s="182">
        <f t="shared" si="48"/>
        <v>0.10000000000000009</v>
      </c>
      <c r="DA58" s="105">
        <f t="shared" si="49"/>
        <v>7.1999999999999995E-2</v>
      </c>
      <c r="DB58" s="105">
        <f t="shared" si="50"/>
        <v>7.0999999999999994E-2</v>
      </c>
      <c r="DC58" s="182">
        <f t="shared" si="51"/>
        <v>0.10000000000000009</v>
      </c>
      <c r="DD58" s="212">
        <v>0</v>
      </c>
    </row>
    <row r="59" spans="2:108" s="18" customFormat="1" ht="13.5" customHeight="1">
      <c r="B59" s="61">
        <v>53</v>
      </c>
      <c r="C59" s="63" t="s">
        <v>24</v>
      </c>
      <c r="D59" s="170">
        <f>'市区町村別_在宅(医科)'!D59</f>
        <v>34</v>
      </c>
      <c r="E59" s="92">
        <v>1</v>
      </c>
      <c r="F59" s="92">
        <v>1</v>
      </c>
      <c r="G59" s="62">
        <f t="shared" si="2"/>
        <v>2.9411764705882353E-2</v>
      </c>
      <c r="H59" s="62">
        <f t="shared" si="3"/>
        <v>2.9411764705882353E-2</v>
      </c>
      <c r="I59" s="92">
        <v>132700</v>
      </c>
      <c r="J59" s="92">
        <v>132700</v>
      </c>
      <c r="K59" s="92">
        <f t="shared" si="4"/>
        <v>132700</v>
      </c>
      <c r="L59" s="92">
        <f t="shared" si="5"/>
        <v>132700</v>
      </c>
      <c r="M59" s="170">
        <f>'市区町村別_在宅(医科)'!M59</f>
        <v>76</v>
      </c>
      <c r="N59" s="92">
        <v>8</v>
      </c>
      <c r="O59" s="92">
        <v>8</v>
      </c>
      <c r="P59" s="62">
        <f t="shared" si="6"/>
        <v>0.10526315789473684</v>
      </c>
      <c r="Q59" s="62">
        <f t="shared" si="7"/>
        <v>0.10526315789473684</v>
      </c>
      <c r="R59" s="92">
        <v>1467960</v>
      </c>
      <c r="S59" s="92">
        <v>1467960</v>
      </c>
      <c r="T59" s="92">
        <f t="shared" si="8"/>
        <v>183495</v>
      </c>
      <c r="U59" s="92">
        <f t="shared" si="9"/>
        <v>183495</v>
      </c>
      <c r="V59" s="170">
        <f>'市区町村別_在宅(医科)'!V59</f>
        <v>4078</v>
      </c>
      <c r="W59" s="92">
        <v>69</v>
      </c>
      <c r="X59" s="92">
        <v>69</v>
      </c>
      <c r="Y59" s="62">
        <f t="shared" si="10"/>
        <v>1.6920058852378617E-2</v>
      </c>
      <c r="Z59" s="62">
        <f t="shared" si="11"/>
        <v>1.6920058852378617E-2</v>
      </c>
      <c r="AA59" s="92">
        <v>7339580</v>
      </c>
      <c r="AB59" s="92">
        <v>7339580</v>
      </c>
      <c r="AC59" s="92">
        <f t="shared" si="12"/>
        <v>106370.72463768115</v>
      </c>
      <c r="AD59" s="92">
        <f t="shared" si="13"/>
        <v>106370.72463768115</v>
      </c>
      <c r="AE59" s="92">
        <f>'市区町村別_在宅(医科)'!AE59</f>
        <v>3611</v>
      </c>
      <c r="AF59" s="92">
        <v>165</v>
      </c>
      <c r="AG59" s="92">
        <v>165</v>
      </c>
      <c r="AH59" s="62">
        <f t="shared" si="14"/>
        <v>4.5693713652727778E-2</v>
      </c>
      <c r="AI59" s="62">
        <f t="shared" si="15"/>
        <v>4.5693713652727778E-2</v>
      </c>
      <c r="AJ59" s="92">
        <v>19824370</v>
      </c>
      <c r="AK59" s="92">
        <v>19824370</v>
      </c>
      <c r="AL59" s="92">
        <f t="shared" si="16"/>
        <v>120147.69696969698</v>
      </c>
      <c r="AM59" s="92">
        <f t="shared" si="17"/>
        <v>120147.69696969698</v>
      </c>
      <c r="AN59" s="92">
        <f>'市区町村別_在宅(医科)'!AN59</f>
        <v>2217</v>
      </c>
      <c r="AO59" s="92">
        <v>189</v>
      </c>
      <c r="AP59" s="92">
        <v>189</v>
      </c>
      <c r="AQ59" s="62">
        <f t="shared" si="18"/>
        <v>8.5250338294993233E-2</v>
      </c>
      <c r="AR59" s="62">
        <f t="shared" si="19"/>
        <v>8.5250338294993233E-2</v>
      </c>
      <c r="AS59" s="92">
        <v>19313830</v>
      </c>
      <c r="AT59" s="92">
        <v>19313830</v>
      </c>
      <c r="AU59" s="92">
        <f t="shared" si="20"/>
        <v>102189.57671957673</v>
      </c>
      <c r="AV59" s="92">
        <f t="shared" si="21"/>
        <v>102189.57671957673</v>
      </c>
      <c r="AW59" s="92">
        <f>'市区町村別_在宅(医科)'!AW59</f>
        <v>992</v>
      </c>
      <c r="AX59" s="92">
        <v>174</v>
      </c>
      <c r="AY59" s="92">
        <v>174</v>
      </c>
      <c r="AZ59" s="62">
        <f t="shared" si="22"/>
        <v>0.17540322580645162</v>
      </c>
      <c r="BA59" s="62">
        <f t="shared" si="23"/>
        <v>0.17540322580645162</v>
      </c>
      <c r="BB59" s="92">
        <v>18446920</v>
      </c>
      <c r="BC59" s="92">
        <v>18446920</v>
      </c>
      <c r="BD59" s="92">
        <f t="shared" si="24"/>
        <v>106016.7816091954</v>
      </c>
      <c r="BE59" s="92">
        <f t="shared" si="25"/>
        <v>106016.7816091954</v>
      </c>
      <c r="BF59" s="92">
        <f>'市区町村別_在宅(医科)'!BF59</f>
        <v>395</v>
      </c>
      <c r="BG59" s="92">
        <v>102</v>
      </c>
      <c r="BH59" s="92">
        <v>102</v>
      </c>
      <c r="BI59" s="62">
        <f t="shared" si="26"/>
        <v>0.25822784810126581</v>
      </c>
      <c r="BJ59" s="62">
        <f t="shared" si="27"/>
        <v>0.25822784810126581</v>
      </c>
      <c r="BK59" s="92">
        <v>11282220</v>
      </c>
      <c r="BL59" s="92">
        <v>11282220</v>
      </c>
      <c r="BM59" s="92">
        <f t="shared" si="28"/>
        <v>110610</v>
      </c>
      <c r="BN59" s="92">
        <f t="shared" si="29"/>
        <v>110610</v>
      </c>
      <c r="BO59" s="92">
        <f>'市区町村別_在宅(医科)'!BO59</f>
        <v>11403</v>
      </c>
      <c r="BP59" s="92">
        <f t="shared" si="52"/>
        <v>708</v>
      </c>
      <c r="BQ59" s="92">
        <f t="shared" si="52"/>
        <v>708</v>
      </c>
      <c r="BR59" s="62">
        <f t="shared" si="31"/>
        <v>6.2088923967377009E-2</v>
      </c>
      <c r="BS59" s="62">
        <f t="shared" si="32"/>
        <v>6.2088923967377009E-2</v>
      </c>
      <c r="BT59" s="92">
        <f t="shared" si="53"/>
        <v>77807580</v>
      </c>
      <c r="BU59" s="92">
        <f t="shared" si="53"/>
        <v>77807580</v>
      </c>
      <c r="BV59" s="92">
        <f t="shared" si="34"/>
        <v>109897.71186440678</v>
      </c>
      <c r="BW59" s="92">
        <f t="shared" si="35"/>
        <v>109897.71186440678</v>
      </c>
      <c r="BY59" s="184">
        <v>53</v>
      </c>
      <c r="BZ59" s="63" t="s">
        <v>24</v>
      </c>
      <c r="CA59" s="142">
        <v>11060</v>
      </c>
      <c r="CB59" s="142">
        <v>656</v>
      </c>
      <c r="CC59" s="142">
        <v>654</v>
      </c>
      <c r="CD59" s="29">
        <v>5.9312839059674501E-2</v>
      </c>
      <c r="CE59" s="29">
        <v>5.9132007233273054E-2</v>
      </c>
      <c r="CF59" s="142">
        <v>71642750</v>
      </c>
      <c r="CG59" s="142">
        <v>71483470</v>
      </c>
      <c r="CH59" s="142">
        <v>109211.50914634146</v>
      </c>
      <c r="CI59" s="142">
        <v>109301.94189602447</v>
      </c>
      <c r="CK59" s="47" t="str">
        <f t="shared" si="36"/>
        <v>此花区</v>
      </c>
      <c r="CL59" s="105">
        <f t="shared" si="54"/>
        <v>6.5601597603594602E-2</v>
      </c>
      <c r="CM59" s="105">
        <f t="shared" si="37"/>
        <v>6.6000000000000003E-2</v>
      </c>
      <c r="CN59" s="105">
        <f t="shared" si="38"/>
        <v>6.4236111111111105E-2</v>
      </c>
      <c r="CO59" s="105">
        <f t="shared" si="39"/>
        <v>6.4000000000000001E-2</v>
      </c>
      <c r="CP59" s="182">
        <f t="shared" si="40"/>
        <v>0.20000000000000018</v>
      </c>
      <c r="CQ59" s="47" t="str">
        <f t="shared" si="41"/>
        <v>此花区</v>
      </c>
      <c r="CR59" s="105">
        <f t="shared" si="55"/>
        <v>6.5601597603594602E-2</v>
      </c>
      <c r="CS59" s="105">
        <f t="shared" si="42"/>
        <v>6.6000000000000003E-2</v>
      </c>
      <c r="CT59" s="105">
        <f t="shared" si="43"/>
        <v>6.4236111111111105E-2</v>
      </c>
      <c r="CU59" s="105">
        <f t="shared" si="44"/>
        <v>6.4000000000000001E-2</v>
      </c>
      <c r="CV59" s="182">
        <f t="shared" si="45"/>
        <v>0.20000000000000018</v>
      </c>
      <c r="CW59" s="48"/>
      <c r="CX59" s="105">
        <f t="shared" si="46"/>
        <v>7.1999999999999995E-2</v>
      </c>
      <c r="CY59" s="105">
        <f t="shared" si="47"/>
        <v>7.0999999999999994E-2</v>
      </c>
      <c r="CZ59" s="182">
        <f t="shared" si="48"/>
        <v>0.10000000000000009</v>
      </c>
      <c r="DA59" s="105">
        <f t="shared" si="49"/>
        <v>7.1999999999999995E-2</v>
      </c>
      <c r="DB59" s="105">
        <f t="shared" si="50"/>
        <v>7.0999999999999994E-2</v>
      </c>
      <c r="DC59" s="182">
        <f t="shared" si="51"/>
        <v>0.10000000000000009</v>
      </c>
      <c r="DD59" s="212">
        <v>0</v>
      </c>
    </row>
    <row r="60" spans="2:108" s="18" customFormat="1" ht="13.5" customHeight="1">
      <c r="B60" s="61">
        <v>54</v>
      </c>
      <c r="C60" s="63" t="s">
        <v>30</v>
      </c>
      <c r="D60" s="170">
        <f>'市区町村別_在宅(医科)'!D60</f>
        <v>50</v>
      </c>
      <c r="E60" s="92">
        <v>13</v>
      </c>
      <c r="F60" s="92">
        <v>13</v>
      </c>
      <c r="G60" s="62">
        <f t="shared" si="2"/>
        <v>0.26</v>
      </c>
      <c r="H60" s="62">
        <f t="shared" si="3"/>
        <v>0.26</v>
      </c>
      <c r="I60" s="92">
        <v>2064100</v>
      </c>
      <c r="J60" s="92">
        <v>2064100</v>
      </c>
      <c r="K60" s="92">
        <f t="shared" si="4"/>
        <v>158776.92307692306</v>
      </c>
      <c r="L60" s="92">
        <f t="shared" si="5"/>
        <v>158776.92307692306</v>
      </c>
      <c r="M60" s="170">
        <f>'市区町村別_在宅(医科)'!M60</f>
        <v>157</v>
      </c>
      <c r="N60" s="92">
        <v>17</v>
      </c>
      <c r="O60" s="92">
        <v>17</v>
      </c>
      <c r="P60" s="62">
        <f t="shared" si="6"/>
        <v>0.10828025477707007</v>
      </c>
      <c r="Q60" s="62">
        <f t="shared" si="7"/>
        <v>0.10828025477707007</v>
      </c>
      <c r="R60" s="92">
        <v>2827080</v>
      </c>
      <c r="S60" s="92">
        <v>2827080</v>
      </c>
      <c r="T60" s="92">
        <f t="shared" si="8"/>
        <v>166298.82352941178</v>
      </c>
      <c r="U60" s="92">
        <f t="shared" si="9"/>
        <v>166298.82352941178</v>
      </c>
      <c r="V60" s="170">
        <f>'市区町村別_在宅(医科)'!V60</f>
        <v>6847</v>
      </c>
      <c r="W60" s="92">
        <v>141</v>
      </c>
      <c r="X60" s="92">
        <v>141</v>
      </c>
      <c r="Y60" s="62">
        <f t="shared" si="10"/>
        <v>2.0592960420622169E-2</v>
      </c>
      <c r="Z60" s="62">
        <f t="shared" si="11"/>
        <v>2.0592960420622169E-2</v>
      </c>
      <c r="AA60" s="92">
        <v>17465460</v>
      </c>
      <c r="AB60" s="92">
        <v>17465460</v>
      </c>
      <c r="AC60" s="92">
        <f t="shared" si="12"/>
        <v>123868.51063829787</v>
      </c>
      <c r="AD60" s="92">
        <f t="shared" si="13"/>
        <v>123868.51063829787</v>
      </c>
      <c r="AE60" s="92">
        <f>'市区町村別_在宅(医科)'!AE60</f>
        <v>5953</v>
      </c>
      <c r="AF60" s="92">
        <v>318</v>
      </c>
      <c r="AG60" s="92">
        <v>318</v>
      </c>
      <c r="AH60" s="62">
        <f t="shared" si="14"/>
        <v>5.3418444481773894E-2</v>
      </c>
      <c r="AI60" s="62">
        <f t="shared" si="15"/>
        <v>5.3418444481773894E-2</v>
      </c>
      <c r="AJ60" s="92">
        <v>38358370</v>
      </c>
      <c r="AK60" s="92">
        <v>38358370</v>
      </c>
      <c r="AL60" s="92">
        <f t="shared" si="16"/>
        <v>120623.80503144654</v>
      </c>
      <c r="AM60" s="92">
        <f t="shared" si="17"/>
        <v>120623.80503144654</v>
      </c>
      <c r="AN60" s="92">
        <f>'市区町村別_在宅(医科)'!AN60</f>
        <v>3757</v>
      </c>
      <c r="AO60" s="92">
        <v>455</v>
      </c>
      <c r="AP60" s="92">
        <v>455</v>
      </c>
      <c r="AQ60" s="62">
        <f t="shared" si="18"/>
        <v>0.12110726643598616</v>
      </c>
      <c r="AR60" s="62">
        <f t="shared" si="19"/>
        <v>0.12110726643598616</v>
      </c>
      <c r="AS60" s="92">
        <v>56583540</v>
      </c>
      <c r="AT60" s="92">
        <v>56583540</v>
      </c>
      <c r="AU60" s="92">
        <f t="shared" si="20"/>
        <v>124359.42857142857</v>
      </c>
      <c r="AV60" s="92">
        <f t="shared" si="21"/>
        <v>124359.42857142857</v>
      </c>
      <c r="AW60" s="92">
        <f>'市区町村別_在宅(医科)'!AW60</f>
        <v>1790</v>
      </c>
      <c r="AX60" s="92">
        <v>362</v>
      </c>
      <c r="AY60" s="92">
        <v>362</v>
      </c>
      <c r="AZ60" s="62">
        <f t="shared" si="22"/>
        <v>0.20223463687150839</v>
      </c>
      <c r="BA60" s="62">
        <f t="shared" si="23"/>
        <v>0.20223463687150839</v>
      </c>
      <c r="BB60" s="92">
        <v>41589160</v>
      </c>
      <c r="BC60" s="92">
        <v>41589160</v>
      </c>
      <c r="BD60" s="92">
        <f t="shared" si="24"/>
        <v>114887.18232044199</v>
      </c>
      <c r="BE60" s="92">
        <f t="shared" si="25"/>
        <v>114887.18232044199</v>
      </c>
      <c r="BF60" s="92">
        <f>'市区町村別_在宅(医科)'!BF60</f>
        <v>658</v>
      </c>
      <c r="BG60" s="92">
        <v>155</v>
      </c>
      <c r="BH60" s="92">
        <v>155</v>
      </c>
      <c r="BI60" s="62">
        <f t="shared" si="26"/>
        <v>0.23556231003039513</v>
      </c>
      <c r="BJ60" s="62">
        <f t="shared" si="27"/>
        <v>0.23556231003039513</v>
      </c>
      <c r="BK60" s="92">
        <v>17061680</v>
      </c>
      <c r="BL60" s="92">
        <v>17061680</v>
      </c>
      <c r="BM60" s="92">
        <f t="shared" si="28"/>
        <v>110075.35483870968</v>
      </c>
      <c r="BN60" s="92">
        <f t="shared" si="29"/>
        <v>110075.35483870968</v>
      </c>
      <c r="BO60" s="92">
        <f>'市区町村別_在宅(医科)'!BO60</f>
        <v>19212</v>
      </c>
      <c r="BP60" s="92">
        <f t="shared" si="52"/>
        <v>1461</v>
      </c>
      <c r="BQ60" s="92">
        <f t="shared" si="52"/>
        <v>1461</v>
      </c>
      <c r="BR60" s="62">
        <f t="shared" si="31"/>
        <v>7.6046221111805118E-2</v>
      </c>
      <c r="BS60" s="62">
        <f t="shared" si="32"/>
        <v>7.6046221111805118E-2</v>
      </c>
      <c r="BT60" s="92">
        <f t="shared" si="53"/>
        <v>175949390</v>
      </c>
      <c r="BU60" s="92">
        <f t="shared" si="53"/>
        <v>175949390</v>
      </c>
      <c r="BV60" s="92">
        <f t="shared" si="34"/>
        <v>120430.79397672827</v>
      </c>
      <c r="BW60" s="92">
        <f t="shared" si="35"/>
        <v>120430.79397672827</v>
      </c>
      <c r="BY60" s="184">
        <v>54</v>
      </c>
      <c r="BZ60" s="63" t="s">
        <v>30</v>
      </c>
      <c r="CA60" s="142">
        <v>18634</v>
      </c>
      <c r="CB60" s="142">
        <v>1394</v>
      </c>
      <c r="CC60" s="142">
        <v>1392</v>
      </c>
      <c r="CD60" s="29">
        <v>7.4809488032628532E-2</v>
      </c>
      <c r="CE60" s="29">
        <v>7.4702157346785453E-2</v>
      </c>
      <c r="CF60" s="142">
        <v>157745670</v>
      </c>
      <c r="CG60" s="142">
        <v>157324470</v>
      </c>
      <c r="CH60" s="142">
        <v>113160.45193687231</v>
      </c>
      <c r="CI60" s="142">
        <v>113020.4525862069</v>
      </c>
      <c r="CK60" s="47" t="str">
        <f t="shared" si="36"/>
        <v>松原市</v>
      </c>
      <c r="CL60" s="105">
        <f t="shared" si="54"/>
        <v>6.5511976333619618E-2</v>
      </c>
      <c r="CM60" s="105">
        <f t="shared" si="37"/>
        <v>6.6000000000000003E-2</v>
      </c>
      <c r="CN60" s="105">
        <f t="shared" si="38"/>
        <v>6.3239936858721382E-2</v>
      </c>
      <c r="CO60" s="105">
        <f t="shared" si="39"/>
        <v>6.3E-2</v>
      </c>
      <c r="CP60" s="182">
        <f t="shared" si="40"/>
        <v>0.30000000000000027</v>
      </c>
      <c r="CQ60" s="47" t="str">
        <f t="shared" si="41"/>
        <v>松原市</v>
      </c>
      <c r="CR60" s="105">
        <f t="shared" si="55"/>
        <v>6.5511976333619618E-2</v>
      </c>
      <c r="CS60" s="105">
        <f t="shared" si="42"/>
        <v>6.6000000000000003E-2</v>
      </c>
      <c r="CT60" s="105">
        <f t="shared" si="43"/>
        <v>6.3141278610891874E-2</v>
      </c>
      <c r="CU60" s="105">
        <f t="shared" si="44"/>
        <v>6.3E-2</v>
      </c>
      <c r="CV60" s="182">
        <f t="shared" si="45"/>
        <v>0.30000000000000027</v>
      </c>
      <c r="CW60" s="48"/>
      <c r="CX60" s="105">
        <f t="shared" si="46"/>
        <v>7.1999999999999995E-2</v>
      </c>
      <c r="CY60" s="105">
        <f t="shared" si="47"/>
        <v>7.0999999999999994E-2</v>
      </c>
      <c r="CZ60" s="182">
        <f t="shared" si="48"/>
        <v>0.10000000000000009</v>
      </c>
      <c r="DA60" s="105">
        <f t="shared" si="49"/>
        <v>7.1999999999999995E-2</v>
      </c>
      <c r="DB60" s="105">
        <f t="shared" si="50"/>
        <v>7.0999999999999994E-2</v>
      </c>
      <c r="DC60" s="182">
        <f t="shared" si="51"/>
        <v>0.10000000000000009</v>
      </c>
      <c r="DD60" s="212">
        <v>0</v>
      </c>
    </row>
    <row r="61" spans="2:108" s="18" customFormat="1" ht="13.5" customHeight="1">
      <c r="B61" s="61">
        <v>55</v>
      </c>
      <c r="C61" s="63" t="s">
        <v>19</v>
      </c>
      <c r="D61" s="170">
        <f>'市区町村別_在宅(医科)'!D61</f>
        <v>24</v>
      </c>
      <c r="E61" s="92">
        <v>2</v>
      </c>
      <c r="F61" s="92">
        <v>2</v>
      </c>
      <c r="G61" s="62">
        <f t="shared" si="2"/>
        <v>8.3333333333333329E-2</v>
      </c>
      <c r="H61" s="62">
        <f t="shared" si="3"/>
        <v>8.3333333333333329E-2</v>
      </c>
      <c r="I61" s="92">
        <v>189030</v>
      </c>
      <c r="J61" s="92">
        <v>189030</v>
      </c>
      <c r="K61" s="92">
        <f t="shared" si="4"/>
        <v>94515</v>
      </c>
      <c r="L61" s="92">
        <f t="shared" si="5"/>
        <v>94515</v>
      </c>
      <c r="M61" s="170">
        <f>'市区町村別_在宅(医科)'!M61</f>
        <v>105</v>
      </c>
      <c r="N61" s="92">
        <v>9</v>
      </c>
      <c r="O61" s="92">
        <v>9</v>
      </c>
      <c r="P61" s="62">
        <f t="shared" si="6"/>
        <v>8.5714285714285715E-2</v>
      </c>
      <c r="Q61" s="62">
        <f t="shared" si="7"/>
        <v>8.5714285714285715E-2</v>
      </c>
      <c r="R61" s="92">
        <v>1314860</v>
      </c>
      <c r="S61" s="92">
        <v>1314860</v>
      </c>
      <c r="T61" s="92">
        <f t="shared" si="8"/>
        <v>146095.55555555556</v>
      </c>
      <c r="U61" s="92">
        <f t="shared" si="9"/>
        <v>146095.55555555556</v>
      </c>
      <c r="V61" s="170">
        <f>'市区町村別_在宅(医科)'!V61</f>
        <v>7219</v>
      </c>
      <c r="W61" s="92">
        <v>136</v>
      </c>
      <c r="X61" s="92">
        <v>136</v>
      </c>
      <c r="Y61" s="62">
        <f t="shared" si="10"/>
        <v>1.883917440088655E-2</v>
      </c>
      <c r="Z61" s="62">
        <f t="shared" si="11"/>
        <v>1.883917440088655E-2</v>
      </c>
      <c r="AA61" s="92">
        <v>17902340</v>
      </c>
      <c r="AB61" s="92">
        <v>17902340</v>
      </c>
      <c r="AC61" s="92">
        <f t="shared" si="12"/>
        <v>131634.85294117648</v>
      </c>
      <c r="AD61" s="92">
        <f t="shared" si="13"/>
        <v>131634.85294117648</v>
      </c>
      <c r="AE61" s="92">
        <f>'市区町村別_在宅(医科)'!AE61</f>
        <v>6800</v>
      </c>
      <c r="AF61" s="92">
        <v>270</v>
      </c>
      <c r="AG61" s="92">
        <v>270</v>
      </c>
      <c r="AH61" s="62">
        <f t="shared" si="14"/>
        <v>3.9705882352941174E-2</v>
      </c>
      <c r="AI61" s="62">
        <f t="shared" si="15"/>
        <v>3.9705882352941174E-2</v>
      </c>
      <c r="AJ61" s="92">
        <v>37155520</v>
      </c>
      <c r="AK61" s="92">
        <v>37155520</v>
      </c>
      <c r="AL61" s="92">
        <f t="shared" si="16"/>
        <v>137613.03703703705</v>
      </c>
      <c r="AM61" s="92">
        <f t="shared" si="17"/>
        <v>137613.03703703705</v>
      </c>
      <c r="AN61" s="92">
        <f>'市区町村別_在宅(医科)'!AN61</f>
        <v>3966</v>
      </c>
      <c r="AO61" s="92">
        <v>389</v>
      </c>
      <c r="AP61" s="92">
        <v>389</v>
      </c>
      <c r="AQ61" s="62">
        <f t="shared" si="18"/>
        <v>9.8083711548159355E-2</v>
      </c>
      <c r="AR61" s="62">
        <f t="shared" si="19"/>
        <v>9.8083711548159355E-2</v>
      </c>
      <c r="AS61" s="92">
        <v>47755640</v>
      </c>
      <c r="AT61" s="92">
        <v>47755640</v>
      </c>
      <c r="AU61" s="92">
        <f t="shared" si="20"/>
        <v>122765.1413881748</v>
      </c>
      <c r="AV61" s="92">
        <f t="shared" si="21"/>
        <v>122765.1413881748</v>
      </c>
      <c r="AW61" s="92">
        <f>'市区町村別_在宅(医科)'!AW61</f>
        <v>1517</v>
      </c>
      <c r="AX61" s="92">
        <v>281</v>
      </c>
      <c r="AY61" s="92">
        <v>281</v>
      </c>
      <c r="AZ61" s="62">
        <f t="shared" si="22"/>
        <v>0.1852340145023072</v>
      </c>
      <c r="BA61" s="62">
        <f t="shared" si="23"/>
        <v>0.1852340145023072</v>
      </c>
      <c r="BB61" s="92">
        <v>32080870</v>
      </c>
      <c r="BC61" s="92">
        <v>32080870</v>
      </c>
      <c r="BD61" s="92">
        <f t="shared" si="24"/>
        <v>114166.79715302491</v>
      </c>
      <c r="BE61" s="92">
        <f t="shared" si="25"/>
        <v>114166.79715302491</v>
      </c>
      <c r="BF61" s="92">
        <f>'市区町村別_在宅(医科)'!BF61</f>
        <v>487</v>
      </c>
      <c r="BG61" s="92">
        <v>113</v>
      </c>
      <c r="BH61" s="92">
        <v>113</v>
      </c>
      <c r="BI61" s="62">
        <f t="shared" si="26"/>
        <v>0.23203285420944558</v>
      </c>
      <c r="BJ61" s="62">
        <f t="shared" si="27"/>
        <v>0.23203285420944558</v>
      </c>
      <c r="BK61" s="92">
        <v>15232560</v>
      </c>
      <c r="BL61" s="92">
        <v>15232560</v>
      </c>
      <c r="BM61" s="92">
        <f t="shared" si="28"/>
        <v>134801.41592920353</v>
      </c>
      <c r="BN61" s="92">
        <f t="shared" si="29"/>
        <v>134801.41592920353</v>
      </c>
      <c r="BO61" s="92">
        <f>'市区町村別_在宅(医科)'!BO61</f>
        <v>20118</v>
      </c>
      <c r="BP61" s="92">
        <f t="shared" si="52"/>
        <v>1200</v>
      </c>
      <c r="BQ61" s="92">
        <f t="shared" si="52"/>
        <v>1200</v>
      </c>
      <c r="BR61" s="62">
        <f t="shared" si="31"/>
        <v>5.9648076349537726E-2</v>
      </c>
      <c r="BS61" s="62">
        <f t="shared" si="32"/>
        <v>5.9648076349537726E-2</v>
      </c>
      <c r="BT61" s="92">
        <f t="shared" si="53"/>
        <v>151630820</v>
      </c>
      <c r="BU61" s="92">
        <f t="shared" si="53"/>
        <v>151630820</v>
      </c>
      <c r="BV61" s="92">
        <f t="shared" si="34"/>
        <v>126359.01666666666</v>
      </c>
      <c r="BW61" s="92">
        <f t="shared" si="35"/>
        <v>126359.01666666666</v>
      </c>
      <c r="BY61" s="184">
        <v>55</v>
      </c>
      <c r="BZ61" s="63" t="s">
        <v>19</v>
      </c>
      <c r="CA61" s="142">
        <v>19451</v>
      </c>
      <c r="CB61" s="142">
        <v>1176</v>
      </c>
      <c r="CC61" s="142">
        <v>1174</v>
      </c>
      <c r="CD61" s="29">
        <v>6.0459616472160811E-2</v>
      </c>
      <c r="CE61" s="29">
        <v>6.0356793995167343E-2</v>
      </c>
      <c r="CF61" s="142">
        <v>150085050</v>
      </c>
      <c r="CG61" s="142">
        <v>149994450</v>
      </c>
      <c r="CH61" s="142">
        <v>127623.34183673469</v>
      </c>
      <c r="CI61" s="142">
        <v>127763.58603066439</v>
      </c>
      <c r="CK61" s="47" t="str">
        <f t="shared" si="36"/>
        <v>大東市</v>
      </c>
      <c r="CL61" s="105">
        <f t="shared" si="54"/>
        <v>6.3561352142667019E-2</v>
      </c>
      <c r="CM61" s="105">
        <f t="shared" si="37"/>
        <v>6.4000000000000001E-2</v>
      </c>
      <c r="CN61" s="105">
        <f t="shared" si="38"/>
        <v>6.4717585940090638E-2</v>
      </c>
      <c r="CO61" s="105">
        <f t="shared" si="39"/>
        <v>6.5000000000000002E-2</v>
      </c>
      <c r="CP61" s="182">
        <f t="shared" si="40"/>
        <v>-0.10000000000000009</v>
      </c>
      <c r="CQ61" s="47" t="str">
        <f t="shared" si="41"/>
        <v>大東市</v>
      </c>
      <c r="CR61" s="105">
        <f t="shared" si="55"/>
        <v>6.3561352142667019E-2</v>
      </c>
      <c r="CS61" s="105">
        <f t="shared" si="42"/>
        <v>6.4000000000000001E-2</v>
      </c>
      <c r="CT61" s="105">
        <f t="shared" si="43"/>
        <v>6.4717585940090638E-2</v>
      </c>
      <c r="CU61" s="105">
        <f t="shared" si="44"/>
        <v>6.5000000000000002E-2</v>
      </c>
      <c r="CV61" s="182">
        <f t="shared" si="45"/>
        <v>-0.10000000000000009</v>
      </c>
      <c r="CW61" s="48"/>
      <c r="CX61" s="105">
        <f t="shared" si="46"/>
        <v>7.1999999999999995E-2</v>
      </c>
      <c r="CY61" s="105">
        <f t="shared" si="47"/>
        <v>7.0999999999999994E-2</v>
      </c>
      <c r="CZ61" s="182">
        <f t="shared" si="48"/>
        <v>0.10000000000000009</v>
      </c>
      <c r="DA61" s="105">
        <f t="shared" si="49"/>
        <v>7.1999999999999995E-2</v>
      </c>
      <c r="DB61" s="105">
        <f t="shared" si="50"/>
        <v>7.0999999999999994E-2</v>
      </c>
      <c r="DC61" s="182">
        <f t="shared" si="51"/>
        <v>0.10000000000000009</v>
      </c>
      <c r="DD61" s="212">
        <v>0</v>
      </c>
    </row>
    <row r="62" spans="2:108" s="18" customFormat="1" ht="13.5" customHeight="1">
      <c r="B62" s="61">
        <v>56</v>
      </c>
      <c r="C62" s="63" t="s">
        <v>12</v>
      </c>
      <c r="D62" s="170">
        <f>'市区町村別_在宅(医科)'!D62</f>
        <v>9</v>
      </c>
      <c r="E62" s="92">
        <v>2</v>
      </c>
      <c r="F62" s="92">
        <v>2</v>
      </c>
      <c r="G62" s="62">
        <f t="shared" si="2"/>
        <v>0.22222222222222221</v>
      </c>
      <c r="H62" s="62">
        <f t="shared" si="3"/>
        <v>0.22222222222222221</v>
      </c>
      <c r="I62" s="92">
        <v>548110</v>
      </c>
      <c r="J62" s="92">
        <v>548110</v>
      </c>
      <c r="K62" s="92">
        <f t="shared" si="4"/>
        <v>274055</v>
      </c>
      <c r="L62" s="92">
        <f t="shared" si="5"/>
        <v>274055</v>
      </c>
      <c r="M62" s="170">
        <f>'市区町村別_在宅(医科)'!M62</f>
        <v>57</v>
      </c>
      <c r="N62" s="92">
        <v>8</v>
      </c>
      <c r="O62" s="92">
        <v>8</v>
      </c>
      <c r="P62" s="62">
        <f t="shared" si="6"/>
        <v>0.14035087719298245</v>
      </c>
      <c r="Q62" s="62">
        <f t="shared" si="7"/>
        <v>0.14035087719298245</v>
      </c>
      <c r="R62" s="92">
        <v>1107100</v>
      </c>
      <c r="S62" s="92">
        <v>1107100</v>
      </c>
      <c r="T62" s="92">
        <f t="shared" si="8"/>
        <v>138387.5</v>
      </c>
      <c r="U62" s="92">
        <f t="shared" si="9"/>
        <v>138387.5</v>
      </c>
      <c r="V62" s="170">
        <f>'市区町村別_在宅(医科)'!V62</f>
        <v>4923</v>
      </c>
      <c r="W62" s="92">
        <v>95</v>
      </c>
      <c r="X62" s="92">
        <v>95</v>
      </c>
      <c r="Y62" s="62">
        <f t="shared" si="10"/>
        <v>1.92971765183831E-2</v>
      </c>
      <c r="Z62" s="62">
        <f t="shared" si="11"/>
        <v>1.92971765183831E-2</v>
      </c>
      <c r="AA62" s="92">
        <v>11139320</v>
      </c>
      <c r="AB62" s="92">
        <v>11139320</v>
      </c>
      <c r="AC62" s="92">
        <f t="shared" si="12"/>
        <v>117256</v>
      </c>
      <c r="AD62" s="92">
        <f t="shared" si="13"/>
        <v>117256</v>
      </c>
      <c r="AE62" s="92">
        <f>'市区町村別_在宅(医科)'!AE62</f>
        <v>4095</v>
      </c>
      <c r="AF62" s="92">
        <v>169</v>
      </c>
      <c r="AG62" s="92">
        <v>169</v>
      </c>
      <c r="AH62" s="62">
        <f t="shared" si="14"/>
        <v>4.1269841269841269E-2</v>
      </c>
      <c r="AI62" s="62">
        <f t="shared" si="15"/>
        <v>4.1269841269841269E-2</v>
      </c>
      <c r="AJ62" s="92">
        <v>19036690</v>
      </c>
      <c r="AK62" s="92">
        <v>19036690</v>
      </c>
      <c r="AL62" s="92">
        <f t="shared" si="16"/>
        <v>112643.13609467456</v>
      </c>
      <c r="AM62" s="92">
        <f t="shared" si="17"/>
        <v>112643.13609467456</v>
      </c>
      <c r="AN62" s="92">
        <f>'市区町村別_在宅(医科)'!AN62</f>
        <v>2267</v>
      </c>
      <c r="AO62" s="92">
        <v>238</v>
      </c>
      <c r="AP62" s="92">
        <v>238</v>
      </c>
      <c r="AQ62" s="62">
        <f t="shared" si="18"/>
        <v>0.10498456109395678</v>
      </c>
      <c r="AR62" s="62">
        <f t="shared" si="19"/>
        <v>0.10498456109395678</v>
      </c>
      <c r="AS62" s="92">
        <v>28518720</v>
      </c>
      <c r="AT62" s="92">
        <v>28518720</v>
      </c>
      <c r="AU62" s="92">
        <f t="shared" si="20"/>
        <v>119826.55462184874</v>
      </c>
      <c r="AV62" s="92">
        <f t="shared" si="21"/>
        <v>119826.55462184874</v>
      </c>
      <c r="AW62" s="92">
        <f>'市区町村別_在宅(医科)'!AW62</f>
        <v>943</v>
      </c>
      <c r="AX62" s="92">
        <v>183</v>
      </c>
      <c r="AY62" s="92">
        <v>183</v>
      </c>
      <c r="AZ62" s="62">
        <f t="shared" si="22"/>
        <v>0.19406150583244963</v>
      </c>
      <c r="BA62" s="62">
        <f t="shared" si="23"/>
        <v>0.19406150583244963</v>
      </c>
      <c r="BB62" s="92">
        <v>19832720</v>
      </c>
      <c r="BC62" s="92">
        <v>19832720</v>
      </c>
      <c r="BD62" s="92">
        <f t="shared" si="24"/>
        <v>108375.51912568306</v>
      </c>
      <c r="BE62" s="92">
        <f t="shared" si="25"/>
        <v>108375.51912568306</v>
      </c>
      <c r="BF62" s="92">
        <f>'市区町村別_在宅(医科)'!BF62</f>
        <v>370</v>
      </c>
      <c r="BG62" s="92">
        <v>88</v>
      </c>
      <c r="BH62" s="92">
        <v>88</v>
      </c>
      <c r="BI62" s="62">
        <f t="shared" si="26"/>
        <v>0.23783783783783785</v>
      </c>
      <c r="BJ62" s="62">
        <f t="shared" si="27"/>
        <v>0.23783783783783785</v>
      </c>
      <c r="BK62" s="92">
        <v>11269130</v>
      </c>
      <c r="BL62" s="92">
        <v>11269130</v>
      </c>
      <c r="BM62" s="92">
        <f t="shared" si="28"/>
        <v>128058.29545454546</v>
      </c>
      <c r="BN62" s="92">
        <f t="shared" si="29"/>
        <v>128058.29545454546</v>
      </c>
      <c r="BO62" s="92">
        <f>'市区町村別_在宅(医科)'!BO62</f>
        <v>12664</v>
      </c>
      <c r="BP62" s="92">
        <f t="shared" si="52"/>
        <v>783</v>
      </c>
      <c r="BQ62" s="92">
        <f t="shared" si="52"/>
        <v>783</v>
      </c>
      <c r="BR62" s="62">
        <f t="shared" si="31"/>
        <v>6.1828806064434617E-2</v>
      </c>
      <c r="BS62" s="62">
        <f t="shared" si="32"/>
        <v>6.1828806064434617E-2</v>
      </c>
      <c r="BT62" s="92">
        <f t="shared" si="53"/>
        <v>91451790</v>
      </c>
      <c r="BU62" s="92">
        <f t="shared" si="53"/>
        <v>91451790</v>
      </c>
      <c r="BV62" s="92">
        <f t="shared" si="34"/>
        <v>116796.66666666667</v>
      </c>
      <c r="BW62" s="92">
        <f t="shared" si="35"/>
        <v>116796.66666666667</v>
      </c>
      <c r="BY62" s="184">
        <v>56</v>
      </c>
      <c r="BZ62" s="63" t="s">
        <v>12</v>
      </c>
      <c r="CA62" s="142">
        <v>12084</v>
      </c>
      <c r="CB62" s="142">
        <v>797</v>
      </c>
      <c r="CC62" s="142">
        <v>797</v>
      </c>
      <c r="CD62" s="29">
        <v>6.5954981794107914E-2</v>
      </c>
      <c r="CE62" s="29">
        <v>6.5954981794107914E-2</v>
      </c>
      <c r="CF62" s="142">
        <v>93986980</v>
      </c>
      <c r="CG62" s="142">
        <v>93803950</v>
      </c>
      <c r="CH62" s="142">
        <v>117925.94730238394</v>
      </c>
      <c r="CI62" s="142">
        <v>117696.29861982435</v>
      </c>
      <c r="CK62" s="47" t="str">
        <f t="shared" si="36"/>
        <v>浪速区</v>
      </c>
      <c r="CL62" s="105">
        <f t="shared" si="54"/>
        <v>6.3100137174211243E-2</v>
      </c>
      <c r="CM62" s="105">
        <f t="shared" si="37"/>
        <v>6.3E-2</v>
      </c>
      <c r="CN62" s="105">
        <f t="shared" si="38"/>
        <v>6.6169948554195487E-2</v>
      </c>
      <c r="CO62" s="105">
        <f t="shared" si="39"/>
        <v>6.6000000000000003E-2</v>
      </c>
      <c r="CP62" s="182">
        <f t="shared" si="40"/>
        <v>-0.30000000000000027</v>
      </c>
      <c r="CQ62" s="47" t="str">
        <f t="shared" si="41"/>
        <v>浪速区</v>
      </c>
      <c r="CR62" s="105">
        <f t="shared" si="55"/>
        <v>6.3100137174211243E-2</v>
      </c>
      <c r="CS62" s="105">
        <f t="shared" si="42"/>
        <v>6.3E-2</v>
      </c>
      <c r="CT62" s="105">
        <f t="shared" si="43"/>
        <v>6.6169948554195487E-2</v>
      </c>
      <c r="CU62" s="105">
        <f t="shared" si="44"/>
        <v>6.6000000000000003E-2</v>
      </c>
      <c r="CV62" s="182">
        <f t="shared" si="45"/>
        <v>-0.30000000000000027</v>
      </c>
      <c r="CW62" s="48"/>
      <c r="CX62" s="105">
        <f t="shared" si="46"/>
        <v>7.1999999999999995E-2</v>
      </c>
      <c r="CY62" s="105">
        <f t="shared" si="47"/>
        <v>7.0999999999999994E-2</v>
      </c>
      <c r="CZ62" s="182">
        <f t="shared" si="48"/>
        <v>0.10000000000000009</v>
      </c>
      <c r="DA62" s="105">
        <f t="shared" si="49"/>
        <v>7.1999999999999995E-2</v>
      </c>
      <c r="DB62" s="105">
        <f t="shared" si="50"/>
        <v>7.0999999999999994E-2</v>
      </c>
      <c r="DC62" s="182">
        <f t="shared" si="51"/>
        <v>0.10000000000000009</v>
      </c>
      <c r="DD62" s="212">
        <v>0</v>
      </c>
    </row>
    <row r="63" spans="2:108" s="18" customFormat="1" ht="13.5" customHeight="1">
      <c r="B63" s="61">
        <v>57</v>
      </c>
      <c r="C63" s="63" t="s">
        <v>51</v>
      </c>
      <c r="D63" s="170">
        <f>'市区町村別_在宅(医科)'!D63</f>
        <v>20</v>
      </c>
      <c r="E63" s="92">
        <v>3</v>
      </c>
      <c r="F63" s="92">
        <v>3</v>
      </c>
      <c r="G63" s="62">
        <f t="shared" si="2"/>
        <v>0.15</v>
      </c>
      <c r="H63" s="62">
        <f t="shared" si="3"/>
        <v>0.15</v>
      </c>
      <c r="I63" s="92">
        <v>1375760</v>
      </c>
      <c r="J63" s="92">
        <v>1375760</v>
      </c>
      <c r="K63" s="92">
        <f t="shared" si="4"/>
        <v>458586.66666666669</v>
      </c>
      <c r="L63" s="92">
        <f t="shared" si="5"/>
        <v>458586.66666666669</v>
      </c>
      <c r="M63" s="170">
        <f>'市区町村別_在宅(医科)'!M63</f>
        <v>65</v>
      </c>
      <c r="N63" s="92">
        <v>4</v>
      </c>
      <c r="O63" s="92">
        <v>4</v>
      </c>
      <c r="P63" s="62">
        <f t="shared" si="6"/>
        <v>6.1538461538461542E-2</v>
      </c>
      <c r="Q63" s="62">
        <f t="shared" si="7"/>
        <v>6.1538461538461542E-2</v>
      </c>
      <c r="R63" s="92">
        <v>1019700</v>
      </c>
      <c r="S63" s="92">
        <v>1019700</v>
      </c>
      <c r="T63" s="92">
        <f t="shared" si="8"/>
        <v>254925</v>
      </c>
      <c r="U63" s="92">
        <f t="shared" si="9"/>
        <v>254925</v>
      </c>
      <c r="V63" s="170">
        <f>'市区町村別_在宅(医科)'!V63</f>
        <v>3149</v>
      </c>
      <c r="W63" s="92">
        <v>48</v>
      </c>
      <c r="X63" s="92">
        <v>48</v>
      </c>
      <c r="Y63" s="62">
        <f t="shared" si="10"/>
        <v>1.5242934264845983E-2</v>
      </c>
      <c r="Z63" s="62">
        <f t="shared" si="11"/>
        <v>1.5242934264845983E-2</v>
      </c>
      <c r="AA63" s="92">
        <v>5793580</v>
      </c>
      <c r="AB63" s="92">
        <v>5793580</v>
      </c>
      <c r="AC63" s="92">
        <f t="shared" si="12"/>
        <v>120699.58333333333</v>
      </c>
      <c r="AD63" s="92">
        <f t="shared" si="13"/>
        <v>120699.58333333333</v>
      </c>
      <c r="AE63" s="92">
        <f>'市区町村別_在宅(医科)'!AE63</f>
        <v>2784</v>
      </c>
      <c r="AF63" s="92">
        <v>109</v>
      </c>
      <c r="AG63" s="92">
        <v>109</v>
      </c>
      <c r="AH63" s="62">
        <f t="shared" si="14"/>
        <v>3.915229885057471E-2</v>
      </c>
      <c r="AI63" s="62">
        <f t="shared" si="15"/>
        <v>3.915229885057471E-2</v>
      </c>
      <c r="AJ63" s="92">
        <v>12297520</v>
      </c>
      <c r="AK63" s="92">
        <v>12297520</v>
      </c>
      <c r="AL63" s="92">
        <f t="shared" si="16"/>
        <v>112821.28440366972</v>
      </c>
      <c r="AM63" s="92">
        <f t="shared" si="17"/>
        <v>112821.28440366972</v>
      </c>
      <c r="AN63" s="92">
        <f>'市区町村別_在宅(医科)'!AN63</f>
        <v>1857</v>
      </c>
      <c r="AO63" s="92">
        <v>174</v>
      </c>
      <c r="AP63" s="92">
        <v>174</v>
      </c>
      <c r="AQ63" s="62">
        <f t="shared" si="18"/>
        <v>9.3699515347334408E-2</v>
      </c>
      <c r="AR63" s="62">
        <f t="shared" si="19"/>
        <v>9.3699515347334408E-2</v>
      </c>
      <c r="AS63" s="92">
        <v>20416750</v>
      </c>
      <c r="AT63" s="92">
        <v>20416750</v>
      </c>
      <c r="AU63" s="92">
        <f t="shared" si="20"/>
        <v>117337.64367816092</v>
      </c>
      <c r="AV63" s="92">
        <f t="shared" si="21"/>
        <v>117337.64367816092</v>
      </c>
      <c r="AW63" s="92">
        <f>'市区町村別_在宅(医科)'!AW63</f>
        <v>940</v>
      </c>
      <c r="AX63" s="92">
        <v>183</v>
      </c>
      <c r="AY63" s="92">
        <v>183</v>
      </c>
      <c r="AZ63" s="62">
        <f t="shared" si="22"/>
        <v>0.19468085106382979</v>
      </c>
      <c r="BA63" s="62">
        <f t="shared" si="23"/>
        <v>0.19468085106382979</v>
      </c>
      <c r="BB63" s="92">
        <v>20465190</v>
      </c>
      <c r="BC63" s="92">
        <v>20465190</v>
      </c>
      <c r="BD63" s="92">
        <f t="shared" si="24"/>
        <v>111831.63934426229</v>
      </c>
      <c r="BE63" s="92">
        <f t="shared" si="25"/>
        <v>111831.63934426229</v>
      </c>
      <c r="BF63" s="92">
        <f>'市区町村別_在宅(医科)'!BF63</f>
        <v>339</v>
      </c>
      <c r="BG63" s="92">
        <v>93</v>
      </c>
      <c r="BH63" s="92">
        <v>93</v>
      </c>
      <c r="BI63" s="62">
        <f t="shared" si="26"/>
        <v>0.27433628318584069</v>
      </c>
      <c r="BJ63" s="62">
        <f t="shared" si="27"/>
        <v>0.27433628318584069</v>
      </c>
      <c r="BK63" s="92">
        <v>10535980</v>
      </c>
      <c r="BL63" s="92">
        <v>10535980</v>
      </c>
      <c r="BM63" s="92">
        <f t="shared" si="28"/>
        <v>113290.10752688172</v>
      </c>
      <c r="BN63" s="92">
        <f t="shared" si="29"/>
        <v>113290.10752688172</v>
      </c>
      <c r="BO63" s="92">
        <f>'市区町村別_在宅(医科)'!BO63</f>
        <v>9154</v>
      </c>
      <c r="BP63" s="92">
        <f t="shared" si="52"/>
        <v>614</v>
      </c>
      <c r="BQ63" s="92">
        <f t="shared" si="52"/>
        <v>614</v>
      </c>
      <c r="BR63" s="62">
        <f t="shared" si="31"/>
        <v>6.7074502949530254E-2</v>
      </c>
      <c r="BS63" s="62">
        <f t="shared" si="32"/>
        <v>6.7074502949530254E-2</v>
      </c>
      <c r="BT63" s="92">
        <f t="shared" si="53"/>
        <v>71904480</v>
      </c>
      <c r="BU63" s="92">
        <f t="shared" si="53"/>
        <v>71904480</v>
      </c>
      <c r="BV63" s="92">
        <f t="shared" si="34"/>
        <v>117108.27361563517</v>
      </c>
      <c r="BW63" s="92">
        <f t="shared" si="35"/>
        <v>117108.27361563517</v>
      </c>
      <c r="BY63" s="184">
        <v>57</v>
      </c>
      <c r="BZ63" s="63" t="s">
        <v>51</v>
      </c>
      <c r="CA63" s="142">
        <v>8898</v>
      </c>
      <c r="CB63" s="142">
        <v>618</v>
      </c>
      <c r="CC63" s="142">
        <v>616</v>
      </c>
      <c r="CD63" s="29">
        <v>6.9453809844908967E-2</v>
      </c>
      <c r="CE63" s="29">
        <v>6.9229040233760392E-2</v>
      </c>
      <c r="CF63" s="142">
        <v>62443130</v>
      </c>
      <c r="CG63" s="142">
        <v>62325530</v>
      </c>
      <c r="CH63" s="142">
        <v>101040.66343042071</v>
      </c>
      <c r="CI63" s="142">
        <v>101177.80844155845</v>
      </c>
      <c r="CK63" s="47" t="str">
        <f t="shared" si="36"/>
        <v>枚方市</v>
      </c>
      <c r="CL63" s="105">
        <f t="shared" si="54"/>
        <v>6.2097959570735405E-2</v>
      </c>
      <c r="CM63" s="105">
        <f t="shared" si="37"/>
        <v>6.2E-2</v>
      </c>
      <c r="CN63" s="105">
        <f t="shared" si="38"/>
        <v>6.150041220115416E-2</v>
      </c>
      <c r="CO63" s="105">
        <f t="shared" si="39"/>
        <v>6.2E-2</v>
      </c>
      <c r="CP63" s="182">
        <f t="shared" si="40"/>
        <v>0</v>
      </c>
      <c r="CQ63" s="47" t="str">
        <f t="shared" si="41"/>
        <v>柏原市</v>
      </c>
      <c r="CR63" s="105">
        <f t="shared" si="55"/>
        <v>6.2088923967377009E-2</v>
      </c>
      <c r="CS63" s="105">
        <f t="shared" si="42"/>
        <v>6.2E-2</v>
      </c>
      <c r="CT63" s="105">
        <f t="shared" si="43"/>
        <v>5.9132007233273054E-2</v>
      </c>
      <c r="CU63" s="105">
        <f t="shared" si="44"/>
        <v>5.8999999999999997E-2</v>
      </c>
      <c r="CV63" s="182">
        <f t="shared" si="45"/>
        <v>0.30000000000000027</v>
      </c>
      <c r="CW63" s="48"/>
      <c r="CX63" s="105">
        <f t="shared" si="46"/>
        <v>7.1999999999999995E-2</v>
      </c>
      <c r="CY63" s="105">
        <f t="shared" si="47"/>
        <v>7.0999999999999994E-2</v>
      </c>
      <c r="CZ63" s="182">
        <f t="shared" si="48"/>
        <v>0.10000000000000009</v>
      </c>
      <c r="DA63" s="105">
        <f t="shared" si="49"/>
        <v>7.1999999999999995E-2</v>
      </c>
      <c r="DB63" s="105">
        <f t="shared" si="50"/>
        <v>7.0999999999999994E-2</v>
      </c>
      <c r="DC63" s="182">
        <f t="shared" si="51"/>
        <v>0.10000000000000009</v>
      </c>
      <c r="DD63" s="212">
        <v>0</v>
      </c>
    </row>
    <row r="64" spans="2:108" s="18" customFormat="1" ht="13.5" customHeight="1">
      <c r="B64" s="61">
        <v>58</v>
      </c>
      <c r="C64" s="63" t="s">
        <v>31</v>
      </c>
      <c r="D64" s="170">
        <f>'市区町村別_在宅(医科)'!D64</f>
        <v>5</v>
      </c>
      <c r="E64" s="92">
        <v>0</v>
      </c>
      <c r="F64" s="92">
        <v>0</v>
      </c>
      <c r="G64" s="62">
        <f t="shared" si="2"/>
        <v>0</v>
      </c>
      <c r="H64" s="62">
        <f t="shared" si="3"/>
        <v>0</v>
      </c>
      <c r="I64" s="92">
        <v>0</v>
      </c>
      <c r="J64" s="92">
        <v>0</v>
      </c>
      <c r="K64" s="92" t="str">
        <f t="shared" si="4"/>
        <v>-</v>
      </c>
      <c r="L64" s="92" t="str">
        <f t="shared" si="5"/>
        <v>-</v>
      </c>
      <c r="M64" s="170">
        <f>'市区町村別_在宅(医科)'!M64</f>
        <v>52</v>
      </c>
      <c r="N64" s="92">
        <v>9</v>
      </c>
      <c r="O64" s="92">
        <v>9</v>
      </c>
      <c r="P64" s="62">
        <f t="shared" si="6"/>
        <v>0.17307692307692307</v>
      </c>
      <c r="Q64" s="62">
        <f t="shared" si="7"/>
        <v>0.17307692307692307</v>
      </c>
      <c r="R64" s="92">
        <v>1485990</v>
      </c>
      <c r="S64" s="92">
        <v>1485990</v>
      </c>
      <c r="T64" s="92">
        <f t="shared" si="8"/>
        <v>165110</v>
      </c>
      <c r="U64" s="92">
        <f t="shared" si="9"/>
        <v>165110</v>
      </c>
      <c r="V64" s="170">
        <f>'市区町村別_在宅(医科)'!V64</f>
        <v>3673</v>
      </c>
      <c r="W64" s="92">
        <v>66</v>
      </c>
      <c r="X64" s="92">
        <v>66</v>
      </c>
      <c r="Y64" s="62">
        <f t="shared" si="10"/>
        <v>1.7968962700789546E-2</v>
      </c>
      <c r="Z64" s="62">
        <f t="shared" si="11"/>
        <v>1.7968962700789546E-2</v>
      </c>
      <c r="AA64" s="92">
        <v>9600950</v>
      </c>
      <c r="AB64" s="92">
        <v>9600950</v>
      </c>
      <c r="AC64" s="92">
        <f t="shared" si="12"/>
        <v>145468.93939393939</v>
      </c>
      <c r="AD64" s="92">
        <f t="shared" si="13"/>
        <v>145468.93939393939</v>
      </c>
      <c r="AE64" s="92">
        <f>'市区町村別_在宅(医科)'!AE64</f>
        <v>3327</v>
      </c>
      <c r="AF64" s="92">
        <v>137</v>
      </c>
      <c r="AG64" s="92">
        <v>137</v>
      </c>
      <c r="AH64" s="62">
        <f t="shared" si="14"/>
        <v>4.1178238653441536E-2</v>
      </c>
      <c r="AI64" s="62">
        <f t="shared" si="15"/>
        <v>4.1178238653441536E-2</v>
      </c>
      <c r="AJ64" s="92">
        <v>17872130</v>
      </c>
      <c r="AK64" s="92">
        <v>17872130</v>
      </c>
      <c r="AL64" s="92">
        <f t="shared" si="16"/>
        <v>130453.50364963504</v>
      </c>
      <c r="AM64" s="92">
        <f t="shared" si="17"/>
        <v>130453.50364963504</v>
      </c>
      <c r="AN64" s="92">
        <f>'市区町村別_在宅(医科)'!AN64</f>
        <v>2165</v>
      </c>
      <c r="AO64" s="92">
        <v>218</v>
      </c>
      <c r="AP64" s="92">
        <v>218</v>
      </c>
      <c r="AQ64" s="62">
        <f t="shared" si="18"/>
        <v>0.10069284064665127</v>
      </c>
      <c r="AR64" s="62">
        <f t="shared" si="19"/>
        <v>0.10069284064665127</v>
      </c>
      <c r="AS64" s="92">
        <v>30955570</v>
      </c>
      <c r="AT64" s="92">
        <v>30955570</v>
      </c>
      <c r="AU64" s="92">
        <f t="shared" si="20"/>
        <v>141998.02752293579</v>
      </c>
      <c r="AV64" s="92">
        <f t="shared" si="21"/>
        <v>141998.02752293579</v>
      </c>
      <c r="AW64" s="92">
        <f>'市区町村別_在宅(医科)'!AW64</f>
        <v>1063</v>
      </c>
      <c r="AX64" s="92">
        <v>232</v>
      </c>
      <c r="AY64" s="92">
        <v>232</v>
      </c>
      <c r="AZ64" s="62">
        <f t="shared" si="22"/>
        <v>0.21825023518344308</v>
      </c>
      <c r="BA64" s="62">
        <f t="shared" si="23"/>
        <v>0.21825023518344308</v>
      </c>
      <c r="BB64" s="92">
        <v>29675760</v>
      </c>
      <c r="BC64" s="92">
        <v>29675760</v>
      </c>
      <c r="BD64" s="92">
        <f t="shared" si="24"/>
        <v>127912.75862068965</v>
      </c>
      <c r="BE64" s="92">
        <f t="shared" si="25"/>
        <v>127912.75862068965</v>
      </c>
      <c r="BF64" s="92">
        <f>'市区町村別_在宅(医科)'!BF64</f>
        <v>416</v>
      </c>
      <c r="BG64" s="92">
        <v>117</v>
      </c>
      <c r="BH64" s="92">
        <v>117</v>
      </c>
      <c r="BI64" s="62">
        <f t="shared" si="26"/>
        <v>0.28125</v>
      </c>
      <c r="BJ64" s="62">
        <f t="shared" si="27"/>
        <v>0.28125</v>
      </c>
      <c r="BK64" s="92">
        <v>16928240</v>
      </c>
      <c r="BL64" s="92">
        <v>16928240</v>
      </c>
      <c r="BM64" s="92">
        <f t="shared" si="28"/>
        <v>144685.81196581197</v>
      </c>
      <c r="BN64" s="92">
        <f t="shared" si="29"/>
        <v>144685.81196581197</v>
      </c>
      <c r="BO64" s="92">
        <f>'市区町村別_在宅(医科)'!BO64</f>
        <v>10701</v>
      </c>
      <c r="BP64" s="92">
        <f t="shared" si="52"/>
        <v>779</v>
      </c>
      <c r="BQ64" s="92">
        <f t="shared" si="52"/>
        <v>779</v>
      </c>
      <c r="BR64" s="62">
        <f t="shared" si="31"/>
        <v>7.2796934865900387E-2</v>
      </c>
      <c r="BS64" s="62">
        <f t="shared" si="32"/>
        <v>7.2796934865900387E-2</v>
      </c>
      <c r="BT64" s="92">
        <f t="shared" si="53"/>
        <v>106518640</v>
      </c>
      <c r="BU64" s="92">
        <f t="shared" si="53"/>
        <v>106518640</v>
      </c>
      <c r="BV64" s="92">
        <f t="shared" si="34"/>
        <v>136737.66367137356</v>
      </c>
      <c r="BW64" s="92">
        <f t="shared" si="35"/>
        <v>136737.66367137356</v>
      </c>
      <c r="BY64" s="184">
        <v>58</v>
      </c>
      <c r="BZ64" s="63" t="s">
        <v>31</v>
      </c>
      <c r="CA64" s="142">
        <v>10383</v>
      </c>
      <c r="CB64" s="142">
        <v>825</v>
      </c>
      <c r="CC64" s="142">
        <v>825</v>
      </c>
      <c r="CD64" s="29">
        <v>7.9456804391794283E-2</v>
      </c>
      <c r="CE64" s="29">
        <v>7.9456804391794283E-2</v>
      </c>
      <c r="CF64" s="142">
        <v>109683910</v>
      </c>
      <c r="CG64" s="142">
        <v>109616840</v>
      </c>
      <c r="CH64" s="142">
        <v>132950.19393939394</v>
      </c>
      <c r="CI64" s="142">
        <v>132868.89696969697</v>
      </c>
      <c r="CK64" s="47" t="str">
        <f t="shared" si="36"/>
        <v>柏原市</v>
      </c>
      <c r="CL64" s="105">
        <f t="shared" si="54"/>
        <v>6.2088923967377009E-2</v>
      </c>
      <c r="CM64" s="105">
        <f t="shared" si="37"/>
        <v>6.2E-2</v>
      </c>
      <c r="CN64" s="105">
        <f t="shared" si="38"/>
        <v>5.9312839059674501E-2</v>
      </c>
      <c r="CO64" s="105">
        <f t="shared" si="39"/>
        <v>5.8999999999999997E-2</v>
      </c>
      <c r="CP64" s="182">
        <f t="shared" si="40"/>
        <v>0.30000000000000027</v>
      </c>
      <c r="CQ64" s="47" t="str">
        <f t="shared" si="41"/>
        <v>枚方市</v>
      </c>
      <c r="CR64" s="105">
        <f t="shared" si="55"/>
        <v>6.2082154541575132E-2</v>
      </c>
      <c r="CS64" s="105">
        <f t="shared" si="42"/>
        <v>6.2E-2</v>
      </c>
      <c r="CT64" s="105">
        <f t="shared" si="43"/>
        <v>6.1319043693322341E-2</v>
      </c>
      <c r="CU64" s="105">
        <f t="shared" si="44"/>
        <v>6.0999999999999999E-2</v>
      </c>
      <c r="CV64" s="182">
        <f t="shared" si="45"/>
        <v>0.10000000000000009</v>
      </c>
      <c r="CW64" s="48"/>
      <c r="CX64" s="105">
        <f t="shared" si="46"/>
        <v>7.1999999999999995E-2</v>
      </c>
      <c r="CY64" s="105">
        <f t="shared" si="47"/>
        <v>7.0999999999999994E-2</v>
      </c>
      <c r="CZ64" s="182">
        <f t="shared" si="48"/>
        <v>0.10000000000000009</v>
      </c>
      <c r="DA64" s="105">
        <f t="shared" si="49"/>
        <v>7.1999999999999995E-2</v>
      </c>
      <c r="DB64" s="105">
        <f t="shared" si="50"/>
        <v>7.0999999999999994E-2</v>
      </c>
      <c r="DC64" s="182">
        <f t="shared" si="51"/>
        <v>0.10000000000000009</v>
      </c>
      <c r="DD64" s="212">
        <v>0</v>
      </c>
    </row>
    <row r="65" spans="2:108" s="18" customFormat="1" ht="13.5" customHeight="1">
      <c r="B65" s="61">
        <v>59</v>
      </c>
      <c r="C65" s="63" t="s">
        <v>25</v>
      </c>
      <c r="D65" s="170">
        <f>'市区町村別_在宅(医科)'!D65</f>
        <v>48</v>
      </c>
      <c r="E65" s="92">
        <v>7</v>
      </c>
      <c r="F65" s="92">
        <v>7</v>
      </c>
      <c r="G65" s="62">
        <f t="shared" si="2"/>
        <v>0.14583333333333334</v>
      </c>
      <c r="H65" s="62">
        <f t="shared" si="3"/>
        <v>0.14583333333333334</v>
      </c>
      <c r="I65" s="92">
        <v>1530060</v>
      </c>
      <c r="J65" s="92">
        <v>1530060</v>
      </c>
      <c r="K65" s="92">
        <f t="shared" si="4"/>
        <v>218580</v>
      </c>
      <c r="L65" s="92">
        <f t="shared" si="5"/>
        <v>218580</v>
      </c>
      <c r="M65" s="170">
        <f>'市区町村別_在宅(医科)'!M65</f>
        <v>155</v>
      </c>
      <c r="N65" s="92">
        <v>10</v>
      </c>
      <c r="O65" s="92">
        <v>10</v>
      </c>
      <c r="P65" s="62">
        <f t="shared" si="6"/>
        <v>6.4516129032258063E-2</v>
      </c>
      <c r="Q65" s="62">
        <f t="shared" si="7"/>
        <v>6.4516129032258063E-2</v>
      </c>
      <c r="R65" s="92">
        <v>2226620</v>
      </c>
      <c r="S65" s="92">
        <v>2226620</v>
      </c>
      <c r="T65" s="92">
        <f t="shared" si="8"/>
        <v>222662</v>
      </c>
      <c r="U65" s="92">
        <f t="shared" si="9"/>
        <v>222662</v>
      </c>
      <c r="V65" s="170">
        <f>'市区町村別_在宅(医科)'!V65</f>
        <v>27436</v>
      </c>
      <c r="W65" s="92">
        <v>565</v>
      </c>
      <c r="X65" s="92">
        <v>565</v>
      </c>
      <c r="Y65" s="62">
        <f t="shared" si="10"/>
        <v>2.0593380959323518E-2</v>
      </c>
      <c r="Z65" s="62">
        <f t="shared" si="11"/>
        <v>2.0593380959323518E-2</v>
      </c>
      <c r="AA65" s="92">
        <v>74188750</v>
      </c>
      <c r="AB65" s="92">
        <v>74188750</v>
      </c>
      <c r="AC65" s="92">
        <f t="shared" si="12"/>
        <v>131307.52212389381</v>
      </c>
      <c r="AD65" s="92">
        <f t="shared" si="13"/>
        <v>131307.52212389381</v>
      </c>
      <c r="AE65" s="92">
        <f>'市区町村別_在宅(医科)'!AE65</f>
        <v>24645</v>
      </c>
      <c r="AF65" s="92">
        <v>1249</v>
      </c>
      <c r="AG65" s="92">
        <v>1249</v>
      </c>
      <c r="AH65" s="62">
        <f t="shared" si="14"/>
        <v>5.0679651044836682E-2</v>
      </c>
      <c r="AI65" s="62">
        <f t="shared" si="15"/>
        <v>5.0679651044836682E-2</v>
      </c>
      <c r="AJ65" s="92">
        <v>167630170</v>
      </c>
      <c r="AK65" s="92">
        <v>167630170</v>
      </c>
      <c r="AL65" s="92">
        <f t="shared" si="16"/>
        <v>134211.50520416332</v>
      </c>
      <c r="AM65" s="92">
        <f t="shared" si="17"/>
        <v>134211.50520416332</v>
      </c>
      <c r="AN65" s="92">
        <f>'市区町村別_在宅(医科)'!AN65</f>
        <v>15471</v>
      </c>
      <c r="AO65" s="92">
        <v>1651</v>
      </c>
      <c r="AP65" s="92">
        <v>1651</v>
      </c>
      <c r="AQ65" s="62">
        <f t="shared" si="18"/>
        <v>0.10671579083446449</v>
      </c>
      <c r="AR65" s="62">
        <f t="shared" si="19"/>
        <v>0.10671579083446449</v>
      </c>
      <c r="AS65" s="92">
        <v>216649850</v>
      </c>
      <c r="AT65" s="92">
        <v>216649850</v>
      </c>
      <c r="AU65" s="92">
        <f t="shared" si="20"/>
        <v>131223.41005451241</v>
      </c>
      <c r="AV65" s="92">
        <f t="shared" si="21"/>
        <v>131223.41005451241</v>
      </c>
      <c r="AW65" s="92">
        <f>'市区町村別_在宅(医科)'!AW65</f>
        <v>6392</v>
      </c>
      <c r="AX65" s="92">
        <v>1255</v>
      </c>
      <c r="AY65" s="92">
        <v>1255</v>
      </c>
      <c r="AZ65" s="62">
        <f t="shared" si="22"/>
        <v>0.19633917396745931</v>
      </c>
      <c r="BA65" s="62">
        <f t="shared" si="23"/>
        <v>0.19633917396745931</v>
      </c>
      <c r="BB65" s="92">
        <v>162248160</v>
      </c>
      <c r="BC65" s="92">
        <v>162248160</v>
      </c>
      <c r="BD65" s="92">
        <f t="shared" si="24"/>
        <v>129281.40239043825</v>
      </c>
      <c r="BE65" s="92">
        <f t="shared" si="25"/>
        <v>129281.40239043825</v>
      </c>
      <c r="BF65" s="92">
        <f>'市区町村別_在宅(医科)'!BF65</f>
        <v>2332</v>
      </c>
      <c r="BG65" s="92">
        <v>616</v>
      </c>
      <c r="BH65" s="92">
        <v>616</v>
      </c>
      <c r="BI65" s="62">
        <f t="shared" si="26"/>
        <v>0.26415094339622641</v>
      </c>
      <c r="BJ65" s="62">
        <f t="shared" si="27"/>
        <v>0.26415094339622641</v>
      </c>
      <c r="BK65" s="92">
        <v>73558190</v>
      </c>
      <c r="BL65" s="92">
        <v>73558190</v>
      </c>
      <c r="BM65" s="92">
        <f t="shared" si="28"/>
        <v>119412.6461038961</v>
      </c>
      <c r="BN65" s="92">
        <f t="shared" si="29"/>
        <v>119412.6461038961</v>
      </c>
      <c r="BO65" s="92">
        <f>'市区町村別_在宅(医科)'!BO65</f>
        <v>76479</v>
      </c>
      <c r="BP65" s="92">
        <f t="shared" si="52"/>
        <v>5353</v>
      </c>
      <c r="BQ65" s="92">
        <f t="shared" si="52"/>
        <v>5353</v>
      </c>
      <c r="BR65" s="62">
        <f t="shared" si="31"/>
        <v>6.9993069993069992E-2</v>
      </c>
      <c r="BS65" s="62">
        <f t="shared" si="32"/>
        <v>6.9993069993069992E-2</v>
      </c>
      <c r="BT65" s="92">
        <f t="shared" si="53"/>
        <v>698031800</v>
      </c>
      <c r="BU65" s="92">
        <f t="shared" si="53"/>
        <v>698031800</v>
      </c>
      <c r="BV65" s="92">
        <f t="shared" si="34"/>
        <v>130400.11208668037</v>
      </c>
      <c r="BW65" s="92">
        <f t="shared" si="35"/>
        <v>130400.11208668037</v>
      </c>
      <c r="BY65" s="184">
        <v>59</v>
      </c>
      <c r="BZ65" s="63" t="s">
        <v>25</v>
      </c>
      <c r="CA65" s="142">
        <v>74266</v>
      </c>
      <c r="CB65" s="142">
        <v>5169</v>
      </c>
      <c r="CC65" s="142">
        <v>5167</v>
      </c>
      <c r="CD65" s="29">
        <v>6.9601163385667741E-2</v>
      </c>
      <c r="CE65" s="29">
        <v>6.957423316187758E-2</v>
      </c>
      <c r="CF65" s="142">
        <v>664132290</v>
      </c>
      <c r="CG65" s="142">
        <v>663624360</v>
      </c>
      <c r="CH65" s="142">
        <v>128483.70864770749</v>
      </c>
      <c r="CI65" s="142">
        <v>128435.13837816915</v>
      </c>
      <c r="CK65" s="47" t="str">
        <f t="shared" si="36"/>
        <v>港区</v>
      </c>
      <c r="CL65" s="105">
        <f t="shared" si="54"/>
        <v>6.1933290155440412E-2</v>
      </c>
      <c r="CM65" s="105">
        <f t="shared" si="37"/>
        <v>6.2E-2</v>
      </c>
      <c r="CN65" s="105">
        <f t="shared" si="38"/>
        <v>5.840620359676621E-2</v>
      </c>
      <c r="CO65" s="105">
        <f t="shared" si="39"/>
        <v>5.8000000000000003E-2</v>
      </c>
      <c r="CP65" s="182">
        <f t="shared" si="40"/>
        <v>0.39999999999999969</v>
      </c>
      <c r="CQ65" s="47" t="str">
        <f t="shared" si="41"/>
        <v>港区</v>
      </c>
      <c r="CR65" s="105">
        <f t="shared" si="55"/>
        <v>6.1933290155440412E-2</v>
      </c>
      <c r="CS65" s="105">
        <f t="shared" si="42"/>
        <v>6.2E-2</v>
      </c>
      <c r="CT65" s="105">
        <f t="shared" si="43"/>
        <v>5.840620359676621E-2</v>
      </c>
      <c r="CU65" s="105">
        <f t="shared" si="44"/>
        <v>5.8000000000000003E-2</v>
      </c>
      <c r="CV65" s="182">
        <f t="shared" si="45"/>
        <v>0.39999999999999969</v>
      </c>
      <c r="CW65" s="48"/>
      <c r="CX65" s="105">
        <f t="shared" si="46"/>
        <v>7.1999999999999995E-2</v>
      </c>
      <c r="CY65" s="105">
        <f t="shared" si="47"/>
        <v>7.0999999999999994E-2</v>
      </c>
      <c r="CZ65" s="182">
        <f t="shared" si="48"/>
        <v>0.10000000000000009</v>
      </c>
      <c r="DA65" s="105">
        <f t="shared" si="49"/>
        <v>7.1999999999999995E-2</v>
      </c>
      <c r="DB65" s="105">
        <f t="shared" si="50"/>
        <v>7.0999999999999994E-2</v>
      </c>
      <c r="DC65" s="182">
        <f t="shared" si="51"/>
        <v>0.10000000000000009</v>
      </c>
      <c r="DD65" s="212">
        <v>0</v>
      </c>
    </row>
    <row r="66" spans="2:108" s="18" customFormat="1" ht="13.5" customHeight="1">
      <c r="B66" s="61">
        <v>60</v>
      </c>
      <c r="C66" s="63" t="s">
        <v>52</v>
      </c>
      <c r="D66" s="170">
        <f>'市区町村別_在宅(医科)'!D66</f>
        <v>28</v>
      </c>
      <c r="E66" s="92">
        <v>3</v>
      </c>
      <c r="F66" s="92">
        <v>3</v>
      </c>
      <c r="G66" s="62">
        <f t="shared" si="2"/>
        <v>0.10714285714285714</v>
      </c>
      <c r="H66" s="62">
        <f t="shared" si="3"/>
        <v>0.10714285714285714</v>
      </c>
      <c r="I66" s="92">
        <v>485300</v>
      </c>
      <c r="J66" s="92">
        <v>485300</v>
      </c>
      <c r="K66" s="92">
        <f t="shared" si="4"/>
        <v>161766.66666666666</v>
      </c>
      <c r="L66" s="92">
        <f t="shared" si="5"/>
        <v>161766.66666666666</v>
      </c>
      <c r="M66" s="170">
        <f>'市区町村別_在宅(医科)'!M66</f>
        <v>65</v>
      </c>
      <c r="N66" s="92">
        <v>6</v>
      </c>
      <c r="O66" s="92">
        <v>6</v>
      </c>
      <c r="P66" s="62">
        <f t="shared" si="6"/>
        <v>9.2307692307692313E-2</v>
      </c>
      <c r="Q66" s="62">
        <f t="shared" si="7"/>
        <v>9.2307692307692313E-2</v>
      </c>
      <c r="R66" s="92">
        <v>1022820</v>
      </c>
      <c r="S66" s="92">
        <v>1022820</v>
      </c>
      <c r="T66" s="92">
        <f t="shared" si="8"/>
        <v>170470</v>
      </c>
      <c r="U66" s="92">
        <f t="shared" si="9"/>
        <v>170470</v>
      </c>
      <c r="V66" s="170">
        <f>'市区町村別_在宅(医科)'!V66</f>
        <v>3740</v>
      </c>
      <c r="W66" s="92">
        <v>67</v>
      </c>
      <c r="X66" s="92">
        <v>67</v>
      </c>
      <c r="Y66" s="62">
        <f t="shared" si="10"/>
        <v>1.7914438502673796E-2</v>
      </c>
      <c r="Z66" s="62">
        <f t="shared" si="11"/>
        <v>1.7914438502673796E-2</v>
      </c>
      <c r="AA66" s="92">
        <v>9599750</v>
      </c>
      <c r="AB66" s="92">
        <v>9599750</v>
      </c>
      <c r="AC66" s="92">
        <f t="shared" si="12"/>
        <v>143279.85074626867</v>
      </c>
      <c r="AD66" s="92">
        <f t="shared" si="13"/>
        <v>143279.85074626867</v>
      </c>
      <c r="AE66" s="92">
        <f>'市区町村別_在宅(医科)'!AE66</f>
        <v>3064</v>
      </c>
      <c r="AF66" s="92">
        <v>107</v>
      </c>
      <c r="AG66" s="92">
        <v>107</v>
      </c>
      <c r="AH66" s="62">
        <f t="shared" si="14"/>
        <v>3.4921671018276763E-2</v>
      </c>
      <c r="AI66" s="62">
        <f t="shared" si="15"/>
        <v>3.4921671018276763E-2</v>
      </c>
      <c r="AJ66" s="92">
        <v>11390370</v>
      </c>
      <c r="AK66" s="92">
        <v>11390370</v>
      </c>
      <c r="AL66" s="92">
        <f t="shared" si="16"/>
        <v>106452.05607476635</v>
      </c>
      <c r="AM66" s="92">
        <f t="shared" si="17"/>
        <v>106452.05607476635</v>
      </c>
      <c r="AN66" s="92">
        <f>'市区町村別_在宅(医科)'!AN66</f>
        <v>1907</v>
      </c>
      <c r="AO66" s="92">
        <v>146</v>
      </c>
      <c r="AP66" s="92">
        <v>146</v>
      </c>
      <c r="AQ66" s="62">
        <f t="shared" si="18"/>
        <v>7.6560041950707924E-2</v>
      </c>
      <c r="AR66" s="62">
        <f t="shared" si="19"/>
        <v>7.6560041950707924E-2</v>
      </c>
      <c r="AS66" s="92">
        <v>16055520</v>
      </c>
      <c r="AT66" s="92">
        <v>16055520</v>
      </c>
      <c r="AU66" s="92">
        <f t="shared" si="20"/>
        <v>109969.31506849315</v>
      </c>
      <c r="AV66" s="92">
        <f t="shared" si="21"/>
        <v>109969.31506849315</v>
      </c>
      <c r="AW66" s="92">
        <f>'市区町村別_在宅(医科)'!AW66</f>
        <v>878</v>
      </c>
      <c r="AX66" s="92">
        <v>121</v>
      </c>
      <c r="AY66" s="92">
        <v>121</v>
      </c>
      <c r="AZ66" s="62">
        <f t="shared" si="22"/>
        <v>0.13781321184510251</v>
      </c>
      <c r="BA66" s="62">
        <f t="shared" si="23"/>
        <v>0.13781321184510251</v>
      </c>
      <c r="BB66" s="92">
        <v>12382600</v>
      </c>
      <c r="BC66" s="92">
        <v>12382600</v>
      </c>
      <c r="BD66" s="92">
        <f t="shared" si="24"/>
        <v>102335.53719008264</v>
      </c>
      <c r="BE66" s="92">
        <f t="shared" si="25"/>
        <v>102335.53719008264</v>
      </c>
      <c r="BF66" s="92">
        <f>'市区町村別_在宅(医科)'!BF66</f>
        <v>311</v>
      </c>
      <c r="BG66" s="92">
        <v>47</v>
      </c>
      <c r="BH66" s="92">
        <v>47</v>
      </c>
      <c r="BI66" s="62">
        <f t="shared" si="26"/>
        <v>0.15112540192926044</v>
      </c>
      <c r="BJ66" s="62">
        <f t="shared" si="27"/>
        <v>0.15112540192926044</v>
      </c>
      <c r="BK66" s="92">
        <v>5177900</v>
      </c>
      <c r="BL66" s="92">
        <v>5177900</v>
      </c>
      <c r="BM66" s="92">
        <f t="shared" si="28"/>
        <v>110168.08510638298</v>
      </c>
      <c r="BN66" s="92">
        <f t="shared" si="29"/>
        <v>110168.08510638298</v>
      </c>
      <c r="BO66" s="92">
        <f>'市区町村別_在宅(医科)'!BO66</f>
        <v>9993</v>
      </c>
      <c r="BP66" s="92">
        <f t="shared" si="52"/>
        <v>497</v>
      </c>
      <c r="BQ66" s="92">
        <f t="shared" si="52"/>
        <v>497</v>
      </c>
      <c r="BR66" s="62">
        <f t="shared" si="31"/>
        <v>4.9734814370059041E-2</v>
      </c>
      <c r="BS66" s="62">
        <f t="shared" si="32"/>
        <v>4.9734814370059041E-2</v>
      </c>
      <c r="BT66" s="92">
        <f t="shared" si="53"/>
        <v>56114260</v>
      </c>
      <c r="BU66" s="92">
        <f t="shared" si="53"/>
        <v>56114260</v>
      </c>
      <c r="BV66" s="92">
        <f t="shared" si="34"/>
        <v>112905.95573440644</v>
      </c>
      <c r="BW66" s="92">
        <f t="shared" si="35"/>
        <v>112905.95573440644</v>
      </c>
      <c r="BY66" s="184">
        <v>60</v>
      </c>
      <c r="BZ66" s="63" t="s">
        <v>52</v>
      </c>
      <c r="CA66" s="142">
        <v>9658</v>
      </c>
      <c r="CB66" s="142">
        <v>499</v>
      </c>
      <c r="CC66" s="142">
        <v>499</v>
      </c>
      <c r="CD66" s="29">
        <v>5.1667011803686061E-2</v>
      </c>
      <c r="CE66" s="29">
        <v>5.1667011803686061E-2</v>
      </c>
      <c r="CF66" s="142">
        <v>52581540</v>
      </c>
      <c r="CG66" s="142">
        <v>52578260</v>
      </c>
      <c r="CH66" s="142">
        <v>105373.82765531063</v>
      </c>
      <c r="CI66" s="142">
        <v>105367.25450901804</v>
      </c>
      <c r="CK66" s="47" t="str">
        <f t="shared" si="36"/>
        <v>摂津市</v>
      </c>
      <c r="CL66" s="105">
        <f t="shared" si="54"/>
        <v>6.1828806064434617E-2</v>
      </c>
      <c r="CM66" s="105">
        <f t="shared" si="37"/>
        <v>6.2E-2</v>
      </c>
      <c r="CN66" s="105">
        <f t="shared" si="38"/>
        <v>6.5954981794107914E-2</v>
      </c>
      <c r="CO66" s="105">
        <f t="shared" si="39"/>
        <v>6.6000000000000003E-2</v>
      </c>
      <c r="CP66" s="182">
        <f t="shared" si="40"/>
        <v>-0.40000000000000036</v>
      </c>
      <c r="CQ66" s="47" t="str">
        <f t="shared" si="41"/>
        <v>摂津市</v>
      </c>
      <c r="CR66" s="105">
        <f t="shared" si="55"/>
        <v>6.1828806064434617E-2</v>
      </c>
      <c r="CS66" s="105">
        <f t="shared" si="42"/>
        <v>6.2E-2</v>
      </c>
      <c r="CT66" s="105">
        <f t="shared" si="43"/>
        <v>6.5954981794107914E-2</v>
      </c>
      <c r="CU66" s="105">
        <f t="shared" si="44"/>
        <v>6.6000000000000003E-2</v>
      </c>
      <c r="CV66" s="182">
        <f t="shared" si="45"/>
        <v>-0.40000000000000036</v>
      </c>
      <c r="CW66" s="48"/>
      <c r="CX66" s="105">
        <f t="shared" si="46"/>
        <v>7.1999999999999995E-2</v>
      </c>
      <c r="CY66" s="105">
        <f t="shared" si="47"/>
        <v>7.0999999999999994E-2</v>
      </c>
      <c r="CZ66" s="182">
        <f t="shared" si="48"/>
        <v>0.10000000000000009</v>
      </c>
      <c r="DA66" s="105">
        <f t="shared" si="49"/>
        <v>7.1999999999999995E-2</v>
      </c>
      <c r="DB66" s="105">
        <f t="shared" si="50"/>
        <v>7.0999999999999994E-2</v>
      </c>
      <c r="DC66" s="182">
        <f t="shared" si="51"/>
        <v>0.10000000000000009</v>
      </c>
      <c r="DD66" s="212">
        <v>0</v>
      </c>
    </row>
    <row r="67" spans="2:108" s="18" customFormat="1" ht="13.5" customHeight="1">
      <c r="B67" s="61">
        <v>61</v>
      </c>
      <c r="C67" s="63" t="s">
        <v>20</v>
      </c>
      <c r="D67" s="170">
        <f>'市区町村別_在宅(医科)'!D67</f>
        <v>0</v>
      </c>
      <c r="E67" s="92">
        <v>0</v>
      </c>
      <c r="F67" s="92">
        <v>0</v>
      </c>
      <c r="G67" s="62" t="str">
        <f t="shared" si="2"/>
        <v>-</v>
      </c>
      <c r="H67" s="62" t="str">
        <f t="shared" si="3"/>
        <v>-</v>
      </c>
      <c r="I67" s="92">
        <v>0</v>
      </c>
      <c r="J67" s="92">
        <v>0</v>
      </c>
      <c r="K67" s="92" t="str">
        <f t="shared" si="4"/>
        <v>-</v>
      </c>
      <c r="L67" s="92" t="str">
        <f t="shared" si="5"/>
        <v>-</v>
      </c>
      <c r="M67" s="170">
        <f>'市区町村別_在宅(医科)'!M67</f>
        <v>16</v>
      </c>
      <c r="N67" s="92">
        <v>3</v>
      </c>
      <c r="O67" s="92">
        <v>3</v>
      </c>
      <c r="P67" s="62">
        <f t="shared" si="6"/>
        <v>0.1875</v>
      </c>
      <c r="Q67" s="62">
        <f t="shared" si="7"/>
        <v>0.1875</v>
      </c>
      <c r="R67" s="92">
        <v>373820</v>
      </c>
      <c r="S67" s="92">
        <v>373820</v>
      </c>
      <c r="T67" s="92">
        <f t="shared" si="8"/>
        <v>124606.66666666667</v>
      </c>
      <c r="U67" s="92">
        <f t="shared" si="9"/>
        <v>124606.66666666667</v>
      </c>
      <c r="V67" s="170">
        <f>'市区町村別_在宅(医科)'!V67</f>
        <v>3422</v>
      </c>
      <c r="W67" s="92">
        <v>74</v>
      </c>
      <c r="X67" s="92">
        <v>74</v>
      </c>
      <c r="Y67" s="62">
        <f t="shared" si="10"/>
        <v>2.1624780829924022E-2</v>
      </c>
      <c r="Z67" s="62">
        <f t="shared" si="11"/>
        <v>2.1624780829924022E-2</v>
      </c>
      <c r="AA67" s="92">
        <v>9742800</v>
      </c>
      <c r="AB67" s="92">
        <v>9742800</v>
      </c>
      <c r="AC67" s="92">
        <f t="shared" si="12"/>
        <v>131659.45945945947</v>
      </c>
      <c r="AD67" s="92">
        <f t="shared" si="13"/>
        <v>131659.45945945947</v>
      </c>
      <c r="AE67" s="92">
        <f>'市区町村別_在宅(医科)'!AE67</f>
        <v>2837</v>
      </c>
      <c r="AF67" s="92">
        <v>133</v>
      </c>
      <c r="AG67" s="92">
        <v>133</v>
      </c>
      <c r="AH67" s="62">
        <f t="shared" si="14"/>
        <v>4.6880507578427918E-2</v>
      </c>
      <c r="AI67" s="62">
        <f t="shared" si="15"/>
        <v>4.6880507578427918E-2</v>
      </c>
      <c r="AJ67" s="92">
        <v>14995680</v>
      </c>
      <c r="AK67" s="92">
        <v>14995680</v>
      </c>
      <c r="AL67" s="92">
        <f t="shared" si="16"/>
        <v>112749.47368421052</v>
      </c>
      <c r="AM67" s="92">
        <f t="shared" si="17"/>
        <v>112749.47368421052</v>
      </c>
      <c r="AN67" s="92">
        <f>'市区町村別_在宅(医科)'!AN67</f>
        <v>1598</v>
      </c>
      <c r="AO67" s="92">
        <v>180</v>
      </c>
      <c r="AP67" s="92">
        <v>180</v>
      </c>
      <c r="AQ67" s="62">
        <f t="shared" si="18"/>
        <v>0.11264080100125157</v>
      </c>
      <c r="AR67" s="62">
        <f t="shared" si="19"/>
        <v>0.11264080100125157</v>
      </c>
      <c r="AS67" s="92">
        <v>18951930</v>
      </c>
      <c r="AT67" s="92">
        <v>18951930</v>
      </c>
      <c r="AU67" s="92">
        <f t="shared" si="20"/>
        <v>105288.5</v>
      </c>
      <c r="AV67" s="92">
        <f t="shared" si="21"/>
        <v>105288.5</v>
      </c>
      <c r="AW67" s="92">
        <f>'市区町村別_在宅(医科)'!AW67</f>
        <v>662</v>
      </c>
      <c r="AX67" s="92">
        <v>130</v>
      </c>
      <c r="AY67" s="92">
        <v>130</v>
      </c>
      <c r="AZ67" s="62">
        <f t="shared" si="22"/>
        <v>0.19637462235649547</v>
      </c>
      <c r="BA67" s="62">
        <f t="shared" si="23"/>
        <v>0.19637462235649547</v>
      </c>
      <c r="BB67" s="92">
        <v>15825900</v>
      </c>
      <c r="BC67" s="92">
        <v>15825900</v>
      </c>
      <c r="BD67" s="92">
        <f t="shared" si="24"/>
        <v>121737.69230769231</v>
      </c>
      <c r="BE67" s="92">
        <f t="shared" si="25"/>
        <v>121737.69230769231</v>
      </c>
      <c r="BF67" s="92">
        <f>'市区町村別_在宅(医科)'!BF67</f>
        <v>248</v>
      </c>
      <c r="BG67" s="92">
        <v>73</v>
      </c>
      <c r="BH67" s="92">
        <v>73</v>
      </c>
      <c r="BI67" s="62">
        <f t="shared" si="26"/>
        <v>0.29435483870967744</v>
      </c>
      <c r="BJ67" s="62">
        <f t="shared" si="27"/>
        <v>0.29435483870967744</v>
      </c>
      <c r="BK67" s="92">
        <v>9804050</v>
      </c>
      <c r="BL67" s="92">
        <v>9804050</v>
      </c>
      <c r="BM67" s="92">
        <f t="shared" si="28"/>
        <v>134302.05479452055</v>
      </c>
      <c r="BN67" s="92">
        <f t="shared" si="29"/>
        <v>134302.05479452055</v>
      </c>
      <c r="BO67" s="92">
        <f>'市区町村別_在宅(医科)'!BO67</f>
        <v>8783</v>
      </c>
      <c r="BP67" s="92">
        <f t="shared" si="52"/>
        <v>593</v>
      </c>
      <c r="BQ67" s="92">
        <f t="shared" si="52"/>
        <v>593</v>
      </c>
      <c r="BR67" s="62">
        <f t="shared" si="31"/>
        <v>6.7516793806216557E-2</v>
      </c>
      <c r="BS67" s="62">
        <f t="shared" si="32"/>
        <v>6.7516793806216557E-2</v>
      </c>
      <c r="BT67" s="92">
        <f t="shared" si="53"/>
        <v>69694180</v>
      </c>
      <c r="BU67" s="92">
        <f t="shared" si="53"/>
        <v>69694180</v>
      </c>
      <c r="BV67" s="92">
        <f t="shared" si="34"/>
        <v>117528.1281618887</v>
      </c>
      <c r="BW67" s="92">
        <f t="shared" si="35"/>
        <v>117528.1281618887</v>
      </c>
      <c r="BY67" s="184">
        <v>61</v>
      </c>
      <c r="BZ67" s="63" t="s">
        <v>20</v>
      </c>
      <c r="CA67" s="142">
        <v>8401</v>
      </c>
      <c r="CB67" s="142">
        <v>498</v>
      </c>
      <c r="CC67" s="142">
        <v>496</v>
      </c>
      <c r="CD67" s="29">
        <v>5.9278657302702056E-2</v>
      </c>
      <c r="CE67" s="29">
        <v>5.9040590405904057E-2</v>
      </c>
      <c r="CF67" s="142">
        <v>64888350</v>
      </c>
      <c r="CG67" s="142">
        <v>64600500</v>
      </c>
      <c r="CH67" s="142">
        <v>130297.89156626505</v>
      </c>
      <c r="CI67" s="142">
        <v>130242.94354838709</v>
      </c>
      <c r="CK67" s="47" t="str">
        <f t="shared" si="36"/>
        <v>西区</v>
      </c>
      <c r="CL67" s="105">
        <f t="shared" si="54"/>
        <v>6.0643844933121742E-2</v>
      </c>
      <c r="CM67" s="105">
        <f t="shared" si="37"/>
        <v>6.0999999999999999E-2</v>
      </c>
      <c r="CN67" s="105">
        <f t="shared" si="38"/>
        <v>5.8886004248288881E-2</v>
      </c>
      <c r="CO67" s="105">
        <f t="shared" si="39"/>
        <v>5.8999999999999997E-2</v>
      </c>
      <c r="CP67" s="182">
        <f t="shared" si="40"/>
        <v>0.20000000000000018</v>
      </c>
      <c r="CQ67" s="47" t="str">
        <f t="shared" si="41"/>
        <v>西区</v>
      </c>
      <c r="CR67" s="105">
        <f t="shared" si="55"/>
        <v>6.0643844933121742E-2</v>
      </c>
      <c r="CS67" s="105">
        <f t="shared" si="42"/>
        <v>6.0999999999999999E-2</v>
      </c>
      <c r="CT67" s="105">
        <f t="shared" si="43"/>
        <v>5.8767996223743214E-2</v>
      </c>
      <c r="CU67" s="105">
        <f t="shared" si="44"/>
        <v>5.8999999999999997E-2</v>
      </c>
      <c r="CV67" s="182">
        <f t="shared" si="45"/>
        <v>0.20000000000000018</v>
      </c>
      <c r="CW67" s="48"/>
      <c r="CX67" s="105">
        <f t="shared" si="46"/>
        <v>7.1999999999999995E-2</v>
      </c>
      <c r="CY67" s="105">
        <f t="shared" si="47"/>
        <v>7.0999999999999994E-2</v>
      </c>
      <c r="CZ67" s="182">
        <f t="shared" si="48"/>
        <v>0.10000000000000009</v>
      </c>
      <c r="DA67" s="105">
        <f t="shared" si="49"/>
        <v>7.1999999999999995E-2</v>
      </c>
      <c r="DB67" s="105">
        <f t="shared" si="50"/>
        <v>7.0999999999999994E-2</v>
      </c>
      <c r="DC67" s="182">
        <f t="shared" si="51"/>
        <v>0.10000000000000009</v>
      </c>
      <c r="DD67" s="212">
        <v>0</v>
      </c>
    </row>
    <row r="68" spans="2:108" s="18" customFormat="1" ht="13.5" customHeight="1">
      <c r="B68" s="61">
        <v>62</v>
      </c>
      <c r="C68" s="63" t="s">
        <v>21</v>
      </c>
      <c r="D68" s="170">
        <f>'市区町村別_在宅(医科)'!D68</f>
        <v>17</v>
      </c>
      <c r="E68" s="92">
        <v>1</v>
      </c>
      <c r="F68" s="92">
        <v>1</v>
      </c>
      <c r="G68" s="62">
        <f t="shared" si="2"/>
        <v>5.8823529411764705E-2</v>
      </c>
      <c r="H68" s="62">
        <f t="shared" si="3"/>
        <v>5.8823529411764705E-2</v>
      </c>
      <c r="I68" s="92">
        <v>70000</v>
      </c>
      <c r="J68" s="92">
        <v>70000</v>
      </c>
      <c r="K68" s="92">
        <f t="shared" si="4"/>
        <v>70000</v>
      </c>
      <c r="L68" s="92">
        <f t="shared" si="5"/>
        <v>70000</v>
      </c>
      <c r="M68" s="170">
        <f>'市区町村別_在宅(医科)'!M68</f>
        <v>46</v>
      </c>
      <c r="N68" s="92">
        <v>6</v>
      </c>
      <c r="O68" s="92">
        <v>6</v>
      </c>
      <c r="P68" s="62">
        <f t="shared" si="6"/>
        <v>0.13043478260869565</v>
      </c>
      <c r="Q68" s="62">
        <f t="shared" si="7"/>
        <v>0.13043478260869565</v>
      </c>
      <c r="R68" s="92">
        <v>915600</v>
      </c>
      <c r="S68" s="92">
        <v>915600</v>
      </c>
      <c r="T68" s="92">
        <f t="shared" si="8"/>
        <v>152600</v>
      </c>
      <c r="U68" s="92">
        <f t="shared" si="9"/>
        <v>152600</v>
      </c>
      <c r="V68" s="170">
        <f>'市区町村別_在宅(医科)'!V68</f>
        <v>4884</v>
      </c>
      <c r="W68" s="92">
        <v>68</v>
      </c>
      <c r="X68" s="92">
        <v>68</v>
      </c>
      <c r="Y68" s="62">
        <f t="shared" si="10"/>
        <v>1.3923013923013924E-2</v>
      </c>
      <c r="Z68" s="62">
        <f t="shared" si="11"/>
        <v>1.3923013923013924E-2</v>
      </c>
      <c r="AA68" s="92">
        <v>8890500</v>
      </c>
      <c r="AB68" s="92">
        <v>8890500</v>
      </c>
      <c r="AC68" s="92">
        <f t="shared" si="12"/>
        <v>130742.64705882352</v>
      </c>
      <c r="AD68" s="92">
        <f t="shared" si="13"/>
        <v>130742.64705882352</v>
      </c>
      <c r="AE68" s="92">
        <f>'市区町村別_在宅(医科)'!AE68</f>
        <v>4241</v>
      </c>
      <c r="AF68" s="92">
        <v>159</v>
      </c>
      <c r="AG68" s="92">
        <v>159</v>
      </c>
      <c r="AH68" s="62">
        <f t="shared" si="14"/>
        <v>3.7491157745814664E-2</v>
      </c>
      <c r="AI68" s="62">
        <f t="shared" si="15"/>
        <v>3.7491157745814664E-2</v>
      </c>
      <c r="AJ68" s="92">
        <v>21444020</v>
      </c>
      <c r="AK68" s="92">
        <v>21444020</v>
      </c>
      <c r="AL68" s="92">
        <f t="shared" si="16"/>
        <v>134868.05031446542</v>
      </c>
      <c r="AM68" s="92">
        <f t="shared" si="17"/>
        <v>134868.05031446542</v>
      </c>
      <c r="AN68" s="92">
        <f>'市区町村別_在宅(医科)'!AN68</f>
        <v>2298</v>
      </c>
      <c r="AO68" s="92">
        <v>206</v>
      </c>
      <c r="AP68" s="92">
        <v>206</v>
      </c>
      <c r="AQ68" s="62">
        <f t="shared" si="18"/>
        <v>8.964316797214969E-2</v>
      </c>
      <c r="AR68" s="62">
        <f t="shared" si="19"/>
        <v>8.964316797214969E-2</v>
      </c>
      <c r="AS68" s="92">
        <v>22715360</v>
      </c>
      <c r="AT68" s="92">
        <v>22715360</v>
      </c>
      <c r="AU68" s="92">
        <f t="shared" si="20"/>
        <v>110268.73786407767</v>
      </c>
      <c r="AV68" s="92">
        <f t="shared" si="21"/>
        <v>110268.73786407767</v>
      </c>
      <c r="AW68" s="92">
        <f>'市区町村別_在宅(医科)'!AW68</f>
        <v>1060</v>
      </c>
      <c r="AX68" s="92">
        <v>180</v>
      </c>
      <c r="AY68" s="92">
        <v>180</v>
      </c>
      <c r="AZ68" s="62">
        <f t="shared" si="22"/>
        <v>0.16981132075471697</v>
      </c>
      <c r="BA68" s="62">
        <f t="shared" si="23"/>
        <v>0.16981132075471697</v>
      </c>
      <c r="BB68" s="92">
        <v>20770350</v>
      </c>
      <c r="BC68" s="92">
        <v>20770350</v>
      </c>
      <c r="BD68" s="92">
        <f t="shared" si="24"/>
        <v>115390.83333333333</v>
      </c>
      <c r="BE68" s="92">
        <f t="shared" si="25"/>
        <v>115390.83333333333</v>
      </c>
      <c r="BF68" s="92">
        <f>'市区町村別_在宅(医科)'!BF68</f>
        <v>407</v>
      </c>
      <c r="BG68" s="92">
        <v>106</v>
      </c>
      <c r="BH68" s="92">
        <v>106</v>
      </c>
      <c r="BI68" s="62">
        <f t="shared" si="26"/>
        <v>0.26044226044226043</v>
      </c>
      <c r="BJ68" s="62">
        <f t="shared" si="27"/>
        <v>0.26044226044226043</v>
      </c>
      <c r="BK68" s="92">
        <v>13034670</v>
      </c>
      <c r="BL68" s="92">
        <v>13034670</v>
      </c>
      <c r="BM68" s="92">
        <f t="shared" si="28"/>
        <v>122968.58490566038</v>
      </c>
      <c r="BN68" s="92">
        <f t="shared" si="29"/>
        <v>122968.58490566038</v>
      </c>
      <c r="BO68" s="92">
        <f>'市区町村別_在宅(医科)'!BO68</f>
        <v>12953</v>
      </c>
      <c r="BP68" s="92">
        <f t="shared" si="52"/>
        <v>726</v>
      </c>
      <c r="BQ68" s="92">
        <f t="shared" si="52"/>
        <v>726</v>
      </c>
      <c r="BR68" s="62">
        <f t="shared" si="31"/>
        <v>5.6048791785686711E-2</v>
      </c>
      <c r="BS68" s="62">
        <f t="shared" si="32"/>
        <v>5.6048791785686711E-2</v>
      </c>
      <c r="BT68" s="92">
        <f t="shared" si="53"/>
        <v>87840500</v>
      </c>
      <c r="BU68" s="92">
        <f t="shared" si="53"/>
        <v>87840500</v>
      </c>
      <c r="BV68" s="92">
        <f t="shared" si="34"/>
        <v>120992.42424242424</v>
      </c>
      <c r="BW68" s="92">
        <f t="shared" si="35"/>
        <v>120992.42424242424</v>
      </c>
      <c r="BY68" s="184">
        <v>62</v>
      </c>
      <c r="BZ68" s="63" t="s">
        <v>21</v>
      </c>
      <c r="CA68" s="142">
        <v>12392</v>
      </c>
      <c r="CB68" s="142">
        <v>742</v>
      </c>
      <c r="CC68" s="142">
        <v>742</v>
      </c>
      <c r="CD68" s="29">
        <v>5.987734021949645E-2</v>
      </c>
      <c r="CE68" s="29">
        <v>5.987734021949645E-2</v>
      </c>
      <c r="CF68" s="142">
        <v>91593440</v>
      </c>
      <c r="CG68" s="142">
        <v>91452330</v>
      </c>
      <c r="CH68" s="142">
        <v>123441.29380053909</v>
      </c>
      <c r="CI68" s="142">
        <v>123251.11859838275</v>
      </c>
      <c r="CK68" s="47" t="str">
        <f t="shared" si="36"/>
        <v>阪南市</v>
      </c>
      <c r="CL68" s="105">
        <f t="shared" si="54"/>
        <v>6.0544699807633898E-2</v>
      </c>
      <c r="CM68" s="105">
        <f t="shared" si="37"/>
        <v>6.0999999999999999E-2</v>
      </c>
      <c r="CN68" s="105">
        <f t="shared" si="38"/>
        <v>6.1944124725332214E-2</v>
      </c>
      <c r="CO68" s="105">
        <f t="shared" si="39"/>
        <v>6.2E-2</v>
      </c>
      <c r="CP68" s="182">
        <f t="shared" si="40"/>
        <v>-0.10000000000000009</v>
      </c>
      <c r="CQ68" s="47" t="str">
        <f t="shared" si="41"/>
        <v>阪南市</v>
      </c>
      <c r="CR68" s="105">
        <f t="shared" si="55"/>
        <v>6.0544699807633898E-2</v>
      </c>
      <c r="CS68" s="105">
        <f t="shared" si="42"/>
        <v>6.0999999999999999E-2</v>
      </c>
      <c r="CT68" s="105">
        <f t="shared" si="43"/>
        <v>6.1944124725332214E-2</v>
      </c>
      <c r="CU68" s="105">
        <f t="shared" si="44"/>
        <v>6.2E-2</v>
      </c>
      <c r="CV68" s="182">
        <f t="shared" si="45"/>
        <v>-0.10000000000000009</v>
      </c>
      <c r="CW68" s="48"/>
      <c r="CX68" s="105">
        <f t="shared" si="46"/>
        <v>7.1999999999999995E-2</v>
      </c>
      <c r="CY68" s="105">
        <f t="shared" si="47"/>
        <v>7.0999999999999994E-2</v>
      </c>
      <c r="CZ68" s="182">
        <f t="shared" si="48"/>
        <v>0.10000000000000009</v>
      </c>
      <c r="DA68" s="105">
        <f t="shared" si="49"/>
        <v>7.1999999999999995E-2</v>
      </c>
      <c r="DB68" s="105">
        <f t="shared" si="50"/>
        <v>7.0999999999999994E-2</v>
      </c>
      <c r="DC68" s="182">
        <f t="shared" si="51"/>
        <v>0.10000000000000009</v>
      </c>
      <c r="DD68" s="212">
        <v>0</v>
      </c>
    </row>
    <row r="69" spans="2:108" s="18" customFormat="1" ht="13.5" customHeight="1">
      <c r="B69" s="61">
        <v>63</v>
      </c>
      <c r="C69" s="63" t="s">
        <v>32</v>
      </c>
      <c r="D69" s="170">
        <f>'市区町村別_在宅(医科)'!D69</f>
        <v>8</v>
      </c>
      <c r="E69" s="92">
        <v>2</v>
      </c>
      <c r="F69" s="92">
        <v>2</v>
      </c>
      <c r="G69" s="62">
        <f t="shared" si="2"/>
        <v>0.25</v>
      </c>
      <c r="H69" s="62">
        <f t="shared" si="3"/>
        <v>0.25</v>
      </c>
      <c r="I69" s="92">
        <v>193640</v>
      </c>
      <c r="J69" s="92">
        <v>193640</v>
      </c>
      <c r="K69" s="92">
        <f t="shared" si="4"/>
        <v>96820</v>
      </c>
      <c r="L69" s="92">
        <f t="shared" si="5"/>
        <v>96820</v>
      </c>
      <c r="M69" s="170">
        <f>'市区町村別_在宅(医科)'!M69</f>
        <v>15</v>
      </c>
      <c r="N69" s="92">
        <v>0</v>
      </c>
      <c r="O69" s="92">
        <v>0</v>
      </c>
      <c r="P69" s="62">
        <f t="shared" si="6"/>
        <v>0</v>
      </c>
      <c r="Q69" s="62">
        <f t="shared" si="7"/>
        <v>0</v>
      </c>
      <c r="R69" s="92">
        <v>0</v>
      </c>
      <c r="S69" s="92">
        <v>0</v>
      </c>
      <c r="T69" s="92" t="str">
        <f t="shared" si="8"/>
        <v>-</v>
      </c>
      <c r="U69" s="92" t="str">
        <f t="shared" si="9"/>
        <v>-</v>
      </c>
      <c r="V69" s="170">
        <f>'市区町村別_在宅(医科)'!V69</f>
        <v>3436</v>
      </c>
      <c r="W69" s="92">
        <v>59</v>
      </c>
      <c r="X69" s="92">
        <v>59</v>
      </c>
      <c r="Y69" s="62">
        <f t="shared" si="10"/>
        <v>1.7171129220023285E-2</v>
      </c>
      <c r="Z69" s="62">
        <f t="shared" si="11"/>
        <v>1.7171129220023285E-2</v>
      </c>
      <c r="AA69" s="92">
        <v>6289220</v>
      </c>
      <c r="AB69" s="92">
        <v>6289220</v>
      </c>
      <c r="AC69" s="92">
        <f t="shared" si="12"/>
        <v>106596.94915254238</v>
      </c>
      <c r="AD69" s="92">
        <f t="shared" si="13"/>
        <v>106596.94915254238</v>
      </c>
      <c r="AE69" s="92">
        <f>'市区町村別_在宅(医科)'!AE69</f>
        <v>2839</v>
      </c>
      <c r="AF69" s="92">
        <v>111</v>
      </c>
      <c r="AG69" s="92">
        <v>111</v>
      </c>
      <c r="AH69" s="62">
        <f t="shared" si="14"/>
        <v>3.9098274040154986E-2</v>
      </c>
      <c r="AI69" s="62">
        <f t="shared" si="15"/>
        <v>3.9098274040154986E-2</v>
      </c>
      <c r="AJ69" s="92">
        <v>13889710</v>
      </c>
      <c r="AK69" s="92">
        <v>13889710</v>
      </c>
      <c r="AL69" s="92">
        <f t="shared" si="16"/>
        <v>125132.52252252253</v>
      </c>
      <c r="AM69" s="92">
        <f t="shared" si="17"/>
        <v>125132.52252252253</v>
      </c>
      <c r="AN69" s="92">
        <f>'市区町村別_在宅(医科)'!AN69</f>
        <v>1857</v>
      </c>
      <c r="AO69" s="92">
        <v>216</v>
      </c>
      <c r="AP69" s="92">
        <v>216</v>
      </c>
      <c r="AQ69" s="62">
        <f t="shared" si="18"/>
        <v>0.11631663974151858</v>
      </c>
      <c r="AR69" s="62">
        <f t="shared" si="19"/>
        <v>0.11631663974151858</v>
      </c>
      <c r="AS69" s="92">
        <v>25632140</v>
      </c>
      <c r="AT69" s="92">
        <v>25632140</v>
      </c>
      <c r="AU69" s="92">
        <f t="shared" si="20"/>
        <v>118667.31481481482</v>
      </c>
      <c r="AV69" s="92">
        <f t="shared" si="21"/>
        <v>118667.31481481482</v>
      </c>
      <c r="AW69" s="92">
        <f>'市区町村別_在宅(医科)'!AW69</f>
        <v>937</v>
      </c>
      <c r="AX69" s="92">
        <v>197</v>
      </c>
      <c r="AY69" s="92">
        <v>197</v>
      </c>
      <c r="AZ69" s="62">
        <f t="shared" si="22"/>
        <v>0.21024546424759871</v>
      </c>
      <c r="BA69" s="62">
        <f t="shared" si="23"/>
        <v>0.21024546424759871</v>
      </c>
      <c r="BB69" s="92">
        <v>23783940</v>
      </c>
      <c r="BC69" s="92">
        <v>23783940</v>
      </c>
      <c r="BD69" s="92">
        <f t="shared" si="24"/>
        <v>120730.65989847716</v>
      </c>
      <c r="BE69" s="92">
        <f t="shared" si="25"/>
        <v>120730.65989847716</v>
      </c>
      <c r="BF69" s="92">
        <f>'市区町村別_在宅(医科)'!BF69</f>
        <v>333</v>
      </c>
      <c r="BG69" s="92">
        <v>112</v>
      </c>
      <c r="BH69" s="92">
        <v>112</v>
      </c>
      <c r="BI69" s="62">
        <f t="shared" si="26"/>
        <v>0.33633633633633636</v>
      </c>
      <c r="BJ69" s="62">
        <f t="shared" si="27"/>
        <v>0.33633633633633636</v>
      </c>
      <c r="BK69" s="92">
        <v>14550540</v>
      </c>
      <c r="BL69" s="92">
        <v>14550540</v>
      </c>
      <c r="BM69" s="92">
        <f t="shared" si="28"/>
        <v>129915.53571428571</v>
      </c>
      <c r="BN69" s="92">
        <f t="shared" si="29"/>
        <v>129915.53571428571</v>
      </c>
      <c r="BO69" s="92">
        <f>'市区町村別_在宅(医科)'!BO69</f>
        <v>9425</v>
      </c>
      <c r="BP69" s="92">
        <f t="shared" si="52"/>
        <v>697</v>
      </c>
      <c r="BQ69" s="92">
        <f t="shared" si="52"/>
        <v>697</v>
      </c>
      <c r="BR69" s="62">
        <f t="shared" si="31"/>
        <v>7.3952254641909812E-2</v>
      </c>
      <c r="BS69" s="62">
        <f t="shared" si="32"/>
        <v>7.3952254641909812E-2</v>
      </c>
      <c r="BT69" s="92">
        <f t="shared" si="53"/>
        <v>84339190</v>
      </c>
      <c r="BU69" s="92">
        <f t="shared" si="53"/>
        <v>84339190</v>
      </c>
      <c r="BV69" s="92">
        <f t="shared" si="34"/>
        <v>121003.14203730272</v>
      </c>
      <c r="BW69" s="92">
        <f t="shared" si="35"/>
        <v>121003.14203730272</v>
      </c>
      <c r="BY69" s="184">
        <v>63</v>
      </c>
      <c r="BZ69" s="63" t="s">
        <v>32</v>
      </c>
      <c r="CA69" s="142">
        <v>9042</v>
      </c>
      <c r="CB69" s="142">
        <v>642</v>
      </c>
      <c r="CC69" s="142">
        <v>641</v>
      </c>
      <c r="CD69" s="29">
        <v>7.1001990710019905E-2</v>
      </c>
      <c r="CE69" s="29">
        <v>7.0891395708913951E-2</v>
      </c>
      <c r="CF69" s="142">
        <v>81576160</v>
      </c>
      <c r="CG69" s="142">
        <v>81294470</v>
      </c>
      <c r="CH69" s="142">
        <v>127065.66978193146</v>
      </c>
      <c r="CI69" s="142">
        <v>126824.44617784712</v>
      </c>
      <c r="CK69" s="47" t="str">
        <f t="shared" si="36"/>
        <v>熊取町</v>
      </c>
      <c r="CL69" s="105">
        <f t="shared" si="54"/>
        <v>5.993275836865955E-2</v>
      </c>
      <c r="CM69" s="105">
        <f t="shared" si="37"/>
        <v>0.06</v>
      </c>
      <c r="CN69" s="105">
        <f t="shared" si="38"/>
        <v>6.3226406322640635E-2</v>
      </c>
      <c r="CO69" s="105">
        <f t="shared" si="39"/>
        <v>6.3E-2</v>
      </c>
      <c r="CP69" s="182">
        <f t="shared" si="40"/>
        <v>-0.30000000000000027</v>
      </c>
      <c r="CQ69" s="47" t="str">
        <f t="shared" si="41"/>
        <v>熊取町</v>
      </c>
      <c r="CR69" s="105">
        <f t="shared" si="55"/>
        <v>5.993275836865955E-2</v>
      </c>
      <c r="CS69" s="105">
        <f t="shared" si="42"/>
        <v>0.06</v>
      </c>
      <c r="CT69" s="105">
        <f t="shared" si="43"/>
        <v>6.3226406322640635E-2</v>
      </c>
      <c r="CU69" s="105">
        <f t="shared" si="44"/>
        <v>6.3E-2</v>
      </c>
      <c r="CV69" s="182">
        <f t="shared" si="45"/>
        <v>-0.30000000000000027</v>
      </c>
      <c r="CW69" s="48"/>
      <c r="CX69" s="105">
        <f t="shared" si="46"/>
        <v>7.1999999999999995E-2</v>
      </c>
      <c r="CY69" s="105">
        <f t="shared" si="47"/>
        <v>7.0999999999999994E-2</v>
      </c>
      <c r="CZ69" s="182">
        <f t="shared" si="48"/>
        <v>0.10000000000000009</v>
      </c>
      <c r="DA69" s="105">
        <f t="shared" si="49"/>
        <v>7.1999999999999995E-2</v>
      </c>
      <c r="DB69" s="105">
        <f t="shared" si="50"/>
        <v>7.0999999999999994E-2</v>
      </c>
      <c r="DC69" s="182">
        <f t="shared" si="51"/>
        <v>0.10000000000000009</v>
      </c>
      <c r="DD69" s="212">
        <v>0</v>
      </c>
    </row>
    <row r="70" spans="2:108" s="18" customFormat="1" ht="13.5" customHeight="1">
      <c r="B70" s="61">
        <v>64</v>
      </c>
      <c r="C70" s="63" t="s">
        <v>53</v>
      </c>
      <c r="D70" s="170">
        <f>'市区町村別_在宅(医科)'!D70</f>
        <v>64</v>
      </c>
      <c r="E70" s="92">
        <v>4</v>
      </c>
      <c r="F70" s="92">
        <v>4</v>
      </c>
      <c r="G70" s="62">
        <f t="shared" si="2"/>
        <v>6.25E-2</v>
      </c>
      <c r="H70" s="62">
        <f t="shared" si="3"/>
        <v>6.25E-2</v>
      </c>
      <c r="I70" s="92">
        <v>398650</v>
      </c>
      <c r="J70" s="92">
        <v>398650</v>
      </c>
      <c r="K70" s="92">
        <f t="shared" si="4"/>
        <v>99662.5</v>
      </c>
      <c r="L70" s="92">
        <f t="shared" si="5"/>
        <v>99662.5</v>
      </c>
      <c r="M70" s="170">
        <f>'市区町村別_在宅(医科)'!M70</f>
        <v>139</v>
      </c>
      <c r="N70" s="92">
        <v>13</v>
      </c>
      <c r="O70" s="92">
        <v>13</v>
      </c>
      <c r="P70" s="62">
        <f t="shared" si="6"/>
        <v>9.3525179856115109E-2</v>
      </c>
      <c r="Q70" s="62">
        <f t="shared" si="7"/>
        <v>9.3525179856115109E-2</v>
      </c>
      <c r="R70" s="92">
        <v>1900100</v>
      </c>
      <c r="S70" s="92">
        <v>1900100</v>
      </c>
      <c r="T70" s="92">
        <f t="shared" si="8"/>
        <v>146161.53846153847</v>
      </c>
      <c r="U70" s="92">
        <f t="shared" si="9"/>
        <v>146161.53846153847</v>
      </c>
      <c r="V70" s="170">
        <f>'市区町村別_在宅(医科)'!V70</f>
        <v>3748</v>
      </c>
      <c r="W70" s="92">
        <v>62</v>
      </c>
      <c r="X70" s="92">
        <v>62</v>
      </c>
      <c r="Y70" s="62">
        <f t="shared" si="10"/>
        <v>1.6542155816435433E-2</v>
      </c>
      <c r="Z70" s="62">
        <f t="shared" si="11"/>
        <v>1.6542155816435433E-2</v>
      </c>
      <c r="AA70" s="92">
        <v>9759110</v>
      </c>
      <c r="AB70" s="92">
        <v>9759110</v>
      </c>
      <c r="AC70" s="92">
        <f t="shared" si="12"/>
        <v>157405</v>
      </c>
      <c r="AD70" s="92">
        <f t="shared" si="13"/>
        <v>157405</v>
      </c>
      <c r="AE70" s="92">
        <f>'市区町村別_在宅(医科)'!AE70</f>
        <v>2981</v>
      </c>
      <c r="AF70" s="92">
        <v>138</v>
      </c>
      <c r="AG70" s="92">
        <v>138</v>
      </c>
      <c r="AH70" s="62">
        <f t="shared" si="14"/>
        <v>4.6293190204629318E-2</v>
      </c>
      <c r="AI70" s="62">
        <f t="shared" si="15"/>
        <v>4.6293190204629318E-2</v>
      </c>
      <c r="AJ70" s="92">
        <v>21847300</v>
      </c>
      <c r="AK70" s="92">
        <v>21847300</v>
      </c>
      <c r="AL70" s="92">
        <f t="shared" si="16"/>
        <v>158313.76811594202</v>
      </c>
      <c r="AM70" s="92">
        <f t="shared" si="17"/>
        <v>158313.76811594202</v>
      </c>
      <c r="AN70" s="92">
        <f>'市区町村別_在宅(医科)'!AN70</f>
        <v>1749</v>
      </c>
      <c r="AO70" s="92">
        <v>173</v>
      </c>
      <c r="AP70" s="92">
        <v>173</v>
      </c>
      <c r="AQ70" s="62">
        <f t="shared" si="18"/>
        <v>9.8913664951400804E-2</v>
      </c>
      <c r="AR70" s="62">
        <f t="shared" si="19"/>
        <v>9.8913664951400804E-2</v>
      </c>
      <c r="AS70" s="92">
        <v>22635490</v>
      </c>
      <c r="AT70" s="92">
        <v>22635490</v>
      </c>
      <c r="AU70" s="92">
        <f t="shared" si="20"/>
        <v>130840.98265895953</v>
      </c>
      <c r="AV70" s="92">
        <f t="shared" si="21"/>
        <v>130840.98265895953</v>
      </c>
      <c r="AW70" s="92">
        <f>'市区町村別_在宅(医科)'!AW70</f>
        <v>849</v>
      </c>
      <c r="AX70" s="92">
        <v>134</v>
      </c>
      <c r="AY70" s="92">
        <v>134</v>
      </c>
      <c r="AZ70" s="62">
        <f t="shared" si="22"/>
        <v>0.15783274440518258</v>
      </c>
      <c r="BA70" s="62">
        <f t="shared" si="23"/>
        <v>0.15783274440518258</v>
      </c>
      <c r="BB70" s="92">
        <v>21857320</v>
      </c>
      <c r="BC70" s="92">
        <v>21857320</v>
      </c>
      <c r="BD70" s="92">
        <f t="shared" si="24"/>
        <v>163114.32835820896</v>
      </c>
      <c r="BE70" s="92">
        <f t="shared" si="25"/>
        <v>163114.32835820896</v>
      </c>
      <c r="BF70" s="92">
        <f>'市区町村別_在宅(医科)'!BF70</f>
        <v>347</v>
      </c>
      <c r="BG70" s="92">
        <v>74</v>
      </c>
      <c r="BH70" s="92">
        <v>74</v>
      </c>
      <c r="BI70" s="62">
        <f t="shared" si="26"/>
        <v>0.2132564841498559</v>
      </c>
      <c r="BJ70" s="62">
        <f t="shared" si="27"/>
        <v>0.2132564841498559</v>
      </c>
      <c r="BK70" s="92">
        <v>11938800</v>
      </c>
      <c r="BL70" s="92">
        <v>11938800</v>
      </c>
      <c r="BM70" s="92">
        <f t="shared" si="28"/>
        <v>161335.13513513515</v>
      </c>
      <c r="BN70" s="92">
        <f t="shared" si="29"/>
        <v>161335.13513513515</v>
      </c>
      <c r="BO70" s="92">
        <f>'市区町村別_在宅(医科)'!BO70</f>
        <v>9877</v>
      </c>
      <c r="BP70" s="92">
        <f t="shared" si="52"/>
        <v>598</v>
      </c>
      <c r="BQ70" s="92">
        <f t="shared" si="52"/>
        <v>598</v>
      </c>
      <c r="BR70" s="62">
        <f t="shared" si="31"/>
        <v>6.0544699807633898E-2</v>
      </c>
      <c r="BS70" s="62">
        <f t="shared" si="32"/>
        <v>6.0544699807633898E-2</v>
      </c>
      <c r="BT70" s="92">
        <f t="shared" si="53"/>
        <v>90336770</v>
      </c>
      <c r="BU70" s="92">
        <f t="shared" si="53"/>
        <v>90336770</v>
      </c>
      <c r="BV70" s="92">
        <f t="shared" si="34"/>
        <v>151064.83277591973</v>
      </c>
      <c r="BW70" s="92">
        <f t="shared" si="35"/>
        <v>151064.83277591973</v>
      </c>
      <c r="BY70" s="184">
        <v>64</v>
      </c>
      <c r="BZ70" s="63" t="s">
        <v>53</v>
      </c>
      <c r="CA70" s="142">
        <v>9557</v>
      </c>
      <c r="CB70" s="142">
        <v>592</v>
      </c>
      <c r="CC70" s="142">
        <v>592</v>
      </c>
      <c r="CD70" s="29">
        <v>6.1944124725332214E-2</v>
      </c>
      <c r="CE70" s="29">
        <v>6.1944124725332214E-2</v>
      </c>
      <c r="CF70" s="142">
        <v>87319940</v>
      </c>
      <c r="CG70" s="142">
        <v>87273820</v>
      </c>
      <c r="CH70" s="142">
        <v>147499.89864864864</v>
      </c>
      <c r="CI70" s="142">
        <v>147421.99324324325</v>
      </c>
      <c r="CK70" s="47" t="str">
        <f t="shared" si="36"/>
        <v>門真市</v>
      </c>
      <c r="CL70" s="105">
        <f t="shared" si="54"/>
        <v>5.9648076349537726E-2</v>
      </c>
      <c r="CM70" s="105">
        <f t="shared" si="37"/>
        <v>0.06</v>
      </c>
      <c r="CN70" s="105">
        <f t="shared" si="38"/>
        <v>6.0459616472160811E-2</v>
      </c>
      <c r="CO70" s="105">
        <f t="shared" si="39"/>
        <v>0.06</v>
      </c>
      <c r="CP70" s="182">
        <f t="shared" si="40"/>
        <v>0</v>
      </c>
      <c r="CQ70" s="47" t="str">
        <f t="shared" si="41"/>
        <v>門真市</v>
      </c>
      <c r="CR70" s="105">
        <f t="shared" si="55"/>
        <v>5.9648076349537726E-2</v>
      </c>
      <c r="CS70" s="105">
        <f t="shared" si="42"/>
        <v>0.06</v>
      </c>
      <c r="CT70" s="105">
        <f t="shared" si="43"/>
        <v>6.0356793995167343E-2</v>
      </c>
      <c r="CU70" s="105">
        <f t="shared" si="44"/>
        <v>0.06</v>
      </c>
      <c r="CV70" s="182">
        <f t="shared" si="45"/>
        <v>0</v>
      </c>
      <c r="CW70" s="48"/>
      <c r="CX70" s="105">
        <f t="shared" si="46"/>
        <v>7.1999999999999995E-2</v>
      </c>
      <c r="CY70" s="105">
        <f t="shared" si="47"/>
        <v>7.0999999999999994E-2</v>
      </c>
      <c r="CZ70" s="182">
        <f t="shared" si="48"/>
        <v>0.10000000000000009</v>
      </c>
      <c r="DA70" s="105">
        <f t="shared" si="49"/>
        <v>7.1999999999999995E-2</v>
      </c>
      <c r="DB70" s="105">
        <f t="shared" si="50"/>
        <v>7.0999999999999994E-2</v>
      </c>
      <c r="DC70" s="182">
        <f t="shared" si="51"/>
        <v>0.10000000000000009</v>
      </c>
      <c r="DD70" s="212">
        <v>0</v>
      </c>
    </row>
    <row r="71" spans="2:108" s="18" customFormat="1" ht="13.5" customHeight="1">
      <c r="B71" s="61">
        <v>65</v>
      </c>
      <c r="C71" s="63" t="s">
        <v>13</v>
      </c>
      <c r="D71" s="170">
        <f>'市区町村別_在宅(医科)'!D71</f>
        <v>5</v>
      </c>
      <c r="E71" s="92">
        <v>0</v>
      </c>
      <c r="F71" s="92">
        <v>0</v>
      </c>
      <c r="G71" s="62">
        <f t="shared" si="2"/>
        <v>0</v>
      </c>
      <c r="H71" s="62">
        <f t="shared" si="3"/>
        <v>0</v>
      </c>
      <c r="I71" s="92">
        <v>0</v>
      </c>
      <c r="J71" s="92">
        <v>0</v>
      </c>
      <c r="K71" s="92" t="str">
        <f t="shared" si="4"/>
        <v>-</v>
      </c>
      <c r="L71" s="92" t="str">
        <f t="shared" si="5"/>
        <v>-</v>
      </c>
      <c r="M71" s="170">
        <f>'市区町村別_在宅(医科)'!M71</f>
        <v>30</v>
      </c>
      <c r="N71" s="92">
        <v>4</v>
      </c>
      <c r="O71" s="92">
        <v>4</v>
      </c>
      <c r="P71" s="62">
        <f t="shared" si="6"/>
        <v>0.13333333333333333</v>
      </c>
      <c r="Q71" s="62">
        <f t="shared" si="7"/>
        <v>0.13333333333333333</v>
      </c>
      <c r="R71" s="92">
        <v>635670</v>
      </c>
      <c r="S71" s="92">
        <v>635670</v>
      </c>
      <c r="T71" s="92">
        <f t="shared" si="8"/>
        <v>158917.5</v>
      </c>
      <c r="U71" s="92">
        <f t="shared" si="9"/>
        <v>158917.5</v>
      </c>
      <c r="V71" s="170">
        <f>'市区町村別_在宅(医科)'!V71</f>
        <v>1876</v>
      </c>
      <c r="W71" s="92">
        <v>42</v>
      </c>
      <c r="X71" s="92">
        <v>42</v>
      </c>
      <c r="Y71" s="62">
        <f t="shared" si="10"/>
        <v>2.2388059701492536E-2</v>
      </c>
      <c r="Z71" s="62">
        <f t="shared" si="11"/>
        <v>2.2388059701492536E-2</v>
      </c>
      <c r="AA71" s="92">
        <v>5252970</v>
      </c>
      <c r="AB71" s="92">
        <v>5252970</v>
      </c>
      <c r="AC71" s="92">
        <f t="shared" si="12"/>
        <v>125070.71428571429</v>
      </c>
      <c r="AD71" s="92">
        <f t="shared" si="13"/>
        <v>125070.71428571429</v>
      </c>
      <c r="AE71" s="92">
        <f>'市区町村別_在宅(医科)'!AE71</f>
        <v>1385</v>
      </c>
      <c r="AF71" s="92">
        <v>59</v>
      </c>
      <c r="AG71" s="92">
        <v>59</v>
      </c>
      <c r="AH71" s="62">
        <f t="shared" si="14"/>
        <v>4.2599277978339352E-2</v>
      </c>
      <c r="AI71" s="62">
        <f t="shared" si="15"/>
        <v>4.2599277978339352E-2</v>
      </c>
      <c r="AJ71" s="92">
        <v>6228450</v>
      </c>
      <c r="AK71" s="92">
        <v>6228450</v>
      </c>
      <c r="AL71" s="92">
        <f t="shared" si="16"/>
        <v>105566.94915254238</v>
      </c>
      <c r="AM71" s="92">
        <f t="shared" si="17"/>
        <v>105566.94915254238</v>
      </c>
      <c r="AN71" s="92">
        <f>'市区町村別_在宅(医科)'!AN71</f>
        <v>909</v>
      </c>
      <c r="AO71" s="92">
        <v>101</v>
      </c>
      <c r="AP71" s="92">
        <v>101</v>
      </c>
      <c r="AQ71" s="62">
        <f t="shared" si="18"/>
        <v>0.1111111111111111</v>
      </c>
      <c r="AR71" s="62">
        <f t="shared" si="19"/>
        <v>0.1111111111111111</v>
      </c>
      <c r="AS71" s="92">
        <v>10362130</v>
      </c>
      <c r="AT71" s="92">
        <v>10362130</v>
      </c>
      <c r="AU71" s="92">
        <f t="shared" si="20"/>
        <v>102595.34653465346</v>
      </c>
      <c r="AV71" s="92">
        <f t="shared" si="21"/>
        <v>102595.34653465346</v>
      </c>
      <c r="AW71" s="92">
        <f>'市区町村別_在宅(医科)'!AW71</f>
        <v>472</v>
      </c>
      <c r="AX71" s="92">
        <v>109</v>
      </c>
      <c r="AY71" s="92">
        <v>109</v>
      </c>
      <c r="AZ71" s="62">
        <f t="shared" si="22"/>
        <v>0.2309322033898305</v>
      </c>
      <c r="BA71" s="62">
        <f t="shared" si="23"/>
        <v>0.2309322033898305</v>
      </c>
      <c r="BB71" s="92">
        <v>10017940</v>
      </c>
      <c r="BC71" s="92">
        <v>10017940</v>
      </c>
      <c r="BD71" s="92">
        <f t="shared" si="24"/>
        <v>91907.706422018353</v>
      </c>
      <c r="BE71" s="92">
        <f t="shared" si="25"/>
        <v>91907.706422018353</v>
      </c>
      <c r="BF71" s="92">
        <f>'市区町村別_在宅(医科)'!BF71</f>
        <v>204</v>
      </c>
      <c r="BG71" s="92">
        <v>66</v>
      </c>
      <c r="BH71" s="92">
        <v>66</v>
      </c>
      <c r="BI71" s="62">
        <f t="shared" si="26"/>
        <v>0.3235294117647059</v>
      </c>
      <c r="BJ71" s="62">
        <f t="shared" si="27"/>
        <v>0.3235294117647059</v>
      </c>
      <c r="BK71" s="92">
        <v>7461310</v>
      </c>
      <c r="BL71" s="92">
        <v>7461310</v>
      </c>
      <c r="BM71" s="92">
        <f t="shared" si="28"/>
        <v>113050.15151515152</v>
      </c>
      <c r="BN71" s="92">
        <f t="shared" si="29"/>
        <v>113050.15151515152</v>
      </c>
      <c r="BO71" s="92">
        <f>'市区町村別_在宅(医科)'!BO71</f>
        <v>4881</v>
      </c>
      <c r="BP71" s="92">
        <f t="shared" si="52"/>
        <v>381</v>
      </c>
      <c r="BQ71" s="92">
        <f t="shared" si="52"/>
        <v>381</v>
      </c>
      <c r="BR71" s="62">
        <f t="shared" si="31"/>
        <v>7.8057775046097108E-2</v>
      </c>
      <c r="BS71" s="62">
        <f t="shared" si="32"/>
        <v>7.8057775046097108E-2</v>
      </c>
      <c r="BT71" s="92">
        <f t="shared" si="53"/>
        <v>39958470</v>
      </c>
      <c r="BU71" s="92">
        <f t="shared" si="53"/>
        <v>39958470</v>
      </c>
      <c r="BV71" s="92">
        <f t="shared" si="34"/>
        <v>104877.87401574804</v>
      </c>
      <c r="BW71" s="92">
        <f t="shared" si="35"/>
        <v>104877.87401574804</v>
      </c>
      <c r="BY71" s="184">
        <v>65</v>
      </c>
      <c r="BZ71" s="63" t="s">
        <v>13</v>
      </c>
      <c r="CA71" s="142">
        <v>4628</v>
      </c>
      <c r="CB71" s="142">
        <v>370</v>
      </c>
      <c r="CC71" s="142">
        <v>368</v>
      </c>
      <c r="CD71" s="29">
        <v>7.9948141745894555E-2</v>
      </c>
      <c r="CE71" s="29">
        <v>7.9515989628349174E-2</v>
      </c>
      <c r="CF71" s="142">
        <v>39490780</v>
      </c>
      <c r="CG71" s="142">
        <v>38429550</v>
      </c>
      <c r="CH71" s="142">
        <v>106731.83783783784</v>
      </c>
      <c r="CI71" s="142">
        <v>104428.125</v>
      </c>
      <c r="CK71" s="47" t="str">
        <f t="shared" si="36"/>
        <v>寝屋川市</v>
      </c>
      <c r="CL71" s="105">
        <f t="shared" ref="CL71:CL80" si="56">LARGE(BR$7:BR$80,ROW(A65))</f>
        <v>5.8151260504201684E-2</v>
      </c>
      <c r="CM71" s="105">
        <f t="shared" si="37"/>
        <v>5.8000000000000003E-2</v>
      </c>
      <c r="CN71" s="105">
        <f t="shared" si="38"/>
        <v>5.6802037260420858E-2</v>
      </c>
      <c r="CO71" s="105">
        <f t="shared" si="39"/>
        <v>5.7000000000000002E-2</v>
      </c>
      <c r="CP71" s="182">
        <f t="shared" si="40"/>
        <v>0.10000000000000009</v>
      </c>
      <c r="CQ71" s="47" t="str">
        <f t="shared" si="41"/>
        <v>寝屋川市</v>
      </c>
      <c r="CR71" s="105">
        <f t="shared" ref="CR71:CR80" si="57">LARGE(BS$7:BS$80,ROW(A65))</f>
        <v>5.8151260504201684E-2</v>
      </c>
      <c r="CS71" s="105">
        <f t="shared" si="42"/>
        <v>5.8000000000000003E-2</v>
      </c>
      <c r="CT71" s="105">
        <f t="shared" si="43"/>
        <v>5.6668006969575122E-2</v>
      </c>
      <c r="CU71" s="105">
        <f t="shared" si="44"/>
        <v>5.7000000000000002E-2</v>
      </c>
      <c r="CV71" s="182">
        <f t="shared" si="45"/>
        <v>0.10000000000000009</v>
      </c>
      <c r="CW71" s="48"/>
      <c r="CX71" s="105">
        <f t="shared" si="46"/>
        <v>7.1999999999999995E-2</v>
      </c>
      <c r="CY71" s="105">
        <f t="shared" si="47"/>
        <v>7.0999999999999994E-2</v>
      </c>
      <c r="CZ71" s="182">
        <f t="shared" si="48"/>
        <v>0.10000000000000009</v>
      </c>
      <c r="DA71" s="105">
        <f t="shared" si="49"/>
        <v>7.1999999999999995E-2</v>
      </c>
      <c r="DB71" s="105">
        <f t="shared" si="50"/>
        <v>7.0999999999999994E-2</v>
      </c>
      <c r="DC71" s="182">
        <f t="shared" si="51"/>
        <v>0.10000000000000009</v>
      </c>
      <c r="DD71" s="212">
        <v>0</v>
      </c>
    </row>
    <row r="72" spans="2:108" s="18" customFormat="1" ht="13.5" customHeight="1">
      <c r="B72" s="61">
        <v>66</v>
      </c>
      <c r="C72" s="63" t="s">
        <v>7</v>
      </c>
      <c r="D72" s="170">
        <f>'市区町村別_在宅(医科)'!D72</f>
        <v>8</v>
      </c>
      <c r="E72" s="92">
        <v>6</v>
      </c>
      <c r="F72" s="92">
        <v>6</v>
      </c>
      <c r="G72" s="62">
        <f t="shared" ref="G72:G80" si="58">IFERROR(E72/D72,"-")</f>
        <v>0.75</v>
      </c>
      <c r="H72" s="62">
        <f t="shared" ref="H72:H80" si="59">IFERROR(F72/D72,"-")</f>
        <v>0.75</v>
      </c>
      <c r="I72" s="92">
        <v>403390</v>
      </c>
      <c r="J72" s="92">
        <v>403390</v>
      </c>
      <c r="K72" s="92">
        <f t="shared" ref="K72:K80" si="60">IFERROR(I72/E72,"-")</f>
        <v>67231.666666666672</v>
      </c>
      <c r="L72" s="92">
        <f t="shared" ref="L72:L80" si="61">IFERROR(J72/F72,"-")</f>
        <v>67231.666666666672</v>
      </c>
      <c r="M72" s="170">
        <f>'市区町村別_在宅(医科)'!M72</f>
        <v>11</v>
      </c>
      <c r="N72" s="92">
        <v>5</v>
      </c>
      <c r="O72" s="92">
        <v>5</v>
      </c>
      <c r="P72" s="62">
        <f t="shared" ref="P72:P80" si="62">IFERROR(N72/M72,"-")</f>
        <v>0.45454545454545453</v>
      </c>
      <c r="Q72" s="62">
        <f t="shared" ref="Q72:Q80" si="63">IFERROR(O72/M72,"-")</f>
        <v>0.45454545454545453</v>
      </c>
      <c r="R72" s="92">
        <v>558920</v>
      </c>
      <c r="S72" s="92">
        <v>558920</v>
      </c>
      <c r="T72" s="92">
        <f t="shared" ref="T72:T80" si="64">IFERROR(R72/N72,"-")</f>
        <v>111784</v>
      </c>
      <c r="U72" s="92">
        <f t="shared" ref="U72:U80" si="65">IFERROR(S72/O72,"-")</f>
        <v>111784</v>
      </c>
      <c r="V72" s="170">
        <f>'市区町村別_在宅(医科)'!V72</f>
        <v>1961</v>
      </c>
      <c r="W72" s="92">
        <v>26</v>
      </c>
      <c r="X72" s="92">
        <v>26</v>
      </c>
      <c r="Y72" s="62">
        <f t="shared" ref="Y72:Y80" si="66">IFERROR(W72/V72,"-")</f>
        <v>1.3258541560428353E-2</v>
      </c>
      <c r="Z72" s="62">
        <f t="shared" ref="Z72:Z80" si="67">IFERROR(X72/V72,"-")</f>
        <v>1.3258541560428353E-2</v>
      </c>
      <c r="AA72" s="92">
        <v>3469510</v>
      </c>
      <c r="AB72" s="92">
        <v>3469510</v>
      </c>
      <c r="AC72" s="92">
        <f t="shared" ref="AC72:AC80" si="68">IFERROR(AA72/W72,"-")</f>
        <v>133442.69230769231</v>
      </c>
      <c r="AD72" s="92">
        <f t="shared" ref="AD72:AD80" si="69">IFERROR(AB72/X72,"-")</f>
        <v>133442.69230769231</v>
      </c>
      <c r="AE72" s="92">
        <f>'市区町村別_在宅(医科)'!AE72</f>
        <v>1465</v>
      </c>
      <c r="AF72" s="92">
        <v>46</v>
      </c>
      <c r="AG72" s="92">
        <v>46</v>
      </c>
      <c r="AH72" s="62">
        <f t="shared" ref="AH72:AH80" si="70">IFERROR(AF72/AE72,"-")</f>
        <v>3.1399317406143344E-2</v>
      </c>
      <c r="AI72" s="62">
        <f t="shared" ref="AI72:AI80" si="71">IFERROR(AG72/AE72,"-")</f>
        <v>3.1399317406143344E-2</v>
      </c>
      <c r="AJ72" s="92">
        <v>5906130</v>
      </c>
      <c r="AK72" s="92">
        <v>5906130</v>
      </c>
      <c r="AL72" s="92">
        <f t="shared" ref="AL72:AL80" si="72">IFERROR(AJ72/AF72,"-")</f>
        <v>128394.13043478261</v>
      </c>
      <c r="AM72" s="92">
        <f t="shared" ref="AM72:AM80" si="73">IFERROR(AK72/AG72,"-")</f>
        <v>128394.13043478261</v>
      </c>
      <c r="AN72" s="92">
        <f>'市区町村別_在宅(医科)'!AN72</f>
        <v>890</v>
      </c>
      <c r="AO72" s="92">
        <v>92</v>
      </c>
      <c r="AP72" s="92">
        <v>92</v>
      </c>
      <c r="AQ72" s="62">
        <f t="shared" ref="AQ72:AQ80" si="74">IFERROR(AO72/AN72,"-")</f>
        <v>0.10337078651685393</v>
      </c>
      <c r="AR72" s="62">
        <f t="shared" ref="AR72:AR80" si="75">IFERROR(AP72/AN72,"-")</f>
        <v>0.10337078651685393</v>
      </c>
      <c r="AS72" s="92">
        <v>11380570</v>
      </c>
      <c r="AT72" s="92">
        <v>11380570</v>
      </c>
      <c r="AU72" s="92">
        <f t="shared" ref="AU72:AU80" si="76">IFERROR(AS72/AO72,"-")</f>
        <v>123701.84782608696</v>
      </c>
      <c r="AV72" s="92">
        <f t="shared" ref="AV72:AV80" si="77">IFERROR(AT72/AP72,"-")</f>
        <v>123701.84782608696</v>
      </c>
      <c r="AW72" s="92">
        <f>'市区町村別_在宅(医科)'!AW72</f>
        <v>464</v>
      </c>
      <c r="AX72" s="92">
        <v>102</v>
      </c>
      <c r="AY72" s="92">
        <v>102</v>
      </c>
      <c r="AZ72" s="62">
        <f t="shared" ref="AZ72:AZ80" si="78">IFERROR(AX72/AW72,"-")</f>
        <v>0.21982758620689655</v>
      </c>
      <c r="BA72" s="62">
        <f t="shared" ref="BA72:BA80" si="79">IFERROR(AY72/AW72,"-")</f>
        <v>0.21982758620689655</v>
      </c>
      <c r="BB72" s="92">
        <v>12802480</v>
      </c>
      <c r="BC72" s="92">
        <v>12802480</v>
      </c>
      <c r="BD72" s="92">
        <f t="shared" ref="BD72:BD80" si="80">IFERROR(BB72/AX72,"-")</f>
        <v>125514.50980392157</v>
      </c>
      <c r="BE72" s="92">
        <f t="shared" ref="BE72:BE80" si="81">IFERROR(BC72/AY72,"-")</f>
        <v>125514.50980392157</v>
      </c>
      <c r="BF72" s="92">
        <f>'市区町村別_在宅(医科)'!BF72</f>
        <v>206</v>
      </c>
      <c r="BG72" s="92">
        <v>90</v>
      </c>
      <c r="BH72" s="92">
        <v>90</v>
      </c>
      <c r="BI72" s="62">
        <f t="shared" ref="BI72:BI80" si="82">IFERROR(BG72/BF72,"-")</f>
        <v>0.43689320388349512</v>
      </c>
      <c r="BJ72" s="62">
        <f t="shared" ref="BJ72:BJ80" si="83">IFERROR(BH72/BF72,"-")</f>
        <v>0.43689320388349512</v>
      </c>
      <c r="BK72" s="92">
        <v>9161420</v>
      </c>
      <c r="BL72" s="92">
        <v>9161420</v>
      </c>
      <c r="BM72" s="92">
        <f t="shared" ref="BM72:BM80" si="84">IFERROR(BK72/BG72,"-")</f>
        <v>101793.55555555556</v>
      </c>
      <c r="BN72" s="92">
        <f t="shared" ref="BN72:BN80" si="85">IFERROR(BL72/BH72,"-")</f>
        <v>101793.55555555556</v>
      </c>
      <c r="BO72" s="92">
        <f>'市区町村別_在宅(医科)'!BO72</f>
        <v>5005</v>
      </c>
      <c r="BP72" s="92">
        <f t="shared" si="52"/>
        <v>367</v>
      </c>
      <c r="BQ72" s="92">
        <f t="shared" si="52"/>
        <v>367</v>
      </c>
      <c r="BR72" s="62">
        <f t="shared" ref="BR72:BR80" si="86">IFERROR(BP72/BO72,"-")</f>
        <v>7.3326673326673322E-2</v>
      </c>
      <c r="BS72" s="62">
        <f t="shared" ref="BS72:BS80" si="87">IFERROR(BQ72/BO72,"-")</f>
        <v>7.3326673326673322E-2</v>
      </c>
      <c r="BT72" s="92">
        <f t="shared" si="53"/>
        <v>43682420</v>
      </c>
      <c r="BU72" s="92">
        <f t="shared" si="53"/>
        <v>43682420</v>
      </c>
      <c r="BV72" s="92">
        <f t="shared" ref="BV72:BV80" si="88">IFERROR(BT72/BP72,"-")</f>
        <v>119025.66757493188</v>
      </c>
      <c r="BW72" s="92">
        <f t="shared" ref="BW72:BW80" si="89">IFERROR(BU72/BQ72,"-")</f>
        <v>119025.66757493188</v>
      </c>
      <c r="BY72" s="184">
        <v>66</v>
      </c>
      <c r="BZ72" s="63" t="s">
        <v>7</v>
      </c>
      <c r="CA72" s="142">
        <v>4761</v>
      </c>
      <c r="CB72" s="142">
        <v>343</v>
      </c>
      <c r="CC72" s="142">
        <v>342</v>
      </c>
      <c r="CD72" s="29">
        <v>7.2043688300777148E-2</v>
      </c>
      <c r="CE72" s="29">
        <v>7.1833648393194713E-2</v>
      </c>
      <c r="CF72" s="142">
        <v>41828340</v>
      </c>
      <c r="CG72" s="142">
        <v>41707780</v>
      </c>
      <c r="CH72" s="142">
        <v>121948.51311953353</v>
      </c>
      <c r="CI72" s="142">
        <v>121952.57309941521</v>
      </c>
      <c r="CK72" s="47" t="str">
        <f t="shared" ref="CK72:CK80" si="90">INDEX($C$7:$C$80,MATCH(CL72,BR$7:BR$80,0))</f>
        <v>岸和田市</v>
      </c>
      <c r="CL72" s="105">
        <f t="shared" si="56"/>
        <v>5.786873676781934E-2</v>
      </c>
      <c r="CM72" s="105">
        <f t="shared" ref="CM72:CM80" si="91">ROUND(CL72,3)</f>
        <v>5.8000000000000003E-2</v>
      </c>
      <c r="CN72" s="105">
        <f t="shared" ref="CN72:CN79" si="92">VLOOKUP(CK72,$BZ$7:$CI$80,5,FALSE)</f>
        <v>5.4390134683614068E-2</v>
      </c>
      <c r="CO72" s="105">
        <f t="shared" ref="CO72:CO80" si="93">ROUND(CN72,3)</f>
        <v>5.3999999999999999E-2</v>
      </c>
      <c r="CP72" s="182">
        <f t="shared" ref="CP72:CP80" si="94">(CM72-CO72)*100</f>
        <v>0.40000000000000036</v>
      </c>
      <c r="CQ72" s="47" t="str">
        <f t="shared" ref="CQ72:CQ80" si="95">INDEX($C$7:$C$80,MATCH(CR72,BS$7:BS$80,0))</f>
        <v>岸和田市</v>
      </c>
      <c r="CR72" s="105">
        <f t="shared" si="57"/>
        <v>5.786873676781934E-2</v>
      </c>
      <c r="CS72" s="105">
        <f t="shared" ref="CS72:CS80" si="96">ROUND(CR72,3)</f>
        <v>5.8000000000000003E-2</v>
      </c>
      <c r="CT72" s="105">
        <f t="shared" ref="CT72:CT80" si="97">VLOOKUP(CQ72,$BZ$7:$CI$80,6,FALSE)</f>
        <v>5.4286796872308911E-2</v>
      </c>
      <c r="CU72" s="105">
        <f t="shared" ref="CU72:CU80" si="98">ROUND(CT72,3)</f>
        <v>5.3999999999999999E-2</v>
      </c>
      <c r="CV72" s="182">
        <f t="shared" ref="CV72:CV80" si="99">(CS72-CU72)*100</f>
        <v>0.40000000000000036</v>
      </c>
      <c r="CW72" s="48"/>
      <c r="CX72" s="105">
        <f t="shared" ref="CX72:CX80" si="100">ROUND($BR$81,3)</f>
        <v>7.1999999999999995E-2</v>
      </c>
      <c r="CY72" s="105">
        <f t="shared" ref="CY72:CY80" si="101">ROUND($CD$81,3)</f>
        <v>7.0999999999999994E-2</v>
      </c>
      <c r="CZ72" s="182">
        <f t="shared" ref="CZ72:CZ80" si="102">(CX72-CY72)*100</f>
        <v>0.10000000000000009</v>
      </c>
      <c r="DA72" s="105">
        <f t="shared" ref="DA72:DA80" si="103">ROUND($BS$81,3)</f>
        <v>7.1999999999999995E-2</v>
      </c>
      <c r="DB72" s="105">
        <f t="shared" ref="DB72:DB80" si="104">ROUND($CE$81,3)</f>
        <v>7.0999999999999994E-2</v>
      </c>
      <c r="DC72" s="182">
        <f t="shared" ref="DC72:DC80" si="105">(DA72-DB72)*100</f>
        <v>0.10000000000000009</v>
      </c>
      <c r="DD72" s="212">
        <v>0</v>
      </c>
    </row>
    <row r="73" spans="2:108" s="18" customFormat="1" ht="13.5" customHeight="1">
      <c r="B73" s="61">
        <v>67</v>
      </c>
      <c r="C73" s="63" t="s">
        <v>8</v>
      </c>
      <c r="D73" s="170">
        <f>'市区町村別_在宅(医科)'!D73</f>
        <v>17</v>
      </c>
      <c r="E73" s="92">
        <v>2</v>
      </c>
      <c r="F73" s="92">
        <v>2</v>
      </c>
      <c r="G73" s="62">
        <f t="shared" si="58"/>
        <v>0.11764705882352941</v>
      </c>
      <c r="H73" s="62">
        <f t="shared" si="59"/>
        <v>0.11764705882352941</v>
      </c>
      <c r="I73" s="92">
        <v>439600</v>
      </c>
      <c r="J73" s="92">
        <v>439600</v>
      </c>
      <c r="K73" s="92">
        <f t="shared" si="60"/>
        <v>219800</v>
      </c>
      <c r="L73" s="92">
        <f t="shared" si="61"/>
        <v>219800</v>
      </c>
      <c r="M73" s="170">
        <f>'市区町村別_在宅(医科)'!M73</f>
        <v>35</v>
      </c>
      <c r="N73" s="92">
        <v>9</v>
      </c>
      <c r="O73" s="92">
        <v>9</v>
      </c>
      <c r="P73" s="62">
        <f t="shared" si="62"/>
        <v>0.25714285714285712</v>
      </c>
      <c r="Q73" s="62">
        <f t="shared" si="63"/>
        <v>0.25714285714285712</v>
      </c>
      <c r="R73" s="92">
        <v>1856440</v>
      </c>
      <c r="S73" s="92">
        <v>1856440</v>
      </c>
      <c r="T73" s="92">
        <f t="shared" si="64"/>
        <v>206271.11111111112</v>
      </c>
      <c r="U73" s="92">
        <f t="shared" si="65"/>
        <v>206271.11111111112</v>
      </c>
      <c r="V73" s="170">
        <f>'市区町村別_在宅(医科)'!V73</f>
        <v>756</v>
      </c>
      <c r="W73" s="92">
        <v>12</v>
      </c>
      <c r="X73" s="92">
        <v>12</v>
      </c>
      <c r="Y73" s="62">
        <f t="shared" si="66"/>
        <v>1.5873015873015872E-2</v>
      </c>
      <c r="Z73" s="62">
        <f t="shared" si="67"/>
        <v>1.5873015873015872E-2</v>
      </c>
      <c r="AA73" s="92">
        <v>1904750</v>
      </c>
      <c r="AB73" s="92">
        <v>1904750</v>
      </c>
      <c r="AC73" s="92">
        <f t="shared" si="68"/>
        <v>158729.16666666666</v>
      </c>
      <c r="AD73" s="92">
        <f t="shared" si="69"/>
        <v>158729.16666666666</v>
      </c>
      <c r="AE73" s="92">
        <f>'市区町村別_在宅(医科)'!AE73</f>
        <v>597</v>
      </c>
      <c r="AF73" s="92">
        <v>16</v>
      </c>
      <c r="AG73" s="92">
        <v>16</v>
      </c>
      <c r="AH73" s="62">
        <f t="shared" si="70"/>
        <v>2.6800670016750419E-2</v>
      </c>
      <c r="AI73" s="62">
        <f t="shared" si="71"/>
        <v>2.6800670016750419E-2</v>
      </c>
      <c r="AJ73" s="92">
        <v>2423790</v>
      </c>
      <c r="AK73" s="92">
        <v>2423790</v>
      </c>
      <c r="AL73" s="92">
        <f t="shared" si="72"/>
        <v>151486.875</v>
      </c>
      <c r="AM73" s="92">
        <f t="shared" si="73"/>
        <v>151486.875</v>
      </c>
      <c r="AN73" s="92">
        <f>'市区町村別_在宅(医科)'!AN73</f>
        <v>395</v>
      </c>
      <c r="AO73" s="92">
        <v>29</v>
      </c>
      <c r="AP73" s="92">
        <v>29</v>
      </c>
      <c r="AQ73" s="62">
        <f t="shared" si="74"/>
        <v>7.3417721518987344E-2</v>
      </c>
      <c r="AR73" s="62">
        <f t="shared" si="75"/>
        <v>7.3417721518987344E-2</v>
      </c>
      <c r="AS73" s="92">
        <v>3201360</v>
      </c>
      <c r="AT73" s="92">
        <v>3201360</v>
      </c>
      <c r="AU73" s="92">
        <f t="shared" si="76"/>
        <v>110391.72413793103</v>
      </c>
      <c r="AV73" s="92">
        <f t="shared" si="77"/>
        <v>110391.72413793103</v>
      </c>
      <c r="AW73" s="92">
        <f>'市区町村別_在宅(医科)'!AW73</f>
        <v>258</v>
      </c>
      <c r="AX73" s="92">
        <v>40</v>
      </c>
      <c r="AY73" s="92">
        <v>40</v>
      </c>
      <c r="AZ73" s="62">
        <f t="shared" si="78"/>
        <v>0.15503875968992248</v>
      </c>
      <c r="BA73" s="62">
        <f t="shared" si="79"/>
        <v>0.15503875968992248</v>
      </c>
      <c r="BB73" s="92">
        <v>3948350</v>
      </c>
      <c r="BC73" s="92">
        <v>3948350</v>
      </c>
      <c r="BD73" s="92">
        <f t="shared" si="80"/>
        <v>98708.75</v>
      </c>
      <c r="BE73" s="92">
        <f t="shared" si="81"/>
        <v>98708.75</v>
      </c>
      <c r="BF73" s="92">
        <f>'市区町村別_在宅(医科)'!BF73</f>
        <v>119</v>
      </c>
      <c r="BG73" s="92">
        <v>15</v>
      </c>
      <c r="BH73" s="92">
        <v>15</v>
      </c>
      <c r="BI73" s="62">
        <f t="shared" si="82"/>
        <v>0.12605042016806722</v>
      </c>
      <c r="BJ73" s="62">
        <f t="shared" si="83"/>
        <v>0.12605042016806722</v>
      </c>
      <c r="BK73" s="92">
        <v>1319740</v>
      </c>
      <c r="BL73" s="92">
        <v>1319740</v>
      </c>
      <c r="BM73" s="92">
        <f t="shared" si="84"/>
        <v>87982.666666666672</v>
      </c>
      <c r="BN73" s="92">
        <f t="shared" si="85"/>
        <v>87982.666666666672</v>
      </c>
      <c r="BO73" s="92">
        <f>'市区町村別_在宅(医科)'!BO73</f>
        <v>2177</v>
      </c>
      <c r="BP73" s="92">
        <f t="shared" si="52"/>
        <v>123</v>
      </c>
      <c r="BQ73" s="92">
        <f t="shared" si="52"/>
        <v>123</v>
      </c>
      <c r="BR73" s="62">
        <f t="shared" si="86"/>
        <v>5.6499770326136886E-2</v>
      </c>
      <c r="BS73" s="62">
        <f t="shared" si="87"/>
        <v>5.6499770326136886E-2</v>
      </c>
      <c r="BT73" s="92">
        <f t="shared" si="53"/>
        <v>15094030</v>
      </c>
      <c r="BU73" s="92">
        <f t="shared" si="53"/>
        <v>15094030</v>
      </c>
      <c r="BV73" s="92">
        <f t="shared" si="88"/>
        <v>122715.69105691057</v>
      </c>
      <c r="BW73" s="92">
        <f t="shared" si="89"/>
        <v>122715.69105691057</v>
      </c>
      <c r="BY73" s="184">
        <v>67</v>
      </c>
      <c r="BZ73" s="63" t="s">
        <v>8</v>
      </c>
      <c r="CA73" s="142">
        <v>2107</v>
      </c>
      <c r="CB73" s="142">
        <v>129</v>
      </c>
      <c r="CC73" s="142">
        <v>129</v>
      </c>
      <c r="CD73" s="29">
        <v>6.1224489795918366E-2</v>
      </c>
      <c r="CE73" s="29">
        <v>6.1224489795918366E-2</v>
      </c>
      <c r="CF73" s="142">
        <v>12163240</v>
      </c>
      <c r="CG73" s="142">
        <v>12145240</v>
      </c>
      <c r="CH73" s="142">
        <v>94288.682170542641</v>
      </c>
      <c r="CI73" s="142">
        <v>94149.14728682171</v>
      </c>
      <c r="CK73" s="47" t="str">
        <f t="shared" si="90"/>
        <v>堺市南区</v>
      </c>
      <c r="CL73" s="105">
        <f t="shared" si="56"/>
        <v>5.6517841133225749E-2</v>
      </c>
      <c r="CM73" s="105">
        <f t="shared" si="91"/>
        <v>5.7000000000000002E-2</v>
      </c>
      <c r="CN73" s="105">
        <f t="shared" si="92"/>
        <v>5.7607590647238222E-2</v>
      </c>
      <c r="CO73" s="105">
        <f t="shared" si="93"/>
        <v>5.8000000000000003E-2</v>
      </c>
      <c r="CP73" s="182">
        <f t="shared" si="94"/>
        <v>-0.10000000000000009</v>
      </c>
      <c r="CQ73" s="47" t="str">
        <f t="shared" si="95"/>
        <v>堺市南区</v>
      </c>
      <c r="CR73" s="105">
        <f t="shared" si="57"/>
        <v>5.6517841133225749E-2</v>
      </c>
      <c r="CS73" s="105">
        <f t="shared" si="96"/>
        <v>5.7000000000000002E-2</v>
      </c>
      <c r="CT73" s="105">
        <f t="shared" si="97"/>
        <v>5.7494634587145599E-2</v>
      </c>
      <c r="CU73" s="105">
        <f t="shared" si="98"/>
        <v>5.7000000000000002E-2</v>
      </c>
      <c r="CV73" s="182">
        <f t="shared" si="99"/>
        <v>0</v>
      </c>
      <c r="CW73" s="48"/>
      <c r="CX73" s="105">
        <f t="shared" si="100"/>
        <v>7.1999999999999995E-2</v>
      </c>
      <c r="CY73" s="105">
        <f t="shared" si="101"/>
        <v>7.0999999999999994E-2</v>
      </c>
      <c r="CZ73" s="182">
        <f t="shared" si="102"/>
        <v>0.10000000000000009</v>
      </c>
      <c r="DA73" s="105">
        <f t="shared" si="103"/>
        <v>7.1999999999999995E-2</v>
      </c>
      <c r="DB73" s="105">
        <f t="shared" si="104"/>
        <v>7.0999999999999994E-2</v>
      </c>
      <c r="DC73" s="182">
        <f t="shared" si="105"/>
        <v>0.10000000000000009</v>
      </c>
      <c r="DD73" s="212">
        <v>0</v>
      </c>
    </row>
    <row r="74" spans="2:108" s="18" customFormat="1" ht="13.5" customHeight="1">
      <c r="B74" s="61">
        <v>68</v>
      </c>
      <c r="C74" s="63" t="s">
        <v>54</v>
      </c>
      <c r="D74" s="170">
        <f>'市区町村別_在宅(医科)'!D74</f>
        <v>14</v>
      </c>
      <c r="E74" s="92">
        <v>1</v>
      </c>
      <c r="F74" s="92">
        <v>1</v>
      </c>
      <c r="G74" s="62">
        <f t="shared" si="58"/>
        <v>7.1428571428571425E-2</v>
      </c>
      <c r="H74" s="62">
        <f t="shared" si="59"/>
        <v>7.1428571428571425E-2</v>
      </c>
      <c r="I74" s="92">
        <v>244320</v>
      </c>
      <c r="J74" s="92">
        <v>244320</v>
      </c>
      <c r="K74" s="92">
        <f t="shared" si="60"/>
        <v>244320</v>
      </c>
      <c r="L74" s="92">
        <f t="shared" si="61"/>
        <v>244320</v>
      </c>
      <c r="M74" s="170">
        <f>'市区町村別_在宅(医科)'!M74</f>
        <v>32</v>
      </c>
      <c r="N74" s="92">
        <v>4</v>
      </c>
      <c r="O74" s="92">
        <v>4</v>
      </c>
      <c r="P74" s="62">
        <f t="shared" si="62"/>
        <v>0.125</v>
      </c>
      <c r="Q74" s="62">
        <f t="shared" si="63"/>
        <v>0.125</v>
      </c>
      <c r="R74" s="92">
        <v>680490</v>
      </c>
      <c r="S74" s="92">
        <v>680490</v>
      </c>
      <c r="T74" s="92">
        <f t="shared" si="64"/>
        <v>170122.5</v>
      </c>
      <c r="U74" s="92">
        <f t="shared" si="65"/>
        <v>170122.5</v>
      </c>
      <c r="V74" s="170">
        <f>'市区町村別_在宅(医科)'!V74</f>
        <v>993</v>
      </c>
      <c r="W74" s="92">
        <v>23</v>
      </c>
      <c r="X74" s="92">
        <v>23</v>
      </c>
      <c r="Y74" s="62">
        <f t="shared" si="66"/>
        <v>2.3162134944612285E-2</v>
      </c>
      <c r="Z74" s="62">
        <f t="shared" si="67"/>
        <v>2.3162134944612285E-2</v>
      </c>
      <c r="AA74" s="92">
        <v>2216970</v>
      </c>
      <c r="AB74" s="92">
        <v>2216970</v>
      </c>
      <c r="AC74" s="92">
        <f t="shared" si="68"/>
        <v>96390</v>
      </c>
      <c r="AD74" s="92">
        <f t="shared" si="69"/>
        <v>96390</v>
      </c>
      <c r="AE74" s="92">
        <f>'市区町村別_在宅(医科)'!AE74</f>
        <v>827</v>
      </c>
      <c r="AF74" s="92">
        <v>36</v>
      </c>
      <c r="AG74" s="92">
        <v>36</v>
      </c>
      <c r="AH74" s="62">
        <f t="shared" si="70"/>
        <v>4.3530834340991538E-2</v>
      </c>
      <c r="AI74" s="62">
        <f t="shared" si="71"/>
        <v>4.3530834340991538E-2</v>
      </c>
      <c r="AJ74" s="92">
        <v>4681450</v>
      </c>
      <c r="AK74" s="92">
        <v>4681450</v>
      </c>
      <c r="AL74" s="92">
        <f t="shared" si="72"/>
        <v>130040.27777777778</v>
      </c>
      <c r="AM74" s="92">
        <f t="shared" si="73"/>
        <v>130040.27777777778</v>
      </c>
      <c r="AN74" s="92">
        <f>'市区町村別_在宅(医科)'!AN74</f>
        <v>613</v>
      </c>
      <c r="AO74" s="92">
        <v>59</v>
      </c>
      <c r="AP74" s="92">
        <v>59</v>
      </c>
      <c r="AQ74" s="62">
        <f t="shared" si="74"/>
        <v>9.6247960848287115E-2</v>
      </c>
      <c r="AR74" s="62">
        <f t="shared" si="75"/>
        <v>9.6247960848287115E-2</v>
      </c>
      <c r="AS74" s="92">
        <v>8617310</v>
      </c>
      <c r="AT74" s="92">
        <v>8617310</v>
      </c>
      <c r="AU74" s="92">
        <f t="shared" si="76"/>
        <v>146056.10169491524</v>
      </c>
      <c r="AV74" s="92">
        <f t="shared" si="77"/>
        <v>146056.10169491524</v>
      </c>
      <c r="AW74" s="92">
        <f>'市区町村別_在宅(医科)'!AW74</f>
        <v>317</v>
      </c>
      <c r="AX74" s="92">
        <v>64</v>
      </c>
      <c r="AY74" s="92">
        <v>64</v>
      </c>
      <c r="AZ74" s="62">
        <f t="shared" si="78"/>
        <v>0.20189274447949526</v>
      </c>
      <c r="BA74" s="62">
        <f t="shared" si="79"/>
        <v>0.20189274447949526</v>
      </c>
      <c r="BB74" s="92">
        <v>9811460</v>
      </c>
      <c r="BC74" s="92">
        <v>9811460</v>
      </c>
      <c r="BD74" s="92">
        <f t="shared" si="80"/>
        <v>153304.0625</v>
      </c>
      <c r="BE74" s="92">
        <f t="shared" si="81"/>
        <v>153304.0625</v>
      </c>
      <c r="BF74" s="92">
        <f>'市区町村別_在宅(医科)'!BF74</f>
        <v>127</v>
      </c>
      <c r="BG74" s="92">
        <v>27</v>
      </c>
      <c r="BH74" s="92">
        <v>27</v>
      </c>
      <c r="BI74" s="62">
        <f t="shared" si="82"/>
        <v>0.2125984251968504</v>
      </c>
      <c r="BJ74" s="62">
        <f t="shared" si="83"/>
        <v>0.2125984251968504</v>
      </c>
      <c r="BK74" s="92">
        <v>4342450</v>
      </c>
      <c r="BL74" s="92">
        <v>4342450</v>
      </c>
      <c r="BM74" s="92">
        <f t="shared" si="84"/>
        <v>160831.48148148149</v>
      </c>
      <c r="BN74" s="92">
        <f t="shared" si="85"/>
        <v>160831.48148148149</v>
      </c>
      <c r="BO74" s="92">
        <f>'市区町村別_在宅(医科)'!BO74</f>
        <v>2923</v>
      </c>
      <c r="BP74" s="92">
        <f t="shared" si="52"/>
        <v>214</v>
      </c>
      <c r="BQ74" s="92">
        <f t="shared" si="52"/>
        <v>214</v>
      </c>
      <c r="BR74" s="62">
        <f t="shared" si="86"/>
        <v>7.3212452959288396E-2</v>
      </c>
      <c r="BS74" s="62">
        <f t="shared" si="87"/>
        <v>7.3212452959288396E-2</v>
      </c>
      <c r="BT74" s="92">
        <f t="shared" si="53"/>
        <v>30594450</v>
      </c>
      <c r="BU74" s="92">
        <f t="shared" si="53"/>
        <v>30594450</v>
      </c>
      <c r="BV74" s="92">
        <f t="shared" si="88"/>
        <v>142964.71962616823</v>
      </c>
      <c r="BW74" s="92">
        <f t="shared" si="89"/>
        <v>142964.71962616823</v>
      </c>
      <c r="BY74" s="184">
        <v>68</v>
      </c>
      <c r="BZ74" s="63" t="s">
        <v>54</v>
      </c>
      <c r="CA74" s="142">
        <v>2853</v>
      </c>
      <c r="CB74" s="142">
        <v>211</v>
      </c>
      <c r="CC74" s="142">
        <v>210</v>
      </c>
      <c r="CD74" s="29">
        <v>7.3957237995092878E-2</v>
      </c>
      <c r="CE74" s="29">
        <v>7.3606729758149317E-2</v>
      </c>
      <c r="CF74" s="142">
        <v>29810020</v>
      </c>
      <c r="CG74" s="142">
        <v>29738020</v>
      </c>
      <c r="CH74" s="142">
        <v>141279.71563981043</v>
      </c>
      <c r="CI74" s="142">
        <v>141609.61904761905</v>
      </c>
      <c r="CK74" s="47" t="str">
        <f t="shared" si="90"/>
        <v>泉佐野市</v>
      </c>
      <c r="CL74" s="105">
        <f t="shared" si="56"/>
        <v>5.6501340482573728E-2</v>
      </c>
      <c r="CM74" s="105">
        <f t="shared" si="91"/>
        <v>5.7000000000000002E-2</v>
      </c>
      <c r="CN74" s="105">
        <f t="shared" si="92"/>
        <v>5.645327649040776E-2</v>
      </c>
      <c r="CO74" s="105">
        <f t="shared" si="93"/>
        <v>5.6000000000000001E-2</v>
      </c>
      <c r="CP74" s="182">
        <f t="shared" si="94"/>
        <v>0.10000000000000009</v>
      </c>
      <c r="CQ74" s="47" t="str">
        <f t="shared" si="95"/>
        <v>泉佐野市</v>
      </c>
      <c r="CR74" s="105">
        <f t="shared" si="57"/>
        <v>5.6501340482573728E-2</v>
      </c>
      <c r="CS74" s="105">
        <f t="shared" si="96"/>
        <v>5.7000000000000002E-2</v>
      </c>
      <c r="CT74" s="105">
        <f t="shared" si="97"/>
        <v>5.645327649040776E-2</v>
      </c>
      <c r="CU74" s="105">
        <f t="shared" si="98"/>
        <v>5.6000000000000001E-2</v>
      </c>
      <c r="CV74" s="182">
        <f t="shared" si="99"/>
        <v>0.10000000000000009</v>
      </c>
      <c r="CW74" s="48"/>
      <c r="CX74" s="105">
        <f t="shared" si="100"/>
        <v>7.1999999999999995E-2</v>
      </c>
      <c r="CY74" s="105">
        <f t="shared" si="101"/>
        <v>7.0999999999999994E-2</v>
      </c>
      <c r="CZ74" s="182">
        <f t="shared" si="102"/>
        <v>0.10000000000000009</v>
      </c>
      <c r="DA74" s="105">
        <f t="shared" si="103"/>
        <v>7.1999999999999995E-2</v>
      </c>
      <c r="DB74" s="105">
        <f t="shared" si="104"/>
        <v>7.0999999999999994E-2</v>
      </c>
      <c r="DC74" s="182">
        <f t="shared" si="105"/>
        <v>0.10000000000000009</v>
      </c>
      <c r="DD74" s="212">
        <v>0</v>
      </c>
    </row>
    <row r="75" spans="2:108" s="18" customFormat="1" ht="13.5" customHeight="1">
      <c r="B75" s="61">
        <v>69</v>
      </c>
      <c r="C75" s="63" t="s">
        <v>55</v>
      </c>
      <c r="D75" s="170">
        <f>'市区町村別_在宅(医科)'!D75</f>
        <v>23</v>
      </c>
      <c r="E75" s="92">
        <v>5</v>
      </c>
      <c r="F75" s="92">
        <v>5</v>
      </c>
      <c r="G75" s="62">
        <f t="shared" si="58"/>
        <v>0.21739130434782608</v>
      </c>
      <c r="H75" s="62">
        <f t="shared" si="59"/>
        <v>0.21739130434782608</v>
      </c>
      <c r="I75" s="92">
        <v>995270</v>
      </c>
      <c r="J75" s="92">
        <v>995270</v>
      </c>
      <c r="K75" s="92">
        <f t="shared" si="60"/>
        <v>199054</v>
      </c>
      <c r="L75" s="92">
        <f t="shared" si="61"/>
        <v>199054</v>
      </c>
      <c r="M75" s="170">
        <f>'市区町村別_在宅(医科)'!M75</f>
        <v>57</v>
      </c>
      <c r="N75" s="92">
        <v>12</v>
      </c>
      <c r="O75" s="92">
        <v>12</v>
      </c>
      <c r="P75" s="62">
        <f t="shared" si="62"/>
        <v>0.21052631578947367</v>
      </c>
      <c r="Q75" s="62">
        <f t="shared" si="63"/>
        <v>0.21052631578947367</v>
      </c>
      <c r="R75" s="92">
        <v>2078400</v>
      </c>
      <c r="S75" s="92">
        <v>2078400</v>
      </c>
      <c r="T75" s="92">
        <f t="shared" si="64"/>
        <v>173200</v>
      </c>
      <c r="U75" s="92">
        <f t="shared" si="65"/>
        <v>173200</v>
      </c>
      <c r="V75" s="170">
        <f>'市区町村別_在宅(医科)'!V75</f>
        <v>2794</v>
      </c>
      <c r="W75" s="92">
        <v>47</v>
      </c>
      <c r="X75" s="92">
        <v>47</v>
      </c>
      <c r="Y75" s="62">
        <f t="shared" si="66"/>
        <v>1.6821760916249106E-2</v>
      </c>
      <c r="Z75" s="62">
        <f t="shared" si="67"/>
        <v>1.6821760916249106E-2</v>
      </c>
      <c r="AA75" s="92">
        <v>7807130</v>
      </c>
      <c r="AB75" s="92">
        <v>7807130</v>
      </c>
      <c r="AC75" s="92">
        <f t="shared" si="68"/>
        <v>166109.14893617021</v>
      </c>
      <c r="AD75" s="92">
        <f t="shared" si="69"/>
        <v>166109.14893617021</v>
      </c>
      <c r="AE75" s="92">
        <f>'市区町村別_在宅(医科)'!AE75</f>
        <v>2021</v>
      </c>
      <c r="AF75" s="92">
        <v>73</v>
      </c>
      <c r="AG75" s="92">
        <v>73</v>
      </c>
      <c r="AH75" s="62">
        <f t="shared" si="70"/>
        <v>3.6120732310737258E-2</v>
      </c>
      <c r="AI75" s="62">
        <f t="shared" si="71"/>
        <v>3.6120732310737258E-2</v>
      </c>
      <c r="AJ75" s="92">
        <v>10693760</v>
      </c>
      <c r="AK75" s="92">
        <v>10693760</v>
      </c>
      <c r="AL75" s="92">
        <f t="shared" si="72"/>
        <v>146489.86301369863</v>
      </c>
      <c r="AM75" s="92">
        <f t="shared" si="73"/>
        <v>146489.86301369863</v>
      </c>
      <c r="AN75" s="92">
        <f>'市区町村別_在宅(医科)'!AN75</f>
        <v>1088</v>
      </c>
      <c r="AO75" s="92">
        <v>116</v>
      </c>
      <c r="AP75" s="92">
        <v>116</v>
      </c>
      <c r="AQ75" s="62">
        <f t="shared" si="74"/>
        <v>0.10661764705882353</v>
      </c>
      <c r="AR75" s="62">
        <f t="shared" si="75"/>
        <v>0.10661764705882353</v>
      </c>
      <c r="AS75" s="92">
        <v>17920940</v>
      </c>
      <c r="AT75" s="92">
        <v>17920940</v>
      </c>
      <c r="AU75" s="92">
        <f t="shared" si="76"/>
        <v>154490.86206896551</v>
      </c>
      <c r="AV75" s="92">
        <f t="shared" si="77"/>
        <v>154490.86206896551</v>
      </c>
      <c r="AW75" s="92">
        <f>'市区町村別_在宅(医科)'!AW75</f>
        <v>620</v>
      </c>
      <c r="AX75" s="92">
        <v>98</v>
      </c>
      <c r="AY75" s="92">
        <v>98</v>
      </c>
      <c r="AZ75" s="62">
        <f t="shared" si="78"/>
        <v>0.15806451612903225</v>
      </c>
      <c r="BA75" s="62">
        <f t="shared" si="79"/>
        <v>0.15806451612903225</v>
      </c>
      <c r="BB75" s="92">
        <v>15717190</v>
      </c>
      <c r="BC75" s="92">
        <v>15717190</v>
      </c>
      <c r="BD75" s="92">
        <f t="shared" si="80"/>
        <v>160379.48979591837</v>
      </c>
      <c r="BE75" s="92">
        <f t="shared" si="81"/>
        <v>160379.48979591837</v>
      </c>
      <c r="BF75" s="92">
        <f>'市区町村別_在宅(医科)'!BF75</f>
        <v>238</v>
      </c>
      <c r="BG75" s="92">
        <v>59</v>
      </c>
      <c r="BH75" s="92">
        <v>59</v>
      </c>
      <c r="BI75" s="62">
        <f t="shared" si="82"/>
        <v>0.24789915966386555</v>
      </c>
      <c r="BJ75" s="62">
        <f t="shared" si="83"/>
        <v>0.24789915966386555</v>
      </c>
      <c r="BK75" s="92">
        <v>7299660</v>
      </c>
      <c r="BL75" s="92">
        <v>7299660</v>
      </c>
      <c r="BM75" s="92">
        <f t="shared" si="84"/>
        <v>123723.05084745762</v>
      </c>
      <c r="BN75" s="92">
        <f t="shared" si="85"/>
        <v>123723.05084745762</v>
      </c>
      <c r="BO75" s="92">
        <f>'市区町村別_在宅(医科)'!BO75</f>
        <v>6841</v>
      </c>
      <c r="BP75" s="92">
        <f t="shared" si="52"/>
        <v>410</v>
      </c>
      <c r="BQ75" s="92">
        <f t="shared" si="52"/>
        <v>410</v>
      </c>
      <c r="BR75" s="62">
        <f t="shared" si="86"/>
        <v>5.993275836865955E-2</v>
      </c>
      <c r="BS75" s="62">
        <f t="shared" si="87"/>
        <v>5.993275836865955E-2</v>
      </c>
      <c r="BT75" s="92">
        <f t="shared" si="53"/>
        <v>62512350</v>
      </c>
      <c r="BU75" s="92">
        <f t="shared" si="53"/>
        <v>62512350</v>
      </c>
      <c r="BV75" s="92">
        <f t="shared" si="88"/>
        <v>152469.14634146341</v>
      </c>
      <c r="BW75" s="92">
        <f t="shared" si="89"/>
        <v>152469.14634146341</v>
      </c>
      <c r="BY75" s="184">
        <v>69</v>
      </c>
      <c r="BZ75" s="63" t="s">
        <v>55</v>
      </c>
      <c r="CA75" s="142">
        <v>6453</v>
      </c>
      <c r="CB75" s="142">
        <v>408</v>
      </c>
      <c r="CC75" s="142">
        <v>408</v>
      </c>
      <c r="CD75" s="29">
        <v>6.3226406322640635E-2</v>
      </c>
      <c r="CE75" s="29">
        <v>6.3226406322640635E-2</v>
      </c>
      <c r="CF75" s="142">
        <v>55337460</v>
      </c>
      <c r="CG75" s="142">
        <v>55280460</v>
      </c>
      <c r="CH75" s="142">
        <v>135631.0294117647</v>
      </c>
      <c r="CI75" s="142">
        <v>135491.32352941178</v>
      </c>
      <c r="CK75" s="47" t="str">
        <f t="shared" si="90"/>
        <v>能勢町</v>
      </c>
      <c r="CL75" s="105">
        <f t="shared" si="56"/>
        <v>5.6499770326136886E-2</v>
      </c>
      <c r="CM75" s="105">
        <f t="shared" si="91"/>
        <v>5.6000000000000001E-2</v>
      </c>
      <c r="CN75" s="105">
        <f t="shared" si="92"/>
        <v>6.1224489795918366E-2</v>
      </c>
      <c r="CO75" s="105">
        <f t="shared" si="93"/>
        <v>6.0999999999999999E-2</v>
      </c>
      <c r="CP75" s="182">
        <f t="shared" si="94"/>
        <v>-0.49999999999999978</v>
      </c>
      <c r="CQ75" s="47" t="str">
        <f t="shared" si="95"/>
        <v>能勢町</v>
      </c>
      <c r="CR75" s="105">
        <f t="shared" si="57"/>
        <v>5.6499770326136886E-2</v>
      </c>
      <c r="CS75" s="105">
        <f t="shared" si="96"/>
        <v>5.6000000000000001E-2</v>
      </c>
      <c r="CT75" s="105">
        <f t="shared" si="97"/>
        <v>6.1224489795918366E-2</v>
      </c>
      <c r="CU75" s="105">
        <f t="shared" si="98"/>
        <v>6.0999999999999999E-2</v>
      </c>
      <c r="CV75" s="182">
        <f t="shared" si="99"/>
        <v>-0.49999999999999978</v>
      </c>
      <c r="CW75" s="48"/>
      <c r="CX75" s="105">
        <f t="shared" si="100"/>
        <v>7.1999999999999995E-2</v>
      </c>
      <c r="CY75" s="105">
        <f t="shared" si="101"/>
        <v>7.0999999999999994E-2</v>
      </c>
      <c r="CZ75" s="182">
        <f t="shared" si="102"/>
        <v>0.10000000000000009</v>
      </c>
      <c r="DA75" s="105">
        <f t="shared" si="103"/>
        <v>7.1999999999999995E-2</v>
      </c>
      <c r="DB75" s="105">
        <f t="shared" si="104"/>
        <v>7.0999999999999994E-2</v>
      </c>
      <c r="DC75" s="182">
        <f t="shared" si="105"/>
        <v>0.10000000000000009</v>
      </c>
      <c r="DD75" s="212">
        <v>0</v>
      </c>
    </row>
    <row r="76" spans="2:108" s="18" customFormat="1" ht="13.5" customHeight="1">
      <c r="B76" s="61">
        <v>70</v>
      </c>
      <c r="C76" s="63" t="s">
        <v>56</v>
      </c>
      <c r="D76" s="170">
        <f>'市区町村別_在宅(医科)'!D76</f>
        <v>2</v>
      </c>
      <c r="E76" s="92">
        <v>1</v>
      </c>
      <c r="F76" s="92">
        <v>1</v>
      </c>
      <c r="G76" s="62">
        <f t="shared" si="58"/>
        <v>0.5</v>
      </c>
      <c r="H76" s="62">
        <f t="shared" si="59"/>
        <v>0.5</v>
      </c>
      <c r="I76" s="92">
        <v>60200</v>
      </c>
      <c r="J76" s="92">
        <v>60200</v>
      </c>
      <c r="K76" s="92">
        <f t="shared" si="60"/>
        <v>60200</v>
      </c>
      <c r="L76" s="92">
        <f t="shared" si="61"/>
        <v>60200</v>
      </c>
      <c r="M76" s="170">
        <f>'市区町村別_在宅(医科)'!M76</f>
        <v>8</v>
      </c>
      <c r="N76" s="92">
        <v>2</v>
      </c>
      <c r="O76" s="92">
        <v>2</v>
      </c>
      <c r="P76" s="62">
        <f t="shared" si="62"/>
        <v>0.25</v>
      </c>
      <c r="Q76" s="62">
        <f t="shared" si="63"/>
        <v>0.25</v>
      </c>
      <c r="R76" s="92">
        <v>259590</v>
      </c>
      <c r="S76" s="92">
        <v>259590</v>
      </c>
      <c r="T76" s="92">
        <f t="shared" si="64"/>
        <v>129795</v>
      </c>
      <c r="U76" s="92">
        <f t="shared" si="65"/>
        <v>129795</v>
      </c>
      <c r="V76" s="170">
        <f>'市区町村別_在宅(医科)'!V76</f>
        <v>394</v>
      </c>
      <c r="W76" s="92">
        <v>10</v>
      </c>
      <c r="X76" s="92">
        <v>10</v>
      </c>
      <c r="Y76" s="62">
        <f t="shared" si="66"/>
        <v>2.5380710659898477E-2</v>
      </c>
      <c r="Z76" s="62">
        <f t="shared" si="67"/>
        <v>2.5380710659898477E-2</v>
      </c>
      <c r="AA76" s="92">
        <v>984410</v>
      </c>
      <c r="AB76" s="92">
        <v>984410</v>
      </c>
      <c r="AC76" s="92">
        <f t="shared" si="68"/>
        <v>98441</v>
      </c>
      <c r="AD76" s="92">
        <f t="shared" si="69"/>
        <v>98441</v>
      </c>
      <c r="AE76" s="92">
        <f>'市区町村別_在宅(医科)'!AE76</f>
        <v>359</v>
      </c>
      <c r="AF76" s="92">
        <v>15</v>
      </c>
      <c r="AG76" s="92">
        <v>15</v>
      </c>
      <c r="AH76" s="62">
        <f t="shared" si="70"/>
        <v>4.1782729805013928E-2</v>
      </c>
      <c r="AI76" s="62">
        <f t="shared" si="71"/>
        <v>4.1782729805013928E-2</v>
      </c>
      <c r="AJ76" s="92">
        <v>1133050</v>
      </c>
      <c r="AK76" s="92">
        <v>1133050</v>
      </c>
      <c r="AL76" s="92">
        <f t="shared" si="72"/>
        <v>75536.666666666672</v>
      </c>
      <c r="AM76" s="92">
        <f t="shared" si="73"/>
        <v>75536.666666666672</v>
      </c>
      <c r="AN76" s="92">
        <f>'市区町村別_在宅(医科)'!AN76</f>
        <v>250</v>
      </c>
      <c r="AO76" s="92">
        <v>28</v>
      </c>
      <c r="AP76" s="92">
        <v>28</v>
      </c>
      <c r="AQ76" s="62">
        <f t="shared" si="74"/>
        <v>0.112</v>
      </c>
      <c r="AR76" s="62">
        <f t="shared" si="75"/>
        <v>0.112</v>
      </c>
      <c r="AS76" s="92">
        <v>2761680</v>
      </c>
      <c r="AT76" s="92">
        <v>2761680</v>
      </c>
      <c r="AU76" s="92">
        <f t="shared" si="76"/>
        <v>98631.428571428565</v>
      </c>
      <c r="AV76" s="92">
        <f t="shared" si="77"/>
        <v>98631.428571428565</v>
      </c>
      <c r="AW76" s="92">
        <f>'市区町村別_在宅(医科)'!AW76</f>
        <v>138</v>
      </c>
      <c r="AX76" s="92">
        <v>29</v>
      </c>
      <c r="AY76" s="92">
        <v>29</v>
      </c>
      <c r="AZ76" s="62">
        <f t="shared" si="78"/>
        <v>0.21014492753623187</v>
      </c>
      <c r="BA76" s="62">
        <f t="shared" si="79"/>
        <v>0.21014492753623187</v>
      </c>
      <c r="BB76" s="92">
        <v>2770850</v>
      </c>
      <c r="BC76" s="92">
        <v>2770850</v>
      </c>
      <c r="BD76" s="92">
        <f t="shared" si="80"/>
        <v>95546.551724137928</v>
      </c>
      <c r="BE76" s="92">
        <f t="shared" si="81"/>
        <v>95546.551724137928</v>
      </c>
      <c r="BF76" s="92">
        <f>'市区町村別_在宅(医科)'!BF76</f>
        <v>40</v>
      </c>
      <c r="BG76" s="92">
        <v>14</v>
      </c>
      <c r="BH76" s="92">
        <v>14</v>
      </c>
      <c r="BI76" s="62">
        <f t="shared" si="82"/>
        <v>0.35</v>
      </c>
      <c r="BJ76" s="62">
        <f t="shared" si="83"/>
        <v>0.35</v>
      </c>
      <c r="BK76" s="92">
        <v>1893360</v>
      </c>
      <c r="BL76" s="92">
        <v>1893360</v>
      </c>
      <c r="BM76" s="92">
        <f t="shared" si="84"/>
        <v>135240</v>
      </c>
      <c r="BN76" s="92">
        <f t="shared" si="85"/>
        <v>135240</v>
      </c>
      <c r="BO76" s="92">
        <f>'市区町村別_在宅(医科)'!BO76</f>
        <v>1191</v>
      </c>
      <c r="BP76" s="92">
        <f t="shared" si="52"/>
        <v>99</v>
      </c>
      <c r="BQ76" s="92">
        <f t="shared" si="52"/>
        <v>99</v>
      </c>
      <c r="BR76" s="62">
        <f t="shared" si="86"/>
        <v>8.3123425692695208E-2</v>
      </c>
      <c r="BS76" s="62">
        <f t="shared" si="87"/>
        <v>8.3123425692695208E-2</v>
      </c>
      <c r="BT76" s="92">
        <f t="shared" si="53"/>
        <v>9863140</v>
      </c>
      <c r="BU76" s="92">
        <f t="shared" si="53"/>
        <v>9863140</v>
      </c>
      <c r="BV76" s="92">
        <f t="shared" si="88"/>
        <v>99627.676767676763</v>
      </c>
      <c r="BW76" s="92">
        <f t="shared" si="89"/>
        <v>99627.676767676763</v>
      </c>
      <c r="BY76" s="184">
        <v>70</v>
      </c>
      <c r="BZ76" s="63" t="s">
        <v>56</v>
      </c>
      <c r="CA76" s="142">
        <v>1180</v>
      </c>
      <c r="CB76" s="142">
        <v>107</v>
      </c>
      <c r="CC76" s="142">
        <v>106</v>
      </c>
      <c r="CD76" s="29">
        <v>9.0677966101694915E-2</v>
      </c>
      <c r="CE76" s="29">
        <v>8.9830508474576271E-2</v>
      </c>
      <c r="CF76" s="142">
        <v>10611210</v>
      </c>
      <c r="CG76" s="142">
        <v>10551210</v>
      </c>
      <c r="CH76" s="142">
        <v>99170.186915887854</v>
      </c>
      <c r="CI76" s="142">
        <v>99539.716981132078</v>
      </c>
      <c r="CK76" s="47" t="str">
        <f t="shared" si="90"/>
        <v>交野市</v>
      </c>
      <c r="CL76" s="105">
        <f t="shared" si="56"/>
        <v>5.6048791785686711E-2</v>
      </c>
      <c r="CM76" s="105">
        <f t="shared" si="91"/>
        <v>5.6000000000000001E-2</v>
      </c>
      <c r="CN76" s="105">
        <f t="shared" si="92"/>
        <v>5.987734021949645E-2</v>
      </c>
      <c r="CO76" s="105">
        <f t="shared" si="93"/>
        <v>0.06</v>
      </c>
      <c r="CP76" s="182">
        <f t="shared" si="94"/>
        <v>-0.39999999999999969</v>
      </c>
      <c r="CQ76" s="47" t="str">
        <f t="shared" si="95"/>
        <v>交野市</v>
      </c>
      <c r="CR76" s="105">
        <f t="shared" si="57"/>
        <v>5.6048791785686711E-2</v>
      </c>
      <c r="CS76" s="105">
        <f t="shared" si="96"/>
        <v>5.6000000000000001E-2</v>
      </c>
      <c r="CT76" s="105">
        <f t="shared" si="97"/>
        <v>5.987734021949645E-2</v>
      </c>
      <c r="CU76" s="105">
        <f t="shared" si="98"/>
        <v>0.06</v>
      </c>
      <c r="CV76" s="182">
        <f t="shared" si="99"/>
        <v>-0.39999999999999969</v>
      </c>
      <c r="CW76" s="48"/>
      <c r="CX76" s="105">
        <f t="shared" si="100"/>
        <v>7.1999999999999995E-2</v>
      </c>
      <c r="CY76" s="105">
        <f t="shared" si="101"/>
        <v>7.0999999999999994E-2</v>
      </c>
      <c r="CZ76" s="182">
        <f t="shared" si="102"/>
        <v>0.10000000000000009</v>
      </c>
      <c r="DA76" s="105">
        <f t="shared" si="103"/>
        <v>7.1999999999999995E-2</v>
      </c>
      <c r="DB76" s="105">
        <f t="shared" si="104"/>
        <v>7.0999999999999994E-2</v>
      </c>
      <c r="DC76" s="182">
        <f t="shared" si="105"/>
        <v>0.10000000000000009</v>
      </c>
      <c r="DD76" s="212">
        <v>0</v>
      </c>
    </row>
    <row r="77" spans="2:108" s="18" customFormat="1" ht="13.5" customHeight="1">
      <c r="B77" s="61">
        <v>71</v>
      </c>
      <c r="C77" s="63" t="s">
        <v>57</v>
      </c>
      <c r="D77" s="170">
        <f>'市区町村別_在宅(医科)'!D77</f>
        <v>5</v>
      </c>
      <c r="E77" s="92">
        <v>0</v>
      </c>
      <c r="F77" s="92">
        <v>0</v>
      </c>
      <c r="G77" s="62">
        <f t="shared" si="58"/>
        <v>0</v>
      </c>
      <c r="H77" s="62">
        <f t="shared" si="59"/>
        <v>0</v>
      </c>
      <c r="I77" s="92">
        <v>0</v>
      </c>
      <c r="J77" s="92">
        <v>0</v>
      </c>
      <c r="K77" s="92" t="str">
        <f t="shared" si="60"/>
        <v>-</v>
      </c>
      <c r="L77" s="92" t="str">
        <f t="shared" si="61"/>
        <v>-</v>
      </c>
      <c r="M77" s="170">
        <f>'市区町村別_在宅(医科)'!M77</f>
        <v>16</v>
      </c>
      <c r="N77" s="92">
        <v>1</v>
      </c>
      <c r="O77" s="92">
        <v>1</v>
      </c>
      <c r="P77" s="62">
        <f t="shared" si="62"/>
        <v>6.25E-2</v>
      </c>
      <c r="Q77" s="62">
        <f t="shared" si="63"/>
        <v>6.25E-2</v>
      </c>
      <c r="R77" s="92">
        <v>32290</v>
      </c>
      <c r="S77" s="92">
        <v>32290</v>
      </c>
      <c r="T77" s="92">
        <f t="shared" si="64"/>
        <v>32290</v>
      </c>
      <c r="U77" s="92">
        <f t="shared" si="65"/>
        <v>32290</v>
      </c>
      <c r="V77" s="170">
        <f>'市区町村別_在宅(医科)'!V77</f>
        <v>1227</v>
      </c>
      <c r="W77" s="92">
        <v>14</v>
      </c>
      <c r="X77" s="92">
        <v>14</v>
      </c>
      <c r="Y77" s="62">
        <f t="shared" si="66"/>
        <v>1.1409942950285249E-2</v>
      </c>
      <c r="Z77" s="62">
        <f t="shared" si="67"/>
        <v>1.1409942950285249E-2</v>
      </c>
      <c r="AA77" s="92">
        <v>1086420</v>
      </c>
      <c r="AB77" s="92">
        <v>1086420</v>
      </c>
      <c r="AC77" s="92">
        <f t="shared" si="68"/>
        <v>77601.428571428565</v>
      </c>
      <c r="AD77" s="92">
        <f t="shared" si="69"/>
        <v>77601.428571428565</v>
      </c>
      <c r="AE77" s="92">
        <f>'市区町村別_在宅(医科)'!AE77</f>
        <v>1074</v>
      </c>
      <c r="AF77" s="92">
        <v>28</v>
      </c>
      <c r="AG77" s="92">
        <v>28</v>
      </c>
      <c r="AH77" s="62">
        <f t="shared" si="70"/>
        <v>2.6070763500931099E-2</v>
      </c>
      <c r="AI77" s="62">
        <f t="shared" si="71"/>
        <v>2.6070763500931099E-2</v>
      </c>
      <c r="AJ77" s="92">
        <v>3646400</v>
      </c>
      <c r="AK77" s="92">
        <v>3646400</v>
      </c>
      <c r="AL77" s="92">
        <f t="shared" si="72"/>
        <v>130228.57142857143</v>
      </c>
      <c r="AM77" s="92">
        <f t="shared" si="73"/>
        <v>130228.57142857143</v>
      </c>
      <c r="AN77" s="92">
        <f>'市区町村別_在宅(医科)'!AN77</f>
        <v>720</v>
      </c>
      <c r="AO77" s="92">
        <v>45</v>
      </c>
      <c r="AP77" s="92">
        <v>45</v>
      </c>
      <c r="AQ77" s="62">
        <f t="shared" si="74"/>
        <v>6.25E-2</v>
      </c>
      <c r="AR77" s="62">
        <f t="shared" si="75"/>
        <v>6.25E-2</v>
      </c>
      <c r="AS77" s="92">
        <v>5193000</v>
      </c>
      <c r="AT77" s="92">
        <v>5193000</v>
      </c>
      <c r="AU77" s="92">
        <f t="shared" si="76"/>
        <v>115400</v>
      </c>
      <c r="AV77" s="92">
        <f t="shared" si="77"/>
        <v>115400</v>
      </c>
      <c r="AW77" s="92">
        <f>'市区町村別_在宅(医科)'!AW77</f>
        <v>380</v>
      </c>
      <c r="AX77" s="92">
        <v>45</v>
      </c>
      <c r="AY77" s="92">
        <v>45</v>
      </c>
      <c r="AZ77" s="62">
        <f t="shared" si="78"/>
        <v>0.11842105263157894</v>
      </c>
      <c r="BA77" s="62">
        <f t="shared" si="79"/>
        <v>0.11842105263157894</v>
      </c>
      <c r="BB77" s="92">
        <v>4080850</v>
      </c>
      <c r="BC77" s="92">
        <v>4080850</v>
      </c>
      <c r="BD77" s="92">
        <f t="shared" si="80"/>
        <v>90685.555555555562</v>
      </c>
      <c r="BE77" s="92">
        <f t="shared" si="81"/>
        <v>90685.555555555562</v>
      </c>
      <c r="BF77" s="92">
        <f>'市区町村別_在宅(医科)'!BF77</f>
        <v>151</v>
      </c>
      <c r="BG77" s="92">
        <v>19</v>
      </c>
      <c r="BH77" s="92">
        <v>19</v>
      </c>
      <c r="BI77" s="62">
        <f t="shared" si="82"/>
        <v>0.12582781456953643</v>
      </c>
      <c r="BJ77" s="62">
        <f t="shared" si="83"/>
        <v>0.12582781456953643</v>
      </c>
      <c r="BK77" s="92">
        <v>1468740</v>
      </c>
      <c r="BL77" s="92">
        <v>1468740</v>
      </c>
      <c r="BM77" s="92">
        <f t="shared" si="84"/>
        <v>77302.105263157893</v>
      </c>
      <c r="BN77" s="92">
        <f t="shared" si="85"/>
        <v>77302.105263157893</v>
      </c>
      <c r="BO77" s="92">
        <f>'市区町村別_在宅(医科)'!BO77</f>
        <v>3573</v>
      </c>
      <c r="BP77" s="92">
        <f t="shared" si="52"/>
        <v>152</v>
      </c>
      <c r="BQ77" s="92">
        <f t="shared" si="52"/>
        <v>152</v>
      </c>
      <c r="BR77" s="62">
        <f t="shared" si="86"/>
        <v>4.2541281835992165E-2</v>
      </c>
      <c r="BS77" s="62">
        <f t="shared" si="87"/>
        <v>4.2541281835992165E-2</v>
      </c>
      <c r="BT77" s="92">
        <f t="shared" si="53"/>
        <v>15507700</v>
      </c>
      <c r="BU77" s="92">
        <f t="shared" si="53"/>
        <v>15507700</v>
      </c>
      <c r="BV77" s="92">
        <f t="shared" si="88"/>
        <v>102024.34210526316</v>
      </c>
      <c r="BW77" s="92">
        <f t="shared" si="89"/>
        <v>102024.34210526316</v>
      </c>
      <c r="BY77" s="184">
        <v>71</v>
      </c>
      <c r="BZ77" s="63" t="s">
        <v>57</v>
      </c>
      <c r="CA77" s="142">
        <v>3491</v>
      </c>
      <c r="CB77" s="142">
        <v>155</v>
      </c>
      <c r="CC77" s="142">
        <v>154</v>
      </c>
      <c r="CD77" s="29">
        <v>4.439988541965053E-2</v>
      </c>
      <c r="CE77" s="29">
        <v>4.4113434545975362E-2</v>
      </c>
      <c r="CF77" s="142">
        <v>16336920</v>
      </c>
      <c r="CG77" s="142">
        <v>16304400</v>
      </c>
      <c r="CH77" s="142">
        <v>105399.48387096774</v>
      </c>
      <c r="CI77" s="142">
        <v>105872.72727272728</v>
      </c>
      <c r="CK77" s="47" t="str">
        <f t="shared" si="90"/>
        <v>泉南市</v>
      </c>
      <c r="CL77" s="105">
        <f t="shared" si="56"/>
        <v>4.9734814370059041E-2</v>
      </c>
      <c r="CM77" s="105">
        <f t="shared" si="91"/>
        <v>0.05</v>
      </c>
      <c r="CN77" s="105">
        <f t="shared" si="92"/>
        <v>5.1667011803686061E-2</v>
      </c>
      <c r="CO77" s="105">
        <f t="shared" si="93"/>
        <v>5.1999999999999998E-2</v>
      </c>
      <c r="CP77" s="182">
        <f t="shared" si="94"/>
        <v>-0.19999999999999948</v>
      </c>
      <c r="CQ77" s="47" t="str">
        <f t="shared" si="95"/>
        <v>泉南市</v>
      </c>
      <c r="CR77" s="105">
        <f t="shared" si="57"/>
        <v>4.9734814370059041E-2</v>
      </c>
      <c r="CS77" s="105">
        <f t="shared" si="96"/>
        <v>0.05</v>
      </c>
      <c r="CT77" s="105">
        <f t="shared" si="97"/>
        <v>5.1667011803686061E-2</v>
      </c>
      <c r="CU77" s="105">
        <f t="shared" si="98"/>
        <v>5.1999999999999998E-2</v>
      </c>
      <c r="CV77" s="182">
        <f t="shared" si="99"/>
        <v>-0.19999999999999948</v>
      </c>
      <c r="CW77" s="48"/>
      <c r="CX77" s="105">
        <f t="shared" si="100"/>
        <v>7.1999999999999995E-2</v>
      </c>
      <c r="CY77" s="105">
        <f t="shared" si="101"/>
        <v>7.0999999999999994E-2</v>
      </c>
      <c r="CZ77" s="182">
        <f t="shared" si="102"/>
        <v>0.10000000000000009</v>
      </c>
      <c r="DA77" s="105">
        <f t="shared" si="103"/>
        <v>7.1999999999999995E-2</v>
      </c>
      <c r="DB77" s="105">
        <f t="shared" si="104"/>
        <v>7.0999999999999994E-2</v>
      </c>
      <c r="DC77" s="182">
        <f t="shared" si="105"/>
        <v>0.10000000000000009</v>
      </c>
      <c r="DD77" s="212">
        <v>0</v>
      </c>
    </row>
    <row r="78" spans="2:108" s="18" customFormat="1" ht="13.5" customHeight="1">
      <c r="B78" s="61">
        <v>72</v>
      </c>
      <c r="C78" s="63" t="s">
        <v>33</v>
      </c>
      <c r="D78" s="170">
        <f>'市区町村別_在宅(医科)'!D78</f>
        <v>3</v>
      </c>
      <c r="E78" s="92">
        <v>1</v>
      </c>
      <c r="F78" s="92">
        <v>1</v>
      </c>
      <c r="G78" s="62">
        <f t="shared" si="58"/>
        <v>0.33333333333333331</v>
      </c>
      <c r="H78" s="62">
        <f t="shared" si="59"/>
        <v>0.33333333333333331</v>
      </c>
      <c r="I78" s="92">
        <v>42530</v>
      </c>
      <c r="J78" s="92">
        <v>42530</v>
      </c>
      <c r="K78" s="92">
        <f t="shared" si="60"/>
        <v>42530</v>
      </c>
      <c r="L78" s="92">
        <f t="shared" si="61"/>
        <v>42530</v>
      </c>
      <c r="M78" s="170">
        <f>'市区町村別_在宅(医科)'!M78</f>
        <v>13</v>
      </c>
      <c r="N78" s="92">
        <v>1</v>
      </c>
      <c r="O78" s="92">
        <v>1</v>
      </c>
      <c r="P78" s="62">
        <f t="shared" si="62"/>
        <v>7.6923076923076927E-2</v>
      </c>
      <c r="Q78" s="62">
        <f t="shared" si="63"/>
        <v>7.6923076923076927E-2</v>
      </c>
      <c r="R78" s="92">
        <v>192900</v>
      </c>
      <c r="S78" s="92">
        <v>192900</v>
      </c>
      <c r="T78" s="92">
        <f t="shared" si="64"/>
        <v>192900</v>
      </c>
      <c r="U78" s="92">
        <f t="shared" si="65"/>
        <v>192900</v>
      </c>
      <c r="V78" s="170">
        <f>'市区町村別_在宅(医科)'!V78</f>
        <v>829</v>
      </c>
      <c r="W78" s="92">
        <v>10</v>
      </c>
      <c r="X78" s="92">
        <v>9</v>
      </c>
      <c r="Y78" s="62">
        <f t="shared" si="66"/>
        <v>1.2062726176115802E-2</v>
      </c>
      <c r="Z78" s="62">
        <f t="shared" si="67"/>
        <v>1.0856453558504222E-2</v>
      </c>
      <c r="AA78" s="92">
        <v>1417290</v>
      </c>
      <c r="AB78" s="92">
        <v>1414260</v>
      </c>
      <c r="AC78" s="92">
        <f t="shared" si="68"/>
        <v>141729</v>
      </c>
      <c r="AD78" s="92">
        <f t="shared" si="69"/>
        <v>157140</v>
      </c>
      <c r="AE78" s="92">
        <f>'市区町村別_在宅(医科)'!AE78</f>
        <v>638</v>
      </c>
      <c r="AF78" s="92">
        <v>28</v>
      </c>
      <c r="AG78" s="92">
        <v>28</v>
      </c>
      <c r="AH78" s="62">
        <f t="shared" si="70"/>
        <v>4.3887147335423198E-2</v>
      </c>
      <c r="AI78" s="62">
        <f t="shared" si="71"/>
        <v>4.3887147335423198E-2</v>
      </c>
      <c r="AJ78" s="92">
        <v>2658090</v>
      </c>
      <c r="AK78" s="92">
        <v>2658090</v>
      </c>
      <c r="AL78" s="92">
        <f t="shared" si="72"/>
        <v>94931.78571428571</v>
      </c>
      <c r="AM78" s="92">
        <f t="shared" si="73"/>
        <v>94931.78571428571</v>
      </c>
      <c r="AN78" s="92">
        <f>'市区町村別_在宅(医科)'!AN78</f>
        <v>419</v>
      </c>
      <c r="AO78" s="92">
        <v>44</v>
      </c>
      <c r="AP78" s="92">
        <v>44</v>
      </c>
      <c r="AQ78" s="62">
        <f t="shared" si="74"/>
        <v>0.10501193317422435</v>
      </c>
      <c r="AR78" s="62">
        <f t="shared" si="75"/>
        <v>0.10501193317422435</v>
      </c>
      <c r="AS78" s="92">
        <v>5198370</v>
      </c>
      <c r="AT78" s="92">
        <v>5198370</v>
      </c>
      <c r="AU78" s="92">
        <f t="shared" si="76"/>
        <v>118144.77272727272</v>
      </c>
      <c r="AV78" s="92">
        <f t="shared" si="77"/>
        <v>118144.77272727272</v>
      </c>
      <c r="AW78" s="92">
        <f>'市区町村別_在宅(医科)'!AW78</f>
        <v>224</v>
      </c>
      <c r="AX78" s="92">
        <v>51</v>
      </c>
      <c r="AY78" s="92">
        <v>51</v>
      </c>
      <c r="AZ78" s="62">
        <f t="shared" si="78"/>
        <v>0.22767857142857142</v>
      </c>
      <c r="BA78" s="62">
        <f t="shared" si="79"/>
        <v>0.22767857142857142</v>
      </c>
      <c r="BB78" s="92">
        <v>5891020</v>
      </c>
      <c r="BC78" s="92">
        <v>5891020</v>
      </c>
      <c r="BD78" s="92">
        <f t="shared" si="80"/>
        <v>115510.19607843137</v>
      </c>
      <c r="BE78" s="92">
        <f t="shared" si="81"/>
        <v>115510.19607843137</v>
      </c>
      <c r="BF78" s="92">
        <f>'市区町村別_在宅(医科)'!BF78</f>
        <v>85</v>
      </c>
      <c r="BG78" s="92">
        <v>38</v>
      </c>
      <c r="BH78" s="92">
        <v>38</v>
      </c>
      <c r="BI78" s="62">
        <f t="shared" si="82"/>
        <v>0.44705882352941179</v>
      </c>
      <c r="BJ78" s="62">
        <f t="shared" si="83"/>
        <v>0.44705882352941179</v>
      </c>
      <c r="BK78" s="92">
        <v>4017970</v>
      </c>
      <c r="BL78" s="92">
        <v>4010080</v>
      </c>
      <c r="BM78" s="92">
        <f t="shared" si="84"/>
        <v>105736.05263157895</v>
      </c>
      <c r="BN78" s="92">
        <f t="shared" si="85"/>
        <v>105528.42105263157</v>
      </c>
      <c r="BO78" s="92">
        <f>'市区町村別_在宅(医科)'!BO78</f>
        <v>2211</v>
      </c>
      <c r="BP78" s="92">
        <f t="shared" si="52"/>
        <v>173</v>
      </c>
      <c r="BQ78" s="92">
        <f t="shared" si="52"/>
        <v>172</v>
      </c>
      <c r="BR78" s="62">
        <f t="shared" si="86"/>
        <v>7.8245137946630489E-2</v>
      </c>
      <c r="BS78" s="62">
        <f t="shared" si="87"/>
        <v>7.7792853912256904E-2</v>
      </c>
      <c r="BT78" s="92">
        <f t="shared" si="53"/>
        <v>19418170</v>
      </c>
      <c r="BU78" s="92">
        <f t="shared" si="53"/>
        <v>19407250</v>
      </c>
      <c r="BV78" s="92">
        <f t="shared" si="88"/>
        <v>112243.75722543352</v>
      </c>
      <c r="BW78" s="92">
        <f t="shared" si="89"/>
        <v>112832.8488372093</v>
      </c>
      <c r="BY78" s="184">
        <v>72</v>
      </c>
      <c r="BZ78" s="63" t="s">
        <v>33</v>
      </c>
      <c r="CA78" s="142">
        <v>2107</v>
      </c>
      <c r="CB78" s="142">
        <v>160</v>
      </c>
      <c r="CC78" s="142">
        <v>160</v>
      </c>
      <c r="CD78" s="29">
        <v>7.5937351684859988E-2</v>
      </c>
      <c r="CE78" s="29">
        <v>7.5937351684859988E-2</v>
      </c>
      <c r="CF78" s="142">
        <v>17786100</v>
      </c>
      <c r="CG78" s="142">
        <v>17693100</v>
      </c>
      <c r="CH78" s="142">
        <v>111163.125</v>
      </c>
      <c r="CI78" s="142">
        <v>110581.875</v>
      </c>
      <c r="CK78" s="47" t="str">
        <f t="shared" si="90"/>
        <v>貝塚市</v>
      </c>
      <c r="CL78" s="105">
        <f t="shared" si="56"/>
        <v>4.8932451941341847E-2</v>
      </c>
      <c r="CM78" s="105">
        <f t="shared" si="91"/>
        <v>4.9000000000000002E-2</v>
      </c>
      <c r="CN78" s="105">
        <f t="shared" si="92"/>
        <v>4.7148525636038281E-2</v>
      </c>
      <c r="CO78" s="105">
        <f t="shared" si="93"/>
        <v>4.7E-2</v>
      </c>
      <c r="CP78" s="182">
        <f t="shared" si="94"/>
        <v>0.20000000000000018</v>
      </c>
      <c r="CQ78" s="47" t="str">
        <f t="shared" si="95"/>
        <v>貝塚市</v>
      </c>
      <c r="CR78" s="105">
        <f t="shared" si="57"/>
        <v>4.8932451941341847E-2</v>
      </c>
      <c r="CS78" s="105">
        <f t="shared" si="96"/>
        <v>4.9000000000000002E-2</v>
      </c>
      <c r="CT78" s="105">
        <f t="shared" si="97"/>
        <v>4.7148525636038281E-2</v>
      </c>
      <c r="CU78" s="105">
        <f t="shared" si="98"/>
        <v>4.7E-2</v>
      </c>
      <c r="CV78" s="182">
        <f t="shared" si="99"/>
        <v>0.20000000000000018</v>
      </c>
      <c r="CW78" s="48"/>
      <c r="CX78" s="105">
        <f t="shared" si="100"/>
        <v>7.1999999999999995E-2</v>
      </c>
      <c r="CY78" s="105">
        <f t="shared" si="101"/>
        <v>7.0999999999999994E-2</v>
      </c>
      <c r="CZ78" s="182">
        <f t="shared" si="102"/>
        <v>0.10000000000000009</v>
      </c>
      <c r="DA78" s="105">
        <f t="shared" si="103"/>
        <v>7.1999999999999995E-2</v>
      </c>
      <c r="DB78" s="105">
        <f t="shared" si="104"/>
        <v>7.0999999999999994E-2</v>
      </c>
      <c r="DC78" s="182">
        <f t="shared" si="105"/>
        <v>0.10000000000000009</v>
      </c>
      <c r="DD78" s="212">
        <v>0</v>
      </c>
    </row>
    <row r="79" spans="2:108" s="18" customFormat="1" ht="13.5" customHeight="1">
      <c r="B79" s="61">
        <v>73</v>
      </c>
      <c r="C79" s="63" t="s">
        <v>34</v>
      </c>
      <c r="D79" s="170">
        <f>'市区町村別_在宅(医科)'!D79</f>
        <v>1</v>
      </c>
      <c r="E79" s="92">
        <v>0</v>
      </c>
      <c r="F79" s="92">
        <v>0</v>
      </c>
      <c r="G79" s="62">
        <f t="shared" si="58"/>
        <v>0</v>
      </c>
      <c r="H79" s="62">
        <f t="shared" si="59"/>
        <v>0</v>
      </c>
      <c r="I79" s="92">
        <v>0</v>
      </c>
      <c r="J79" s="92">
        <v>0</v>
      </c>
      <c r="K79" s="92" t="str">
        <f t="shared" si="60"/>
        <v>-</v>
      </c>
      <c r="L79" s="92" t="str">
        <f t="shared" si="61"/>
        <v>-</v>
      </c>
      <c r="M79" s="170">
        <f>'市区町村別_在宅(医科)'!M79</f>
        <v>3</v>
      </c>
      <c r="N79" s="92">
        <v>2</v>
      </c>
      <c r="O79" s="92">
        <v>2</v>
      </c>
      <c r="P79" s="62">
        <f t="shared" si="62"/>
        <v>0.66666666666666663</v>
      </c>
      <c r="Q79" s="62">
        <f t="shared" si="63"/>
        <v>0.66666666666666663</v>
      </c>
      <c r="R79" s="92">
        <v>324700</v>
      </c>
      <c r="S79" s="92">
        <v>324700</v>
      </c>
      <c r="T79" s="92">
        <f t="shared" si="64"/>
        <v>162350</v>
      </c>
      <c r="U79" s="92">
        <f t="shared" si="65"/>
        <v>162350</v>
      </c>
      <c r="V79" s="170">
        <f>'市区町村別_在宅(医科)'!V79</f>
        <v>1040</v>
      </c>
      <c r="W79" s="92">
        <v>16</v>
      </c>
      <c r="X79" s="92">
        <v>16</v>
      </c>
      <c r="Y79" s="62">
        <f t="shared" si="66"/>
        <v>1.5384615384615385E-2</v>
      </c>
      <c r="Z79" s="62">
        <f t="shared" si="67"/>
        <v>1.5384615384615385E-2</v>
      </c>
      <c r="AA79" s="92">
        <v>1677380</v>
      </c>
      <c r="AB79" s="92">
        <v>1677380</v>
      </c>
      <c r="AC79" s="92">
        <f t="shared" si="68"/>
        <v>104836.25</v>
      </c>
      <c r="AD79" s="92">
        <f t="shared" si="69"/>
        <v>104836.25</v>
      </c>
      <c r="AE79" s="92">
        <f>'市区町村別_在宅(医科)'!AE79</f>
        <v>910</v>
      </c>
      <c r="AF79" s="92">
        <v>34</v>
      </c>
      <c r="AG79" s="92">
        <v>34</v>
      </c>
      <c r="AH79" s="62">
        <f t="shared" si="70"/>
        <v>3.7362637362637362E-2</v>
      </c>
      <c r="AI79" s="62">
        <f t="shared" si="71"/>
        <v>3.7362637362637362E-2</v>
      </c>
      <c r="AJ79" s="92">
        <v>3374710</v>
      </c>
      <c r="AK79" s="92">
        <v>3374710</v>
      </c>
      <c r="AL79" s="92">
        <f t="shared" si="72"/>
        <v>99256.176470588238</v>
      </c>
      <c r="AM79" s="92">
        <f t="shared" si="73"/>
        <v>99256.176470588238</v>
      </c>
      <c r="AN79" s="92">
        <f>'市区町村別_在宅(医科)'!AN79</f>
        <v>642</v>
      </c>
      <c r="AO79" s="92">
        <v>60</v>
      </c>
      <c r="AP79" s="92">
        <v>60</v>
      </c>
      <c r="AQ79" s="62">
        <f t="shared" si="74"/>
        <v>9.3457943925233641E-2</v>
      </c>
      <c r="AR79" s="62">
        <f t="shared" si="75"/>
        <v>9.3457943925233641E-2</v>
      </c>
      <c r="AS79" s="92">
        <v>7821810</v>
      </c>
      <c r="AT79" s="92">
        <v>7821810</v>
      </c>
      <c r="AU79" s="92">
        <f t="shared" si="76"/>
        <v>130363.5</v>
      </c>
      <c r="AV79" s="92">
        <f t="shared" si="77"/>
        <v>130363.5</v>
      </c>
      <c r="AW79" s="92">
        <f>'市区町村別_在宅(医科)'!AW79</f>
        <v>301</v>
      </c>
      <c r="AX79" s="92">
        <v>60</v>
      </c>
      <c r="AY79" s="92">
        <v>60</v>
      </c>
      <c r="AZ79" s="62">
        <f t="shared" si="78"/>
        <v>0.19933554817275748</v>
      </c>
      <c r="BA79" s="62">
        <f t="shared" si="79"/>
        <v>0.19933554817275748</v>
      </c>
      <c r="BB79" s="92">
        <v>7347260</v>
      </c>
      <c r="BC79" s="92">
        <v>7347260</v>
      </c>
      <c r="BD79" s="92">
        <f t="shared" si="80"/>
        <v>122454.33333333333</v>
      </c>
      <c r="BE79" s="92">
        <f t="shared" si="81"/>
        <v>122454.33333333333</v>
      </c>
      <c r="BF79" s="92">
        <f>'市区町村別_在宅(医科)'!BF79</f>
        <v>124</v>
      </c>
      <c r="BG79" s="92">
        <v>40</v>
      </c>
      <c r="BH79" s="92">
        <v>40</v>
      </c>
      <c r="BI79" s="62">
        <f t="shared" si="82"/>
        <v>0.32258064516129031</v>
      </c>
      <c r="BJ79" s="62">
        <f t="shared" si="83"/>
        <v>0.32258064516129031</v>
      </c>
      <c r="BK79" s="92">
        <v>5743040</v>
      </c>
      <c r="BL79" s="92">
        <v>5743040</v>
      </c>
      <c r="BM79" s="92">
        <f t="shared" si="84"/>
        <v>143576</v>
      </c>
      <c r="BN79" s="92">
        <f t="shared" si="85"/>
        <v>143576</v>
      </c>
      <c r="BO79" s="92">
        <f>'市区町村別_在宅(医科)'!BO79</f>
        <v>3021</v>
      </c>
      <c r="BP79" s="92">
        <f t="shared" ref="BP79:BQ80" si="106">SUM(E79,N79,W79,AF79,AO79,AX79,BG79)</f>
        <v>212</v>
      </c>
      <c r="BQ79" s="92">
        <f t="shared" si="106"/>
        <v>212</v>
      </c>
      <c r="BR79" s="62">
        <f t="shared" si="86"/>
        <v>7.0175438596491224E-2</v>
      </c>
      <c r="BS79" s="62">
        <f t="shared" si="87"/>
        <v>7.0175438596491224E-2</v>
      </c>
      <c r="BT79" s="92">
        <f t="shared" si="53"/>
        <v>26288900</v>
      </c>
      <c r="BU79" s="92">
        <f t="shared" si="53"/>
        <v>26288900</v>
      </c>
      <c r="BV79" s="92">
        <f t="shared" si="88"/>
        <v>124004.24528301887</v>
      </c>
      <c r="BW79" s="92">
        <f t="shared" si="89"/>
        <v>124004.24528301887</v>
      </c>
      <c r="BY79" s="184">
        <v>73</v>
      </c>
      <c r="BZ79" s="63" t="s">
        <v>34</v>
      </c>
      <c r="CA79" s="142">
        <v>2906</v>
      </c>
      <c r="CB79" s="142">
        <v>208</v>
      </c>
      <c r="CC79" s="142">
        <v>207</v>
      </c>
      <c r="CD79" s="29">
        <v>7.1576049552649693E-2</v>
      </c>
      <c r="CE79" s="29">
        <v>7.1231933929800414E-2</v>
      </c>
      <c r="CF79" s="142">
        <v>25065350</v>
      </c>
      <c r="CG79" s="142">
        <v>24984350</v>
      </c>
      <c r="CH79" s="142">
        <v>120506.49038461539</v>
      </c>
      <c r="CI79" s="142">
        <v>120697.34299516908</v>
      </c>
      <c r="CK79" s="47" t="str">
        <f t="shared" si="90"/>
        <v>千早赤阪村</v>
      </c>
      <c r="CL79" s="105">
        <f t="shared" si="56"/>
        <v>4.744787922358016E-2</v>
      </c>
      <c r="CM79" s="105">
        <f t="shared" si="91"/>
        <v>4.7E-2</v>
      </c>
      <c r="CN79" s="105">
        <f t="shared" si="92"/>
        <v>5.3584905660377359E-2</v>
      </c>
      <c r="CO79" s="105">
        <f t="shared" si="93"/>
        <v>5.3999999999999999E-2</v>
      </c>
      <c r="CP79" s="182">
        <f t="shared" si="94"/>
        <v>-0.7</v>
      </c>
      <c r="CQ79" s="47" t="str">
        <f t="shared" si="95"/>
        <v>千早赤阪村</v>
      </c>
      <c r="CR79" s="105">
        <f t="shared" si="57"/>
        <v>4.744787922358016E-2</v>
      </c>
      <c r="CS79" s="105">
        <f t="shared" si="96"/>
        <v>4.7E-2</v>
      </c>
      <c r="CT79" s="105">
        <f t="shared" si="97"/>
        <v>5.3584905660377359E-2</v>
      </c>
      <c r="CU79" s="105">
        <f t="shared" si="98"/>
        <v>5.3999999999999999E-2</v>
      </c>
      <c r="CV79" s="182">
        <f t="shared" si="99"/>
        <v>-0.7</v>
      </c>
      <c r="CW79" s="48"/>
      <c r="CX79" s="105">
        <f t="shared" si="100"/>
        <v>7.1999999999999995E-2</v>
      </c>
      <c r="CY79" s="105">
        <f t="shared" si="101"/>
        <v>7.0999999999999994E-2</v>
      </c>
      <c r="CZ79" s="182">
        <f t="shared" si="102"/>
        <v>0.10000000000000009</v>
      </c>
      <c r="DA79" s="105">
        <f t="shared" si="103"/>
        <v>7.1999999999999995E-2</v>
      </c>
      <c r="DB79" s="105">
        <f t="shared" si="104"/>
        <v>7.0999999999999994E-2</v>
      </c>
      <c r="DC79" s="182">
        <f t="shared" si="105"/>
        <v>0.10000000000000009</v>
      </c>
      <c r="DD79" s="212">
        <v>0</v>
      </c>
    </row>
    <row r="80" spans="2:108" s="18" customFormat="1" ht="13.5" customHeight="1" thickBot="1">
      <c r="B80" s="61">
        <v>74</v>
      </c>
      <c r="C80" s="64" t="s">
        <v>35</v>
      </c>
      <c r="D80" s="170">
        <f>'市区町村別_在宅(医科)'!D80</f>
        <v>2</v>
      </c>
      <c r="E80" s="92">
        <v>0</v>
      </c>
      <c r="F80" s="92">
        <v>0</v>
      </c>
      <c r="G80" s="62">
        <f t="shared" si="58"/>
        <v>0</v>
      </c>
      <c r="H80" s="62">
        <f t="shared" si="59"/>
        <v>0</v>
      </c>
      <c r="I80" s="92">
        <v>0</v>
      </c>
      <c r="J80" s="92">
        <v>0</v>
      </c>
      <c r="K80" s="92" t="str">
        <f t="shared" si="60"/>
        <v>-</v>
      </c>
      <c r="L80" s="92" t="str">
        <f t="shared" si="61"/>
        <v>-</v>
      </c>
      <c r="M80" s="170">
        <f>'市区町村別_在宅(医科)'!M80</f>
        <v>3</v>
      </c>
      <c r="N80" s="92">
        <v>0</v>
      </c>
      <c r="O80" s="92">
        <v>0</v>
      </c>
      <c r="P80" s="62">
        <f t="shared" si="62"/>
        <v>0</v>
      </c>
      <c r="Q80" s="62">
        <f t="shared" si="63"/>
        <v>0</v>
      </c>
      <c r="R80" s="92">
        <v>0</v>
      </c>
      <c r="S80" s="92">
        <v>0</v>
      </c>
      <c r="T80" s="92" t="str">
        <f t="shared" si="64"/>
        <v>-</v>
      </c>
      <c r="U80" s="92" t="str">
        <f t="shared" si="65"/>
        <v>-</v>
      </c>
      <c r="V80" s="170">
        <f>'市区町村別_在宅(医科)'!V80</f>
        <v>540</v>
      </c>
      <c r="W80" s="92">
        <v>5</v>
      </c>
      <c r="X80" s="92">
        <v>5</v>
      </c>
      <c r="Y80" s="62">
        <f t="shared" si="66"/>
        <v>9.2592592592592587E-3</v>
      </c>
      <c r="Z80" s="62">
        <f t="shared" si="67"/>
        <v>9.2592592592592587E-3</v>
      </c>
      <c r="AA80" s="92">
        <v>578740</v>
      </c>
      <c r="AB80" s="92">
        <v>578740</v>
      </c>
      <c r="AC80" s="92">
        <f t="shared" si="68"/>
        <v>115748</v>
      </c>
      <c r="AD80" s="92">
        <f t="shared" si="69"/>
        <v>115748</v>
      </c>
      <c r="AE80" s="92">
        <f>'市区町村別_在宅(医科)'!AE80</f>
        <v>394</v>
      </c>
      <c r="AF80" s="92">
        <v>12</v>
      </c>
      <c r="AG80" s="92">
        <v>12</v>
      </c>
      <c r="AH80" s="62">
        <f t="shared" si="70"/>
        <v>3.0456852791878174E-2</v>
      </c>
      <c r="AI80" s="62">
        <f t="shared" si="71"/>
        <v>3.0456852791878174E-2</v>
      </c>
      <c r="AJ80" s="92">
        <v>958710</v>
      </c>
      <c r="AK80" s="92">
        <v>958710</v>
      </c>
      <c r="AL80" s="92">
        <f t="shared" si="72"/>
        <v>79892.5</v>
      </c>
      <c r="AM80" s="92">
        <f t="shared" si="73"/>
        <v>79892.5</v>
      </c>
      <c r="AN80" s="92">
        <f>'市区町村別_在宅(医科)'!AN80</f>
        <v>255</v>
      </c>
      <c r="AO80" s="92">
        <v>19</v>
      </c>
      <c r="AP80" s="92">
        <v>19</v>
      </c>
      <c r="AQ80" s="62">
        <f t="shared" si="74"/>
        <v>7.4509803921568626E-2</v>
      </c>
      <c r="AR80" s="62">
        <f t="shared" si="75"/>
        <v>7.4509803921568626E-2</v>
      </c>
      <c r="AS80" s="92">
        <v>2497310</v>
      </c>
      <c r="AT80" s="92">
        <v>2497310</v>
      </c>
      <c r="AU80" s="92">
        <f t="shared" si="76"/>
        <v>131437.36842105264</v>
      </c>
      <c r="AV80" s="92">
        <f t="shared" si="77"/>
        <v>131437.36842105264</v>
      </c>
      <c r="AW80" s="92">
        <f>'市区町村別_在宅(医科)'!AW80</f>
        <v>130</v>
      </c>
      <c r="AX80" s="92">
        <v>13</v>
      </c>
      <c r="AY80" s="92">
        <v>13</v>
      </c>
      <c r="AZ80" s="62">
        <f t="shared" si="78"/>
        <v>0.1</v>
      </c>
      <c r="BA80" s="62">
        <f t="shared" si="79"/>
        <v>0.1</v>
      </c>
      <c r="BB80" s="92">
        <v>1460500</v>
      </c>
      <c r="BC80" s="92">
        <v>1460500</v>
      </c>
      <c r="BD80" s="92">
        <f t="shared" si="80"/>
        <v>112346.15384615384</v>
      </c>
      <c r="BE80" s="92">
        <f t="shared" si="81"/>
        <v>112346.15384615384</v>
      </c>
      <c r="BF80" s="92">
        <f>'市区町村別_在宅(医科)'!BF80</f>
        <v>67</v>
      </c>
      <c r="BG80" s="92">
        <v>17</v>
      </c>
      <c r="BH80" s="92">
        <v>17</v>
      </c>
      <c r="BI80" s="62">
        <f t="shared" si="82"/>
        <v>0.2537313432835821</v>
      </c>
      <c r="BJ80" s="62">
        <f t="shared" si="83"/>
        <v>0.2537313432835821</v>
      </c>
      <c r="BK80" s="92">
        <v>2545490</v>
      </c>
      <c r="BL80" s="92">
        <v>2545490</v>
      </c>
      <c r="BM80" s="92">
        <f t="shared" si="84"/>
        <v>149734.70588235295</v>
      </c>
      <c r="BN80" s="92">
        <f t="shared" si="85"/>
        <v>149734.70588235295</v>
      </c>
      <c r="BO80" s="92">
        <f>'市区町村別_在宅(医科)'!BO80</f>
        <v>1391</v>
      </c>
      <c r="BP80" s="92">
        <f t="shared" si="106"/>
        <v>66</v>
      </c>
      <c r="BQ80" s="92">
        <f t="shared" si="106"/>
        <v>66</v>
      </c>
      <c r="BR80" s="62">
        <f t="shared" si="86"/>
        <v>4.744787922358016E-2</v>
      </c>
      <c r="BS80" s="62">
        <f t="shared" si="87"/>
        <v>4.744787922358016E-2</v>
      </c>
      <c r="BT80" s="92">
        <f t="shared" si="53"/>
        <v>8040750</v>
      </c>
      <c r="BU80" s="92">
        <f t="shared" si="53"/>
        <v>8040750</v>
      </c>
      <c r="BV80" s="92">
        <f t="shared" si="88"/>
        <v>121829.54545454546</v>
      </c>
      <c r="BW80" s="92">
        <f t="shared" si="89"/>
        <v>121829.54545454546</v>
      </c>
      <c r="BY80" s="184">
        <v>74</v>
      </c>
      <c r="BZ80" s="63" t="s">
        <v>35</v>
      </c>
      <c r="CA80" s="142">
        <v>1325</v>
      </c>
      <c r="CB80" s="142">
        <v>71</v>
      </c>
      <c r="CC80" s="142">
        <v>71</v>
      </c>
      <c r="CD80" s="29">
        <v>5.3584905660377359E-2</v>
      </c>
      <c r="CE80" s="29">
        <v>5.3584905660377359E-2</v>
      </c>
      <c r="CF80" s="142">
        <v>8982680</v>
      </c>
      <c r="CG80" s="142">
        <v>8908110</v>
      </c>
      <c r="CH80" s="142">
        <v>126516.61971830986</v>
      </c>
      <c r="CI80" s="142">
        <v>125466.33802816902</v>
      </c>
      <c r="CK80" s="47" t="str">
        <f t="shared" si="90"/>
        <v>岬町</v>
      </c>
      <c r="CL80" s="105">
        <f t="shared" si="56"/>
        <v>4.2541281835992165E-2</v>
      </c>
      <c r="CM80" s="105">
        <f t="shared" si="91"/>
        <v>4.2999999999999997E-2</v>
      </c>
      <c r="CN80" s="105">
        <f>VLOOKUP(CK80,$BZ$7:$CI$80,5,FALSE)</f>
        <v>4.439988541965053E-2</v>
      </c>
      <c r="CO80" s="105">
        <f t="shared" si="93"/>
        <v>4.3999999999999997E-2</v>
      </c>
      <c r="CP80" s="182">
        <f t="shared" si="94"/>
        <v>-0.10000000000000009</v>
      </c>
      <c r="CQ80" s="47" t="str">
        <f t="shared" si="95"/>
        <v>岬町</v>
      </c>
      <c r="CR80" s="105">
        <f t="shared" si="57"/>
        <v>4.2541281835992165E-2</v>
      </c>
      <c r="CS80" s="105">
        <f t="shared" si="96"/>
        <v>4.2999999999999997E-2</v>
      </c>
      <c r="CT80" s="105">
        <f t="shared" si="97"/>
        <v>4.4113434545975362E-2</v>
      </c>
      <c r="CU80" s="105">
        <f t="shared" si="98"/>
        <v>4.3999999999999997E-2</v>
      </c>
      <c r="CV80" s="182">
        <f t="shared" si="99"/>
        <v>-0.10000000000000009</v>
      </c>
      <c r="CW80" s="48"/>
      <c r="CX80" s="105">
        <f t="shared" si="100"/>
        <v>7.1999999999999995E-2</v>
      </c>
      <c r="CY80" s="105">
        <f t="shared" si="101"/>
        <v>7.0999999999999994E-2</v>
      </c>
      <c r="CZ80" s="182">
        <f t="shared" si="102"/>
        <v>0.10000000000000009</v>
      </c>
      <c r="DA80" s="105">
        <f t="shared" si="103"/>
        <v>7.1999999999999995E-2</v>
      </c>
      <c r="DB80" s="105">
        <f t="shared" si="104"/>
        <v>7.0999999999999994E-2</v>
      </c>
      <c r="DC80" s="182">
        <f t="shared" si="105"/>
        <v>0.10000000000000009</v>
      </c>
      <c r="DD80" s="212">
        <v>999</v>
      </c>
    </row>
    <row r="81" spans="2:101" s="18" customFormat="1" ht="13.5" customHeight="1" thickTop="1">
      <c r="B81" s="250" t="s">
        <v>1</v>
      </c>
      <c r="C81" s="251"/>
      <c r="D81" s="93">
        <f>'地区別_在宅(医科)'!D15</f>
        <v>2443</v>
      </c>
      <c r="E81" s="93">
        <f>'地区別_在宅(歯科)'!E15</f>
        <v>254</v>
      </c>
      <c r="F81" s="93">
        <f>'地区別_在宅(歯科)'!F15</f>
        <v>254</v>
      </c>
      <c r="G81" s="17">
        <f>'地区別_在宅(歯科)'!G15</f>
        <v>0.10397052803929595</v>
      </c>
      <c r="H81" s="17">
        <f>'地区別_在宅(歯科)'!H15</f>
        <v>0.10397052803929595</v>
      </c>
      <c r="I81" s="16">
        <f>'地区別_在宅(歯科)'!I15</f>
        <v>41644970</v>
      </c>
      <c r="J81" s="16">
        <f>'地区別_在宅(歯科)'!J15</f>
        <v>41644970</v>
      </c>
      <c r="K81" s="16">
        <f>'地区別_在宅(歯科)'!K15</f>
        <v>163956.57480314962</v>
      </c>
      <c r="L81" s="16">
        <f>'地区別_在宅(歯科)'!L15</f>
        <v>163956.57480314962</v>
      </c>
      <c r="M81" s="93">
        <f>'地区別_在宅(医科)'!M15</f>
        <v>8023</v>
      </c>
      <c r="N81" s="93">
        <f>'地区別_在宅(歯科)'!N15</f>
        <v>896</v>
      </c>
      <c r="O81" s="93">
        <f>'地区別_在宅(歯科)'!O15</f>
        <v>896</v>
      </c>
      <c r="P81" s="17">
        <f>'地区別_在宅(歯科)'!P15</f>
        <v>0.11167892309609871</v>
      </c>
      <c r="Q81" s="17">
        <f>'地区別_在宅(歯科)'!Q15</f>
        <v>0.11167892309609871</v>
      </c>
      <c r="R81" s="16">
        <f>'地区別_在宅(歯科)'!R15</f>
        <v>152523100</v>
      </c>
      <c r="S81" s="16">
        <f>'地区別_在宅(歯科)'!S15</f>
        <v>152523100</v>
      </c>
      <c r="T81" s="16">
        <f>'地区別_在宅(歯科)'!T15</f>
        <v>170226.67410714287</v>
      </c>
      <c r="U81" s="16">
        <f>'地区別_在宅(歯科)'!U15</f>
        <v>170226.67410714287</v>
      </c>
      <c r="V81" s="93">
        <f>'地区別_在宅(医科)'!V15</f>
        <v>462860</v>
      </c>
      <c r="W81" s="93">
        <f>'地区別_在宅(歯科)'!W15</f>
        <v>9018</v>
      </c>
      <c r="X81" s="93">
        <f>'地区別_在宅(歯科)'!X15</f>
        <v>9016</v>
      </c>
      <c r="Y81" s="17">
        <f>'地区別_在宅(歯科)'!Y15</f>
        <v>1.948321306658601E-2</v>
      </c>
      <c r="Z81" s="17">
        <f>'地区別_在宅(歯科)'!Z15</f>
        <v>1.9478892105604287E-2</v>
      </c>
      <c r="AA81" s="16">
        <f>'地区別_在宅(歯科)'!AA15</f>
        <v>1163941440</v>
      </c>
      <c r="AB81" s="16">
        <f>'地区別_在宅(歯科)'!AB15</f>
        <v>1163797850</v>
      </c>
      <c r="AC81" s="16">
        <f>'地区別_在宅(歯科)'!AC15</f>
        <v>129068.68928809049</v>
      </c>
      <c r="AD81" s="16">
        <f>'地区別_在宅(歯科)'!AD15</f>
        <v>129081.39418811003</v>
      </c>
      <c r="AE81" s="93">
        <f>'地区別_在宅(医科)'!AE15</f>
        <v>402345</v>
      </c>
      <c r="AF81" s="93">
        <f>'地区別_在宅(歯科)'!AF15</f>
        <v>18405</v>
      </c>
      <c r="AG81" s="93">
        <f>'地区別_在宅(歯科)'!AG15</f>
        <v>18398</v>
      </c>
      <c r="AH81" s="17">
        <f>'地区別_在宅(歯科)'!AH15</f>
        <v>4.5744323901129626E-2</v>
      </c>
      <c r="AI81" s="17">
        <f>'地区別_在宅(歯科)'!AI15</f>
        <v>4.5726925896929255E-2</v>
      </c>
      <c r="AJ81" s="16">
        <f>'地区別_在宅(歯科)'!AJ15</f>
        <v>2385880740</v>
      </c>
      <c r="AK81" s="16">
        <f>'地区別_在宅(歯科)'!AK15</f>
        <v>2384998290</v>
      </c>
      <c r="AL81" s="16">
        <f>'地区別_在宅(歯科)'!AL15</f>
        <v>129632.2053789731</v>
      </c>
      <c r="AM81" s="16">
        <f>'地区別_在宅(歯科)'!AM15</f>
        <v>129633.56288727035</v>
      </c>
      <c r="AN81" s="94">
        <f>'地区別_在宅(医科)'!AN15</f>
        <v>259897</v>
      </c>
      <c r="AO81" s="94">
        <f>'地区別_在宅(歯科)'!AO15</f>
        <v>27919</v>
      </c>
      <c r="AP81" s="94">
        <f>'地区別_在宅(歯科)'!AP15</f>
        <v>27912</v>
      </c>
      <c r="AQ81" s="58">
        <f>'地区別_在宅(歯科)'!AQ15</f>
        <v>0.10742332539429081</v>
      </c>
      <c r="AR81" s="58">
        <f>'地区別_在宅(歯科)'!AR15</f>
        <v>0.10739639164746034</v>
      </c>
      <c r="AS81" s="57">
        <f>'地区別_在宅(歯科)'!AS15</f>
        <v>3539469670</v>
      </c>
      <c r="AT81" s="57">
        <f>'地区別_在宅(歯科)'!AT15</f>
        <v>3538654120</v>
      </c>
      <c r="AU81" s="57">
        <f>'地区別_在宅(歯科)'!AU15</f>
        <v>126776.37701923422</v>
      </c>
      <c r="AV81" s="57">
        <f>'地区別_在宅(歯科)'!AV15</f>
        <v>126778.9524218974</v>
      </c>
      <c r="AW81" s="93">
        <f>'地区別_在宅(医科)'!AW15</f>
        <v>121354</v>
      </c>
      <c r="AX81" s="93">
        <f>'地区別_在宅(歯科)'!AX15</f>
        <v>24419</v>
      </c>
      <c r="AY81" s="93">
        <f>'地区別_在宅(歯科)'!AY15</f>
        <v>24408</v>
      </c>
      <c r="AZ81" s="17">
        <f>'地区別_在宅(歯科)'!AZ15</f>
        <v>0.20122122056133296</v>
      </c>
      <c r="BA81" s="17">
        <f>'地区別_在宅(歯科)'!BA15</f>
        <v>0.20113057666001943</v>
      </c>
      <c r="BB81" s="16">
        <f>'地区別_在宅(歯科)'!BB15</f>
        <v>2994658720</v>
      </c>
      <c r="BC81" s="16">
        <f>'地区別_在宅(歯科)'!BC15</f>
        <v>2993543800</v>
      </c>
      <c r="BD81" s="16">
        <f>'地区別_在宅(歯科)'!BD15</f>
        <v>122636.41918178467</v>
      </c>
      <c r="BE81" s="16">
        <f>'地区別_在宅(歯科)'!BE15</f>
        <v>122646.00950508031</v>
      </c>
      <c r="BF81" s="93">
        <f>'地区別_在宅(医科)'!BF15</f>
        <v>46223</v>
      </c>
      <c r="BG81" s="93">
        <f>'地区別_在宅(歯科)'!BG15</f>
        <v>12793</v>
      </c>
      <c r="BH81" s="93">
        <f>'地区別_在宅(歯科)'!BH15</f>
        <v>12786</v>
      </c>
      <c r="BI81" s="17">
        <f>'地区別_在宅(歯科)'!BI15</f>
        <v>0.27676697747874435</v>
      </c>
      <c r="BJ81" s="17">
        <f>'地区別_在宅(歯科)'!BJ15</f>
        <v>0.27661553771931724</v>
      </c>
      <c r="BK81" s="16">
        <f>'地区別_在宅(歯科)'!BK15</f>
        <v>1545415440</v>
      </c>
      <c r="BL81" s="16">
        <f>'地区別_在宅(歯科)'!BL15</f>
        <v>1544929600</v>
      </c>
      <c r="BM81" s="16">
        <f>'地区別_在宅(歯科)'!BM15</f>
        <v>120801.64464941765</v>
      </c>
      <c r="BN81" s="16">
        <f>'地区別_在宅(歯科)'!BN15</f>
        <v>120829.78257469107</v>
      </c>
      <c r="BO81" s="93">
        <f>'地区別_在宅(医科)'!BO15</f>
        <v>1303145</v>
      </c>
      <c r="BP81" s="93">
        <f>'地区別_在宅(歯科)'!BP15</f>
        <v>93704</v>
      </c>
      <c r="BQ81" s="93">
        <f>'地区別_在宅(歯科)'!BQ15</f>
        <v>93670</v>
      </c>
      <c r="BR81" s="17">
        <f>'地区別_在宅(歯科)'!BR15</f>
        <v>7.190604268903307E-2</v>
      </c>
      <c r="BS81" s="17">
        <f>'地区別_在宅(歯科)'!BS15</f>
        <v>7.1879951962367961E-2</v>
      </c>
      <c r="BT81" s="16">
        <f>'地区別_在宅(歯科)'!BT15</f>
        <v>11823534080</v>
      </c>
      <c r="BU81" s="16">
        <f>'地区別_在宅(歯科)'!BU15</f>
        <v>11820091730</v>
      </c>
      <c r="BV81" s="16">
        <f>'地区別_在宅(歯科)'!BV15</f>
        <v>126179.60898147358</v>
      </c>
      <c r="BW81" s="16">
        <f>'地区別_在宅(歯科)'!BW15</f>
        <v>126188.65944272446</v>
      </c>
      <c r="BY81" s="272" t="s">
        <v>1</v>
      </c>
      <c r="BZ81" s="272"/>
      <c r="CA81" s="142">
        <v>1264913</v>
      </c>
      <c r="CB81" s="142">
        <v>90023</v>
      </c>
      <c r="CC81" s="142">
        <v>89733</v>
      </c>
      <c r="CD81" s="29">
        <v>7.1169321526460716E-2</v>
      </c>
      <c r="CE81" s="29">
        <v>7.0940056746985766E-2</v>
      </c>
      <c r="CF81" s="186">
        <v>11283845650</v>
      </c>
      <c r="CG81" s="186">
        <v>11253655780</v>
      </c>
      <c r="CH81" s="186">
        <v>125344.03041444965</v>
      </c>
      <c r="CI81" s="186">
        <v>125412.67738736028</v>
      </c>
      <c r="CK81" s="46"/>
      <c r="CL81" s="46"/>
      <c r="CM81" s="46"/>
      <c r="CN81" s="46"/>
      <c r="CO81" s="46"/>
      <c r="CP81" s="46"/>
      <c r="CQ81" s="46"/>
      <c r="CR81" s="46"/>
      <c r="CS81" s="46"/>
      <c r="CT81" s="46"/>
      <c r="CU81" s="46"/>
      <c r="CV81" s="46"/>
      <c r="CW81" s="49"/>
    </row>
    <row r="82" spans="2:101" s="46" customFormat="1">
      <c r="B82" s="109"/>
      <c r="BY82" s="109"/>
      <c r="CW82" s="49"/>
    </row>
  </sheetData>
  <mergeCells count="69">
    <mergeCell ref="CX4:CZ5"/>
    <mergeCell ref="DA4:DC5"/>
    <mergeCell ref="BY3:BY6"/>
    <mergeCell ref="BZ3:BZ6"/>
    <mergeCell ref="BY81:BZ81"/>
    <mergeCell ref="CK4:CP5"/>
    <mergeCell ref="CQ4:CV5"/>
    <mergeCell ref="CL6:CM6"/>
    <mergeCell ref="CN6:CO6"/>
    <mergeCell ref="CR6:CS6"/>
    <mergeCell ref="CT6:CU6"/>
    <mergeCell ref="CA3:CI3"/>
    <mergeCell ref="CA4:CA6"/>
    <mergeCell ref="CB4:CC4"/>
    <mergeCell ref="CD4:CE4"/>
    <mergeCell ref="CF4:CG4"/>
    <mergeCell ref="CH4:CI4"/>
    <mergeCell ref="B81:C81"/>
    <mergeCell ref="BM4:BN4"/>
    <mergeCell ref="BO4:BO6"/>
    <mergeCell ref="BP4:BQ4"/>
    <mergeCell ref="BR4:BS4"/>
    <mergeCell ref="AQ4:AR4"/>
    <mergeCell ref="AS4:AT4"/>
    <mergeCell ref="AU4:AV4"/>
    <mergeCell ref="AW4:AW6"/>
    <mergeCell ref="AX4:AY4"/>
    <mergeCell ref="AZ4:BA4"/>
    <mergeCell ref="AF4:AG4"/>
    <mergeCell ref="AH4:AI4"/>
    <mergeCell ref="BT4:BU4"/>
    <mergeCell ref="V4:V6"/>
    <mergeCell ref="W4:X4"/>
    <mergeCell ref="Y4:Z4"/>
    <mergeCell ref="AA4:AB4"/>
    <mergeCell ref="AE4:AE6"/>
    <mergeCell ref="AJ4:AK4"/>
    <mergeCell ref="AE3:AM3"/>
    <mergeCell ref="DD4:DD6"/>
    <mergeCell ref="AW3:BE3"/>
    <mergeCell ref="BF3:BN3"/>
    <mergeCell ref="BO3:BW3"/>
    <mergeCell ref="AL4:AM4"/>
    <mergeCell ref="AN4:AN6"/>
    <mergeCell ref="AN3:AV3"/>
    <mergeCell ref="BV4:BW4"/>
    <mergeCell ref="BB4:BC4"/>
    <mergeCell ref="BD4:BE4"/>
    <mergeCell ref="BF4:BF6"/>
    <mergeCell ref="BG4:BH4"/>
    <mergeCell ref="BI4:BJ4"/>
    <mergeCell ref="BK4:BL4"/>
    <mergeCell ref="AO4:AP4"/>
    <mergeCell ref="B3:B6"/>
    <mergeCell ref="C3:C6"/>
    <mergeCell ref="D3:L3"/>
    <mergeCell ref="M3:U3"/>
    <mergeCell ref="V3:AD3"/>
    <mergeCell ref="N4:O4"/>
    <mergeCell ref="P4:Q4"/>
    <mergeCell ref="R4:S4"/>
    <mergeCell ref="T4:U4"/>
    <mergeCell ref="AC4:AD4"/>
    <mergeCell ref="D4:D6"/>
    <mergeCell ref="E4:F4"/>
    <mergeCell ref="G4:H4"/>
    <mergeCell ref="I4:J4"/>
    <mergeCell ref="K4:L4"/>
    <mergeCell ref="M4:M6"/>
  </mergeCells>
  <phoneticPr fontId="3"/>
  <pageMargins left="0.47244094488188981" right="0.23622047244094491" top="0.43307086614173229" bottom="0.31496062992125984" header="0.31496062992125984" footer="0.19685039370078741"/>
  <pageSetup paperSize="8" scale="74" fitToHeight="0" orientation="landscape" r:id="rId1"/>
  <headerFooter>
    <oddHeader>&amp;R&amp;"ＭＳ 明朝,標準"&amp;12 2-17.在宅医療に係る分析</oddHeader>
  </headerFooter>
  <colBreaks count="2" manualBreakCount="2">
    <brk id="30" max="80" man="1"/>
    <brk id="57" max="80" man="1"/>
  </colBreaks>
  <ignoredErrors>
    <ignoredError sqref="D7:D81 G7:H7 K7:M7 P7:Q7 T7:V7 Y7:Z7 AC7:AE7 AH7:AI7 AL7:AN7 AQ7:AR7 AU7:AW7 AZ7:BA7 BD7:BF7 BI7:BJ7 BM7:BN7 BP7:BQ7 BT7:BU7 G8:H8 K8:M8 P8:Q8 T8:V8 Y8:Z8 AC8:AE8 AH8:AI8 AL8:AN8 AQ8:AR8 AU8:AW8 AZ8:BA8 BD8:BF8 BI8:BJ8 BM8:BN8 BP8:BQ8 BT8:BU8 G9:H9 K9:M9 P9:Q9 T9:V9 Y9:Z9 AC9:AE9 AH9:AI9 AL9:AN9 AQ9:AR9 AU9:AW9 AZ9:BA9 BD9:BF9 BI9:BJ9 BM9:BN9 BP9:BQ9 BT9:BU9 G10:H10 K10:M10 P10:Q10 T10:V10 Y10:Z10 AC10:AE10 AH10:AI10 AL10:AN10 AQ10:AR10 AU10:AW10 AZ10:BA10 BD10:BF10 BI10:BJ10 BM10:BN10 BP10:BQ10 BT10:BU10 G11:H11 K11:M11 P11:Q11 T11:V11 Y11:Z11 AC11:AE11 AH11:AI11 AL11:AN11 AQ11:AR11 AU11:AW11 AZ11:BA11 BD11:BF11 BI11:BJ11 BM11:BN11 BP11:BQ11 BT11:BU11 G12:H12 K12:M12 P12:Q12 T12:V12 Y12:Z12 AC12:AE12 AH12:AI12 AL12:AN12 AQ12:AR12 AU12:AW12 AZ12:BA12 BD12:BF12 BI12:BJ12 BM12:BN12 BP12:BQ12 BT12:BU12 G13:H13 K13:M13 P13:Q13 T13:V13 Y13:Z13 AC13:AE13 AH13:AI13 AL13:AN13 AQ13:AR13 AU13:AW13 AZ13:BA13 BD13:BF13 BI13:BJ13 BM13:BN13 BP13:BQ13 BT13:BU13 G14:H14 K14:M14 P14:Q14 T14:V14 Y14:Z14 AC14:AE14 AH14:AI14 AL14:AN14 AQ14:AR14 AU14:AW14 AZ14:BA14 BD14:BF14 BI14:BJ14 BM14:BN14 BP14:BQ14 BT14:BU14 G15:H15 K15:M15 P15:Q15 T15:V15 Y15:Z15 AC15:AE15 AH15:AI15 AL15:AN15 AQ15:AR15 AU15:AW15 AZ15:BA15 BD15:BF15 BI15:BJ15 BM15:BN15 BP15:BQ15 BT15:BU15 G16:H16 K16:M16 P16:Q16 T16:V16 Y16:Z16 AC16:AE16 AH16:AI16 AL16:AN16 AQ16:AR16 AU16:AW16 AZ16:BA16 BD16:BF16 BI16:BJ16 BM16:BN16 BP16:BQ16 BT16:BU16 G17:H17 K17:M17 P17:Q17 T17:V17 Y17:Z17 AC17:AE17 AH17:AI17 AL17:AN17 AQ17:AR17 AU17:AW17 AZ17:BA17 BD17:BF17 BI17:BJ17 BM17:BN17 BP17:BQ17 BT17:BU17 G18:H18 K18:M18 P18:Q18 T18:V18 Y18:Z18 AC18:AE18 AH18:AI18 AL18:AN18 AQ18:AR18 AU18:AW18 AZ18:BA18 BD18:BF18 BI18:BJ18 BM18:BN18 BP18:BQ18 BT18:BU18 G19:H19 K19:M19 P19:Q19 T19:V19 Y19:Z19 AC19:AE19 AH19:AI19 AL19:AN19 AQ19:AR19 AU19:AW19 AZ19:BA19 BD19:BF19 BI19:BJ19 BM19:BN19 BP19:BQ19 BT19:BU19 G20:H20 K20:M20 P20:Q20 T20:V20 Y20:Z20 AC20:AE20 AH20:AI20 AL20:AN20 AQ20:AR20 AU20:AW20 AZ20:BA20 BD20:BF20 BI20:BJ20 BM20:BN20 BP20:BQ20 BT20:BU20 G21:H21 K21:M21 P21:Q21 T21:V21 Y21:Z21 AC21:AE21 AH21:AI21 AL21:AN21 AQ21:AR21 AU21:AW21 AZ21:BA21 BD21:BF21 BI21:BJ21 BM21:BN21 BP21:BQ21 BT21:BU21 G22:H22 K22:M22 P22:Q22 T22:V22 Y22:Z22 AC22:AE22 AH22:AI22 AL22:AN22 AQ22:AR22 AU22:AW22 AZ22:BA22 BD22:BF22 BI22:BJ22 BM22:BN22 BP22:BQ22 BT22:BU22 G23:H23 K23:M23 P23:Q23 T23:V23 Y23:Z23 AC23:AE23 AH23:AI23 AL23:AN23 AQ23:AR23 AU23:AW23 AZ23:BA23 BD23:BF23 BI23:BJ23 BM23:BN23 BP23:BQ23 BT23:BU23 G24:H24 K24:M24 P24:Q24 T24:V24 Y24:Z24 AC24:AE24 AH24:AI24 AL24:AN24 AQ24:AR24 AU24:AW24 AZ24:BA24 BD24:BF24 BI24:BJ24 BM24:BN24 BP24:BQ24 BT24:BU24 G25:H25 K25:M25 P25:Q25 T25:V25 Y25:Z25 AC25:AE25 AH25:AI25 AL25:AN25 AQ25:AR25 AU25:AW25 AZ25:BA25 BD25:BF25 BI25:BJ25 BM25:BN25 BP25:BQ25 BT25:BU25 G26:H26 K26:M26 P26:Q26 T26:V26 Y26:Z26 AC26:AE26 AH26:AI26 AL26:AN26 AQ26:AR26 AU26:AW26 AZ26:BA26 BD26:BF26 BI26:BJ26 BM26:BN26 BP26:BQ26 BT26:BU26 G27:H27 K27:M27 P27:Q27 T27:V27 Y27:Z27 AC27:AE27 AH27:AI27 AL27:AN27 AQ27:AR27 AU27:AW27 AZ27:BA27 BD27:BF27 BI27:BJ27 BM27:BN27 BP27:BQ27 BT27:BU27 G28:H28 K28:M28 P28:Q28 T28:V28 Y28:Z28 AC28:AE28 AH28:AI28 AL28:AN28 AQ28:AR28 AU28:AW28 AZ28:BA28 BD28:BF28 BI28:BJ28 BM28:BN28 BP28:BQ28 BT28:BU28 G29:H29 K29:M29 P29:Q29 T29:V29 Y29:Z29 AC29:AE29 AH29:AI29 AL29:AN29 AQ29:AR29 AU29:AW29 AZ29:BA29 BD29:BF29 BI29:BJ29 BM29:BN29 BP29:BQ29 BT29:BU29 G30:H30 K30:M30 P30:Q30 T30:V30 Y30:Z30 AC30:AE30 AH30:AI30 AL30:AN30 AQ30:AR30 AU30:AW30 AZ30:BA30 BD30:BF30 BI30:BJ30 BM30:BN30 BP30:BQ30 BT30:BU30 G31:H31 K31:M31 P31:Q31 T31:V31 Y31:Z31 AC31:AE31 AH31:AI31 AL31:AN31 AQ31:AR31 AU31:AW31 AZ31:BA31 BD31:BF31 BI31:BJ31 BM31:BN31 BP31:BQ31 BT31:BU31 G32:H32 K32:M32 P32:Q32 T32:V32 Y32:Z32 AC32:AE32 AH32:AI32 AL32:AN32 AQ32:AR32 AU32:AW32 AZ32:BA32 BD32:BF32 BI32:BJ32 BM32:BN32 BP32:BQ32 BT32:BU32 G33:H33 K33:M33 P33:Q33 T33:V33 Y33:Z33 AC33:AE33 AH33:AI33 AL33:AN33 AQ33:AR33 AU33:AW33 AZ33:BA33 BD33:BF33 BI33:BJ33 BM33:BN33 BP33:BQ33 BT33:BU33 G34:H34 K34:M34 P34:Q34 T34:V34 Y34:Z34 AC34:AE34 AH34:AI34 AL34:AN34 AQ34:AR34 AU34:AW34 AZ34:BA34 BD34:BF34 BI34:BJ34 BM34:BN34 BP34:BQ34 BT34:BU34 G35:H35 K35:M35 P35:Q35 T35:V35 Y35:Z35 AC35:AE35 AH35:AI35 AL35:AN35 AQ35:AR35 AU35:AW35 AZ35:BA35 BD35:BF35 BI35:BJ35 BM35:BN35 BP35:BQ35 BT35:BU35 G36:H36 K36:M36 P36:Q36 T36:V36 Y36:Z36 AC36:AE36 AH36:AI36 AL36:AN36 AQ36:AR36 AU36:AW36 AZ36:BA36 BD36:BF36 BI36:BJ36 BM36:BN36 BP36:BQ36 BT36:BU36 G37:H37 K37:M37 P37:Q37 T37:V37 Y37:Z37 AC37:AE37 AH37:AI37 AL37:AN37 AQ37:AR37 AU37:AW37 AZ37:BA37 BD37:BF37 BI37:BJ37 BM37:BN37 BP37:BQ37 BT37:BU37 G38:H38 K38:M38 P38:Q38 T38:V38 Y38:Z38 AC38:AE38 AH38:AI38 AL38:AN38 AQ38:AR38 AU38:AW38 AZ38:BA38 BD38:BF38 BI38:BJ38 BM38:BN38 BP38:BQ38 BT38:BU38 G39:H39 K39:M39 P39:Q39 T39:V39 Y39:Z39 AC39:AE39 AH39:AI39 AL39:AN39 AQ39:AR39 AU39:AW39 AZ39:BA39 BD39:BF39 BI39:BJ39 BM39:BN39 BP39:BQ39 BT39:BU39 G40:H40 K40:M40 P40:Q40 T40:V40 Y40:Z40 AC40:AE40 AH40:AI40 AL40:AN40 AQ40:AR40 AU40:AW40 AZ40:BA40 BD40:BF40 BI40:BJ40 BM40:BN40 BP40:BQ40 BT40:BU40 G41:H41 K41:M41 P41:Q41 T41:V41 Y41:Z41 AC41:AE41 AH41:AI41 AL41:AN41 AQ41:AR41 AU41:AW41 AZ41:BA41 BD41:BF41 BI41:BJ41 BM41:BN41 BP41:BQ41 BT41:BU41 G42:H42 K42:M42 P42:Q42 T42:V42 Y42:Z42 AC42:AE42 AH42:AI42 AL42:AN42 AQ42:AR42 AU42:AW42 AZ42:BA42 BD42:BF42 BI42:BJ42 BM42:BN42 BP42:BQ42 BT42:BU42 G43:H43 K43:M43 P43:Q43 T43:V43 Y43:Z43 AC43:AE43 AH43:AI43 AL43:AN43 AQ43:AR43 AU43:AW43 AZ43:BA43 BD43:BF43 BI43:BJ43 BM43:BN43 BP43:BQ43 BT43:BU43 G44:H44 K44:M44 P44:Q44 T44:V44 Y44:Z44 AC44:AE44 AH44:AI44 AL44:AN44 AQ44:AR44 AU44:AW44 AZ44:BA44 BD44:BF44 BI44:BJ44 BM44:BN44 BP44:BQ44 BT44:BU44 G45:H45 K45:M45 P45:Q45 T45:V45 Y45:Z45 AC45:AE45 AH45:AI45 AL45:AN45 AQ45:AR45 AU45:AW45 AZ45:BA45 BD45:BF45 BI45:BJ45 BM45:BN45 BP45:BQ45 BT45:BU45 G46:H46 K46:M46 P46:Q46 T46:V46 Y46:Z46 AC46:AE46 AH46:AI46 AL46:AN46 AQ46:AR46 AU46:AW46 AZ46:BA46 BD46:BF46 BI46:BJ46 BM46:BN46 BP46:BQ46 BT46:BU46 G47:H47 K47:M47 P47:Q47 T47:V47 Y47:Z47 AC47:AE47 AH47:AI47 AL47:AN47 AQ47:AR47 AU47:AW47 AZ47:BA47 BD47:BF47 BI47:BJ47 BM47:BN47 BP47:BQ47 BT47:BU47 G48:H48 K48:M48 P48:Q48 T48:V48 Y48:Z48 AC48:AE48 AH48:AI48 AL48:AN48 AQ48:AR48 AU48:AW48 AZ48:BA48 BD48:BF48 BI48:BJ48 BM48:BN48 BP48:BQ48 BT48:BU48 G49:H49 K49:M49 P49:Q49 T49:V49 Y49:Z49 AC49:AE49 AH49:AI49 AL49:AN49 AQ49:AR49 AU49:AW49 AZ49:BA49 BD49:BF49 BI49:BJ49 BM49:BN49 BP49:BQ49 BT49:BU49 G50:H50 K50:M50 P50:Q50 T50:V50 Y50:Z50 AC50:AE50 AH50:AI50 AL50:AN50 AQ50:AR50 AU50:AW50 AZ50:BA50 BD50:BF50 BI50:BJ50 BM50:BN50 BP50:BQ50 BT50:BU50 G51:H51 K51:M51 P51:Q51 T51:V51 Y51:Z51 AC51:AE51 AH51:AI51 AL51:AN51 AQ51:AR51 AU51:AW51 AZ51:BA51 BD51:BF51 BI51:BJ51 BM51:BN51 BP51:BQ51 BT51:BU51 G52:H52 K52:M52 P52:Q52 T52:V52 Y52:Z52 AC52:AE52 AH52:AI52 AL52:AN52 AQ52:AR52 AU52:AW52 AZ52:BA52 BD52:BF52 BI52:BJ52 BM52:BN52 BP52:BQ52 BT52:BU52 G53:H53 K53:M53 P53:Q53 T53:V53 Y53:Z53 AC53:AE53 AH53:AI53 AL53:AN53 AQ53:AR53 AU53:AW53 AZ53:BA53 BD53:BF53 BI53:BJ53 BM53:BN53 BP53:BQ53 BT53:BU53 G54:H54 K54:M54 P54:Q54 T54:V54 Y54:Z54 AC54:AE54 AH54:AI54 AL54:AN54 AQ54:AR54 AU54:AW54 AZ54:BA54 BD54:BF54 BI54:BJ54 BM54:BN54 BP54:BQ54 BT54:BU54 G55:H55 K55:M55 P55:Q55 T55:V55 Y55:Z55 AC55:AE55 AH55:AI55 AL55:AN55 AQ55:AR55 AU55:AW55 AZ55:BA55 BD55:BF55 BI55:BJ55 BM55:BN55 BP55:BQ55 BT55:BU55 G56:H56 K56:M56 P56:Q56 T56:V56 Y56:Z56 AC56:AE56 AH56:AI56 AL56:AN56 AQ56:AR56 AU56:AW56 AZ56:BA56 BD56:BF56 BI56:BJ56 BM56:BN56 BP56:BQ56 BT56:BU56 G57:H57 K57:M57 P57:Q57 T57:V57 Y57:Z57 AC57:AE57 AH57:AI57 AL57:AN57 AQ57:AR57 AU57:AW57 AZ57:BA57 BD57:BF57 BI57:BJ57 BM57:BN57 BP57:BQ57 BT57:BU57 G58:H58 K58:M58 P58:Q58 T58:V58 Y58:Z58 AC58:AE58 AH58:AI58 AL58:AN58 AQ58:AR58 AU58:AW58 AZ58:BA58 BD58:BF58 BI58:BJ58 BM58:BN58 BP58:BQ58 BT58:BU58 G59:H59 K59:M59 P59:Q59 T59:V59 Y59:Z59 AC59:AE59 AH59:AI59 AL59:AN59 AQ59:AR59 AU59:AW59 AZ59:BA59 BD59:BF59 BI59:BJ59 BM59:BN59 BP59:BQ59 BT59:BU59 G60:H60 K60:M60 P60:Q60 T60:V60 Y60:Z60 AC60:AE60 AH60:AI60 AL60:AN60 AQ60:AR60 AU60:AW60 AZ60:BA60 BD60:BF60 BI60:BJ60 BM60:BN60 BP60:BQ60 BT60:BU60 G61:H61 K61:M61 P61:Q61 T61:V61 Y61:Z61 AC61:AE61 AH61:AI61 AL61:AN61 AQ61:AR61 AU61:AW61 AZ61:BA61 BD61:BF61 BI61:BJ61 BM61:BN61 BP61:BQ61 BT61:BU61 G62:H62 K62:M62 P62:Q62 T62:V62 Y62:Z62 AC62:AE62 AH62:AI62 AL62:AN62 AQ62:AR62 AU62:AW62 AZ62:BA62 BD62:BF62 BI62:BJ62 BM62:BN62 BP62:BQ62 BT62:BU62 G63:H63 K63:M63 P63:Q63 T63:V63 Y63:Z63 AC63:AE63 AH63:AI63 AL63:AN63 AQ63:AR63 AU63:AW63 AZ63:BA63 BD63:BF63 BI63:BJ63 BM63:BN63 BP63:BQ63 BT63:BU63 G64:H64 K64:M64 P64:Q64 T64:V64 Y64:Z64 AC64:AE64 AH64:AI64 AL64:AN64 AQ64:AR64 AU64:AW64 AZ64:BA64 BD64:BF64 BI64:BJ64 BM64:BN64 BP64:BQ64 BT64:BU64 G65:H65 K65:M65 P65:Q65 T65:V65 Y65:Z65 AC65:AE65 AH65:AI65 AL65:AN65 AQ65:AR65 AU65:AW65 AZ65:BA65 BD65:BF65 BI65:BJ65 BM65:BN65 BP65:BQ65 BT65:BU65 G66:H66 K66:M66 P66:Q66 T66:V66 Y66:Z66 AC66:AE66 AH66:AI66 AL66:AN66 AQ66:AR66 AU66:AW66 AZ66:BA66 BD66:BF66 BI66:BJ66 BM66:BN66 BP66:BQ66 BT66:BU66 G67:H67 K67:M67 P67:Q67 T67:V67 Y67:Z67 AC67:AE67 AH67:AI67 AL67:AN67 AQ67:AR67 AU67:AW67 AZ67:BA67 BD67:BF67 BI67:BJ67 BM67:BN67 BP67:BQ67 BT67:BU67 G68:H68 K68:M68 P68:Q68 T68:V68 Y68:Z68 AC68:AE68 AH68:AI68 AL68:AN68 AQ68:AR68 AU68:AW68 AZ68:BA68 BD68:BF68 BI68:BJ68 BM68:BN68 BP68:BQ68 BT68:BU68 G69:H69 K69:M69 P69:Q69 T69:V69 Y69:Z69 AC69:AE69 AH69:AI69 AL69:AN69 AQ69:AR69 AU69:AW69 AZ69:BA69 BD69:BF69 BI69:BJ69 BM69:BN69 BP69:BQ69 BT69:BU69 G70:H70 K70:M70 P70:Q70 T70:V70 Y70:Z70 AC70:AE70 AH70:AI70 AL70:AN70 AQ70:AR70 AU70:AW70 AZ70:BA70 BD70:BF70 BI70:BJ70 BM70:BN70 BP70:BQ70 BT70:BU70 G71:H71 K71:M71 P71:Q71 T71:V71 Y71:Z71 AC71:AE71 AH71:AI71 AL71:AN71 AQ71:AR71 AU71:AW71 AZ71:BA71 BD71:BF71 BI71:BJ71 BM71:BN71 BP71:BQ71 BT71:BU71 G72:H72 K72:M72 P72:Q72 T72:V72 Y72:Z72 AC72:AE72 AH72:AI72 AL72:AN72 AQ72:AR72 AU72:AW72 AZ72:BA72 BD72:BF72 BI72:BJ72 BM72:BN72 BP72:BQ72 BT72:BU72 G73:H73 K73:M73 P73:Q73 T73:V73 Y73:Z73 AC73:AE73 AH73:AI73 AL73:AN73 AQ73:AR73 AU73:AW73 AZ73:BA73 BD73:BF73 BI73:BJ73 BM73:BN73 BP73:BQ73 BT73:BU73 G74:H74 K74:M74 P74:Q74 T74:V74 Y74:Z74 AC74:AE74 AH74:AI74 AL74:AN74 AQ74:AR74 AU74:AW74 AZ74:BA74 BD74:BF74 BI74:BJ74 BM74:BN74 BP74:BQ74 BT74:BU74 G75:H75 K75:M75 P75:Q75 T75:V75 Y75:Z75 AC75:AE75 AH75:AI75 AL75:AN75 AQ75:AR75 AU75:AW75 AZ75:BA75 BD75:BF75 BI75:BJ75 BM75:BN75 BP75:BQ75 BT75:BU75 G76:H76 K76:M76 P76:Q76 T76:V76 Y76:Z76 AC76:AE76 AH76:AI76 AL76:AN76 AQ76:AR76 AU76:AW76 AZ76:BA76 BD76:BF76 BI76:BJ76 BM76:BN76 BP76:BQ76 BT76:BU76 G77:H77 K77:M77 P77:Q77 T77:V77 Y77:Z77 AC77:AE77 AH77:AI77 AL77:AN77 AQ77:AR77 AU77:AW77 AZ77:BA77 BD77:BF77 BI77:BJ77 BM77:BN77 BP77:BQ77 BT77:BU77 G78:H78 K78:M78 P78:Q78 T78:V78 Y78:Z78 AC78:AE78 AH78:AI78 AL78:AN78 AQ78:AR78 AU78:AW78 AZ78:BA78 BD78:BF78 BI78:BJ78 BM78:BN78 BP78:BQ78 BT78:BU78 G79:H79 K79:M79 P79:Q79 T79:V79 Y79:Z79 AC79:AE79 AH79:AI79 AL79:AN79 AQ79:AR79 AU79:AW79 AZ79:BA79 BD79:BF79 BI79:BJ79 BM79:BN79 BP79:BQ79 BT79:BU79 G80:H80 K80:M80 P80:Q80 T80:V80 Y80:Z80 AC80:AE80 AH80:AI80 AL80:AN80 AQ80:AR80 AU80:AW80 AZ80:BA80 BD80:BF80 BI80:BJ80 BM80:BN80 BP80:BQ80 BT80:BU80 E81:F81 M81:O81 V81:X81 AE81:AG81 AN81:AP81 AW81:AY81 BF81:BH81 BO81:BQ81" emptyCellReference="1"/>
    <ignoredError sqref="CK7:CK80 CM7:CM80 CO7:CQ7 CS7:CS80 CU7:CV7 CX7:CX80 CZ7:DA7 DC7:DC80 CO8:CQ8 CU8:CV8 CZ8:DA8 CO9:CQ9 CU9:CV9 CZ9:DA9 CO10:CQ10 CU10:CV10 CZ10:DA10 CO11:CQ11 CU11:CV11 CZ11:DA11 CO12:CQ12 CU12:CV12 CZ12:DA12 CO13:CQ13 CU13:CV13 CZ13:DA13 CO14:CQ14 CU14:CV14 CZ14:DA14 CO15:CQ15 CU15:CV15 CZ15:DA15 CO16:CQ16 CU16:CV16 CZ16:DA16 CO17:CQ17 CU17:CV17 CZ17:DA17 CO18:CQ18 CU18:CV18 CZ18:DA18 CO19:CQ19 CU19:CV19 CZ19:DA19 CO20:CQ20 CU20:CV20 CZ20:DA20 CO21:CQ21 CU21:CV21 CZ21:DA21 CO22:CQ22 CU22:CV22 CZ22:DA22 CO23:CQ23 CU23:CV23 CZ23:DA23 CO24:CQ24 CU24:CV24 CZ24:DA24 CO25:CQ25 CU25:CV25 CZ25:DA25 CO26:CQ26 CU26:CV26 CZ26:DA26 CO27:CQ27 CU27:CV27 CZ27:DA27 CO28:CQ28 CU28:CV28 CZ28:DA28 CO29:CQ29 CU29:CV29 CZ29:DA29 CO30:CQ30 CU30:CV30 CZ30:DA30 CO31:CQ31 CU31:CV31 CZ31:DA31 CO32:CQ32 CU32:CV32 CZ32:DA32 CO33:CQ33 CU33:CV33 CZ33:DA33 CO34:CQ34 CU34:CV34 CZ34:DA34 CO35:CQ35 CU35:CV35 CZ35:DA35 CO36:CQ36 CU36:CV36 CZ36:DA36 CO37:CQ37 CU37:CV37 CZ37:DA37 CO38:CQ38 CU38:CV38 CZ38:DA38 CO39:CQ39 CU39:CV39 CZ39:DA39 CO40:CQ40 CU40:CV40 CZ40:DA40 CO41:CQ41 CU41:CV41 CZ41:DA41 CO42:CQ42 CU42:CV42 CZ42:DA42 CO43:CQ43 CU43:CV43 CZ43:DA43 CO44:CQ44 CU44:CV44 CZ44:DA44 CO45:CQ45 CU45:CV45 CZ45:DA45 CO46:CQ46 CU46:CV46 CZ46:DA46 CO47:CQ47 CU47:CV47 CZ47:DA47 CO48:CQ48 CU48:CV48 CZ48:DA48 CO49:CQ49 CU49:CV49 CZ49:DA49 CO50:CQ50 CU50:CV50 CZ50:DA50 CO51:CQ51 CU51:CV51 CZ51:DA51 CO52:CQ52 CU52:CV52 CZ52:DA52 CO53:CQ53 CU53:CV53 CZ53:DA53 CO54:CQ54 CU54:CV54 CZ54:DA54 CO55:CQ55 CU55:CV55 CZ55:DA55 CO56:CQ56 CU56:CV56 CZ56:DA56 CO57:CQ57 CU57:CV57 CZ57:DA57 CO58:CQ58 CU58:CV58 CZ58:DA58 CO59:CQ59 CU59:CV59 CZ59:DA59 CO60:CQ60 CU60:CV60 CZ60:DA60 CO61:CQ61 CU61:CV61 CZ61:DA61 CO62:CQ62 CU62:CV62 CZ62:DA62 CO63:CQ63 CU63:CV63 CZ63:DA63 CO64:CQ64 CU64:CV64 CZ64:DA64 CO65:CQ65 CU65:CV65 CZ65:DA65 CO66:CQ66 CU66:CV66 CZ66:DA66 CO67:CQ67 CU67:CV67 CZ67:DA67 CO68:CQ68 CU68:CV68 CZ68:DA68 CO69:CQ69 CU69:CV69 CZ69:DA69 CO70:CQ70 CU70:CV70 CZ70:DA70 CO71:CQ71 CU71:CV71 CZ71:DA71 CO72:CQ72 CU72:CV72 CZ72:DA72 CO73:CQ73 CU73:CV73 CZ73:DA73 CO74:CQ74 CU74:CV74 CZ74:DA74 CO75:CQ75 CU75:CV75 CZ75:DA75 CO76:CQ76 CU76:CV76 CZ76:DA76 CO77:CQ77 CU77:CV77 CZ77:DA77 CO78:CQ78 CU78:CV78 CZ78:DA78 CO79:CQ79 CU79:CV79 CZ79:DA79 CO80:CQ80 CU80:CV80 CZ80:DA80" evalError="1"/>
    <ignoredError sqref="CL7:CL80 CR7:CR80" evalError="1" emptyCellReference="1"/>
    <ignoredError sqref="CN7:CN80 CT7:CT80" evalError="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96A6C-FD77-4484-A630-41DF66456E22}">
  <dimension ref="A1:N26"/>
  <sheetViews>
    <sheetView showGridLines="0" zoomScaleNormal="100" zoomScaleSheetLayoutView="100" workbookViewId="0"/>
  </sheetViews>
  <sheetFormatPr defaultColWidth="10" defaultRowHeight="13.5" customHeight="1"/>
  <cols>
    <col min="1" max="1" width="4.625" style="2" customWidth="1"/>
    <col min="2" max="2" width="12.625" style="2" customWidth="1"/>
    <col min="3" max="3" width="10.625" style="2" customWidth="1"/>
    <col min="4" max="7" width="9.875" style="2" customWidth="1"/>
    <col min="8" max="9" width="14.25" style="2" customWidth="1"/>
    <col min="10" max="10" width="10" style="2" customWidth="1"/>
    <col min="11" max="16384" width="10" style="2"/>
  </cols>
  <sheetData>
    <row r="1" spans="2:11" ht="16.5" customHeight="1">
      <c r="B1" s="10" t="s">
        <v>175</v>
      </c>
    </row>
    <row r="2" spans="2:11" ht="16.5" customHeight="1">
      <c r="B2" s="8" t="s">
        <v>319</v>
      </c>
      <c r="J2" s="3"/>
    </row>
    <row r="3" spans="2:11" ht="38.1" customHeight="1">
      <c r="B3" s="233" t="s">
        <v>320</v>
      </c>
      <c r="C3" s="242" t="s">
        <v>84</v>
      </c>
      <c r="D3" s="229" t="s">
        <v>88</v>
      </c>
      <c r="E3" s="230"/>
      <c r="F3" s="241" t="s">
        <v>135</v>
      </c>
      <c r="G3" s="240"/>
      <c r="H3" s="229" t="s">
        <v>89</v>
      </c>
      <c r="I3" s="230"/>
      <c r="J3" s="241" t="s">
        <v>137</v>
      </c>
      <c r="K3" s="240"/>
    </row>
    <row r="4" spans="2:11" ht="12">
      <c r="B4" s="234"/>
      <c r="C4" s="237"/>
      <c r="D4" s="208"/>
      <c r="E4" s="209"/>
      <c r="F4" s="208"/>
      <c r="G4" s="209"/>
      <c r="H4" s="208"/>
      <c r="I4" s="209"/>
      <c r="J4" s="208"/>
      <c r="K4" s="209"/>
    </row>
    <row r="5" spans="2:11" ht="27" customHeight="1">
      <c r="B5" s="235"/>
      <c r="C5" s="238"/>
      <c r="D5" s="68" t="s">
        <v>142</v>
      </c>
      <c r="E5" s="54" t="s">
        <v>115</v>
      </c>
      <c r="F5" s="68" t="s">
        <v>142</v>
      </c>
      <c r="G5" s="54" t="s">
        <v>115</v>
      </c>
      <c r="H5" s="68" t="s">
        <v>142</v>
      </c>
      <c r="I5" s="54" t="s">
        <v>115</v>
      </c>
      <c r="J5" s="68" t="s">
        <v>142</v>
      </c>
      <c r="K5" s="54" t="s">
        <v>115</v>
      </c>
    </row>
    <row r="6" spans="2:11" ht="13.5" customHeight="1">
      <c r="B6" s="217" t="s">
        <v>208</v>
      </c>
      <c r="C6" s="123">
        <v>971688</v>
      </c>
      <c r="D6" s="123">
        <v>55940</v>
      </c>
      <c r="E6" s="123">
        <v>36203</v>
      </c>
      <c r="F6" s="163">
        <f t="shared" ref="F6:F12" si="0">IFERROR(D6/C6,"-")</f>
        <v>5.7569919562657973E-2</v>
      </c>
      <c r="G6" s="163">
        <f t="shared" ref="G6:G12" si="1">IFERROR(E6/C6,"-")</f>
        <v>3.7257844081639374E-2</v>
      </c>
      <c r="H6" s="123">
        <v>16865871570</v>
      </c>
      <c r="I6" s="123">
        <v>14052278680</v>
      </c>
      <c r="J6" s="123">
        <f t="shared" ref="J6:K13" si="2">IFERROR(H6/D6,"-")</f>
        <v>301499.31301394349</v>
      </c>
      <c r="K6" s="140">
        <f t="shared" si="2"/>
        <v>388152.32660276775</v>
      </c>
    </row>
    <row r="7" spans="2:11" ht="13.5" customHeight="1">
      <c r="B7" s="218" t="s">
        <v>209</v>
      </c>
      <c r="C7" s="123">
        <v>59974</v>
      </c>
      <c r="D7" s="123">
        <v>4353</v>
      </c>
      <c r="E7" s="123">
        <v>1655</v>
      </c>
      <c r="F7" s="163">
        <f t="shared" si="0"/>
        <v>7.2581451962517085E-2</v>
      </c>
      <c r="G7" s="163">
        <f t="shared" si="1"/>
        <v>2.7595291292893589E-2</v>
      </c>
      <c r="H7" s="123">
        <v>748183140</v>
      </c>
      <c r="I7" s="123">
        <v>515900270</v>
      </c>
      <c r="J7" s="123">
        <f t="shared" si="2"/>
        <v>171877.58787043419</v>
      </c>
      <c r="K7" s="140">
        <f t="shared" si="2"/>
        <v>311722.21752265858</v>
      </c>
    </row>
    <row r="8" spans="2:11" ht="13.5" customHeight="1">
      <c r="B8" s="218" t="s">
        <v>210</v>
      </c>
      <c r="C8" s="123">
        <v>43186</v>
      </c>
      <c r="D8" s="123">
        <v>5987</v>
      </c>
      <c r="E8" s="123">
        <v>1956</v>
      </c>
      <c r="F8" s="163">
        <f t="shared" si="0"/>
        <v>0.13863289028851944</v>
      </c>
      <c r="G8" s="163">
        <f t="shared" si="1"/>
        <v>4.529245588848238E-2</v>
      </c>
      <c r="H8" s="123">
        <v>1138077970</v>
      </c>
      <c r="I8" s="123">
        <v>733772300</v>
      </c>
      <c r="J8" s="123">
        <f t="shared" si="2"/>
        <v>190091.52664105562</v>
      </c>
      <c r="K8" s="140">
        <f t="shared" si="2"/>
        <v>375139.2126789366</v>
      </c>
    </row>
    <row r="9" spans="2:11" ht="13.5" customHeight="1">
      <c r="B9" s="218" t="s">
        <v>211</v>
      </c>
      <c r="C9" s="123">
        <v>60162</v>
      </c>
      <c r="D9" s="123">
        <v>16893</v>
      </c>
      <c r="E9" s="123">
        <v>9241</v>
      </c>
      <c r="F9" s="163">
        <f t="shared" si="0"/>
        <v>0.28079186197267381</v>
      </c>
      <c r="G9" s="163">
        <f t="shared" si="1"/>
        <v>0.15360194142481964</v>
      </c>
      <c r="H9" s="123">
        <v>3856758690</v>
      </c>
      <c r="I9" s="123">
        <v>3017747600</v>
      </c>
      <c r="J9" s="123">
        <f t="shared" si="2"/>
        <v>228305.13763097141</v>
      </c>
      <c r="K9" s="140">
        <f t="shared" si="2"/>
        <v>326560.7185369549</v>
      </c>
    </row>
    <row r="10" spans="2:11" ht="13.5" customHeight="1">
      <c r="B10" s="218" t="s">
        <v>212</v>
      </c>
      <c r="C10" s="123">
        <v>51200</v>
      </c>
      <c r="D10" s="123">
        <v>19499</v>
      </c>
      <c r="E10" s="123">
        <v>11558</v>
      </c>
      <c r="F10" s="163">
        <f t="shared" si="0"/>
        <v>0.38083984375000002</v>
      </c>
      <c r="G10" s="163">
        <f t="shared" si="1"/>
        <v>0.2257421875</v>
      </c>
      <c r="H10" s="123">
        <v>5286227010</v>
      </c>
      <c r="I10" s="123">
        <v>4164277730</v>
      </c>
      <c r="J10" s="123">
        <f t="shared" si="2"/>
        <v>271102.46730601572</v>
      </c>
      <c r="K10" s="140">
        <f t="shared" si="2"/>
        <v>360293.97214050876</v>
      </c>
    </row>
    <row r="11" spans="2:11" ht="13.5" customHeight="1">
      <c r="B11" s="218" t="s">
        <v>213</v>
      </c>
      <c r="C11" s="123">
        <v>40179</v>
      </c>
      <c r="D11" s="123">
        <v>17315</v>
      </c>
      <c r="E11" s="123">
        <v>12038</v>
      </c>
      <c r="F11" s="163">
        <f t="shared" si="0"/>
        <v>0.4309465143482914</v>
      </c>
      <c r="G11" s="163">
        <f t="shared" si="1"/>
        <v>0.29960924861245924</v>
      </c>
      <c r="H11" s="123">
        <v>5019959940</v>
      </c>
      <c r="I11" s="123">
        <v>4219526080</v>
      </c>
      <c r="J11" s="123">
        <f t="shared" si="2"/>
        <v>289919.71931850997</v>
      </c>
      <c r="K11" s="140">
        <f t="shared" si="2"/>
        <v>350517.2021930553</v>
      </c>
    </row>
    <row r="12" spans="2:11" ht="13.5" customHeight="1">
      <c r="B12" s="221" t="s">
        <v>214</v>
      </c>
      <c r="C12" s="123">
        <v>42545</v>
      </c>
      <c r="D12" s="123">
        <v>18594</v>
      </c>
      <c r="E12" s="123">
        <v>14047</v>
      </c>
      <c r="F12" s="163">
        <f t="shared" si="0"/>
        <v>0.43704313080267954</v>
      </c>
      <c r="G12" s="163">
        <f t="shared" si="1"/>
        <v>0.3301680573510401</v>
      </c>
      <c r="H12" s="123">
        <v>5924751390</v>
      </c>
      <c r="I12" s="123">
        <v>5150424400</v>
      </c>
      <c r="J12" s="123">
        <f t="shared" si="2"/>
        <v>318637.807357212</v>
      </c>
      <c r="K12" s="140">
        <f t="shared" si="2"/>
        <v>366656.53876272513</v>
      </c>
    </row>
    <row r="13" spans="2:11" ht="13.5" customHeight="1" thickBot="1">
      <c r="B13" s="217" t="s">
        <v>215</v>
      </c>
      <c r="C13" s="125">
        <v>34211</v>
      </c>
      <c r="D13" s="125">
        <v>16332</v>
      </c>
      <c r="E13" s="125">
        <v>13598</v>
      </c>
      <c r="F13" s="164">
        <f>IFERROR(D13/C13,"-")</f>
        <v>0.47739031305720381</v>
      </c>
      <c r="G13" s="164">
        <f>IFERROR(E13/C13,"-")</f>
        <v>0.39747449650697142</v>
      </c>
      <c r="H13" s="125">
        <v>6851156130</v>
      </c>
      <c r="I13" s="125">
        <v>6212093210</v>
      </c>
      <c r="J13" s="125">
        <f t="shared" si="2"/>
        <v>419492.78288023511</v>
      </c>
      <c r="K13" s="165">
        <f t="shared" si="2"/>
        <v>456838.74172672455</v>
      </c>
    </row>
    <row r="14" spans="2:11" ht="13.5" customHeight="1" thickTop="1">
      <c r="B14" s="9" t="s">
        <v>321</v>
      </c>
      <c r="C14" s="127">
        <f>'地区別_在宅(医科)'!BO15</f>
        <v>1303145</v>
      </c>
      <c r="D14" s="193">
        <f>'地区別_在宅(医科)'!BP15</f>
        <v>154913</v>
      </c>
      <c r="E14" s="193">
        <f>'地区別_在宅(医科)'!BQ15</f>
        <v>100296</v>
      </c>
      <c r="F14" s="194">
        <f>'地区別_在宅(医科)'!BR15</f>
        <v>0.11887625705504759</v>
      </c>
      <c r="G14" s="194">
        <f>'地区別_在宅(医科)'!BS15</f>
        <v>7.696457416480898E-2</v>
      </c>
      <c r="H14" s="193">
        <f>'地区別_在宅(医科)'!BT15</f>
        <v>45690985840</v>
      </c>
      <c r="I14" s="193">
        <f>'地区別_在宅(医科)'!BU15</f>
        <v>38066020270</v>
      </c>
      <c r="J14" s="193">
        <f>'地区別_在宅(医科)'!BV15</f>
        <v>294946.10420042218</v>
      </c>
      <c r="K14" s="193">
        <f>'地区別_在宅(医科)'!BW15</f>
        <v>379536.77384940576</v>
      </c>
    </row>
    <row r="15" spans="2:11" ht="13.5" customHeight="1">
      <c r="B15" s="39"/>
      <c r="C15" s="5"/>
      <c r="D15" s="5"/>
      <c r="E15" s="5"/>
      <c r="F15" s="5"/>
      <c r="G15" s="6"/>
      <c r="H15" s="6"/>
      <c r="I15" s="107"/>
    </row>
    <row r="16" spans="2:11" ht="13.5" customHeight="1">
      <c r="B16" s="4"/>
    </row>
    <row r="17" spans="1:14" ht="16.5" customHeight="1">
      <c r="B17" s="10" t="s">
        <v>175</v>
      </c>
    </row>
    <row r="18" spans="1:14" ht="16.5" customHeight="1">
      <c r="B18" s="8" t="s">
        <v>319</v>
      </c>
      <c r="N18" s="2" t="s">
        <v>216</v>
      </c>
    </row>
    <row r="19" spans="1:14" ht="13.5" customHeight="1">
      <c r="B19" s="4"/>
      <c r="N19" s="2" t="s">
        <v>208</v>
      </c>
    </row>
    <row r="20" spans="1:14" ht="13.5" customHeight="1">
      <c r="A20" s="4"/>
      <c r="N20" s="2" t="s">
        <v>209</v>
      </c>
    </row>
    <row r="21" spans="1:14" ht="13.5" customHeight="1">
      <c r="A21" s="4"/>
      <c r="N21" s="2" t="s">
        <v>210</v>
      </c>
    </row>
    <row r="22" spans="1:14" ht="13.5" customHeight="1">
      <c r="A22" s="4"/>
      <c r="N22" s="2" t="s">
        <v>211</v>
      </c>
    </row>
    <row r="23" spans="1:14" ht="13.5" customHeight="1">
      <c r="N23" s="2" t="s">
        <v>212</v>
      </c>
    </row>
    <row r="24" spans="1:14" ht="13.5" customHeight="1">
      <c r="N24" s="2" t="s">
        <v>213</v>
      </c>
    </row>
    <row r="25" spans="1:14" ht="13.5" customHeight="1">
      <c r="N25" s="2" t="s">
        <v>214</v>
      </c>
    </row>
    <row r="26" spans="1:14" ht="13.5" customHeight="1">
      <c r="N26" s="2" t="s">
        <v>215</v>
      </c>
    </row>
  </sheetData>
  <mergeCells count="6">
    <mergeCell ref="J3:K3"/>
    <mergeCell ref="B3:B5"/>
    <mergeCell ref="C3:C5"/>
    <mergeCell ref="D3:E3"/>
    <mergeCell ref="F3:G3"/>
    <mergeCell ref="H3:I3"/>
  </mergeCells>
  <phoneticPr fontId="3"/>
  <pageMargins left="0.47244094488188981" right="0.23622047244094491" top="0.43307086614173229" bottom="0.31496062992125984" header="0.31496062992125984" footer="0.19685039370078741"/>
  <pageSetup paperSize="9" scale="74" orientation="portrait" r:id="rId1"/>
  <headerFooter>
    <oddHeader>&amp;R&amp;"ＭＳ 明朝,標準"&amp;12 2-17.在宅医療に係る分析</oddHeader>
  </headerFooter>
  <ignoredErrors>
    <ignoredError sqref="F6:G6 J6:K6 F7:G7 J7:K7 F8:G8 J8:K8 F9:G9 J9:K9 F10:G10 J10:K10 F11:G11 J11:K11 F12:G12 J12:K12 F13:G13 J13:K13 C14:E14" emptyCellReferenc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B1:B80"/>
  <sheetViews>
    <sheetView showGridLines="0" zoomScaleNormal="100" zoomScaleSheetLayoutView="100" workbookViewId="0"/>
  </sheetViews>
  <sheetFormatPr defaultColWidth="9" defaultRowHeight="13.5"/>
  <cols>
    <col min="1" max="1" width="4.625" style="10" customWidth="1"/>
    <col min="2" max="2" width="3.25" style="10" customWidth="1"/>
    <col min="3" max="3" width="9.625" style="10" customWidth="1"/>
    <col min="4" max="9" width="13.125" style="10" customWidth="1"/>
    <col min="10" max="12" width="20.625" style="10" customWidth="1"/>
    <col min="13" max="13" width="6.625" style="10" customWidth="1"/>
    <col min="14" max="16384" width="9" style="10"/>
  </cols>
  <sheetData>
    <row r="1" spans="2:2" ht="16.5" customHeight="1">
      <c r="B1" s="10" t="s">
        <v>229</v>
      </c>
    </row>
    <row r="2" spans="2:2" ht="16.5" customHeight="1">
      <c r="B2" s="10" t="s">
        <v>178</v>
      </c>
    </row>
    <row r="79" spans="2:2" ht="16.5" customHeight="1">
      <c r="B79" s="10" t="s">
        <v>230</v>
      </c>
    </row>
    <row r="80" spans="2:2" ht="16.5" customHeight="1">
      <c r="B80" s="10" t="s">
        <v>225</v>
      </c>
    </row>
  </sheetData>
  <phoneticPr fontId="3"/>
  <pageMargins left="0.47244094488188981" right="0.23622047244094491" top="0.43307086614173229" bottom="0.31496062992125984" header="0.31496062992125984" footer="0.19685039370078741"/>
  <pageSetup paperSize="9" scale="75" fitToHeight="0" orientation="portrait" r:id="rId1"/>
  <headerFooter>
    <oddHeader>&amp;R&amp;"ＭＳ 明朝,標準"&amp;12 2-17.在宅医療に係る分析</oddHeader>
  </headerFooter>
  <rowBreaks count="1" manualBreakCount="1">
    <brk id="78" max="9"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P84"/>
  <sheetViews>
    <sheetView showGridLines="0" zoomScaleNormal="100" zoomScaleSheetLayoutView="100" workbookViewId="0"/>
  </sheetViews>
  <sheetFormatPr defaultColWidth="9" defaultRowHeight="13.5"/>
  <cols>
    <col min="1" max="1" width="4.625" style="43" customWidth="1"/>
    <col min="2" max="2" width="2.125" style="43" customWidth="1"/>
    <col min="3" max="3" width="8.375" style="43" customWidth="1"/>
    <col min="4" max="4" width="11.625" style="43" customWidth="1"/>
    <col min="5" max="5" width="5.5" style="43" bestFit="1" customWidth="1"/>
    <col min="6" max="6" width="11.625" style="43" customWidth="1"/>
    <col min="7" max="7" width="5.5" style="43" customWidth="1"/>
    <col min="8" max="16" width="8.875" style="43" customWidth="1"/>
    <col min="17" max="16384" width="9" style="11"/>
  </cols>
  <sheetData>
    <row r="1" spans="2:16" ht="16.5" customHeight="1">
      <c r="B1" s="43" t="s">
        <v>228</v>
      </c>
    </row>
    <row r="2" spans="2:16" ht="16.5" customHeight="1">
      <c r="B2" s="43" t="s">
        <v>225</v>
      </c>
    </row>
    <row r="4" spans="2:16" ht="13.5" customHeight="1">
      <c r="B4" s="69"/>
      <c r="C4" s="70"/>
      <c r="D4" s="70"/>
      <c r="E4" s="70"/>
      <c r="F4" s="70"/>
      <c r="G4" s="71"/>
    </row>
    <row r="5" spans="2:16" ht="13.5" customHeight="1">
      <c r="B5" s="72"/>
      <c r="C5" s="73"/>
      <c r="D5" s="74">
        <v>7.8999999999999987E-2</v>
      </c>
      <c r="E5" s="75" t="s">
        <v>165</v>
      </c>
      <c r="F5" s="76">
        <v>8.7999999999999995E-2</v>
      </c>
      <c r="G5" s="77" t="s">
        <v>166</v>
      </c>
    </row>
    <row r="6" spans="2:16">
      <c r="B6" s="72"/>
      <c r="D6" s="74"/>
      <c r="E6" s="75"/>
      <c r="F6" s="76"/>
      <c r="G6" s="77"/>
    </row>
    <row r="7" spans="2:16">
      <c r="B7" s="72"/>
      <c r="C7" s="78"/>
      <c r="D7" s="74">
        <v>6.9999999999999993E-2</v>
      </c>
      <c r="E7" s="75" t="s">
        <v>165</v>
      </c>
      <c r="F7" s="76">
        <v>7.8999999999999987E-2</v>
      </c>
      <c r="G7" s="77" t="s">
        <v>167</v>
      </c>
    </row>
    <row r="8" spans="2:16">
      <c r="B8" s="72"/>
      <c r="D8" s="74"/>
      <c r="E8" s="75"/>
      <c r="F8" s="76"/>
      <c r="G8" s="77"/>
    </row>
    <row r="9" spans="2:16">
      <c r="B9" s="72"/>
      <c r="C9" s="79"/>
      <c r="D9" s="74">
        <v>6.0999999999999999E-2</v>
      </c>
      <c r="E9" s="75" t="s">
        <v>165</v>
      </c>
      <c r="F9" s="76">
        <v>6.9999999999999993E-2</v>
      </c>
      <c r="G9" s="77" t="s">
        <v>167</v>
      </c>
    </row>
    <row r="10" spans="2:16">
      <c r="B10" s="72"/>
      <c r="D10" s="74"/>
      <c r="E10" s="75"/>
      <c r="F10" s="76"/>
      <c r="G10" s="77"/>
    </row>
    <row r="11" spans="2:16">
      <c r="B11" s="72"/>
      <c r="C11" s="80"/>
      <c r="D11" s="74">
        <v>5.1999999999999998E-2</v>
      </c>
      <c r="E11" s="75" t="s">
        <v>165</v>
      </c>
      <c r="F11" s="76">
        <v>6.0999999999999999E-2</v>
      </c>
      <c r="G11" s="77" t="s">
        <v>167</v>
      </c>
    </row>
    <row r="12" spans="2:16">
      <c r="B12" s="72"/>
      <c r="D12" s="74"/>
      <c r="E12" s="75"/>
      <c r="F12" s="76"/>
      <c r="G12" s="77"/>
    </row>
    <row r="13" spans="2:16">
      <c r="B13" s="72"/>
      <c r="C13" s="81"/>
      <c r="D13" s="74">
        <v>4.2999999999999997E-2</v>
      </c>
      <c r="E13" s="75" t="s">
        <v>165</v>
      </c>
      <c r="F13" s="76">
        <v>5.1999999999999998E-2</v>
      </c>
      <c r="G13" s="77" t="s">
        <v>167</v>
      </c>
    </row>
    <row r="14" spans="2:16">
      <c r="B14" s="82"/>
      <c r="C14" s="83"/>
      <c r="D14" s="83"/>
      <c r="E14" s="83"/>
      <c r="F14" s="83"/>
      <c r="G14" s="84"/>
    </row>
    <row r="16" spans="2:16">
      <c r="B16" s="69"/>
      <c r="C16" s="70"/>
      <c r="D16" s="70"/>
      <c r="E16" s="70"/>
      <c r="F16" s="70"/>
      <c r="G16" s="70"/>
      <c r="H16" s="70"/>
      <c r="I16" s="70"/>
      <c r="J16" s="70"/>
      <c r="K16" s="70"/>
      <c r="L16" s="70"/>
      <c r="M16" s="70"/>
      <c r="N16" s="70"/>
      <c r="O16" s="70"/>
      <c r="P16" s="72"/>
    </row>
    <row r="17" spans="2:16">
      <c r="B17" s="72"/>
      <c r="P17" s="72"/>
    </row>
    <row r="18" spans="2:16">
      <c r="B18" s="72"/>
      <c r="P18" s="72"/>
    </row>
    <row r="19" spans="2:16">
      <c r="B19" s="72"/>
      <c r="P19" s="72"/>
    </row>
    <row r="20" spans="2:16">
      <c r="B20" s="72"/>
      <c r="P20" s="72"/>
    </row>
    <row r="21" spans="2:16">
      <c r="B21" s="72"/>
      <c r="P21" s="72"/>
    </row>
    <row r="22" spans="2:16">
      <c r="B22" s="72"/>
      <c r="P22" s="72"/>
    </row>
    <row r="23" spans="2:16">
      <c r="B23" s="72"/>
      <c r="P23" s="72"/>
    </row>
    <row r="24" spans="2:16">
      <c r="B24" s="72"/>
      <c r="P24" s="72"/>
    </row>
    <row r="25" spans="2:16">
      <c r="B25" s="72"/>
      <c r="P25" s="72"/>
    </row>
    <row r="26" spans="2:16">
      <c r="B26" s="72"/>
      <c r="P26" s="72"/>
    </row>
    <row r="27" spans="2:16">
      <c r="B27" s="72"/>
      <c r="P27" s="72"/>
    </row>
    <row r="28" spans="2:16">
      <c r="B28" s="72"/>
      <c r="P28" s="72"/>
    </row>
    <row r="29" spans="2:16">
      <c r="B29" s="72"/>
      <c r="P29" s="72"/>
    </row>
    <row r="30" spans="2:16">
      <c r="B30" s="72"/>
      <c r="P30" s="72"/>
    </row>
    <row r="31" spans="2:16">
      <c r="B31" s="72"/>
      <c r="P31" s="72"/>
    </row>
    <row r="32" spans="2:16">
      <c r="B32" s="72"/>
      <c r="P32" s="72"/>
    </row>
    <row r="33" spans="2:16">
      <c r="B33" s="72"/>
      <c r="P33" s="72"/>
    </row>
    <row r="34" spans="2:16">
      <c r="B34" s="72"/>
      <c r="P34" s="72"/>
    </row>
    <row r="35" spans="2:16">
      <c r="B35" s="72"/>
      <c r="P35" s="72"/>
    </row>
    <row r="36" spans="2:16">
      <c r="B36" s="72"/>
      <c r="P36" s="72"/>
    </row>
    <row r="37" spans="2:16">
      <c r="B37" s="72"/>
      <c r="P37" s="72"/>
    </row>
    <row r="38" spans="2:16">
      <c r="B38" s="72"/>
      <c r="P38" s="72"/>
    </row>
    <row r="39" spans="2:16">
      <c r="B39" s="72"/>
      <c r="P39" s="72"/>
    </row>
    <row r="40" spans="2:16">
      <c r="B40" s="72"/>
      <c r="P40" s="72"/>
    </row>
    <row r="41" spans="2:16">
      <c r="B41" s="72"/>
      <c r="P41" s="72"/>
    </row>
    <row r="42" spans="2:16">
      <c r="B42" s="72"/>
      <c r="P42" s="72"/>
    </row>
    <row r="43" spans="2:16">
      <c r="B43" s="72"/>
      <c r="P43" s="72"/>
    </row>
    <row r="44" spans="2:16">
      <c r="B44" s="72"/>
      <c r="P44" s="72"/>
    </row>
    <row r="45" spans="2:16">
      <c r="B45" s="72"/>
      <c r="P45" s="72"/>
    </row>
    <row r="46" spans="2:16">
      <c r="B46" s="72"/>
      <c r="P46" s="72"/>
    </row>
    <row r="47" spans="2:16">
      <c r="B47" s="72"/>
      <c r="P47" s="72"/>
    </row>
    <row r="48" spans="2:16">
      <c r="B48" s="72"/>
      <c r="P48" s="72"/>
    </row>
    <row r="49" spans="2:16">
      <c r="B49" s="72"/>
      <c r="P49" s="72"/>
    </row>
    <row r="50" spans="2:16">
      <c r="B50" s="72"/>
      <c r="P50" s="72"/>
    </row>
    <row r="51" spans="2:16">
      <c r="B51" s="72"/>
      <c r="P51" s="72"/>
    </row>
    <row r="52" spans="2:16">
      <c r="B52" s="72"/>
      <c r="P52" s="72"/>
    </row>
    <row r="53" spans="2:16">
      <c r="B53" s="72"/>
      <c r="P53" s="72"/>
    </row>
    <row r="54" spans="2:16">
      <c r="B54" s="72"/>
      <c r="P54" s="72"/>
    </row>
    <row r="55" spans="2:16">
      <c r="B55" s="72"/>
      <c r="P55" s="72"/>
    </row>
    <row r="56" spans="2:16">
      <c r="B56" s="72"/>
      <c r="P56" s="72"/>
    </row>
    <row r="57" spans="2:16">
      <c r="B57" s="72"/>
      <c r="P57" s="72"/>
    </row>
    <row r="58" spans="2:16">
      <c r="B58" s="72"/>
      <c r="P58" s="72"/>
    </row>
    <row r="59" spans="2:16">
      <c r="B59" s="72"/>
      <c r="P59" s="72"/>
    </row>
    <row r="60" spans="2:16">
      <c r="B60" s="72"/>
      <c r="P60" s="72"/>
    </row>
    <row r="61" spans="2:16">
      <c r="B61" s="72"/>
      <c r="P61" s="72"/>
    </row>
    <row r="62" spans="2:16">
      <c r="B62" s="72"/>
      <c r="P62" s="72"/>
    </row>
    <row r="63" spans="2:16">
      <c r="B63" s="72"/>
      <c r="P63" s="72"/>
    </row>
    <row r="64" spans="2:16">
      <c r="B64" s="72"/>
      <c r="P64" s="72"/>
    </row>
    <row r="65" spans="2:16">
      <c r="B65" s="72"/>
      <c r="P65" s="72"/>
    </row>
    <row r="66" spans="2:16">
      <c r="B66" s="72"/>
      <c r="P66" s="72"/>
    </row>
    <row r="67" spans="2:16">
      <c r="B67" s="72"/>
      <c r="P67" s="72"/>
    </row>
    <row r="68" spans="2:16">
      <c r="B68" s="72"/>
      <c r="P68" s="72"/>
    </row>
    <row r="69" spans="2:16">
      <c r="B69" s="72"/>
      <c r="P69" s="72"/>
    </row>
    <row r="70" spans="2:16">
      <c r="B70" s="72"/>
      <c r="P70" s="72"/>
    </row>
    <row r="71" spans="2:16">
      <c r="B71" s="72"/>
      <c r="P71" s="72"/>
    </row>
    <row r="72" spans="2:16">
      <c r="B72" s="72"/>
      <c r="P72" s="72"/>
    </row>
    <row r="73" spans="2:16">
      <c r="B73" s="72"/>
      <c r="P73" s="72"/>
    </row>
    <row r="74" spans="2:16">
      <c r="B74" s="72"/>
      <c r="P74" s="72"/>
    </row>
    <row r="75" spans="2:16">
      <c r="B75" s="72"/>
      <c r="P75" s="72"/>
    </row>
    <row r="76" spans="2:16">
      <c r="B76" s="72"/>
      <c r="P76" s="72"/>
    </row>
    <row r="77" spans="2:16">
      <c r="B77" s="72"/>
      <c r="P77" s="72"/>
    </row>
    <row r="78" spans="2:16">
      <c r="B78" s="72"/>
      <c r="P78" s="72"/>
    </row>
    <row r="79" spans="2:16">
      <c r="B79" s="72"/>
      <c r="P79" s="72"/>
    </row>
    <row r="80" spans="2:16">
      <c r="B80" s="72"/>
      <c r="P80" s="72"/>
    </row>
    <row r="81" spans="2:16">
      <c r="B81" s="72"/>
      <c r="P81" s="72"/>
    </row>
    <row r="82" spans="2:16">
      <c r="B82" s="72"/>
      <c r="P82" s="72"/>
    </row>
    <row r="83" spans="2:16">
      <c r="B83" s="72"/>
      <c r="P83" s="72"/>
    </row>
    <row r="84" spans="2:16">
      <c r="B84" s="82"/>
      <c r="C84" s="83"/>
      <c r="D84" s="83"/>
      <c r="E84" s="83"/>
      <c r="F84" s="83"/>
      <c r="G84" s="83"/>
      <c r="H84" s="83"/>
      <c r="I84" s="83"/>
      <c r="J84" s="83"/>
      <c r="K84" s="83"/>
      <c r="L84" s="83"/>
      <c r="M84" s="83"/>
      <c r="N84" s="83"/>
      <c r="O84" s="83"/>
      <c r="P84" s="72"/>
    </row>
  </sheetData>
  <phoneticPr fontId="3"/>
  <pageMargins left="0.47244094488188981" right="0.23622047244094491" top="0.43307086614173229" bottom="0.31496062992125984" header="0.31496062992125984" footer="0.19685039370078741"/>
  <pageSetup paperSize="9" scale="75" orientation="portrait" r:id="rId1"/>
  <headerFooter>
    <oddHeader>&amp;R&amp;"ＭＳ 明朝,標準"&amp;12 2-17.在宅医療に係る分析</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B1:B80"/>
  <sheetViews>
    <sheetView showGridLines="0" zoomScaleNormal="100" zoomScaleSheetLayoutView="100" workbookViewId="0"/>
  </sheetViews>
  <sheetFormatPr defaultColWidth="9" defaultRowHeight="13.5"/>
  <cols>
    <col min="1" max="1" width="4.625" style="10" customWidth="1"/>
    <col min="2" max="2" width="3.25" style="10" customWidth="1"/>
    <col min="3" max="3" width="9.625" style="10" customWidth="1"/>
    <col min="4" max="9" width="13.125" style="10" customWidth="1"/>
    <col min="10" max="12" width="20.625" style="10" customWidth="1"/>
    <col min="13" max="13" width="6.625" style="10" customWidth="1"/>
    <col min="14" max="16384" width="9" style="10"/>
  </cols>
  <sheetData>
    <row r="1" spans="2:2" ht="16.5" customHeight="1">
      <c r="B1" s="10" t="s">
        <v>231</v>
      </c>
    </row>
    <row r="2" spans="2:2" ht="16.5" customHeight="1">
      <c r="B2" s="10" t="s">
        <v>178</v>
      </c>
    </row>
    <row r="79" spans="2:2" ht="16.5" customHeight="1">
      <c r="B79" s="10" t="s">
        <v>232</v>
      </c>
    </row>
    <row r="80" spans="2:2" ht="16.5" customHeight="1">
      <c r="B80" s="10" t="s">
        <v>225</v>
      </c>
    </row>
  </sheetData>
  <phoneticPr fontId="3"/>
  <pageMargins left="0.47244094488188981" right="0.23622047244094491" top="0.43307086614173229" bottom="0.31496062992125984" header="0.31496062992125984" footer="0.19685039370078741"/>
  <pageSetup paperSize="9" scale="75" fitToHeight="0" orientation="portrait" r:id="rId1"/>
  <headerFooter>
    <oddHeader>&amp;R&amp;"ＭＳ 明朝,標準"&amp;12 2-17.在宅医療に係る分析</oddHeader>
  </headerFooter>
  <rowBreaks count="1" manualBreakCount="1">
    <brk id="78" max="9"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9661E-E81A-4908-BE7C-2AE31EEB9BE8}">
  <sheetPr codeName="Sheet20"/>
  <dimension ref="B1:N49"/>
  <sheetViews>
    <sheetView showGridLines="0" zoomScaleNormal="100" zoomScaleSheetLayoutView="100" workbookViewId="0"/>
  </sheetViews>
  <sheetFormatPr defaultColWidth="9" defaultRowHeight="13.5"/>
  <cols>
    <col min="1" max="1" width="4.625" style="11" customWidth="1"/>
    <col min="2" max="2" width="3.625" style="11" customWidth="1"/>
    <col min="3" max="3" width="7.5" style="11" customWidth="1"/>
    <col min="4" max="4" width="23.375" style="11" customWidth="1"/>
    <col min="5" max="9" width="13.375" style="11" customWidth="1"/>
    <col min="10" max="10" width="12.625" style="11" customWidth="1"/>
    <col min="11" max="12" width="9" style="11"/>
    <col min="13" max="13" width="13" style="11" bestFit="1" customWidth="1"/>
    <col min="14" max="14" width="17.25" style="11" bestFit="1" customWidth="1"/>
    <col min="15" max="16384" width="9" style="11"/>
  </cols>
  <sheetData>
    <row r="1" spans="2:14" ht="16.5" customHeight="1">
      <c r="B1" s="19" t="s">
        <v>233</v>
      </c>
    </row>
    <row r="2" spans="2:14" ht="16.5" customHeight="1">
      <c r="B2" s="11" t="s">
        <v>113</v>
      </c>
    </row>
    <row r="3" spans="2:14" ht="16.5" customHeight="1">
      <c r="B3" s="258" t="s">
        <v>84</v>
      </c>
      <c r="C3" s="258"/>
      <c r="D3" s="258"/>
      <c r="E3" s="213">
        <f>'地区別_在宅(医科)'!BO15</f>
        <v>1303145</v>
      </c>
    </row>
    <row r="4" spans="2:14" ht="16.5" customHeight="1"/>
    <row r="5" spans="2:14" ht="49.5" customHeight="1">
      <c r="B5" s="13" t="s">
        <v>83</v>
      </c>
      <c r="C5" s="284" t="s">
        <v>85</v>
      </c>
      <c r="D5" s="285"/>
      <c r="E5" s="13" t="s">
        <v>205</v>
      </c>
      <c r="F5" s="195" t="s">
        <v>206</v>
      </c>
      <c r="G5" s="195" t="s">
        <v>86</v>
      </c>
      <c r="H5" s="195" t="s">
        <v>180</v>
      </c>
      <c r="I5" s="44" t="s">
        <v>140</v>
      </c>
      <c r="J5" s="44" t="s">
        <v>152</v>
      </c>
    </row>
    <row r="6" spans="2:14">
      <c r="B6" s="130">
        <v>1</v>
      </c>
      <c r="C6" s="133" t="str">
        <f>'地区別_在宅患者の疾病傾向(一人当たり医療費)'!F52</f>
        <v>0601</v>
      </c>
      <c r="D6" s="136" t="str">
        <f>'地区別_在宅患者の疾病傾向(一人当たり医療費)'!G52</f>
        <v>パーキンソン病</v>
      </c>
      <c r="E6" s="196">
        <f>'地区別_在宅患者の疾病傾向(一人当たり医療費)'!H52</f>
        <v>1371196952</v>
      </c>
      <c r="F6" s="27">
        <f>'地区別_在宅患者の疾病傾向(一人当たり医療費)'!I52</f>
        <v>3.0010229081106645E-2</v>
      </c>
      <c r="G6" s="139">
        <f>'地区別_在宅患者の疾病傾向(一人当たり医療費)'!J52</f>
        <v>7777</v>
      </c>
      <c r="H6" s="27">
        <f>'地区別_在宅患者の疾病傾向(一人当たり医療費)'!K52</f>
        <v>5.0202371653766953E-2</v>
      </c>
      <c r="I6" s="197">
        <f>'地区別_在宅患者の疾病傾向(一人当たり医療費)'!L52</f>
        <v>176314.38240966955</v>
      </c>
      <c r="J6" s="198">
        <f>'地区別_在宅患者の疾病傾向(一人当たり医療費)'!M52</f>
        <v>5.9678700374862356E-3</v>
      </c>
      <c r="N6" s="25"/>
    </row>
    <row r="7" spans="2:14">
      <c r="B7" s="131">
        <v>2</v>
      </c>
      <c r="C7" s="134" t="str">
        <f>'地区別_在宅患者の疾病傾向(一人当たり医療費)'!F53</f>
        <v>0209</v>
      </c>
      <c r="D7" s="32" t="str">
        <f>'地区別_在宅患者の疾病傾向(一人当たり医療費)'!G53</f>
        <v>白血病</v>
      </c>
      <c r="E7" s="137">
        <f>'地区別_在宅患者の疾病傾向(一人当たり医療費)'!H53</f>
        <v>57263976</v>
      </c>
      <c r="F7" s="28">
        <f>'地区別_在宅患者の疾病傾向(一人当たり医療費)'!I53</f>
        <v>1.2532882569119021E-3</v>
      </c>
      <c r="G7" s="140">
        <f>'地区別_在宅患者の疾病傾向(一人当たり医療費)'!J53</f>
        <v>329</v>
      </c>
      <c r="H7" s="28">
        <f>'地区別_在宅患者の疾病傾向(一人当たり医療費)'!K53</f>
        <v>2.1237726982241646E-3</v>
      </c>
      <c r="I7" s="199">
        <f>'地区別_在宅患者の疾病傾向(一人当たり医療費)'!L53</f>
        <v>174054.63829787233</v>
      </c>
      <c r="J7" s="200">
        <f>'地区別_在宅患者の疾病傾向(一人当たり医療費)'!M53</f>
        <v>2.5246614920058783E-4</v>
      </c>
      <c r="N7" s="25"/>
    </row>
    <row r="8" spans="2:14" ht="24">
      <c r="B8" s="131">
        <v>3</v>
      </c>
      <c r="C8" s="134" t="str">
        <f>'地区別_在宅患者の疾病傾向(一人当たり医療費)'!F54</f>
        <v>2210</v>
      </c>
      <c r="D8" s="33" t="str">
        <f>'地区別_在宅患者の疾病傾向(一人当たり医療費)'!G54</f>
        <v>重症急性呼吸器症候群［SARS］</v>
      </c>
      <c r="E8" s="137">
        <f>'地区別_在宅患者の疾病傾向(一人当たり医療費)'!H54</f>
        <v>160760</v>
      </c>
      <c r="F8" s="28">
        <f>'地区別_在宅患者の疾病傾向(一人当たり医療費)'!I54</f>
        <v>3.5184182841435491E-6</v>
      </c>
      <c r="G8" s="140">
        <f>'地区別_在宅患者の疾病傾向(一人当たり医療費)'!J54</f>
        <v>1</v>
      </c>
      <c r="H8" s="28">
        <f>'地区別_在宅患者の疾病傾向(一人当たり医療費)'!K54</f>
        <v>6.4552361648150896E-6</v>
      </c>
      <c r="I8" s="199">
        <f>'地区別_在宅患者の疾病傾向(一人当たり医療費)'!L54</f>
        <v>160760</v>
      </c>
      <c r="J8" s="200">
        <f>'地区別_在宅患者の疾病傾向(一人当たり医療費)'!M54</f>
        <v>7.6737431367959819E-7</v>
      </c>
      <c r="N8" s="25"/>
    </row>
    <row r="9" spans="2:14">
      <c r="B9" s="131">
        <v>4</v>
      </c>
      <c r="C9" s="134" t="str">
        <f>'地区別_在宅患者の疾病傾向(一人当たり医療費)'!F55</f>
        <v>1402</v>
      </c>
      <c r="D9" s="33" t="str">
        <f>'地区別_在宅患者の疾病傾向(一人当たり医療費)'!G55</f>
        <v>腎不全</v>
      </c>
      <c r="E9" s="137">
        <f>'地区別_在宅患者の疾病傾向(一人当たり医療費)'!H55</f>
        <v>1847790296</v>
      </c>
      <c r="F9" s="28">
        <f>'地区別_在宅患者の疾病傾向(一人当たり医療費)'!I55</f>
        <v>4.0441024898665218E-2</v>
      </c>
      <c r="G9" s="140">
        <f>'地区別_在宅患者の疾病傾向(一人当たり医療費)'!J55</f>
        <v>16033</v>
      </c>
      <c r="H9" s="28">
        <f>'地区別_在宅患者の疾病傾向(一人当たり医療費)'!K55</f>
        <v>0.10349680143048033</v>
      </c>
      <c r="I9" s="199">
        <f>'地区別_在宅患者の疾病傾向(一人当たり医療費)'!L55</f>
        <v>115249.19204141459</v>
      </c>
      <c r="J9" s="200">
        <f>'地区別_在宅患者の疾病傾向(一人当たり医療費)'!M55</f>
        <v>1.2303312371224997E-2</v>
      </c>
      <c r="N9" s="25"/>
    </row>
    <row r="10" spans="2:14">
      <c r="B10" s="132">
        <v>5</v>
      </c>
      <c r="C10" s="135" t="str">
        <f>'地区別_在宅患者の疾病傾向(一人当たり医療費)'!F56</f>
        <v>1009</v>
      </c>
      <c r="D10" s="34" t="str">
        <f>'地区別_在宅患者の疾病傾向(一人当たり医療費)'!G56</f>
        <v>慢性閉塞性肺疾患</v>
      </c>
      <c r="E10" s="201">
        <f>'地区別_在宅患者の疾病傾向(一人当たり医療費)'!H56</f>
        <v>2098186066</v>
      </c>
      <c r="F10" s="202">
        <f>'地区別_在宅患者の疾病傾向(一人当たり医療費)'!I56</f>
        <v>4.5921225542110124E-2</v>
      </c>
      <c r="G10" s="141">
        <f>'地区別_在宅患者の疾病傾向(一人当たり医療費)'!J56</f>
        <v>18767</v>
      </c>
      <c r="H10" s="202">
        <f>'地区別_在宅患者の疾病傾向(一人当たり医療費)'!K56</f>
        <v>0.12114541710508479</v>
      </c>
      <c r="I10" s="203">
        <f>'地区別_在宅患者の疾病傾向(一人当たり医療費)'!L56</f>
        <v>111801.88980657537</v>
      </c>
      <c r="J10" s="204">
        <f>'地区別_在宅患者の疾病傾向(一人当たり医療費)'!M56</f>
        <v>1.440131374482502E-2</v>
      </c>
      <c r="N10" s="25"/>
    </row>
    <row r="11" spans="2:14">
      <c r="B11" s="205" t="s">
        <v>133</v>
      </c>
      <c r="C11" s="35"/>
      <c r="D11" s="36"/>
      <c r="E11" s="138">
        <f>'地区別_在宅患者の疾病傾向(一人当たり医療費)'!H57</f>
        <v>45690985840</v>
      </c>
      <c r="F11" s="29" t="str">
        <f>'地区別_在宅患者の疾病傾向(一人当たり医療費)'!I57</f>
        <v>-</v>
      </c>
      <c r="G11" s="192">
        <f>'地区別_在宅患者の疾病傾向(一人当たり医療費)'!J57</f>
        <v>154913</v>
      </c>
      <c r="H11" s="29" t="str">
        <f>'地区別_在宅患者の疾病傾向(一人当たり医療費)'!K57</f>
        <v>-</v>
      </c>
      <c r="I11" s="206">
        <f>'地区別_在宅患者の疾病傾向(一人当たり医療費)'!L57</f>
        <v>294946.10420042218</v>
      </c>
      <c r="J11" s="207">
        <f>'地区別_在宅患者の疾病傾向(一人当たり医療費)'!M57</f>
        <v>0.11887625705504759</v>
      </c>
      <c r="N11" s="25"/>
    </row>
    <row r="12" spans="2:14" s="2" customFormat="1" ht="13.5" customHeight="1">
      <c r="B12" s="39" t="s">
        <v>202</v>
      </c>
      <c r="C12" s="5"/>
      <c r="D12" s="5"/>
      <c r="E12" s="5"/>
      <c r="F12" s="5"/>
      <c r="G12" s="6"/>
      <c r="H12" s="1"/>
    </row>
    <row r="13" spans="2:14" s="2" customFormat="1" ht="13.5" customHeight="1">
      <c r="B13" s="40" t="s">
        <v>82</v>
      </c>
    </row>
    <row r="14" spans="2:14" s="2" customFormat="1" ht="13.5" customHeight="1">
      <c r="B14" s="41" t="s">
        <v>179</v>
      </c>
    </row>
    <row r="15" spans="2:14" s="2" customFormat="1" ht="13.5" customHeight="1">
      <c r="B15" s="115" t="s">
        <v>168</v>
      </c>
    </row>
    <row r="16" spans="2:14" s="2" customFormat="1" ht="13.5" customHeight="1">
      <c r="B16" s="115"/>
    </row>
    <row r="17" spans="2:2" ht="13.5" customHeight="1"/>
    <row r="18" spans="2:2" ht="16.5" customHeight="1">
      <c r="B18" s="19" t="s">
        <v>233</v>
      </c>
    </row>
    <row r="19" spans="2:2" ht="16.5" customHeight="1">
      <c r="B19" s="11" t="s">
        <v>113</v>
      </c>
    </row>
    <row r="42" spans="2:8" s="2" customFormat="1" ht="15" customHeight="1">
      <c r="B42" s="39"/>
      <c r="C42" s="5"/>
      <c r="D42" s="5"/>
      <c r="E42" s="5"/>
      <c r="F42" s="5"/>
      <c r="G42" s="6"/>
      <c r="H42" s="1"/>
    </row>
    <row r="43" spans="2:8" s="2" customFormat="1" ht="15" customHeight="1">
      <c r="B43" s="39"/>
      <c r="C43" s="5"/>
      <c r="D43" s="5"/>
      <c r="E43" s="5"/>
      <c r="F43" s="5"/>
      <c r="G43" s="6"/>
      <c r="H43" s="1"/>
    </row>
    <row r="44" spans="2:8" s="2" customFormat="1" ht="15" customHeight="1">
      <c r="B44" s="39"/>
      <c r="C44" s="5"/>
      <c r="D44" s="5"/>
      <c r="E44" s="5"/>
      <c r="F44" s="5"/>
      <c r="G44" s="6"/>
      <c r="H44" s="1"/>
    </row>
    <row r="45" spans="2:8" s="2" customFormat="1" ht="15" customHeight="1">
      <c r="B45" s="39"/>
      <c r="C45" s="5"/>
      <c r="D45" s="5"/>
      <c r="E45" s="5"/>
      <c r="F45" s="5"/>
      <c r="G45" s="6"/>
      <c r="H45" s="1"/>
    </row>
    <row r="46" spans="2:8" s="2" customFormat="1" ht="13.5" customHeight="1">
      <c r="B46" s="39"/>
      <c r="C46" s="5"/>
      <c r="D46" s="5"/>
      <c r="E46" s="5"/>
      <c r="F46" s="5"/>
      <c r="G46" s="6"/>
      <c r="H46" s="1"/>
    </row>
    <row r="47" spans="2:8" s="2" customFormat="1" ht="13.5" customHeight="1">
      <c r="B47" s="39" t="s">
        <v>202</v>
      </c>
      <c r="C47" s="5"/>
      <c r="D47" s="5"/>
      <c r="E47" s="5"/>
      <c r="F47" s="5"/>
      <c r="G47" s="6"/>
      <c r="H47" s="1"/>
    </row>
    <row r="48" spans="2:8" s="2" customFormat="1" ht="13.5" customHeight="1">
      <c r="B48" s="40" t="s">
        <v>82</v>
      </c>
    </row>
    <row r="49" spans="2:3" s="2" customFormat="1" ht="13.5" customHeight="1">
      <c r="B49" s="41" t="s">
        <v>179</v>
      </c>
      <c r="C49" s="41"/>
    </row>
  </sheetData>
  <mergeCells count="2">
    <mergeCell ref="B3:D3"/>
    <mergeCell ref="C5:D5"/>
  </mergeCells>
  <phoneticPr fontId="3"/>
  <pageMargins left="0.47244094488188981" right="0.23622047244094491" top="0.43307086614173229" bottom="0.31496062992125984" header="0.31496062992125984" footer="0.19685039370078741"/>
  <pageSetup paperSize="9" scale="75" orientation="portrait" r:id="rId1"/>
  <headerFooter>
    <oddHeader>&amp;R&amp;"ＭＳ 明朝,標準"&amp;12 2-17.在宅医療に係る分析</oddHeader>
  </headerFooter>
  <ignoredErrors>
    <ignoredError sqref="E3 C6:E6 G6:G10 C7:E10" emptyCellReference="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705B1-986D-4099-B30A-68207B93D60C}">
  <sheetPr codeName="Sheet21"/>
  <dimension ref="B1:Q58"/>
  <sheetViews>
    <sheetView showGridLines="0" zoomScaleNormal="100" zoomScaleSheetLayoutView="100" workbookViewId="0"/>
  </sheetViews>
  <sheetFormatPr defaultColWidth="9" defaultRowHeight="13.5"/>
  <cols>
    <col min="1" max="1" width="4.625" style="7" customWidth="1"/>
    <col min="2" max="2" width="3.625" style="7" customWidth="1"/>
    <col min="3" max="3" width="12.125" style="7" customWidth="1"/>
    <col min="4" max="4" width="10.625" style="7" customWidth="1"/>
    <col min="5" max="5" width="4.625" style="7" customWidth="1"/>
    <col min="6" max="6" width="5.625" style="7" customWidth="1"/>
    <col min="7" max="7" width="23.25" style="7" bestFit="1" customWidth="1"/>
    <col min="8" max="8" width="16" style="7" customWidth="1"/>
    <col min="9" max="13" width="12.375" style="7" customWidth="1"/>
    <col min="14" max="15" width="9" style="7"/>
    <col min="16" max="16" width="15" style="11" customWidth="1"/>
    <col min="17" max="17" width="12.5" style="11" customWidth="1"/>
    <col min="18" max="16384" width="9" style="7"/>
  </cols>
  <sheetData>
    <row r="1" spans="2:17" ht="16.5" customHeight="1">
      <c r="B1" s="19" t="s">
        <v>171</v>
      </c>
      <c r="C1" s="86"/>
      <c r="D1" s="86"/>
    </row>
    <row r="2" spans="2:17" ht="16.5" customHeight="1">
      <c r="B2" s="19" t="s">
        <v>174</v>
      </c>
      <c r="C2" s="86"/>
      <c r="D2" s="86"/>
      <c r="F2" s="7" t="s">
        <v>151</v>
      </c>
      <c r="P2" s="7" t="s">
        <v>154</v>
      </c>
    </row>
    <row r="3" spans="2:17" ht="45">
      <c r="B3" s="175"/>
      <c r="C3" s="175" t="s">
        <v>74</v>
      </c>
      <c r="D3" s="54" t="s">
        <v>153</v>
      </c>
      <c r="E3" s="13" t="s">
        <v>83</v>
      </c>
      <c r="F3" s="301" t="s">
        <v>85</v>
      </c>
      <c r="G3" s="285"/>
      <c r="H3" s="14" t="s">
        <v>141</v>
      </c>
      <c r="I3" s="174" t="s">
        <v>150</v>
      </c>
      <c r="J3" s="87" t="s">
        <v>86</v>
      </c>
      <c r="K3" s="174" t="s">
        <v>180</v>
      </c>
      <c r="L3" s="44" t="s">
        <v>140</v>
      </c>
      <c r="M3" s="44" t="s">
        <v>152</v>
      </c>
      <c r="P3" s="176" t="s">
        <v>74</v>
      </c>
      <c r="Q3" s="103" t="s">
        <v>155</v>
      </c>
    </row>
    <row r="4" spans="2:17" s="18" customFormat="1" ht="13.5" customHeight="1">
      <c r="B4" s="295">
        <v>1</v>
      </c>
      <c r="C4" s="296" t="s">
        <v>111</v>
      </c>
      <c r="D4" s="299">
        <f>VLOOKUP(C4,'地区別_在宅(医科)'!$C$7:$BO$14,65,0)</f>
        <v>154242</v>
      </c>
      <c r="E4" s="130">
        <v>1</v>
      </c>
      <c r="F4" s="133" t="s">
        <v>237</v>
      </c>
      <c r="G4" s="136" t="s">
        <v>243</v>
      </c>
      <c r="H4" s="215">
        <v>950262153</v>
      </c>
      <c r="I4" s="27">
        <f>IFERROR(H4/H9,"-")</f>
        <v>0.16155530737003218</v>
      </c>
      <c r="J4" s="139">
        <v>14528</v>
      </c>
      <c r="K4" s="27">
        <f>IFERROR(J4/J9,"-")</f>
        <v>0.70986025603439851</v>
      </c>
      <c r="L4" s="139">
        <f>IFERROR(H4/J4,"-")</f>
        <v>65409.013835352423</v>
      </c>
      <c r="M4" s="97">
        <f>IFERROR(J4/$Q$4,0)</f>
        <v>9.4189650030471597E-2</v>
      </c>
      <c r="P4" s="47" t="s">
        <v>156</v>
      </c>
      <c r="Q4" s="177">
        <f>'地区別_在宅(医科)'!BO7</f>
        <v>154242</v>
      </c>
    </row>
    <row r="5" spans="2:17" s="18" customFormat="1" ht="13.5" customHeight="1">
      <c r="B5" s="269"/>
      <c r="C5" s="297"/>
      <c r="D5" s="293"/>
      <c r="E5" s="131">
        <v>2</v>
      </c>
      <c r="F5" s="134" t="s">
        <v>238</v>
      </c>
      <c r="G5" s="32" t="s">
        <v>244</v>
      </c>
      <c r="H5" s="152">
        <v>925517543</v>
      </c>
      <c r="I5" s="28">
        <f>IFERROR(H5/H9,"-")</f>
        <v>0.15734844396746375</v>
      </c>
      <c r="J5" s="140">
        <v>9884</v>
      </c>
      <c r="K5" s="28">
        <f>IFERROR(J5/J9,"-")</f>
        <v>0.48294732727450407</v>
      </c>
      <c r="L5" s="140">
        <f t="shared" ref="L5:L56" si="0">IFERROR(H5/J5,"-")</f>
        <v>93637.954573047347</v>
      </c>
      <c r="M5" s="98">
        <f t="shared" ref="M5:M9" si="1">IFERROR(J5/$Q$4,0)</f>
        <v>6.4081119280092316E-2</v>
      </c>
      <c r="P5" s="47" t="s">
        <v>157</v>
      </c>
      <c r="Q5" s="177">
        <f>'地区別_在宅(医科)'!BO8</f>
        <v>115907</v>
      </c>
    </row>
    <row r="6" spans="2:17" s="18" customFormat="1" ht="13.5" customHeight="1">
      <c r="B6" s="269"/>
      <c r="C6" s="297"/>
      <c r="D6" s="293"/>
      <c r="E6" s="131">
        <v>3</v>
      </c>
      <c r="F6" s="134" t="s">
        <v>239</v>
      </c>
      <c r="G6" s="33" t="s">
        <v>245</v>
      </c>
      <c r="H6" s="152">
        <v>535900038</v>
      </c>
      <c r="I6" s="28">
        <f>IFERROR(H6/H9,"-")</f>
        <v>9.1109064046563076E-2</v>
      </c>
      <c r="J6" s="140">
        <v>12153</v>
      </c>
      <c r="K6" s="28">
        <f>IFERROR(J6/J9,"-")</f>
        <v>0.59381413075344469</v>
      </c>
      <c r="L6" s="140">
        <f t="shared" si="0"/>
        <v>44096.111083683041</v>
      </c>
      <c r="M6" s="98">
        <f t="shared" si="1"/>
        <v>7.8791768778931806E-2</v>
      </c>
      <c r="P6" s="47" t="s">
        <v>158</v>
      </c>
      <c r="Q6" s="177">
        <f>'地区別_在宅(医科)'!BO9</f>
        <v>184329</v>
      </c>
    </row>
    <row r="7" spans="2:17" s="18" customFormat="1" ht="13.5" customHeight="1">
      <c r="B7" s="269"/>
      <c r="C7" s="297"/>
      <c r="D7" s="293"/>
      <c r="E7" s="131">
        <v>4</v>
      </c>
      <c r="F7" s="134" t="s">
        <v>240</v>
      </c>
      <c r="G7" s="33" t="s">
        <v>246</v>
      </c>
      <c r="H7" s="152">
        <v>421316634</v>
      </c>
      <c r="I7" s="28">
        <f>IFERROR(H7/H9,"-")</f>
        <v>7.1628590164399972E-2</v>
      </c>
      <c r="J7" s="140">
        <v>4260</v>
      </c>
      <c r="K7" s="28">
        <f>IFERROR(J7/J9,"-")</f>
        <v>0.20815010260920552</v>
      </c>
      <c r="L7" s="140">
        <f t="shared" si="0"/>
        <v>98900.618309859157</v>
      </c>
      <c r="M7" s="98">
        <f t="shared" si="1"/>
        <v>2.7618936476446105E-2</v>
      </c>
      <c r="P7" s="47" t="s">
        <v>159</v>
      </c>
      <c r="Q7" s="177">
        <f>'地区別_在宅(医科)'!BO10</f>
        <v>130081</v>
      </c>
    </row>
    <row r="8" spans="2:17" s="18" customFormat="1" ht="13.5" customHeight="1">
      <c r="B8" s="269"/>
      <c r="C8" s="297"/>
      <c r="D8" s="293"/>
      <c r="E8" s="132">
        <v>5</v>
      </c>
      <c r="F8" s="135" t="s">
        <v>241</v>
      </c>
      <c r="G8" s="34" t="s">
        <v>247</v>
      </c>
      <c r="H8" s="153">
        <v>403370321</v>
      </c>
      <c r="I8" s="45">
        <f>IFERROR(H8/H9,"-")</f>
        <v>6.8577514096895262E-2</v>
      </c>
      <c r="J8" s="141">
        <v>7630</v>
      </c>
      <c r="K8" s="45">
        <f>IFERROR(J8/J9,"-")</f>
        <v>0.37281344669207467</v>
      </c>
      <c r="L8" s="141">
        <f t="shared" si="0"/>
        <v>52866.359239842728</v>
      </c>
      <c r="M8" s="99">
        <f t="shared" si="1"/>
        <v>4.9467719557578352E-2</v>
      </c>
      <c r="P8" s="47" t="s">
        <v>160</v>
      </c>
      <c r="Q8" s="177">
        <f>'地区別_在宅(医科)'!BO11</f>
        <v>105572</v>
      </c>
    </row>
    <row r="9" spans="2:17" s="18" customFormat="1" ht="13.5" customHeight="1">
      <c r="B9" s="270"/>
      <c r="C9" s="298"/>
      <c r="D9" s="294"/>
      <c r="E9" s="143" t="s">
        <v>188</v>
      </c>
      <c r="F9" s="146"/>
      <c r="G9" s="149"/>
      <c r="H9" s="154">
        <v>5881961840</v>
      </c>
      <c r="I9" s="29" t="s">
        <v>181</v>
      </c>
      <c r="J9" s="192">
        <v>20466</v>
      </c>
      <c r="K9" s="29" t="s">
        <v>116</v>
      </c>
      <c r="L9" s="142">
        <f>IFERROR(H9/J9,"-")</f>
        <v>287401.63392944395</v>
      </c>
      <c r="M9" s="100">
        <f t="shared" si="1"/>
        <v>0.13268759481853193</v>
      </c>
      <c r="P9" s="47" t="s">
        <v>161</v>
      </c>
      <c r="Q9" s="177">
        <f>'地区別_在宅(医科)'!BO12</f>
        <v>132591</v>
      </c>
    </row>
    <row r="10" spans="2:17" s="18" customFormat="1" ht="13.5" customHeight="1">
      <c r="B10" s="295">
        <v>2</v>
      </c>
      <c r="C10" s="296" t="s">
        <v>118</v>
      </c>
      <c r="D10" s="299">
        <f>VLOOKUP(C10,'地区別_在宅(医科)'!$C$7:$BO$14,65,0)</f>
        <v>115907</v>
      </c>
      <c r="E10" s="130">
        <v>1</v>
      </c>
      <c r="F10" s="133" t="s">
        <v>237</v>
      </c>
      <c r="G10" s="136" t="s">
        <v>243</v>
      </c>
      <c r="H10" s="215">
        <v>585954382</v>
      </c>
      <c r="I10" s="27">
        <f>IFERROR(H10/H15,"-")</f>
        <v>0.16173331271855104</v>
      </c>
      <c r="J10" s="139">
        <v>8843</v>
      </c>
      <c r="K10" s="27">
        <f>IFERROR(J10/J15,"-")</f>
        <v>0.69999208422385817</v>
      </c>
      <c r="L10" s="139">
        <f t="shared" si="0"/>
        <v>66261.945267443181</v>
      </c>
      <c r="M10" s="97">
        <f>IFERROR(J10/$Q$5,0)</f>
        <v>7.6293925302181917E-2</v>
      </c>
      <c r="P10" s="47" t="s">
        <v>162</v>
      </c>
      <c r="Q10" s="177">
        <f>'地区別_在宅(医科)'!BO13</f>
        <v>134913</v>
      </c>
    </row>
    <row r="11" spans="2:17" s="18" customFormat="1" ht="13.5" customHeight="1">
      <c r="B11" s="269"/>
      <c r="C11" s="297"/>
      <c r="D11" s="293"/>
      <c r="E11" s="131">
        <v>2</v>
      </c>
      <c r="F11" s="134" t="s">
        <v>238</v>
      </c>
      <c r="G11" s="32" t="s">
        <v>244</v>
      </c>
      <c r="H11" s="152">
        <v>566545200</v>
      </c>
      <c r="I11" s="28">
        <f>IFERROR(H11/H15,"-")</f>
        <v>0.15637605044959635</v>
      </c>
      <c r="J11" s="140">
        <v>6091</v>
      </c>
      <c r="K11" s="28">
        <f t="shared" ref="K11" si="2">IFERROR(J11/J15,"-")</f>
        <v>0.48214992480012664</v>
      </c>
      <c r="L11" s="140">
        <f t="shared" si="0"/>
        <v>93013.495320965361</v>
      </c>
      <c r="M11" s="98">
        <f t="shared" ref="M11:M15" si="3">IFERROR(J11/$Q$5,0)</f>
        <v>5.2550751895916556E-2</v>
      </c>
      <c r="P11" s="47" t="s">
        <v>163</v>
      </c>
      <c r="Q11" s="177">
        <f>'地区別_在宅(医科)'!BO14</f>
        <v>367590</v>
      </c>
    </row>
    <row r="12" spans="2:17" s="18" customFormat="1" ht="13.5" customHeight="1">
      <c r="B12" s="269"/>
      <c r="C12" s="297"/>
      <c r="D12" s="293"/>
      <c r="E12" s="131">
        <v>3</v>
      </c>
      <c r="F12" s="134" t="s">
        <v>239</v>
      </c>
      <c r="G12" s="33" t="s">
        <v>245</v>
      </c>
      <c r="H12" s="152">
        <v>323079654</v>
      </c>
      <c r="I12" s="28">
        <f>IFERROR(H12/H15,"-")</f>
        <v>8.9175444912677981E-2</v>
      </c>
      <c r="J12" s="140">
        <v>7500</v>
      </c>
      <c r="K12" s="28">
        <f t="shared" ref="K12" si="4">IFERROR(J12/J15,"-")</f>
        <v>0.59368321063880314</v>
      </c>
      <c r="L12" s="140">
        <f>IFERROR(H12/J12,"-")</f>
        <v>43077.287199999999</v>
      </c>
      <c r="M12" s="98">
        <f t="shared" si="3"/>
        <v>6.4707049617365647E-2</v>
      </c>
      <c r="P12" s="47" t="s">
        <v>164</v>
      </c>
      <c r="Q12" s="177">
        <f>'地区別_在宅(医科)'!BO15</f>
        <v>1303145</v>
      </c>
    </row>
    <row r="13" spans="2:17" s="18" customFormat="1" ht="13.5" customHeight="1">
      <c r="B13" s="269"/>
      <c r="C13" s="297"/>
      <c r="D13" s="293"/>
      <c r="E13" s="131">
        <v>4</v>
      </c>
      <c r="F13" s="134" t="s">
        <v>242</v>
      </c>
      <c r="G13" s="33" t="s">
        <v>248</v>
      </c>
      <c r="H13" s="152">
        <v>282580792</v>
      </c>
      <c r="I13" s="28">
        <f>IFERROR(H13/H15,"-")</f>
        <v>7.7997074524466692E-2</v>
      </c>
      <c r="J13" s="140">
        <v>5027</v>
      </c>
      <c r="K13" s="28">
        <f t="shared" ref="K13" si="5">IFERROR(J13/J15,"-")</f>
        <v>0.39792606665083513</v>
      </c>
      <c r="L13" s="140">
        <f t="shared" si="0"/>
        <v>56212.610304356473</v>
      </c>
      <c r="M13" s="98">
        <f t="shared" si="3"/>
        <v>4.3370978456866278E-2</v>
      </c>
      <c r="P13" s="46"/>
      <c r="Q13" s="46"/>
    </row>
    <row r="14" spans="2:17" s="18" customFormat="1" ht="13.5" customHeight="1">
      <c r="B14" s="269"/>
      <c r="C14" s="297"/>
      <c r="D14" s="293"/>
      <c r="E14" s="132">
        <v>5</v>
      </c>
      <c r="F14" s="135" t="s">
        <v>240</v>
      </c>
      <c r="G14" s="34" t="s">
        <v>246</v>
      </c>
      <c r="H14" s="153">
        <v>277960076</v>
      </c>
      <c r="I14" s="45">
        <f>IFERROR(H14/H15,"-")</f>
        <v>7.6721678813181426E-2</v>
      </c>
      <c r="J14" s="141">
        <v>2833</v>
      </c>
      <c r="K14" s="45">
        <f t="shared" ref="K14" si="6">IFERROR(J14/J15,"-")</f>
        <v>0.22425393809863056</v>
      </c>
      <c r="L14" s="141">
        <f t="shared" si="0"/>
        <v>98115.099188139779</v>
      </c>
      <c r="M14" s="99">
        <f t="shared" si="3"/>
        <v>2.4442009542132916E-2</v>
      </c>
      <c r="P14" s="46"/>
      <c r="Q14" s="46"/>
    </row>
    <row r="15" spans="2:17" s="18" customFormat="1" ht="13.5" customHeight="1">
      <c r="B15" s="270"/>
      <c r="C15" s="298"/>
      <c r="D15" s="294"/>
      <c r="E15" s="143" t="s">
        <v>133</v>
      </c>
      <c r="F15" s="146"/>
      <c r="G15" s="149"/>
      <c r="H15" s="154">
        <v>3622966550</v>
      </c>
      <c r="I15" s="29" t="s">
        <v>181</v>
      </c>
      <c r="J15" s="192">
        <v>12633</v>
      </c>
      <c r="K15" s="29" t="s">
        <v>116</v>
      </c>
      <c r="L15" s="142">
        <f>IFERROR(H15/J15,"-")</f>
        <v>286785.92179213173</v>
      </c>
      <c r="M15" s="100">
        <f t="shared" si="3"/>
        <v>0.1089925543754907</v>
      </c>
      <c r="P15" s="46"/>
      <c r="Q15" s="46"/>
    </row>
    <row r="16" spans="2:17" s="18" customFormat="1" ht="13.5" customHeight="1">
      <c r="B16" s="295">
        <v>3</v>
      </c>
      <c r="C16" s="296" t="s">
        <v>112</v>
      </c>
      <c r="D16" s="299">
        <f>VLOOKUP(C16,'地区別_在宅(医科)'!$C$7:$BO$14,65,0)</f>
        <v>184329</v>
      </c>
      <c r="E16" s="130">
        <v>1</v>
      </c>
      <c r="F16" s="133" t="s">
        <v>237</v>
      </c>
      <c r="G16" s="136" t="s">
        <v>243</v>
      </c>
      <c r="H16" s="215">
        <v>883062276</v>
      </c>
      <c r="I16" s="27">
        <f>IFERROR(H16/H21,"-")</f>
        <v>0.16755351045481992</v>
      </c>
      <c r="J16" s="139">
        <v>13981</v>
      </c>
      <c r="K16" s="27">
        <f t="shared" ref="K16" si="7">IFERROR(J16/J21,"-")</f>
        <v>0.70775539131315179</v>
      </c>
      <c r="L16" s="139">
        <f t="shared" si="0"/>
        <v>63161.596166225594</v>
      </c>
      <c r="M16" s="97">
        <f>IFERROR(J16/$Q$6,0)</f>
        <v>7.5848075994553218E-2</v>
      </c>
      <c r="P16" s="46"/>
      <c r="Q16" s="46"/>
    </row>
    <row r="17" spans="2:17" s="18" customFormat="1" ht="13.5" customHeight="1">
      <c r="B17" s="269"/>
      <c r="C17" s="297"/>
      <c r="D17" s="293"/>
      <c r="E17" s="131">
        <v>2</v>
      </c>
      <c r="F17" s="134" t="s">
        <v>238</v>
      </c>
      <c r="G17" s="32" t="s">
        <v>244</v>
      </c>
      <c r="H17" s="152">
        <v>767574656</v>
      </c>
      <c r="I17" s="28">
        <f>IFERROR(H17/H21,"-")</f>
        <v>0.14564072279422205</v>
      </c>
      <c r="J17" s="140">
        <v>9421</v>
      </c>
      <c r="K17" s="28">
        <f t="shared" ref="K17" si="8">IFERROR(J17/J21,"-")</f>
        <v>0.476916067631872</v>
      </c>
      <c r="L17" s="140">
        <f t="shared" si="0"/>
        <v>81474.859993631253</v>
      </c>
      <c r="M17" s="98">
        <f t="shared" ref="M17:M21" si="9">IFERROR(J17/$Q$6,0)</f>
        <v>5.1109700589706451E-2</v>
      </c>
      <c r="P17" s="46"/>
      <c r="Q17" s="46"/>
    </row>
    <row r="18" spans="2:17" s="18" customFormat="1" ht="13.5" customHeight="1">
      <c r="B18" s="269"/>
      <c r="C18" s="297"/>
      <c r="D18" s="293"/>
      <c r="E18" s="131">
        <v>3</v>
      </c>
      <c r="F18" s="134" t="s">
        <v>239</v>
      </c>
      <c r="G18" s="33" t="s">
        <v>245</v>
      </c>
      <c r="H18" s="152">
        <v>484691131</v>
      </c>
      <c r="I18" s="28">
        <f>IFERROR(H18/H21,"-")</f>
        <v>9.1965994576544446E-2</v>
      </c>
      <c r="J18" s="140">
        <v>11699</v>
      </c>
      <c r="K18" s="28">
        <f t="shared" ref="K18" si="10">IFERROR(J18/J21,"-")</f>
        <v>0.59223448415510782</v>
      </c>
      <c r="L18" s="140">
        <f t="shared" si="0"/>
        <v>41430.133430207708</v>
      </c>
      <c r="M18" s="98">
        <f t="shared" si="9"/>
        <v>6.3468038127478588E-2</v>
      </c>
      <c r="P18" s="46"/>
      <c r="Q18" s="46"/>
    </row>
    <row r="19" spans="2:17" s="18" customFormat="1" ht="13.5" customHeight="1">
      <c r="B19" s="269"/>
      <c r="C19" s="297"/>
      <c r="D19" s="293"/>
      <c r="E19" s="131">
        <v>4</v>
      </c>
      <c r="F19" s="134" t="s">
        <v>242</v>
      </c>
      <c r="G19" s="33" t="s">
        <v>248</v>
      </c>
      <c r="H19" s="152">
        <v>381541327</v>
      </c>
      <c r="I19" s="28">
        <f t="shared" ref="I19" si="11">IFERROR(H19/H21,"-")</f>
        <v>7.2394201926524557E-2</v>
      </c>
      <c r="J19" s="140">
        <v>7874</v>
      </c>
      <c r="K19" s="28">
        <f t="shared" ref="K19" si="12">IFERROR(J19/J21,"-")</f>
        <v>0.39860281461982383</v>
      </c>
      <c r="L19" s="140">
        <f t="shared" si="0"/>
        <v>48455.845440690879</v>
      </c>
      <c r="M19" s="98">
        <f t="shared" si="9"/>
        <v>4.2717098231965671E-2</v>
      </c>
      <c r="P19" s="46"/>
      <c r="Q19" s="46"/>
    </row>
    <row r="20" spans="2:17" s="18" customFormat="1" ht="13.5" customHeight="1">
      <c r="B20" s="269"/>
      <c r="C20" s="297"/>
      <c r="D20" s="293"/>
      <c r="E20" s="132">
        <v>5</v>
      </c>
      <c r="F20" s="135" t="s">
        <v>241</v>
      </c>
      <c r="G20" s="34" t="s">
        <v>247</v>
      </c>
      <c r="H20" s="153">
        <v>360205807</v>
      </c>
      <c r="I20" s="45">
        <f>IFERROR(H20/H21,"-")</f>
        <v>6.834596957583243E-2</v>
      </c>
      <c r="J20" s="141">
        <v>7327</v>
      </c>
      <c r="K20" s="45">
        <f t="shared" ref="K20" si="13">IFERROR(J20/J21,"-")</f>
        <v>0.37091222030981069</v>
      </c>
      <c r="L20" s="141">
        <f t="shared" si="0"/>
        <v>49161.431281561345</v>
      </c>
      <c r="M20" s="99">
        <f t="shared" si="9"/>
        <v>3.974957819984918E-2</v>
      </c>
      <c r="P20" s="46"/>
      <c r="Q20" s="46"/>
    </row>
    <row r="21" spans="2:17" s="18" customFormat="1" ht="13.5" customHeight="1">
      <c r="B21" s="270"/>
      <c r="C21" s="298"/>
      <c r="D21" s="294"/>
      <c r="E21" s="143" t="s">
        <v>133</v>
      </c>
      <c r="F21" s="146"/>
      <c r="G21" s="149"/>
      <c r="H21" s="154">
        <v>5270329900</v>
      </c>
      <c r="I21" s="29" t="s">
        <v>181</v>
      </c>
      <c r="J21" s="192">
        <v>19754</v>
      </c>
      <c r="K21" s="29" t="s">
        <v>116</v>
      </c>
      <c r="L21" s="142">
        <f>IFERROR(H21/J21,"-")</f>
        <v>266798.11177483044</v>
      </c>
      <c r="M21" s="100">
        <f t="shared" si="9"/>
        <v>0.10716707626038226</v>
      </c>
      <c r="P21" s="46"/>
      <c r="Q21" s="46"/>
    </row>
    <row r="22" spans="2:17" s="18" customFormat="1" ht="13.5" customHeight="1">
      <c r="B22" s="295">
        <v>4</v>
      </c>
      <c r="C22" s="296" t="s">
        <v>119</v>
      </c>
      <c r="D22" s="299">
        <f>VLOOKUP(C22,'地区別_在宅(医科)'!$C$7:$BO$14,65,0)</f>
        <v>130081</v>
      </c>
      <c r="E22" s="130">
        <v>1</v>
      </c>
      <c r="F22" s="133" t="s">
        <v>237</v>
      </c>
      <c r="G22" s="136" t="s">
        <v>243</v>
      </c>
      <c r="H22" s="215">
        <v>721766770</v>
      </c>
      <c r="I22" s="27">
        <f t="shared" ref="I22" si="14">IFERROR(H22/H27,"-")</f>
        <v>0.14301034754447883</v>
      </c>
      <c r="J22" s="139">
        <v>10923</v>
      </c>
      <c r="K22" s="27">
        <f t="shared" ref="K22" si="15">IFERROR(J22/J27,"-")</f>
        <v>0.69799987219630644</v>
      </c>
      <c r="L22" s="139">
        <f t="shared" si="0"/>
        <v>66077.70484299185</v>
      </c>
      <c r="M22" s="97">
        <f>IFERROR(J22/$Q$7,0)</f>
        <v>8.3970756682374831E-2</v>
      </c>
      <c r="P22" s="46"/>
      <c r="Q22" s="46"/>
    </row>
    <row r="23" spans="2:17" s="18" customFormat="1" ht="13.5" customHeight="1">
      <c r="B23" s="269"/>
      <c r="C23" s="297"/>
      <c r="D23" s="293"/>
      <c r="E23" s="131">
        <v>2</v>
      </c>
      <c r="F23" s="134" t="s">
        <v>238</v>
      </c>
      <c r="G23" s="32" t="s">
        <v>244</v>
      </c>
      <c r="H23" s="152">
        <v>695822083</v>
      </c>
      <c r="I23" s="28">
        <f t="shared" ref="I23" si="16">IFERROR(H23/H27,"-")</f>
        <v>0.13786968596372648</v>
      </c>
      <c r="J23" s="140">
        <v>7278</v>
      </c>
      <c r="K23" s="28">
        <f t="shared" ref="K23" si="17">IFERROR(J23/J27,"-")</f>
        <v>0.46507764074381752</v>
      </c>
      <c r="L23" s="140">
        <f t="shared" si="0"/>
        <v>95606.22190162132</v>
      </c>
      <c r="M23" s="98">
        <f t="shared" ref="M23:M27" si="18">IFERROR(J23/$Q$7,0)</f>
        <v>5.5949754383807011E-2</v>
      </c>
      <c r="P23" s="46"/>
      <c r="Q23" s="46"/>
    </row>
    <row r="24" spans="2:17" s="18" customFormat="1" ht="13.5" customHeight="1">
      <c r="B24" s="269"/>
      <c r="C24" s="297"/>
      <c r="D24" s="293"/>
      <c r="E24" s="131">
        <v>3</v>
      </c>
      <c r="F24" s="134" t="s">
        <v>239</v>
      </c>
      <c r="G24" s="33" t="s">
        <v>245</v>
      </c>
      <c r="H24" s="152">
        <v>424794053</v>
      </c>
      <c r="I24" s="28">
        <f t="shared" ref="I24" si="19">IFERROR(H24/H27,"-")</f>
        <v>8.4168387461725017E-2</v>
      </c>
      <c r="J24" s="140">
        <v>9363</v>
      </c>
      <c r="K24" s="28">
        <f t="shared" ref="K24" si="20">IFERROR(J24/J27,"-")</f>
        <v>0.59831299124544701</v>
      </c>
      <c r="L24" s="140">
        <f t="shared" si="0"/>
        <v>45369.438534657696</v>
      </c>
      <c r="M24" s="98">
        <f t="shared" si="18"/>
        <v>7.1978228949654444E-2</v>
      </c>
      <c r="P24" s="46"/>
      <c r="Q24" s="46"/>
    </row>
    <row r="25" spans="2:17" s="18" customFormat="1" ht="13.5" customHeight="1">
      <c r="B25" s="269"/>
      <c r="C25" s="297"/>
      <c r="D25" s="293"/>
      <c r="E25" s="131">
        <v>4</v>
      </c>
      <c r="F25" s="134" t="s">
        <v>242</v>
      </c>
      <c r="G25" s="33" t="s">
        <v>248</v>
      </c>
      <c r="H25" s="152">
        <v>374214936</v>
      </c>
      <c r="I25" s="28">
        <f t="shared" ref="I25" si="21">IFERROR(H25/H27,"-")</f>
        <v>7.414667767774194E-2</v>
      </c>
      <c r="J25" s="140">
        <v>6200</v>
      </c>
      <c r="K25" s="28">
        <f t="shared" ref="K25" si="22">IFERROR(J25/J27,"-")</f>
        <v>0.39619144993290306</v>
      </c>
      <c r="L25" s="140">
        <f t="shared" si="0"/>
        <v>60357.247741935484</v>
      </c>
      <c r="M25" s="98">
        <f t="shared" si="18"/>
        <v>4.7662610219786135E-2</v>
      </c>
      <c r="P25" s="46"/>
      <c r="Q25" s="46"/>
    </row>
    <row r="26" spans="2:17" s="18" customFormat="1" ht="13.5" customHeight="1">
      <c r="B26" s="269"/>
      <c r="C26" s="297"/>
      <c r="D26" s="293"/>
      <c r="E26" s="132">
        <v>5</v>
      </c>
      <c r="F26" s="135" t="s">
        <v>241</v>
      </c>
      <c r="G26" s="34" t="s">
        <v>247</v>
      </c>
      <c r="H26" s="153">
        <v>332609226</v>
      </c>
      <c r="I26" s="45">
        <f t="shared" ref="I26" si="23">IFERROR(H26/H27,"-")</f>
        <v>6.5902952288535127E-2</v>
      </c>
      <c r="J26" s="141">
        <v>5995</v>
      </c>
      <c r="K26" s="45">
        <f t="shared" ref="K26" si="24">IFERROR(J26/J27,"-")</f>
        <v>0.38309157134641192</v>
      </c>
      <c r="L26" s="141">
        <f t="shared" si="0"/>
        <v>55481.10525437865</v>
      </c>
      <c r="M26" s="99">
        <f t="shared" si="18"/>
        <v>4.6086669075422235E-2</v>
      </c>
      <c r="P26" s="46"/>
      <c r="Q26" s="46"/>
    </row>
    <row r="27" spans="2:17" s="18" customFormat="1" ht="13.5" customHeight="1">
      <c r="B27" s="270"/>
      <c r="C27" s="298"/>
      <c r="D27" s="294"/>
      <c r="E27" s="143" t="s">
        <v>133</v>
      </c>
      <c r="F27" s="146"/>
      <c r="G27" s="149"/>
      <c r="H27" s="154">
        <v>5046954870</v>
      </c>
      <c r="I27" s="29" t="s">
        <v>181</v>
      </c>
      <c r="J27" s="192">
        <v>15649</v>
      </c>
      <c r="K27" s="29" t="s">
        <v>116</v>
      </c>
      <c r="L27" s="142">
        <f>IFERROR(H27/J27,"-")</f>
        <v>322509.73672439135</v>
      </c>
      <c r="M27" s="100">
        <f t="shared" si="18"/>
        <v>0.12030196569829568</v>
      </c>
      <c r="P27" s="46"/>
      <c r="Q27" s="46"/>
    </row>
    <row r="28" spans="2:17" s="18" customFormat="1" ht="13.5" customHeight="1">
      <c r="B28" s="295">
        <v>5</v>
      </c>
      <c r="C28" s="296" t="s">
        <v>120</v>
      </c>
      <c r="D28" s="299">
        <f>VLOOKUP(C28,'地区別_在宅(医科)'!$C$7:$BO$14,65,0)</f>
        <v>105572</v>
      </c>
      <c r="E28" s="130">
        <v>1</v>
      </c>
      <c r="F28" s="133" t="s">
        <v>237</v>
      </c>
      <c r="G28" s="136" t="s">
        <v>243</v>
      </c>
      <c r="H28" s="215">
        <v>459164764</v>
      </c>
      <c r="I28" s="27">
        <f t="shared" ref="I28" si="25">IFERROR(H28/H33,"-")</f>
        <v>0.14843254438151199</v>
      </c>
      <c r="J28" s="139">
        <v>7945</v>
      </c>
      <c r="K28" s="27">
        <f t="shared" ref="K28" si="26">IFERROR(J28/J33,"-")</f>
        <v>0.67182479282935903</v>
      </c>
      <c r="L28" s="139">
        <f t="shared" si="0"/>
        <v>57792.92183763373</v>
      </c>
      <c r="M28" s="97">
        <f>IFERROR(J28/$Q$8,0)</f>
        <v>7.5256696851437876E-2</v>
      </c>
      <c r="P28" s="46"/>
      <c r="Q28" s="46"/>
    </row>
    <row r="29" spans="2:17" s="18" customFormat="1" ht="13.5" customHeight="1">
      <c r="B29" s="269"/>
      <c r="C29" s="297"/>
      <c r="D29" s="293"/>
      <c r="E29" s="131">
        <v>2</v>
      </c>
      <c r="F29" s="134" t="s">
        <v>238</v>
      </c>
      <c r="G29" s="32" t="s">
        <v>244</v>
      </c>
      <c r="H29" s="152">
        <v>431021404</v>
      </c>
      <c r="I29" s="28">
        <f t="shared" ref="I29" si="27">IFERROR(H29/H33,"-")</f>
        <v>0.13933474145810459</v>
      </c>
      <c r="J29" s="140">
        <v>5058</v>
      </c>
      <c r="K29" s="28">
        <f t="shared" ref="K29" si="28">IFERROR(J29/J33,"-")</f>
        <v>0.42770167427701672</v>
      </c>
      <c r="L29" s="140">
        <f t="shared" si="0"/>
        <v>85215.777777777781</v>
      </c>
      <c r="M29" s="98">
        <f t="shared" ref="M29:M33" si="29">IFERROR(J29/$Q$8,0)</f>
        <v>4.7910430796044408E-2</v>
      </c>
      <c r="P29" s="46"/>
      <c r="Q29" s="46"/>
    </row>
    <row r="30" spans="2:17" s="18" customFormat="1" ht="13.5" customHeight="1">
      <c r="B30" s="269"/>
      <c r="C30" s="297"/>
      <c r="D30" s="293"/>
      <c r="E30" s="131">
        <v>3</v>
      </c>
      <c r="F30" s="134" t="s">
        <v>239</v>
      </c>
      <c r="G30" s="33" t="s">
        <v>245</v>
      </c>
      <c r="H30" s="152">
        <v>288859306</v>
      </c>
      <c r="I30" s="28">
        <f t="shared" ref="I30" si="30">IFERROR(H30/H33,"-")</f>
        <v>9.3378510546723373E-2</v>
      </c>
      <c r="J30" s="140">
        <v>6858</v>
      </c>
      <c r="K30" s="28">
        <f t="shared" ref="K30" si="31">IFERROR(J30/J33,"-")</f>
        <v>0.57990867579908678</v>
      </c>
      <c r="L30" s="140">
        <f t="shared" si="0"/>
        <v>42120.05045202683</v>
      </c>
      <c r="M30" s="98">
        <f t="shared" si="29"/>
        <v>6.4960406168302204E-2</v>
      </c>
      <c r="P30" s="46"/>
      <c r="Q30" s="46"/>
    </row>
    <row r="31" spans="2:17" s="18" customFormat="1" ht="13.5" customHeight="1">
      <c r="B31" s="269"/>
      <c r="C31" s="297"/>
      <c r="D31" s="293"/>
      <c r="E31" s="131">
        <v>4</v>
      </c>
      <c r="F31" s="134" t="s">
        <v>241</v>
      </c>
      <c r="G31" s="33" t="s">
        <v>247</v>
      </c>
      <c r="H31" s="152">
        <v>229841666</v>
      </c>
      <c r="I31" s="28">
        <f t="shared" ref="I31" si="32">IFERROR(H31/H33,"-")</f>
        <v>7.4300089998338051E-2</v>
      </c>
      <c r="J31" s="140">
        <v>4258</v>
      </c>
      <c r="K31" s="28">
        <f t="shared" ref="K31" si="33">IFERROR(J31/J33,"-")</f>
        <v>0.3600541180449856</v>
      </c>
      <c r="L31" s="140">
        <f t="shared" si="0"/>
        <v>53978.784875528414</v>
      </c>
      <c r="M31" s="98">
        <f t="shared" si="29"/>
        <v>4.033266396392983E-2</v>
      </c>
      <c r="P31" s="46"/>
      <c r="Q31" s="46"/>
    </row>
    <row r="32" spans="2:17" s="18" customFormat="1" ht="13.5" customHeight="1">
      <c r="B32" s="269"/>
      <c r="C32" s="297"/>
      <c r="D32" s="293"/>
      <c r="E32" s="132">
        <v>5</v>
      </c>
      <c r="F32" s="135" t="s">
        <v>242</v>
      </c>
      <c r="G32" s="34" t="s">
        <v>248</v>
      </c>
      <c r="H32" s="153">
        <v>225142427</v>
      </c>
      <c r="I32" s="45">
        <f t="shared" ref="I32" si="34">IFERROR(H32/H33,"-")</f>
        <v>7.2780983881940084E-2</v>
      </c>
      <c r="J32" s="141">
        <v>4159</v>
      </c>
      <c r="K32" s="45">
        <f t="shared" ref="K32" si="35">IFERROR(J32/J33,"-")</f>
        <v>0.35168273296127178</v>
      </c>
      <c r="L32" s="141">
        <f t="shared" si="0"/>
        <v>54133.788651118055</v>
      </c>
      <c r="M32" s="99">
        <f t="shared" si="29"/>
        <v>3.9394915318455653E-2</v>
      </c>
      <c r="P32" s="46"/>
      <c r="Q32" s="46"/>
    </row>
    <row r="33" spans="2:17" s="18" customFormat="1" ht="13.5" customHeight="1">
      <c r="B33" s="270"/>
      <c r="C33" s="298"/>
      <c r="D33" s="294"/>
      <c r="E33" s="143" t="s">
        <v>133</v>
      </c>
      <c r="F33" s="146"/>
      <c r="G33" s="149"/>
      <c r="H33" s="154">
        <v>3093423790</v>
      </c>
      <c r="I33" s="29" t="s">
        <v>181</v>
      </c>
      <c r="J33" s="192">
        <v>11826</v>
      </c>
      <c r="K33" s="29" t="s">
        <v>116</v>
      </c>
      <c r="L33" s="142">
        <f>IFERROR(H33/J33,"-")</f>
        <v>261578.19972940977</v>
      </c>
      <c r="M33" s="100">
        <f t="shared" si="29"/>
        <v>0.11201833819573372</v>
      </c>
      <c r="P33" s="46"/>
      <c r="Q33" s="46"/>
    </row>
    <row r="34" spans="2:17" s="18" customFormat="1" ht="13.5" customHeight="1">
      <c r="B34" s="295">
        <v>6</v>
      </c>
      <c r="C34" s="296" t="s">
        <v>121</v>
      </c>
      <c r="D34" s="299">
        <f>VLOOKUP(C34,'地区別_在宅(医科)'!$C$7:$BO$14,65,0)</f>
        <v>132591</v>
      </c>
      <c r="E34" s="130">
        <v>1</v>
      </c>
      <c r="F34" s="133" t="s">
        <v>237</v>
      </c>
      <c r="G34" s="136" t="s">
        <v>243</v>
      </c>
      <c r="H34" s="215">
        <v>654322009</v>
      </c>
      <c r="I34" s="27">
        <f t="shared" ref="I34" si="36">IFERROR(H34/H39,"-")</f>
        <v>0.14471206547472787</v>
      </c>
      <c r="J34" s="139">
        <v>10660</v>
      </c>
      <c r="K34" s="27">
        <f t="shared" ref="K34" si="37">IFERROR(J34/J39,"-")</f>
        <v>0.70117739919752675</v>
      </c>
      <c r="L34" s="139">
        <f t="shared" si="0"/>
        <v>61381.051500938083</v>
      </c>
      <c r="M34" s="97">
        <f>IFERROR(J34/$Q$9,0)</f>
        <v>8.0397613714354665E-2</v>
      </c>
      <c r="P34" s="46"/>
      <c r="Q34" s="46"/>
    </row>
    <row r="35" spans="2:17" s="18" customFormat="1" ht="13.5" customHeight="1">
      <c r="B35" s="269"/>
      <c r="C35" s="297"/>
      <c r="D35" s="293"/>
      <c r="E35" s="131">
        <v>2</v>
      </c>
      <c r="F35" s="134" t="s">
        <v>238</v>
      </c>
      <c r="G35" s="32" t="s">
        <v>244</v>
      </c>
      <c r="H35" s="152">
        <v>595833020</v>
      </c>
      <c r="I35" s="28">
        <f t="shared" ref="I35" si="38">IFERROR(H35/H39,"-")</f>
        <v>0.13177644312166922</v>
      </c>
      <c r="J35" s="140">
        <v>7020</v>
      </c>
      <c r="K35" s="28">
        <f t="shared" ref="K35" si="39">IFERROR(J35/J39,"-")</f>
        <v>0.46175097020324934</v>
      </c>
      <c r="L35" s="140">
        <f t="shared" si="0"/>
        <v>84876.498575498568</v>
      </c>
      <c r="M35" s="98">
        <f t="shared" ref="M35:M39" si="40">IFERROR(J35/$Q$9,0)</f>
        <v>5.2944770007014051E-2</v>
      </c>
      <c r="P35" s="46"/>
      <c r="Q35" s="46"/>
    </row>
    <row r="36" spans="2:17" s="18" customFormat="1" ht="13.5" customHeight="1">
      <c r="B36" s="269"/>
      <c r="C36" s="297"/>
      <c r="D36" s="293"/>
      <c r="E36" s="131">
        <v>3</v>
      </c>
      <c r="F36" s="134" t="s">
        <v>239</v>
      </c>
      <c r="G36" s="33" t="s">
        <v>245</v>
      </c>
      <c r="H36" s="152">
        <v>413079978</v>
      </c>
      <c r="I36" s="28">
        <f t="shared" ref="I36" si="41">IFERROR(H36/H39,"-")</f>
        <v>9.1358163106867382E-2</v>
      </c>
      <c r="J36" s="140">
        <v>9266</v>
      </c>
      <c r="K36" s="28">
        <f t="shared" ref="K36" si="42">IFERROR(J36/J39,"-")</f>
        <v>0.60948497007169633</v>
      </c>
      <c r="L36" s="140">
        <f t="shared" si="0"/>
        <v>44580.183250593567</v>
      </c>
      <c r="M36" s="98">
        <f t="shared" si="40"/>
        <v>6.9884079613246747E-2</v>
      </c>
      <c r="P36" s="46"/>
      <c r="Q36" s="46"/>
    </row>
    <row r="37" spans="2:17" s="18" customFormat="1" ht="13.5" customHeight="1">
      <c r="B37" s="269"/>
      <c r="C37" s="297"/>
      <c r="D37" s="293"/>
      <c r="E37" s="131">
        <v>4</v>
      </c>
      <c r="F37" s="134" t="s">
        <v>241</v>
      </c>
      <c r="G37" s="33" t="s">
        <v>247</v>
      </c>
      <c r="H37" s="152">
        <v>356579653</v>
      </c>
      <c r="I37" s="28">
        <f t="shared" ref="I37" si="43">IFERROR(H37/H39,"-")</f>
        <v>7.8862360400736187E-2</v>
      </c>
      <c r="J37" s="140">
        <v>5909</v>
      </c>
      <c r="K37" s="28">
        <f t="shared" ref="K37" si="44">IFERROR(J37/J39,"-")</f>
        <v>0.38867328816680918</v>
      </c>
      <c r="L37" s="140">
        <f t="shared" si="0"/>
        <v>60345.177356574713</v>
      </c>
      <c r="M37" s="98">
        <f t="shared" si="40"/>
        <v>4.4565619084251572E-2</v>
      </c>
      <c r="P37" s="46"/>
      <c r="Q37" s="46"/>
    </row>
    <row r="38" spans="2:17" s="18" customFormat="1" ht="13.5" customHeight="1">
      <c r="B38" s="269"/>
      <c r="C38" s="297"/>
      <c r="D38" s="293"/>
      <c r="E38" s="132">
        <v>5</v>
      </c>
      <c r="F38" s="135" t="s">
        <v>242</v>
      </c>
      <c r="G38" s="34" t="s">
        <v>248</v>
      </c>
      <c r="H38" s="153">
        <v>340070100</v>
      </c>
      <c r="I38" s="45">
        <f t="shared" ref="I38" si="45">IFERROR(H38/H39,"-")</f>
        <v>7.5211051898450287E-2</v>
      </c>
      <c r="J38" s="141">
        <v>6116</v>
      </c>
      <c r="K38" s="45">
        <f t="shared" ref="K38" si="46">IFERROR(J38/J39,"-")</f>
        <v>0.40228902190357169</v>
      </c>
      <c r="L38" s="141">
        <f t="shared" si="0"/>
        <v>55603.351863963377</v>
      </c>
      <c r="M38" s="99">
        <f t="shared" si="40"/>
        <v>4.6126811020355832E-2</v>
      </c>
      <c r="P38" s="46"/>
      <c r="Q38" s="46"/>
    </row>
    <row r="39" spans="2:17" s="18" customFormat="1" ht="13.5" customHeight="1">
      <c r="B39" s="270"/>
      <c r="C39" s="298"/>
      <c r="D39" s="294"/>
      <c r="E39" s="143" t="s">
        <v>133</v>
      </c>
      <c r="F39" s="146"/>
      <c r="G39" s="149"/>
      <c r="H39" s="154">
        <v>4521544260</v>
      </c>
      <c r="I39" s="29" t="s">
        <v>181</v>
      </c>
      <c r="J39" s="192">
        <v>15203</v>
      </c>
      <c r="K39" s="29" t="s">
        <v>116</v>
      </c>
      <c r="L39" s="142">
        <f>IFERROR(H39/J39,"-")</f>
        <v>297411.31750312436</v>
      </c>
      <c r="M39" s="100">
        <f t="shared" si="40"/>
        <v>0.11466087441832402</v>
      </c>
      <c r="P39" s="46"/>
      <c r="Q39" s="46"/>
    </row>
    <row r="40" spans="2:17" s="18" customFormat="1" ht="13.5" customHeight="1">
      <c r="B40" s="295">
        <v>7</v>
      </c>
      <c r="C40" s="296" t="s">
        <v>122</v>
      </c>
      <c r="D40" s="299">
        <f>VLOOKUP(C40,'地区別_在宅(医科)'!$C$7:$BO$14,65,0)</f>
        <v>134913</v>
      </c>
      <c r="E40" s="130">
        <v>1</v>
      </c>
      <c r="F40" s="133" t="s">
        <v>238</v>
      </c>
      <c r="G40" s="136" t="s">
        <v>244</v>
      </c>
      <c r="H40" s="215">
        <v>588574935</v>
      </c>
      <c r="I40" s="27">
        <f t="shared" ref="I40" si="47">IFERROR(H40/H45,"-")</f>
        <v>0.1452411433979274</v>
      </c>
      <c r="J40" s="139">
        <v>6697</v>
      </c>
      <c r="K40" s="27">
        <f t="shared" ref="K40" si="48">IFERROR(J40/J45,"-")</f>
        <v>0.48343319136649099</v>
      </c>
      <c r="L40" s="139">
        <f t="shared" si="0"/>
        <v>87886.357324174998</v>
      </c>
      <c r="M40" s="97">
        <f>IFERROR(J40/$Q$10,0)</f>
        <v>4.963939724118506E-2</v>
      </c>
      <c r="P40" s="46"/>
      <c r="Q40" s="46"/>
    </row>
    <row r="41" spans="2:17" s="18" customFormat="1" ht="13.5" customHeight="1">
      <c r="B41" s="269"/>
      <c r="C41" s="297"/>
      <c r="D41" s="293"/>
      <c r="E41" s="131">
        <v>2</v>
      </c>
      <c r="F41" s="134" t="s">
        <v>237</v>
      </c>
      <c r="G41" s="32" t="s">
        <v>243</v>
      </c>
      <c r="H41" s="152">
        <v>573672209</v>
      </c>
      <c r="I41" s="28">
        <f t="shared" ref="I41" si="49">IFERROR(H41/H45,"-")</f>
        <v>0.14156363551358975</v>
      </c>
      <c r="J41" s="140">
        <v>9827</v>
      </c>
      <c r="K41" s="28">
        <f t="shared" ref="K41" si="50">IFERROR(J41/J45,"-")</f>
        <v>0.70937703024615606</v>
      </c>
      <c r="L41" s="140">
        <f t="shared" si="0"/>
        <v>58377.145517451921</v>
      </c>
      <c r="M41" s="98">
        <f t="shared" ref="M41:M45" si="51">IFERROR(J41/$Q$10,0)</f>
        <v>7.283953362537339E-2</v>
      </c>
      <c r="P41" s="46"/>
      <c r="Q41" s="46"/>
    </row>
    <row r="42" spans="2:17" s="18" customFormat="1" ht="13.5" customHeight="1">
      <c r="B42" s="269"/>
      <c r="C42" s="297"/>
      <c r="D42" s="293"/>
      <c r="E42" s="131">
        <v>3</v>
      </c>
      <c r="F42" s="134" t="s">
        <v>239</v>
      </c>
      <c r="G42" s="33" t="s">
        <v>245</v>
      </c>
      <c r="H42" s="152">
        <v>364610889</v>
      </c>
      <c r="I42" s="28">
        <f t="shared" ref="I42" si="52">IFERROR(H42/H45,"-")</f>
        <v>8.9974104000359434E-2</v>
      </c>
      <c r="J42" s="140">
        <v>8563</v>
      </c>
      <c r="K42" s="28">
        <f t="shared" ref="K42" si="53">IFERROR(J42/J45,"-")</f>
        <v>0.618133256334368</v>
      </c>
      <c r="L42" s="140">
        <f t="shared" si="0"/>
        <v>42579.807193740511</v>
      </c>
      <c r="M42" s="98">
        <f t="shared" si="51"/>
        <v>6.3470532861918422E-2</v>
      </c>
      <c r="P42" s="46"/>
      <c r="Q42" s="46"/>
    </row>
    <row r="43" spans="2:17" s="18" customFormat="1" ht="13.5" customHeight="1">
      <c r="B43" s="269"/>
      <c r="C43" s="297"/>
      <c r="D43" s="293"/>
      <c r="E43" s="131">
        <v>4</v>
      </c>
      <c r="F43" s="134" t="s">
        <v>242</v>
      </c>
      <c r="G43" s="33" t="s">
        <v>248</v>
      </c>
      <c r="H43" s="152">
        <v>277040447</v>
      </c>
      <c r="I43" s="28">
        <f t="shared" ref="I43" si="54">IFERROR(H43/H45,"-")</f>
        <v>6.8364568208724191E-2</v>
      </c>
      <c r="J43" s="140">
        <v>5343</v>
      </c>
      <c r="K43" s="28">
        <f t="shared" ref="K43" si="55">IFERROR(J43/J45,"-")</f>
        <v>0.38569262975528767</v>
      </c>
      <c r="L43" s="140">
        <f t="shared" si="0"/>
        <v>51851.103687067189</v>
      </c>
      <c r="M43" s="98">
        <f t="shared" si="51"/>
        <v>3.9603299904382827E-2</v>
      </c>
      <c r="P43" s="46"/>
      <c r="Q43" s="46"/>
    </row>
    <row r="44" spans="2:17" s="18" customFormat="1" ht="13.5" customHeight="1">
      <c r="B44" s="269"/>
      <c r="C44" s="297"/>
      <c r="D44" s="293"/>
      <c r="E44" s="132">
        <v>5</v>
      </c>
      <c r="F44" s="135" t="s">
        <v>241</v>
      </c>
      <c r="G44" s="34" t="s">
        <v>247</v>
      </c>
      <c r="H44" s="153">
        <v>271415223</v>
      </c>
      <c r="I44" s="45">
        <f t="shared" ref="I44" si="56">IFERROR(H44/H45,"-")</f>
        <v>6.6976445954368483E-2</v>
      </c>
      <c r="J44" s="141">
        <v>5314</v>
      </c>
      <c r="K44" s="45">
        <f t="shared" ref="K44" si="57">IFERROR(J44/J45,"-")</f>
        <v>0.38359922038547606</v>
      </c>
      <c r="L44" s="141">
        <f t="shared" si="0"/>
        <v>51075.503010914566</v>
      </c>
      <c r="M44" s="99">
        <f t="shared" si="51"/>
        <v>3.9388346564082036E-2</v>
      </c>
      <c r="P44" s="46"/>
      <c r="Q44" s="46"/>
    </row>
    <row r="45" spans="2:17" s="18" customFormat="1" ht="13.5" customHeight="1">
      <c r="B45" s="270"/>
      <c r="C45" s="298"/>
      <c r="D45" s="294"/>
      <c r="E45" s="143" t="s">
        <v>133</v>
      </c>
      <c r="F45" s="146"/>
      <c r="G45" s="149"/>
      <c r="H45" s="154">
        <v>4052398110</v>
      </c>
      <c r="I45" s="29" t="s">
        <v>181</v>
      </c>
      <c r="J45" s="192">
        <v>13853</v>
      </c>
      <c r="K45" s="29" t="s">
        <v>116</v>
      </c>
      <c r="L45" s="142">
        <f>IFERROR(H45/J45,"-")</f>
        <v>292528.55771313072</v>
      </c>
      <c r="M45" s="100">
        <f t="shared" si="51"/>
        <v>0.10268098700644118</v>
      </c>
      <c r="P45" s="46"/>
      <c r="Q45" s="46"/>
    </row>
    <row r="46" spans="2:17" s="18" customFormat="1" ht="13.5" customHeight="1">
      <c r="B46" s="295">
        <v>8</v>
      </c>
      <c r="C46" s="296" t="s">
        <v>123</v>
      </c>
      <c r="D46" s="299">
        <f>VLOOKUP(C46,'地区別_在宅(医科)'!$C$7:$BO$14,65,0)</f>
        <v>367590</v>
      </c>
      <c r="E46" s="130">
        <v>1</v>
      </c>
      <c r="F46" s="133" t="s">
        <v>238</v>
      </c>
      <c r="G46" s="136" t="s">
        <v>244</v>
      </c>
      <c r="H46" s="215">
        <v>2091058624</v>
      </c>
      <c r="I46" s="27">
        <f>IFERROR(H46/H51,"-")</f>
        <v>0.14724306504817947</v>
      </c>
      <c r="J46" s="139">
        <v>22013</v>
      </c>
      <c r="K46" s="27">
        <f t="shared" ref="K46" si="58">IFERROR(J46/J51,"-")</f>
        <v>0.48344094522774189</v>
      </c>
      <c r="L46" s="139">
        <f t="shared" si="0"/>
        <v>94991.98764366511</v>
      </c>
      <c r="M46" s="97">
        <f>IFERROR(J46/$Q$11,0)</f>
        <v>5.9884654098316059E-2</v>
      </c>
      <c r="P46" s="46"/>
      <c r="Q46" s="46"/>
    </row>
    <row r="47" spans="2:17" s="18" customFormat="1" ht="13.5" customHeight="1">
      <c r="B47" s="269"/>
      <c r="C47" s="297"/>
      <c r="D47" s="293"/>
      <c r="E47" s="131">
        <v>2</v>
      </c>
      <c r="F47" s="134" t="s">
        <v>237</v>
      </c>
      <c r="G47" s="32" t="s">
        <v>243</v>
      </c>
      <c r="H47" s="152">
        <v>2026881228</v>
      </c>
      <c r="I47" s="28">
        <f>IFERROR(H47/H51,"-")</f>
        <v>0.1427239777373826</v>
      </c>
      <c r="J47" s="140">
        <v>31731</v>
      </c>
      <c r="K47" s="28">
        <f t="shared" ref="K47" si="59">IFERROR(J47/J51,"-")</f>
        <v>0.69686388193437876</v>
      </c>
      <c r="L47" s="140">
        <f t="shared" si="0"/>
        <v>63877.004443604048</v>
      </c>
      <c r="M47" s="98">
        <f t="shared" ref="M47:M51" si="60">IFERROR(J47/$Q$11,0)</f>
        <v>8.632171713049866E-2</v>
      </c>
      <c r="P47" s="46"/>
      <c r="Q47" s="46"/>
    </row>
    <row r="48" spans="2:17" s="18" customFormat="1" ht="13.5" customHeight="1">
      <c r="B48" s="269"/>
      <c r="C48" s="297"/>
      <c r="D48" s="293"/>
      <c r="E48" s="131">
        <v>3</v>
      </c>
      <c r="F48" s="134" t="s">
        <v>239</v>
      </c>
      <c r="G48" s="33" t="s">
        <v>245</v>
      </c>
      <c r="H48" s="152">
        <v>1216931690</v>
      </c>
      <c r="I48" s="28">
        <f>IFERROR(H48/H51,"-")</f>
        <v>8.5690927042063159E-2</v>
      </c>
      <c r="J48" s="140">
        <v>27823</v>
      </c>
      <c r="K48" s="28">
        <f t="shared" ref="K48" si="61">IFERROR(J48/J51,"-")</f>
        <v>0.61103790574076511</v>
      </c>
      <c r="L48" s="140">
        <f t="shared" si="0"/>
        <v>43738.334830895299</v>
      </c>
      <c r="M48" s="98">
        <f t="shared" si="60"/>
        <v>7.5690307135667462E-2</v>
      </c>
      <c r="P48" s="46"/>
      <c r="Q48" s="46"/>
    </row>
    <row r="49" spans="2:17" s="18" customFormat="1" ht="13.5" customHeight="1">
      <c r="B49" s="269"/>
      <c r="C49" s="297"/>
      <c r="D49" s="293"/>
      <c r="E49" s="131">
        <v>4</v>
      </c>
      <c r="F49" s="134" t="s">
        <v>242</v>
      </c>
      <c r="G49" s="33" t="s">
        <v>248</v>
      </c>
      <c r="H49" s="152">
        <v>1033208431</v>
      </c>
      <c r="I49" s="28">
        <f>IFERROR(H49/H51,"-")</f>
        <v>7.2753950782615859E-2</v>
      </c>
      <c r="J49" s="140">
        <v>18096</v>
      </c>
      <c r="K49" s="28">
        <f t="shared" ref="K49" si="62">IFERROR(J49/J51,"-")</f>
        <v>0.39741731453419421</v>
      </c>
      <c r="L49" s="140">
        <f t="shared" si="0"/>
        <v>57095.956620247569</v>
      </c>
      <c r="M49" s="98">
        <f t="shared" si="60"/>
        <v>4.9228760303599121E-2</v>
      </c>
      <c r="P49" s="46"/>
      <c r="Q49" s="46"/>
    </row>
    <row r="50" spans="2:17" s="18" customFormat="1" ht="13.5" customHeight="1">
      <c r="B50" s="269"/>
      <c r="C50" s="297"/>
      <c r="D50" s="293"/>
      <c r="E50" s="132">
        <v>5</v>
      </c>
      <c r="F50" s="135" t="s">
        <v>240</v>
      </c>
      <c r="G50" s="34" t="s">
        <v>246</v>
      </c>
      <c r="H50" s="153">
        <v>982371527</v>
      </c>
      <c r="I50" s="45">
        <f>IFERROR(H50/H51,"-")</f>
        <v>6.917424169335025E-2</v>
      </c>
      <c r="J50" s="141">
        <v>10396</v>
      </c>
      <c r="K50" s="45">
        <f t="shared" ref="K50" si="63">IFERROR(J50/J51,"-")</f>
        <v>0.22831290903500681</v>
      </c>
      <c r="L50" s="141">
        <f t="shared" si="0"/>
        <v>94495.144959599842</v>
      </c>
      <c r="M50" s="99">
        <f t="shared" si="60"/>
        <v>2.8281509290241844E-2</v>
      </c>
      <c r="P50" s="46"/>
      <c r="Q50" s="46"/>
    </row>
    <row r="51" spans="2:17" s="18" customFormat="1" ht="13.5" customHeight="1" thickBot="1">
      <c r="B51" s="270"/>
      <c r="C51" s="300"/>
      <c r="D51" s="294"/>
      <c r="E51" s="144" t="s">
        <v>133</v>
      </c>
      <c r="F51" s="147"/>
      <c r="G51" s="150"/>
      <c r="H51" s="216">
        <v>14201406520</v>
      </c>
      <c r="I51" s="30" t="s">
        <v>181</v>
      </c>
      <c r="J51" s="178">
        <v>45534</v>
      </c>
      <c r="K51" s="30" t="s">
        <v>116</v>
      </c>
      <c r="L51" s="178">
        <f>IFERROR(H51/J51,"-")</f>
        <v>311885.76711907587</v>
      </c>
      <c r="M51" s="101">
        <f t="shared" si="60"/>
        <v>0.12387170488859871</v>
      </c>
      <c r="P51" s="46"/>
      <c r="Q51" s="46"/>
    </row>
    <row r="52" spans="2:17" s="18" customFormat="1" ht="13.5" customHeight="1" thickTop="1">
      <c r="B52" s="286" t="s">
        <v>113</v>
      </c>
      <c r="C52" s="287"/>
      <c r="D52" s="292">
        <f>'地区別_在宅(医科)'!BO15</f>
        <v>1303145</v>
      </c>
      <c r="E52" s="145">
        <v>1</v>
      </c>
      <c r="F52" s="148" t="s">
        <v>237</v>
      </c>
      <c r="G52" s="151" t="s">
        <v>243</v>
      </c>
      <c r="H52" s="155">
        <v>6855085791</v>
      </c>
      <c r="I52" s="31">
        <f t="shared" ref="I52" si="64">IFERROR(H52/H57,"-")</f>
        <v>0.15003147043062356</v>
      </c>
      <c r="J52" s="156">
        <v>108437</v>
      </c>
      <c r="K52" s="31">
        <f t="shared" ref="K52" si="65">IFERROR(J52/J57,"-")</f>
        <v>0.69998644400405385</v>
      </c>
      <c r="L52" s="156">
        <f t="shared" si="0"/>
        <v>63217.220976235047</v>
      </c>
      <c r="M52" s="102">
        <f>IFERROR(J52/$Q$12,0)</f>
        <v>8.3211768452474591E-2</v>
      </c>
      <c r="P52" s="46"/>
      <c r="Q52" s="46"/>
    </row>
    <row r="53" spans="2:17" s="18" customFormat="1" ht="13.5" customHeight="1">
      <c r="B53" s="288"/>
      <c r="C53" s="289"/>
      <c r="D53" s="293"/>
      <c r="E53" s="131">
        <v>2</v>
      </c>
      <c r="F53" s="134" t="s">
        <v>238</v>
      </c>
      <c r="G53" s="32" t="s">
        <v>244</v>
      </c>
      <c r="H53" s="152">
        <v>6661947465</v>
      </c>
      <c r="I53" s="28">
        <f t="shared" ref="I53" si="66">IFERROR(H53/H57,"-")</f>
        <v>0.14580441508372585</v>
      </c>
      <c r="J53" s="140">
        <v>73461</v>
      </c>
      <c r="K53" s="28">
        <f t="shared" ref="K53" si="67">IFERROR(J53/J57,"-")</f>
        <v>0.47420810390348128</v>
      </c>
      <c r="L53" s="140">
        <f t="shared" si="0"/>
        <v>90686.860579082771</v>
      </c>
      <c r="M53" s="98">
        <f t="shared" ref="M53:M55" si="68">IFERROR(J53/$Q$12,0)</f>
        <v>5.6372084457216962E-2</v>
      </c>
      <c r="P53" s="46"/>
      <c r="Q53" s="46"/>
    </row>
    <row r="54" spans="2:17" s="18" customFormat="1" ht="13.5" customHeight="1">
      <c r="B54" s="288"/>
      <c r="C54" s="289"/>
      <c r="D54" s="293"/>
      <c r="E54" s="131">
        <v>3</v>
      </c>
      <c r="F54" s="134" t="s">
        <v>239</v>
      </c>
      <c r="G54" s="33" t="s">
        <v>245</v>
      </c>
      <c r="H54" s="152">
        <v>4051946739</v>
      </c>
      <c r="I54" s="28">
        <f t="shared" ref="I54" si="69">IFERROR(H54/H57,"-")</f>
        <v>8.8681534541387344E-2</v>
      </c>
      <c r="J54" s="140">
        <v>93225</v>
      </c>
      <c r="K54" s="28">
        <f t="shared" ref="K54" si="70">IFERROR(J54/J57,"-")</f>
        <v>0.60178939146488675</v>
      </c>
      <c r="L54" s="140">
        <f t="shared" si="0"/>
        <v>43464.164537409495</v>
      </c>
      <c r="M54" s="98">
        <f t="shared" si="68"/>
        <v>7.1538470392780537E-2</v>
      </c>
      <c r="P54" s="46"/>
      <c r="Q54" s="46"/>
    </row>
    <row r="55" spans="2:17" s="18" customFormat="1" ht="13.5" customHeight="1">
      <c r="B55" s="288"/>
      <c r="C55" s="289"/>
      <c r="D55" s="293"/>
      <c r="E55" s="131">
        <v>4</v>
      </c>
      <c r="F55" s="134" t="s">
        <v>242</v>
      </c>
      <c r="G55" s="33" t="s">
        <v>248</v>
      </c>
      <c r="H55" s="152">
        <v>3302031745</v>
      </c>
      <c r="I55" s="28">
        <f t="shared" ref="I55" si="71">IFERROR(H55/H57,"-")</f>
        <v>7.2268778716287813E-2</v>
      </c>
      <c r="J55" s="140">
        <v>60218</v>
      </c>
      <c r="K55" s="28">
        <f t="shared" ref="K55" si="72">IFERROR(J55/J57,"-")</f>
        <v>0.38872141137283506</v>
      </c>
      <c r="L55" s="140">
        <f t="shared" si="0"/>
        <v>54834.629927928523</v>
      </c>
      <c r="M55" s="98">
        <f t="shared" si="68"/>
        <v>4.6209746421158042E-2</v>
      </c>
      <c r="P55" s="46"/>
      <c r="Q55" s="46"/>
    </row>
    <row r="56" spans="2:17" s="18" customFormat="1" ht="13.5" customHeight="1">
      <c r="B56" s="288"/>
      <c r="C56" s="289"/>
      <c r="D56" s="293"/>
      <c r="E56" s="132">
        <v>5</v>
      </c>
      <c r="F56" s="135" t="s">
        <v>241</v>
      </c>
      <c r="G56" s="34" t="s">
        <v>247</v>
      </c>
      <c r="H56" s="153">
        <v>3125911685</v>
      </c>
      <c r="I56" s="45">
        <f t="shared" ref="I56" si="73">IFERROR(H56/H57,"-")</f>
        <v>6.8414187777568858E-2</v>
      </c>
      <c r="J56" s="141">
        <v>58365</v>
      </c>
      <c r="K56" s="45">
        <f t="shared" ref="K56" si="74">IFERROR(J56/J57,"-")</f>
        <v>0.37675985875943269</v>
      </c>
      <c r="L56" s="141">
        <f t="shared" si="0"/>
        <v>53557.983123447273</v>
      </c>
      <c r="M56" s="99">
        <f>IFERROR(J56/$Q$12,0)</f>
        <v>4.4787801817909749E-2</v>
      </c>
      <c r="P56" s="46"/>
      <c r="Q56" s="46"/>
    </row>
    <row r="57" spans="2:17" s="18" customFormat="1" ht="13.5" customHeight="1">
      <c r="B57" s="290"/>
      <c r="C57" s="291"/>
      <c r="D57" s="294"/>
      <c r="E57" s="143" t="s">
        <v>133</v>
      </c>
      <c r="F57" s="35"/>
      <c r="G57" s="36"/>
      <c r="H57" s="154">
        <v>45690985840</v>
      </c>
      <c r="I57" s="29" t="s">
        <v>181</v>
      </c>
      <c r="J57" s="192">
        <v>154913</v>
      </c>
      <c r="K57" s="29" t="s">
        <v>116</v>
      </c>
      <c r="L57" s="142">
        <f>'地区別_在宅(医科)'!BV15</f>
        <v>294946.10420042218</v>
      </c>
      <c r="M57" s="100">
        <f>'地区別_在宅(医科)'!BR15</f>
        <v>0.11887625705504759</v>
      </c>
      <c r="P57" s="46"/>
      <c r="Q57" s="46"/>
    </row>
    <row r="58" spans="2:17" s="18" customFormat="1">
      <c r="P58" s="46"/>
      <c r="Q58" s="46"/>
    </row>
  </sheetData>
  <mergeCells count="27">
    <mergeCell ref="F3:G3"/>
    <mergeCell ref="B4:B9"/>
    <mergeCell ref="C4:C9"/>
    <mergeCell ref="D4:D9"/>
    <mergeCell ref="B10:B15"/>
    <mergeCell ref="C10:C15"/>
    <mergeCell ref="D10:D15"/>
    <mergeCell ref="B16:B21"/>
    <mergeCell ref="C16:C21"/>
    <mergeCell ref="D16:D21"/>
    <mergeCell ref="B22:B27"/>
    <mergeCell ref="C22:C27"/>
    <mergeCell ref="D22:D27"/>
    <mergeCell ref="B28:B33"/>
    <mergeCell ref="C28:C33"/>
    <mergeCell ref="D28:D33"/>
    <mergeCell ref="B34:B39"/>
    <mergeCell ref="C34:C39"/>
    <mergeCell ref="D34:D39"/>
    <mergeCell ref="B52:C57"/>
    <mergeCell ref="D52:D57"/>
    <mergeCell ref="B40:B45"/>
    <mergeCell ref="C40:C45"/>
    <mergeCell ref="D40:D45"/>
    <mergeCell ref="B46:B51"/>
    <mergeCell ref="C46:C51"/>
    <mergeCell ref="D46:D51"/>
  </mergeCells>
  <phoneticPr fontId="3"/>
  <pageMargins left="0.39370078740157483" right="0.47244094488188981" top="0.43307086614173229" bottom="0.31496062992125984" header="0.31496062992125984" footer="0.19685039370078741"/>
  <pageSetup paperSize="9" scale="66" orientation="portrait" r:id="rId1"/>
  <headerFooter>
    <oddHeader>&amp;R&amp;"ＭＳ 明朝,標準"&amp;12 2-17.在宅医療に係る分析</oddHeader>
  </headerFooter>
  <ignoredErrors>
    <ignoredError sqref="D4 I4:I8 K4:M8 L9:M9 D10 I10:I14 K10:M12 Q12 K13:M14 L15:M15 D16 I16:I20 K16:M20 L21:M21 D22 I22:I26 K22:M26 L27:M27 D28 I28:I32 K28:M32 L33:M33 D34 I34:I38 K34:M38 L39:M39 D40 I40:I44 K40:M44 L45:M45 D46 I46:I50 K46:M50 L51:M51 D52 I52:I56 K52:M56" emptyCellReference="1"/>
    <ignoredError sqref="F4:F8 F10:F14 F16:F20 F22:F26 F28:F32 F34:F38 F40:F44 F46:F50 F52:F56"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B1:S465"/>
  <sheetViews>
    <sheetView showGridLines="0" zoomScaleNormal="100" zoomScaleSheetLayoutView="100" workbookViewId="0"/>
  </sheetViews>
  <sheetFormatPr defaultColWidth="9" defaultRowHeight="13.5"/>
  <cols>
    <col min="1" max="1" width="4.625" style="7" customWidth="1"/>
    <col min="2" max="2" width="3.625" style="7" customWidth="1"/>
    <col min="3" max="3" width="12.125" style="7" customWidth="1"/>
    <col min="4" max="4" width="10.625" style="7" customWidth="1"/>
    <col min="5" max="5" width="4.625" style="7" customWidth="1"/>
    <col min="6" max="6" width="5.625" style="7" customWidth="1"/>
    <col min="7" max="7" width="23.25" style="7" bestFit="1" customWidth="1"/>
    <col min="8" max="8" width="16" style="7" customWidth="1"/>
    <col min="9" max="13" width="12.375" style="7" customWidth="1"/>
    <col min="14" max="15" width="9" style="7"/>
    <col min="16" max="16" width="5.375" style="11" customWidth="1"/>
    <col min="17" max="17" width="14.5" style="11" customWidth="1"/>
    <col min="18" max="18" width="12.625" style="11" customWidth="1"/>
    <col min="19" max="16384" width="9" style="7"/>
  </cols>
  <sheetData>
    <row r="1" spans="2:18" ht="16.5" customHeight="1">
      <c r="B1" s="19" t="s">
        <v>171</v>
      </c>
      <c r="C1" s="86"/>
      <c r="D1" s="86"/>
    </row>
    <row r="2" spans="2:18" ht="16.5" customHeight="1">
      <c r="B2" s="19" t="s">
        <v>172</v>
      </c>
      <c r="C2" s="86"/>
      <c r="D2" s="86"/>
      <c r="F2" s="7" t="s">
        <v>151</v>
      </c>
      <c r="P2" s="7" t="s">
        <v>154</v>
      </c>
    </row>
    <row r="3" spans="2:18" ht="45">
      <c r="B3" s="12"/>
      <c r="C3" s="85" t="s">
        <v>110</v>
      </c>
      <c r="D3" s="54" t="s">
        <v>153</v>
      </c>
      <c r="E3" s="13" t="s">
        <v>83</v>
      </c>
      <c r="F3" s="301" t="s">
        <v>85</v>
      </c>
      <c r="G3" s="285"/>
      <c r="H3" s="14" t="s">
        <v>141</v>
      </c>
      <c r="I3" s="60" t="s">
        <v>150</v>
      </c>
      <c r="J3" s="52" t="s">
        <v>86</v>
      </c>
      <c r="K3" s="60" t="s">
        <v>180</v>
      </c>
      <c r="L3" s="44" t="s">
        <v>140</v>
      </c>
      <c r="M3" s="44" t="s">
        <v>152</v>
      </c>
      <c r="P3" s="91"/>
      <c r="Q3" s="95" t="s">
        <v>110</v>
      </c>
      <c r="R3" s="103" t="s">
        <v>155</v>
      </c>
    </row>
    <row r="4" spans="2:18" s="18" customFormat="1" ht="13.5" customHeight="1">
      <c r="B4" s="295">
        <v>1</v>
      </c>
      <c r="C4" s="296" t="s">
        <v>59</v>
      </c>
      <c r="D4" s="299">
        <f>VLOOKUP(C4,'市区町村別_在宅(医科)'!$C$7:$BO$80,65,0)</f>
        <v>367590</v>
      </c>
      <c r="E4" s="130">
        <v>1</v>
      </c>
      <c r="F4" s="133" t="s">
        <v>238</v>
      </c>
      <c r="G4" s="136" t="s">
        <v>244</v>
      </c>
      <c r="H4" s="215">
        <v>2091058624</v>
      </c>
      <c r="I4" s="27">
        <f>IFERROR(H4/H9,"-")</f>
        <v>0.14724306504817947</v>
      </c>
      <c r="J4" s="139">
        <v>22013</v>
      </c>
      <c r="K4" s="27">
        <f>IFERROR(J4/J9,"-")</f>
        <v>0.48344094522774189</v>
      </c>
      <c r="L4" s="139">
        <f>IFERROR(H4/J4,"-")</f>
        <v>94991.98764366511</v>
      </c>
      <c r="M4" s="97">
        <f t="shared" ref="M4:M9" si="0">IFERROR(J4/$R$4,0)</f>
        <v>5.9884654098316059E-2</v>
      </c>
      <c r="P4" s="120">
        <v>1</v>
      </c>
      <c r="Q4" s="47" t="s">
        <v>90</v>
      </c>
      <c r="R4" s="122">
        <f>'市区町村別_在宅(医科)'!BO7</f>
        <v>367590</v>
      </c>
    </row>
    <row r="5" spans="2:18" s="18" customFormat="1" ht="13.5" customHeight="1">
      <c r="B5" s="269"/>
      <c r="C5" s="297"/>
      <c r="D5" s="305"/>
      <c r="E5" s="131">
        <v>2</v>
      </c>
      <c r="F5" s="134" t="s">
        <v>237</v>
      </c>
      <c r="G5" s="32" t="s">
        <v>243</v>
      </c>
      <c r="H5" s="152">
        <v>2026881228</v>
      </c>
      <c r="I5" s="28">
        <f>IFERROR(H5/H9,"-")</f>
        <v>0.1427239777373826</v>
      </c>
      <c r="J5" s="140">
        <v>31731</v>
      </c>
      <c r="K5" s="28">
        <f>IFERROR(J5/J9,"-")</f>
        <v>0.69686388193437876</v>
      </c>
      <c r="L5" s="140">
        <f t="shared" ref="L5:L8" si="1">IFERROR(H5/J5,"-")</f>
        <v>63877.004443604048</v>
      </c>
      <c r="M5" s="98">
        <f t="shared" si="0"/>
        <v>8.632171713049866E-2</v>
      </c>
      <c r="P5" s="120">
        <v>2</v>
      </c>
      <c r="Q5" s="47" t="s">
        <v>91</v>
      </c>
      <c r="R5" s="122">
        <f>'市区町村別_在宅(医科)'!BO8</f>
        <v>13946</v>
      </c>
    </row>
    <row r="6" spans="2:18" s="18" customFormat="1" ht="13.5" customHeight="1">
      <c r="B6" s="269"/>
      <c r="C6" s="297"/>
      <c r="D6" s="305"/>
      <c r="E6" s="131">
        <v>3</v>
      </c>
      <c r="F6" s="134" t="s">
        <v>239</v>
      </c>
      <c r="G6" s="33" t="s">
        <v>245</v>
      </c>
      <c r="H6" s="152">
        <v>1216931690</v>
      </c>
      <c r="I6" s="28">
        <f>IFERROR(H6/H9,"-")</f>
        <v>8.5690927042063159E-2</v>
      </c>
      <c r="J6" s="140">
        <v>27823</v>
      </c>
      <c r="K6" s="28">
        <f>IFERROR(J6/J9,"-")</f>
        <v>0.61103790574076511</v>
      </c>
      <c r="L6" s="140">
        <f t="shared" si="1"/>
        <v>43738.334830895299</v>
      </c>
      <c r="M6" s="98">
        <f t="shared" si="0"/>
        <v>7.5690307135667462E-2</v>
      </c>
      <c r="P6" s="120">
        <v>3</v>
      </c>
      <c r="Q6" s="47" t="s">
        <v>92</v>
      </c>
      <c r="R6" s="122">
        <f>'市区町村別_在宅(医科)'!BO9</f>
        <v>8818</v>
      </c>
    </row>
    <row r="7" spans="2:18" s="18" customFormat="1" ht="13.5" customHeight="1">
      <c r="B7" s="269"/>
      <c r="C7" s="297"/>
      <c r="D7" s="305"/>
      <c r="E7" s="131">
        <v>4</v>
      </c>
      <c r="F7" s="134" t="s">
        <v>242</v>
      </c>
      <c r="G7" s="33" t="s">
        <v>248</v>
      </c>
      <c r="H7" s="152">
        <v>1033208431</v>
      </c>
      <c r="I7" s="28">
        <f>IFERROR(H7/H9,"-")</f>
        <v>7.2753950782615859E-2</v>
      </c>
      <c r="J7" s="140">
        <v>18096</v>
      </c>
      <c r="K7" s="28">
        <f>IFERROR(J7/J9,"-")</f>
        <v>0.39741731453419421</v>
      </c>
      <c r="L7" s="140">
        <f t="shared" si="1"/>
        <v>57095.956620247569</v>
      </c>
      <c r="M7" s="98">
        <f t="shared" si="0"/>
        <v>4.9228760303599121E-2</v>
      </c>
      <c r="P7" s="120">
        <v>4</v>
      </c>
      <c r="Q7" s="47" t="s">
        <v>93</v>
      </c>
      <c r="R7" s="122">
        <f>'市区町村別_在宅(医科)'!BO10</f>
        <v>10015</v>
      </c>
    </row>
    <row r="8" spans="2:18" s="18" customFormat="1" ht="13.5" customHeight="1">
      <c r="B8" s="269"/>
      <c r="C8" s="297"/>
      <c r="D8" s="305"/>
      <c r="E8" s="132">
        <v>5</v>
      </c>
      <c r="F8" s="135" t="s">
        <v>240</v>
      </c>
      <c r="G8" s="34" t="s">
        <v>246</v>
      </c>
      <c r="H8" s="153">
        <v>982371527</v>
      </c>
      <c r="I8" s="45">
        <f>IFERROR(H8/H9,"-")</f>
        <v>6.917424169335025E-2</v>
      </c>
      <c r="J8" s="141">
        <v>10396</v>
      </c>
      <c r="K8" s="45">
        <f>IFERROR(J8/J9,"-")</f>
        <v>0.22831290903500681</v>
      </c>
      <c r="L8" s="141">
        <f t="shared" si="1"/>
        <v>94495.144959599842</v>
      </c>
      <c r="M8" s="99">
        <f t="shared" si="0"/>
        <v>2.8281509290241844E-2</v>
      </c>
      <c r="P8" s="120">
        <v>5</v>
      </c>
      <c r="Q8" s="47" t="s">
        <v>94</v>
      </c>
      <c r="R8" s="122">
        <f>'市区町村別_在宅(医科)'!BO11</f>
        <v>8822</v>
      </c>
    </row>
    <row r="9" spans="2:18" s="18" customFormat="1" ht="13.5" customHeight="1">
      <c r="B9" s="270"/>
      <c r="C9" s="298"/>
      <c r="D9" s="306"/>
      <c r="E9" s="143" t="s">
        <v>188</v>
      </c>
      <c r="F9" s="146"/>
      <c r="G9" s="149"/>
      <c r="H9" s="154">
        <v>14201406520</v>
      </c>
      <c r="I9" s="29" t="s">
        <v>181</v>
      </c>
      <c r="J9" s="192">
        <v>45534</v>
      </c>
      <c r="K9" s="29" t="s">
        <v>116</v>
      </c>
      <c r="L9" s="142">
        <f>IFERROR(H9/J9,"-")</f>
        <v>311885.76711907587</v>
      </c>
      <c r="M9" s="100">
        <f t="shared" si="0"/>
        <v>0.12387170488859871</v>
      </c>
      <c r="P9" s="120">
        <v>6</v>
      </c>
      <c r="Q9" s="47" t="s">
        <v>95</v>
      </c>
      <c r="R9" s="122">
        <f>'市区町村別_在宅(医科)'!BO12</f>
        <v>12352</v>
      </c>
    </row>
    <row r="10" spans="2:18" s="18" customFormat="1" ht="13.5" customHeight="1">
      <c r="B10" s="295">
        <v>2</v>
      </c>
      <c r="C10" s="296" t="s">
        <v>91</v>
      </c>
      <c r="D10" s="299">
        <f>VLOOKUP(C10,'市区町村別_在宅(医科)'!$C$7:$BO$80,65,0)</f>
        <v>13946</v>
      </c>
      <c r="E10" s="130">
        <v>1</v>
      </c>
      <c r="F10" s="133" t="s">
        <v>238</v>
      </c>
      <c r="G10" s="136" t="s">
        <v>244</v>
      </c>
      <c r="H10" s="215">
        <v>72067642</v>
      </c>
      <c r="I10" s="27">
        <f t="shared" ref="I10" si="2">IFERROR(H10/H15,"-")</f>
        <v>0.15254839511170434</v>
      </c>
      <c r="J10" s="139">
        <v>758</v>
      </c>
      <c r="K10" s="27">
        <f t="shared" ref="K10" si="3">IFERROR(J10/J15,"-")</f>
        <v>0.4716863721219664</v>
      </c>
      <c r="L10" s="139">
        <f t="shared" ref="L10:L73" si="4">IFERROR(H10/J10,"-")</f>
        <v>95076.044854881271</v>
      </c>
      <c r="M10" s="97">
        <f t="shared" ref="M10:M15" si="5">IFERROR(J10/$R$5,0)</f>
        <v>5.4352502509680198E-2</v>
      </c>
      <c r="P10" s="120">
        <v>7</v>
      </c>
      <c r="Q10" s="47" t="s">
        <v>96</v>
      </c>
      <c r="R10" s="122">
        <f>'市区町村別_在宅(医科)'!BO13</f>
        <v>11002</v>
      </c>
    </row>
    <row r="11" spans="2:18" s="18" customFormat="1" ht="13.5" customHeight="1">
      <c r="B11" s="269"/>
      <c r="C11" s="297"/>
      <c r="D11" s="305"/>
      <c r="E11" s="131">
        <v>2</v>
      </c>
      <c r="F11" s="134" t="s">
        <v>237</v>
      </c>
      <c r="G11" s="32" t="s">
        <v>243</v>
      </c>
      <c r="H11" s="152">
        <v>68527109</v>
      </c>
      <c r="I11" s="28">
        <f t="shared" ref="I11" si="6">IFERROR(H11/H15,"-")</f>
        <v>0.14505401050300537</v>
      </c>
      <c r="J11" s="140">
        <v>1093</v>
      </c>
      <c r="K11" s="28">
        <f t="shared" ref="K11" si="7">IFERROR(J11/J15,"-")</f>
        <v>0.68014934660858739</v>
      </c>
      <c r="L11" s="140">
        <f t="shared" si="4"/>
        <v>62696.348581884718</v>
      </c>
      <c r="M11" s="98">
        <f t="shared" si="5"/>
        <v>7.8373727233615367E-2</v>
      </c>
      <c r="P11" s="120">
        <v>8</v>
      </c>
      <c r="Q11" s="47" t="s">
        <v>60</v>
      </c>
      <c r="R11" s="122">
        <f>'市区町村別_在宅(医科)'!BO14</f>
        <v>9040</v>
      </c>
    </row>
    <row r="12" spans="2:18" s="18" customFormat="1" ht="13.5" customHeight="1">
      <c r="B12" s="269"/>
      <c r="C12" s="297"/>
      <c r="D12" s="305"/>
      <c r="E12" s="131">
        <v>3</v>
      </c>
      <c r="F12" s="134" t="s">
        <v>239</v>
      </c>
      <c r="G12" s="33" t="s">
        <v>245</v>
      </c>
      <c r="H12" s="152">
        <v>48754407</v>
      </c>
      <c r="I12" s="28">
        <f t="shared" ref="I12" si="8">IFERROR(H12/H15,"-")</f>
        <v>0.10320035921909092</v>
      </c>
      <c r="J12" s="140">
        <v>994</v>
      </c>
      <c r="K12" s="28">
        <f t="shared" ref="K12" si="9">IFERROR(J12/J15,"-")</f>
        <v>0.61854387056627258</v>
      </c>
      <c r="L12" s="140">
        <f t="shared" si="4"/>
        <v>49048.69919517103</v>
      </c>
      <c r="M12" s="98">
        <f t="shared" si="5"/>
        <v>7.1274917539079302E-2</v>
      </c>
      <c r="P12" s="120">
        <v>9</v>
      </c>
      <c r="Q12" s="47" t="s">
        <v>97</v>
      </c>
      <c r="R12" s="122">
        <f>'市区町村別_在宅(医科)'!BO15</f>
        <v>5832</v>
      </c>
    </row>
    <row r="13" spans="2:18" s="18" customFormat="1" ht="13.5" customHeight="1">
      <c r="B13" s="269"/>
      <c r="C13" s="297"/>
      <c r="D13" s="305"/>
      <c r="E13" s="131">
        <v>4</v>
      </c>
      <c r="F13" s="134" t="s">
        <v>242</v>
      </c>
      <c r="G13" s="33" t="s">
        <v>248</v>
      </c>
      <c r="H13" s="152">
        <v>38310801</v>
      </c>
      <c r="I13" s="28">
        <f t="shared" ref="I13" si="10">IFERROR(H13/H15,"-")</f>
        <v>8.1093970134250792E-2</v>
      </c>
      <c r="J13" s="140">
        <v>592</v>
      </c>
      <c r="K13" s="28">
        <f t="shared" ref="K13" si="11">IFERROR(J13/J15,"-")</f>
        <v>0.36838830118232729</v>
      </c>
      <c r="L13" s="140">
        <f t="shared" si="4"/>
        <v>64714.19087837838</v>
      </c>
      <c r="M13" s="98">
        <f t="shared" si="5"/>
        <v>4.2449447870357093E-2</v>
      </c>
      <c r="P13" s="120">
        <v>10</v>
      </c>
      <c r="Q13" s="47" t="s">
        <v>61</v>
      </c>
      <c r="R13" s="122">
        <f>'市区町村別_在宅(医科)'!BO16</f>
        <v>13483</v>
      </c>
    </row>
    <row r="14" spans="2:18" s="18" customFormat="1" ht="13.5" customHeight="1">
      <c r="B14" s="269"/>
      <c r="C14" s="297"/>
      <c r="D14" s="305"/>
      <c r="E14" s="132">
        <v>5</v>
      </c>
      <c r="F14" s="135" t="s">
        <v>240</v>
      </c>
      <c r="G14" s="34" t="s">
        <v>246</v>
      </c>
      <c r="H14" s="153">
        <v>32915325</v>
      </c>
      <c r="I14" s="45">
        <f t="shared" ref="I14" si="12">IFERROR(H14/H15,"-")</f>
        <v>6.9673155163452682E-2</v>
      </c>
      <c r="J14" s="141">
        <v>375</v>
      </c>
      <c r="K14" s="45">
        <f t="shared" ref="K14" si="13">IFERROR(J14/J15,"-")</f>
        <v>0.23335407591785937</v>
      </c>
      <c r="L14" s="141">
        <f t="shared" si="4"/>
        <v>87774.2</v>
      </c>
      <c r="M14" s="99">
        <f t="shared" si="5"/>
        <v>2.6889430661121469E-2</v>
      </c>
      <c r="P14" s="120">
        <v>11</v>
      </c>
      <c r="Q14" s="47" t="s">
        <v>62</v>
      </c>
      <c r="R14" s="122">
        <f>'市区町村別_在宅(医科)'!BO17</f>
        <v>23211</v>
      </c>
    </row>
    <row r="15" spans="2:18" s="18" customFormat="1" ht="13.5" customHeight="1">
      <c r="B15" s="270"/>
      <c r="C15" s="298"/>
      <c r="D15" s="306"/>
      <c r="E15" s="143" t="s">
        <v>188</v>
      </c>
      <c r="F15" s="146"/>
      <c r="G15" s="149"/>
      <c r="H15" s="154">
        <v>472424780</v>
      </c>
      <c r="I15" s="29" t="s">
        <v>181</v>
      </c>
      <c r="J15" s="192">
        <v>1607</v>
      </c>
      <c r="K15" s="29" t="s">
        <v>116</v>
      </c>
      <c r="L15" s="142">
        <f t="shared" si="4"/>
        <v>293979.32794026134</v>
      </c>
      <c r="M15" s="100">
        <f t="shared" si="5"/>
        <v>0.1152301735264592</v>
      </c>
      <c r="P15" s="120">
        <v>12</v>
      </c>
      <c r="Q15" s="47" t="s">
        <v>98</v>
      </c>
      <c r="R15" s="122">
        <f>'市区町村別_在宅(医科)'!BO18</f>
        <v>12001</v>
      </c>
    </row>
    <row r="16" spans="2:18" s="18" customFormat="1" ht="13.5" customHeight="1">
      <c r="B16" s="295">
        <v>3</v>
      </c>
      <c r="C16" s="296" t="s">
        <v>92</v>
      </c>
      <c r="D16" s="299">
        <f>VLOOKUP(C16,'市区町村別_在宅(医科)'!$C$7:$BO$80,65,0)</f>
        <v>8818</v>
      </c>
      <c r="E16" s="130">
        <v>1</v>
      </c>
      <c r="F16" s="133" t="s">
        <v>238</v>
      </c>
      <c r="G16" s="136" t="s">
        <v>244</v>
      </c>
      <c r="H16" s="215">
        <v>48134254</v>
      </c>
      <c r="I16" s="27">
        <f t="shared" ref="I16" si="14">IFERROR(H16/H21,"-")</f>
        <v>0.14591582446856077</v>
      </c>
      <c r="J16" s="139">
        <v>506</v>
      </c>
      <c r="K16" s="27">
        <f t="shared" ref="K16" si="15">IFERROR(J16/J21,"-")</f>
        <v>0.43284858853721131</v>
      </c>
      <c r="L16" s="139">
        <f t="shared" si="4"/>
        <v>95126.984189723327</v>
      </c>
      <c r="M16" s="97">
        <f>IFERROR(J16/$R$6,0)</f>
        <v>5.7382626445906103E-2</v>
      </c>
      <c r="P16" s="120">
        <v>13</v>
      </c>
      <c r="Q16" s="47" t="s">
        <v>99</v>
      </c>
      <c r="R16" s="122">
        <f>'市区町村別_在宅(医科)'!BO19</f>
        <v>20792</v>
      </c>
    </row>
    <row r="17" spans="2:18" s="18" customFormat="1" ht="13.5" customHeight="1">
      <c r="B17" s="269"/>
      <c r="C17" s="297"/>
      <c r="D17" s="305"/>
      <c r="E17" s="131">
        <v>2</v>
      </c>
      <c r="F17" s="134" t="s">
        <v>237</v>
      </c>
      <c r="G17" s="32" t="s">
        <v>243</v>
      </c>
      <c r="H17" s="152">
        <v>46895816</v>
      </c>
      <c r="I17" s="28">
        <f t="shared" ref="I17" si="16">IFERROR(H17/H21,"-")</f>
        <v>0.14216158114273308</v>
      </c>
      <c r="J17" s="140">
        <v>789</v>
      </c>
      <c r="K17" s="28">
        <f t="shared" ref="K17" si="17">IFERROR(J17/J21,"-")</f>
        <v>0.67493584260051331</v>
      </c>
      <c r="L17" s="140">
        <f t="shared" si="4"/>
        <v>59437.02915082383</v>
      </c>
      <c r="M17" s="98">
        <f t="shared" ref="M17:M21" si="18">IFERROR(J17/$R$6,0)</f>
        <v>8.9476071671580851E-2</v>
      </c>
      <c r="P17" s="120">
        <v>14</v>
      </c>
      <c r="Q17" s="47" t="s">
        <v>100</v>
      </c>
      <c r="R17" s="122">
        <f>'市区町村別_在宅(医科)'!BO20</f>
        <v>15727</v>
      </c>
    </row>
    <row r="18" spans="2:18" s="18" customFormat="1" ht="13.5" customHeight="1">
      <c r="B18" s="269"/>
      <c r="C18" s="297"/>
      <c r="D18" s="305"/>
      <c r="E18" s="131">
        <v>3</v>
      </c>
      <c r="F18" s="134" t="s">
        <v>239</v>
      </c>
      <c r="G18" s="33" t="s">
        <v>245</v>
      </c>
      <c r="H18" s="152">
        <v>25308335</v>
      </c>
      <c r="I18" s="28">
        <f t="shared" ref="I18" si="19">IFERROR(H18/H21,"-")</f>
        <v>7.6720552632882466E-2</v>
      </c>
      <c r="J18" s="140">
        <v>679</v>
      </c>
      <c r="K18" s="28">
        <f t="shared" ref="K18" si="20">IFERROR(J18/J21,"-")</f>
        <v>0.58083832335329344</v>
      </c>
      <c r="L18" s="140">
        <f t="shared" si="4"/>
        <v>37272.952871870395</v>
      </c>
      <c r="M18" s="98">
        <f t="shared" si="18"/>
        <v>7.700158766160127E-2</v>
      </c>
      <c r="P18" s="120">
        <v>15</v>
      </c>
      <c r="Q18" s="47" t="s">
        <v>101</v>
      </c>
      <c r="R18" s="122">
        <f>'市区町村別_在宅(医科)'!BO21</f>
        <v>25355</v>
      </c>
    </row>
    <row r="19" spans="2:18" s="18" customFormat="1" ht="13.5" customHeight="1">
      <c r="B19" s="269"/>
      <c r="C19" s="297"/>
      <c r="D19" s="305"/>
      <c r="E19" s="131">
        <v>4</v>
      </c>
      <c r="F19" s="134" t="s">
        <v>242</v>
      </c>
      <c r="G19" s="33" t="s">
        <v>248</v>
      </c>
      <c r="H19" s="152">
        <v>22796529</v>
      </c>
      <c r="I19" s="28">
        <f t="shared" ref="I19" si="21">IFERROR(H19/H21,"-")</f>
        <v>6.9106177984112005E-2</v>
      </c>
      <c r="J19" s="140">
        <v>462</v>
      </c>
      <c r="K19" s="28">
        <f t="shared" ref="K19" si="22">IFERROR(J19/J21,"-")</f>
        <v>0.39520958083832336</v>
      </c>
      <c r="L19" s="140">
        <f t="shared" si="4"/>
        <v>49343.13636363636</v>
      </c>
      <c r="M19" s="98">
        <f t="shared" si="18"/>
        <v>5.2392832841914268E-2</v>
      </c>
      <c r="P19" s="120">
        <v>16</v>
      </c>
      <c r="Q19" s="47" t="s">
        <v>63</v>
      </c>
      <c r="R19" s="122">
        <f>'市区町村別_在宅(医科)'!BO22</f>
        <v>16971</v>
      </c>
    </row>
    <row r="20" spans="2:18" s="18" customFormat="1" ht="13.5" customHeight="1">
      <c r="B20" s="269"/>
      <c r="C20" s="297"/>
      <c r="D20" s="305"/>
      <c r="E20" s="132">
        <v>5</v>
      </c>
      <c r="F20" s="135" t="s">
        <v>241</v>
      </c>
      <c r="G20" s="34" t="s">
        <v>247</v>
      </c>
      <c r="H20" s="153">
        <v>22164663</v>
      </c>
      <c r="I20" s="45">
        <f t="shared" ref="I20" si="23">IFERROR(H20/H21,"-")</f>
        <v>6.7190717772686454E-2</v>
      </c>
      <c r="J20" s="141">
        <v>457</v>
      </c>
      <c r="K20" s="45">
        <f t="shared" ref="K20" si="24">IFERROR(J20/J21,"-")</f>
        <v>0.39093242087254065</v>
      </c>
      <c r="L20" s="141">
        <f t="shared" si="4"/>
        <v>48500.35667396061</v>
      </c>
      <c r="M20" s="99">
        <f t="shared" si="18"/>
        <v>5.1825810841460651E-2</v>
      </c>
      <c r="P20" s="120">
        <v>17</v>
      </c>
      <c r="Q20" s="47" t="s">
        <v>102</v>
      </c>
      <c r="R20" s="122">
        <f>'市区町村別_在宅(医科)'!BO23</f>
        <v>23970</v>
      </c>
    </row>
    <row r="21" spans="2:18" s="18" customFormat="1" ht="13.5" customHeight="1">
      <c r="B21" s="270"/>
      <c r="C21" s="298"/>
      <c r="D21" s="306"/>
      <c r="E21" s="143" t="s">
        <v>188</v>
      </c>
      <c r="F21" s="146"/>
      <c r="G21" s="149"/>
      <c r="H21" s="154">
        <v>329876860</v>
      </c>
      <c r="I21" s="29" t="s">
        <v>181</v>
      </c>
      <c r="J21" s="192">
        <v>1169</v>
      </c>
      <c r="K21" s="29" t="s">
        <v>116</v>
      </c>
      <c r="L21" s="142">
        <f t="shared" si="4"/>
        <v>282187.21984602226</v>
      </c>
      <c r="M21" s="100">
        <f t="shared" si="18"/>
        <v>0.13256974370605579</v>
      </c>
      <c r="P21" s="120">
        <v>18</v>
      </c>
      <c r="Q21" s="47" t="s">
        <v>64</v>
      </c>
      <c r="R21" s="122">
        <f>'市区町村別_在宅(医科)'!BO24</f>
        <v>21661</v>
      </c>
    </row>
    <row r="22" spans="2:18" s="18" customFormat="1" ht="13.5" customHeight="1">
      <c r="B22" s="295">
        <v>4</v>
      </c>
      <c r="C22" s="296" t="s">
        <v>93</v>
      </c>
      <c r="D22" s="299">
        <f>VLOOKUP(C22,'市区町村別_在宅(医科)'!$C$7:$BO$80,65,0)</f>
        <v>10015</v>
      </c>
      <c r="E22" s="130">
        <v>1</v>
      </c>
      <c r="F22" s="133" t="s">
        <v>238</v>
      </c>
      <c r="G22" s="136" t="s">
        <v>244</v>
      </c>
      <c r="H22" s="215">
        <v>52701336</v>
      </c>
      <c r="I22" s="27">
        <f t="shared" ref="I22" si="25">IFERROR(H22/H27,"-")</f>
        <v>0.16620758687808282</v>
      </c>
      <c r="J22" s="139">
        <v>518</v>
      </c>
      <c r="K22" s="27">
        <f t="shared" ref="K22" si="26">IFERROR(J22/J27,"-")</f>
        <v>0.48186046511627906</v>
      </c>
      <c r="L22" s="139">
        <f t="shared" si="4"/>
        <v>101740.03088803089</v>
      </c>
      <c r="M22" s="97">
        <f t="shared" ref="M22:M27" si="27">IFERROR(J22/$R$7,0)</f>
        <v>5.1722416375436842E-2</v>
      </c>
      <c r="P22" s="120">
        <v>19</v>
      </c>
      <c r="Q22" s="47" t="s">
        <v>103</v>
      </c>
      <c r="R22" s="122">
        <f>'市区町村別_在宅(医科)'!BO25</f>
        <v>15098</v>
      </c>
    </row>
    <row r="23" spans="2:18" s="18" customFormat="1" ht="13.5" customHeight="1">
      <c r="B23" s="269"/>
      <c r="C23" s="297"/>
      <c r="D23" s="305"/>
      <c r="E23" s="131">
        <v>2</v>
      </c>
      <c r="F23" s="134" t="s">
        <v>237</v>
      </c>
      <c r="G23" s="32" t="s">
        <v>243</v>
      </c>
      <c r="H23" s="152">
        <v>44308508</v>
      </c>
      <c r="I23" s="28">
        <f t="shared" ref="I23" si="28">IFERROR(H23/H27,"-")</f>
        <v>0.13973858637754891</v>
      </c>
      <c r="J23" s="140">
        <v>702</v>
      </c>
      <c r="K23" s="28">
        <f t="shared" ref="K23" si="29">IFERROR(J23/J27,"-")</f>
        <v>0.65302325581395348</v>
      </c>
      <c r="L23" s="140">
        <f t="shared" si="4"/>
        <v>63117.532763532763</v>
      </c>
      <c r="M23" s="98">
        <f t="shared" si="27"/>
        <v>7.0094857713429853E-2</v>
      </c>
      <c r="P23" s="120">
        <v>20</v>
      </c>
      <c r="Q23" s="47" t="s">
        <v>104</v>
      </c>
      <c r="R23" s="122">
        <f>'市区町村別_在宅(医科)'!BO26</f>
        <v>22649</v>
      </c>
    </row>
    <row r="24" spans="2:18" s="18" customFormat="1" ht="13.5" customHeight="1">
      <c r="B24" s="269"/>
      <c r="C24" s="297"/>
      <c r="D24" s="305"/>
      <c r="E24" s="131">
        <v>3</v>
      </c>
      <c r="F24" s="134" t="s">
        <v>239</v>
      </c>
      <c r="G24" s="33" t="s">
        <v>245</v>
      </c>
      <c r="H24" s="152">
        <v>25532720</v>
      </c>
      <c r="I24" s="28">
        <f t="shared" ref="I24" si="30">IFERROR(H24/H27,"-")</f>
        <v>8.0524178317486358E-2</v>
      </c>
      <c r="J24" s="140">
        <v>654</v>
      </c>
      <c r="K24" s="28">
        <f t="shared" ref="K24" si="31">IFERROR(J24/J27,"-")</f>
        <v>0.60837209302325579</v>
      </c>
      <c r="L24" s="140">
        <f t="shared" si="4"/>
        <v>39040.856269113152</v>
      </c>
      <c r="M24" s="98">
        <f t="shared" si="27"/>
        <v>6.5302046929605589E-2</v>
      </c>
      <c r="P24" s="120">
        <v>21</v>
      </c>
      <c r="Q24" s="47" t="s">
        <v>105</v>
      </c>
      <c r="R24" s="122">
        <f>'市区町村別_在宅(医科)'!BO27</f>
        <v>15046</v>
      </c>
    </row>
    <row r="25" spans="2:18" s="18" customFormat="1" ht="13.5" customHeight="1">
      <c r="B25" s="269"/>
      <c r="C25" s="297"/>
      <c r="D25" s="305"/>
      <c r="E25" s="131">
        <v>4</v>
      </c>
      <c r="F25" s="134" t="s">
        <v>242</v>
      </c>
      <c r="G25" s="33" t="s">
        <v>248</v>
      </c>
      <c r="H25" s="152">
        <v>24462285</v>
      </c>
      <c r="I25" s="28">
        <f t="shared" ref="I25" si="32">IFERROR(H25/H27,"-")</f>
        <v>7.7148278733843154E-2</v>
      </c>
      <c r="J25" s="140">
        <v>447</v>
      </c>
      <c r="K25" s="28">
        <f t="shared" ref="K25" si="33">IFERROR(J25/J27,"-")</f>
        <v>0.41581395348837208</v>
      </c>
      <c r="L25" s="140">
        <f t="shared" si="4"/>
        <v>54725.469798657716</v>
      </c>
      <c r="M25" s="98">
        <f t="shared" si="27"/>
        <v>4.4633050424363455E-2</v>
      </c>
      <c r="P25" s="120">
        <v>22</v>
      </c>
      <c r="Q25" s="47" t="s">
        <v>65</v>
      </c>
      <c r="R25" s="122">
        <f>'市区町村別_在宅(医科)'!BO28</f>
        <v>19329</v>
      </c>
    </row>
    <row r="26" spans="2:18" s="18" customFormat="1" ht="13.5" customHeight="1">
      <c r="B26" s="269"/>
      <c r="C26" s="297"/>
      <c r="D26" s="305"/>
      <c r="E26" s="132">
        <v>5</v>
      </c>
      <c r="F26" s="135" t="s">
        <v>240</v>
      </c>
      <c r="G26" s="34" t="s">
        <v>246</v>
      </c>
      <c r="H26" s="153">
        <v>21909879</v>
      </c>
      <c r="I26" s="45">
        <f t="shared" ref="I26" si="34">IFERROR(H26/H27,"-")</f>
        <v>6.9098592061893505E-2</v>
      </c>
      <c r="J26" s="141">
        <v>207</v>
      </c>
      <c r="K26" s="45">
        <f t="shared" ref="K26" si="35">IFERROR(J26/J27,"-")</f>
        <v>0.19255813953488371</v>
      </c>
      <c r="L26" s="141">
        <f t="shared" si="4"/>
        <v>105844.82608695653</v>
      </c>
      <c r="M26" s="99">
        <f t="shared" si="27"/>
        <v>2.0668996505242138E-2</v>
      </c>
      <c r="P26" s="120">
        <v>23</v>
      </c>
      <c r="Q26" s="47" t="s">
        <v>106</v>
      </c>
      <c r="R26" s="122">
        <f>'市区町村別_在宅(医科)'!BO29</f>
        <v>31367</v>
      </c>
    </row>
    <row r="27" spans="2:18" s="18" customFormat="1" ht="13.5" customHeight="1">
      <c r="B27" s="270"/>
      <c r="C27" s="298"/>
      <c r="D27" s="306"/>
      <c r="E27" s="143" t="s">
        <v>188</v>
      </c>
      <c r="F27" s="146"/>
      <c r="G27" s="149"/>
      <c r="H27" s="154">
        <v>317081410</v>
      </c>
      <c r="I27" s="29" t="s">
        <v>181</v>
      </c>
      <c r="J27" s="192">
        <v>1075</v>
      </c>
      <c r="K27" s="29" t="s">
        <v>116</v>
      </c>
      <c r="L27" s="142">
        <f t="shared" si="4"/>
        <v>294959.4511627907</v>
      </c>
      <c r="M27" s="100">
        <f t="shared" si="27"/>
        <v>0.10733899151273091</v>
      </c>
      <c r="P27" s="120">
        <v>24</v>
      </c>
      <c r="Q27" s="47" t="s">
        <v>107</v>
      </c>
      <c r="R27" s="122">
        <f>'市区町村別_在宅(医科)'!BO30</f>
        <v>13718</v>
      </c>
    </row>
    <row r="28" spans="2:18" s="18" customFormat="1" ht="13.5" customHeight="1">
      <c r="B28" s="295">
        <v>5</v>
      </c>
      <c r="C28" s="296" t="s">
        <v>94</v>
      </c>
      <c r="D28" s="299">
        <f>VLOOKUP(C28,'市区町村別_在宅(医科)'!$C$7:$BO$80,65,0)</f>
        <v>8822</v>
      </c>
      <c r="E28" s="130">
        <v>1</v>
      </c>
      <c r="F28" s="133" t="s">
        <v>238</v>
      </c>
      <c r="G28" s="136" t="s">
        <v>244</v>
      </c>
      <c r="H28" s="215">
        <v>47186470</v>
      </c>
      <c r="I28" s="27">
        <f t="shared" ref="I28" si="36">IFERROR(H28/H33,"-")</f>
        <v>0.16268871786045469</v>
      </c>
      <c r="J28" s="139">
        <v>503</v>
      </c>
      <c r="K28" s="27">
        <f t="shared" ref="K28" si="37">IFERROR(J28/J33,"-")</f>
        <v>0.503</v>
      </c>
      <c r="L28" s="139">
        <f t="shared" si="4"/>
        <v>93810.079522862827</v>
      </c>
      <c r="M28" s="97">
        <f t="shared" ref="M28:M33" si="38">IFERROR(J28/$R$8,0)</f>
        <v>5.7016549535252779E-2</v>
      </c>
      <c r="P28" s="120">
        <v>25</v>
      </c>
      <c r="Q28" s="47" t="s">
        <v>108</v>
      </c>
      <c r="R28" s="122">
        <f>'市区町村別_在宅(医科)'!BO31</f>
        <v>9548</v>
      </c>
    </row>
    <row r="29" spans="2:18" s="18" customFormat="1" ht="13.5" customHeight="1">
      <c r="B29" s="269"/>
      <c r="C29" s="297"/>
      <c r="D29" s="305"/>
      <c r="E29" s="131">
        <v>2</v>
      </c>
      <c r="F29" s="134" t="s">
        <v>237</v>
      </c>
      <c r="G29" s="32" t="s">
        <v>243</v>
      </c>
      <c r="H29" s="152">
        <v>37389975</v>
      </c>
      <c r="I29" s="28">
        <f t="shared" ref="I29" si="39">IFERROR(H29/H33,"-")</f>
        <v>0.12891252712026255</v>
      </c>
      <c r="J29" s="140">
        <v>670</v>
      </c>
      <c r="K29" s="28">
        <f t="shared" ref="K29" si="40">IFERROR(J29/J33,"-")</f>
        <v>0.67</v>
      </c>
      <c r="L29" s="140">
        <f t="shared" si="4"/>
        <v>55805.932835820895</v>
      </c>
      <c r="M29" s="98">
        <f t="shared" si="38"/>
        <v>7.5946497392881437E-2</v>
      </c>
      <c r="P29" s="120">
        <v>26</v>
      </c>
      <c r="Q29" s="47" t="s">
        <v>37</v>
      </c>
      <c r="R29" s="122">
        <f>'市区町村別_在宅(医科)'!BO32</f>
        <v>132591</v>
      </c>
    </row>
    <row r="30" spans="2:18" s="18" customFormat="1" ht="13.5" customHeight="1">
      <c r="B30" s="269"/>
      <c r="C30" s="297"/>
      <c r="D30" s="305"/>
      <c r="E30" s="131">
        <v>3</v>
      </c>
      <c r="F30" s="134" t="s">
        <v>239</v>
      </c>
      <c r="G30" s="33" t="s">
        <v>245</v>
      </c>
      <c r="H30" s="152">
        <v>23741318</v>
      </c>
      <c r="I30" s="28">
        <f t="shared" ref="I30" si="41">IFERROR(H30/H33,"-")</f>
        <v>8.1854917007721378E-2</v>
      </c>
      <c r="J30" s="140">
        <v>574</v>
      </c>
      <c r="K30" s="28">
        <f t="shared" ref="K30" si="42">IFERROR(J30/J33,"-")</f>
        <v>0.57399999999999995</v>
      </c>
      <c r="L30" s="140">
        <f t="shared" si="4"/>
        <v>41361.181184668989</v>
      </c>
      <c r="M30" s="98">
        <f t="shared" si="38"/>
        <v>6.5064611199274536E-2</v>
      </c>
      <c r="P30" s="120">
        <v>27</v>
      </c>
      <c r="Q30" s="47" t="s">
        <v>38</v>
      </c>
      <c r="R30" s="122">
        <f>'市区町村別_在宅(医科)'!BO33</f>
        <v>22608</v>
      </c>
    </row>
    <row r="31" spans="2:18" s="18" customFormat="1" ht="13.5" customHeight="1">
      <c r="B31" s="269"/>
      <c r="C31" s="297"/>
      <c r="D31" s="305"/>
      <c r="E31" s="131">
        <v>4</v>
      </c>
      <c r="F31" s="134" t="s">
        <v>249</v>
      </c>
      <c r="G31" s="33" t="s">
        <v>255</v>
      </c>
      <c r="H31" s="152">
        <v>23462804</v>
      </c>
      <c r="I31" s="28">
        <f t="shared" ref="I31" si="43">IFERROR(H31/H33,"-")</f>
        <v>8.0894661121528016E-2</v>
      </c>
      <c r="J31" s="140">
        <v>337</v>
      </c>
      <c r="K31" s="28">
        <f t="shared" ref="K31" si="44">IFERROR(J31/J33,"-")</f>
        <v>0.33700000000000002</v>
      </c>
      <c r="L31" s="140">
        <f t="shared" si="4"/>
        <v>69622.563798219591</v>
      </c>
      <c r="M31" s="98">
        <f t="shared" si="38"/>
        <v>3.8199954658807524E-2</v>
      </c>
      <c r="P31" s="120">
        <v>28</v>
      </c>
      <c r="Q31" s="47" t="s">
        <v>39</v>
      </c>
      <c r="R31" s="122">
        <f>'市区町村別_在宅(医科)'!BO34</f>
        <v>18603</v>
      </c>
    </row>
    <row r="32" spans="2:18" s="18" customFormat="1" ht="13.5" customHeight="1">
      <c r="B32" s="269"/>
      <c r="C32" s="297"/>
      <c r="D32" s="305"/>
      <c r="E32" s="132">
        <v>5</v>
      </c>
      <c r="F32" s="135" t="s">
        <v>240</v>
      </c>
      <c r="G32" s="34" t="s">
        <v>246</v>
      </c>
      <c r="H32" s="153">
        <v>19191122</v>
      </c>
      <c r="I32" s="45">
        <f t="shared" ref="I32" si="45">IFERROR(H32/H33,"-")</f>
        <v>6.6166827747097104E-2</v>
      </c>
      <c r="J32" s="141">
        <v>222</v>
      </c>
      <c r="K32" s="45">
        <f t="shared" ref="K32" si="46">IFERROR(J32/J33,"-")</f>
        <v>0.222</v>
      </c>
      <c r="L32" s="141">
        <f t="shared" si="4"/>
        <v>86446.495495495488</v>
      </c>
      <c r="M32" s="99">
        <f t="shared" si="38"/>
        <v>2.5164361822715937E-2</v>
      </c>
      <c r="P32" s="120">
        <v>29</v>
      </c>
      <c r="Q32" s="47" t="s">
        <v>40</v>
      </c>
      <c r="R32" s="122">
        <f>'市区町村別_在宅(医科)'!BO35</f>
        <v>15649</v>
      </c>
    </row>
    <row r="33" spans="2:18" s="18" customFormat="1" ht="13.5" customHeight="1">
      <c r="B33" s="270"/>
      <c r="C33" s="298"/>
      <c r="D33" s="306"/>
      <c r="E33" s="143" t="s">
        <v>188</v>
      </c>
      <c r="F33" s="146"/>
      <c r="G33" s="149"/>
      <c r="H33" s="154">
        <v>290041440</v>
      </c>
      <c r="I33" s="29" t="s">
        <v>181</v>
      </c>
      <c r="J33" s="192">
        <v>1000</v>
      </c>
      <c r="K33" s="29" t="s">
        <v>116</v>
      </c>
      <c r="L33" s="142">
        <f t="shared" si="4"/>
        <v>290041.44</v>
      </c>
      <c r="M33" s="100">
        <f t="shared" si="38"/>
        <v>0.11335298118340513</v>
      </c>
      <c r="P33" s="120">
        <v>30</v>
      </c>
      <c r="Q33" s="47" t="s">
        <v>41</v>
      </c>
      <c r="R33" s="122">
        <f>'市区町村別_在宅(医科)'!BO36</f>
        <v>20907</v>
      </c>
    </row>
    <row r="34" spans="2:18" s="18" customFormat="1" ht="13.5" customHeight="1">
      <c r="B34" s="295">
        <v>6</v>
      </c>
      <c r="C34" s="296" t="s">
        <v>95</v>
      </c>
      <c r="D34" s="299">
        <f>VLOOKUP(C34,'市区町村別_在宅(医科)'!$C$7:$BO$80,65,0)</f>
        <v>12352</v>
      </c>
      <c r="E34" s="130">
        <v>1</v>
      </c>
      <c r="F34" s="133" t="s">
        <v>237</v>
      </c>
      <c r="G34" s="136" t="s">
        <v>243</v>
      </c>
      <c r="H34" s="215">
        <v>45785250</v>
      </c>
      <c r="I34" s="27">
        <f t="shared" ref="I34" si="47">IFERROR(H34/H39,"-")</f>
        <v>0.15468850580976584</v>
      </c>
      <c r="J34" s="139">
        <v>649</v>
      </c>
      <c r="K34" s="27">
        <f t="shared" ref="K34" si="48">IFERROR(J34/J39,"-")</f>
        <v>0.64384920634920639</v>
      </c>
      <c r="L34" s="139">
        <f t="shared" si="4"/>
        <v>70547.380585516177</v>
      </c>
      <c r="M34" s="97">
        <f t="shared" ref="M34:M39" si="49">IFERROR(J34/$R$9,0)</f>
        <v>5.2542098445595854E-2</v>
      </c>
      <c r="P34" s="120">
        <v>31</v>
      </c>
      <c r="Q34" s="47" t="s">
        <v>42</v>
      </c>
      <c r="R34" s="122">
        <f>'市区町村別_在宅(医科)'!BO37</f>
        <v>27885</v>
      </c>
    </row>
    <row r="35" spans="2:18" s="18" customFormat="1" ht="13.5" customHeight="1">
      <c r="B35" s="269"/>
      <c r="C35" s="297"/>
      <c r="D35" s="305"/>
      <c r="E35" s="131">
        <v>2</v>
      </c>
      <c r="F35" s="134" t="s">
        <v>238</v>
      </c>
      <c r="G35" s="32" t="s">
        <v>244</v>
      </c>
      <c r="H35" s="152">
        <v>39864299</v>
      </c>
      <c r="I35" s="28">
        <f t="shared" ref="I35" si="50">IFERROR(H35/H39,"-")</f>
        <v>0.13468417989338799</v>
      </c>
      <c r="J35" s="140">
        <v>428</v>
      </c>
      <c r="K35" s="28">
        <f t="shared" ref="K35" si="51">IFERROR(J35/J39,"-")</f>
        <v>0.42460317460317459</v>
      </c>
      <c r="L35" s="140">
        <f t="shared" si="4"/>
        <v>93140.885514018693</v>
      </c>
      <c r="M35" s="98">
        <f t="shared" si="49"/>
        <v>3.4650259067357511E-2</v>
      </c>
      <c r="P35" s="120">
        <v>32</v>
      </c>
      <c r="Q35" s="47" t="s">
        <v>43</v>
      </c>
      <c r="R35" s="122">
        <f>'市区町村別_在宅(医科)'!BO38</f>
        <v>23454</v>
      </c>
    </row>
    <row r="36" spans="2:18" s="18" customFormat="1" ht="13.5" customHeight="1">
      <c r="B36" s="269"/>
      <c r="C36" s="297"/>
      <c r="D36" s="305"/>
      <c r="E36" s="131">
        <v>3</v>
      </c>
      <c r="F36" s="134" t="s">
        <v>240</v>
      </c>
      <c r="G36" s="33" t="s">
        <v>246</v>
      </c>
      <c r="H36" s="152">
        <v>24271201</v>
      </c>
      <c r="I36" s="28">
        <f t="shared" ref="I36" si="52">IFERROR(H36/H39,"-")</f>
        <v>8.2001863414494724E-2</v>
      </c>
      <c r="J36" s="140">
        <v>229</v>
      </c>
      <c r="K36" s="28">
        <f t="shared" ref="K36" si="53">IFERROR(J36/J39,"-")</f>
        <v>0.22718253968253968</v>
      </c>
      <c r="L36" s="140">
        <f t="shared" si="4"/>
        <v>105987.77729257641</v>
      </c>
      <c r="M36" s="98">
        <f t="shared" si="49"/>
        <v>1.8539507772020725E-2</v>
      </c>
      <c r="P36" s="120">
        <v>33</v>
      </c>
      <c r="Q36" s="47" t="s">
        <v>44</v>
      </c>
      <c r="R36" s="122">
        <f>'市区町村別_在宅(医科)'!BO39</f>
        <v>6680</v>
      </c>
    </row>
    <row r="37" spans="2:18" s="18" customFormat="1" ht="13.5" customHeight="1">
      <c r="B37" s="269"/>
      <c r="C37" s="297"/>
      <c r="D37" s="305"/>
      <c r="E37" s="131">
        <v>4</v>
      </c>
      <c r="F37" s="134" t="s">
        <v>239</v>
      </c>
      <c r="G37" s="33" t="s">
        <v>245</v>
      </c>
      <c r="H37" s="152">
        <v>23518656</v>
      </c>
      <c r="I37" s="28">
        <f t="shared" ref="I37" si="54">IFERROR(H37/H39,"-")</f>
        <v>7.9459340186935401E-2</v>
      </c>
      <c r="J37" s="140">
        <v>571</v>
      </c>
      <c r="K37" s="28">
        <f t="shared" ref="K37" si="55">IFERROR(J37/J39,"-")</f>
        <v>0.56646825396825395</v>
      </c>
      <c r="L37" s="140">
        <f t="shared" si="4"/>
        <v>41188.539404553412</v>
      </c>
      <c r="M37" s="98">
        <f t="shared" si="49"/>
        <v>4.6227331606217614E-2</v>
      </c>
      <c r="P37" s="120">
        <v>34</v>
      </c>
      <c r="Q37" s="47" t="s">
        <v>46</v>
      </c>
      <c r="R37" s="122">
        <f>'市区町村別_在宅(医科)'!BO40</f>
        <v>29757</v>
      </c>
    </row>
    <row r="38" spans="2:18" s="18" customFormat="1" ht="13.5" customHeight="1">
      <c r="B38" s="269"/>
      <c r="C38" s="297"/>
      <c r="D38" s="305"/>
      <c r="E38" s="132">
        <v>5</v>
      </c>
      <c r="F38" s="135" t="s">
        <v>241</v>
      </c>
      <c r="G38" s="34" t="s">
        <v>247</v>
      </c>
      <c r="H38" s="153">
        <v>21373263</v>
      </c>
      <c r="I38" s="45">
        <f t="shared" ref="I38" si="56">IFERROR(H38/H39,"-")</f>
        <v>7.2210987550557285E-2</v>
      </c>
      <c r="J38" s="141">
        <v>346</v>
      </c>
      <c r="K38" s="45">
        <f t="shared" ref="K38" si="57">IFERROR(J38/J39,"-")</f>
        <v>0.34325396825396826</v>
      </c>
      <c r="L38" s="141">
        <f t="shared" si="4"/>
        <v>61772.436416184973</v>
      </c>
      <c r="M38" s="99">
        <f t="shared" si="49"/>
        <v>2.8011658031088082E-2</v>
      </c>
      <c r="P38" s="120">
        <v>35</v>
      </c>
      <c r="Q38" s="47" t="s">
        <v>3</v>
      </c>
      <c r="R38" s="122">
        <f>'市区町村別_在宅(医科)'!BO41</f>
        <v>60596</v>
      </c>
    </row>
    <row r="39" spans="2:18" s="18" customFormat="1" ht="13.5" customHeight="1">
      <c r="B39" s="270"/>
      <c r="C39" s="298"/>
      <c r="D39" s="306"/>
      <c r="E39" s="143" t="s">
        <v>188</v>
      </c>
      <c r="F39" s="146"/>
      <c r="G39" s="149"/>
      <c r="H39" s="154">
        <v>295983530</v>
      </c>
      <c r="I39" s="29" t="s">
        <v>181</v>
      </c>
      <c r="J39" s="192">
        <v>1008</v>
      </c>
      <c r="K39" s="29" t="s">
        <v>116</v>
      </c>
      <c r="L39" s="142">
        <f t="shared" si="4"/>
        <v>293634.45436507935</v>
      </c>
      <c r="M39" s="100">
        <f t="shared" si="49"/>
        <v>8.1606217616580309E-2</v>
      </c>
      <c r="P39" s="120">
        <v>36</v>
      </c>
      <c r="Q39" s="47" t="s">
        <v>4</v>
      </c>
      <c r="R39" s="122">
        <f>'市区町村別_在宅(医科)'!BO42</f>
        <v>16741</v>
      </c>
    </row>
    <row r="40" spans="2:18" s="18" customFormat="1" ht="13.5" customHeight="1">
      <c r="B40" s="295">
        <v>7</v>
      </c>
      <c r="C40" s="296" t="s">
        <v>96</v>
      </c>
      <c r="D40" s="299">
        <f>VLOOKUP(C40,'市区町村別_在宅(医科)'!$C$7:$BO$80,65,0)</f>
        <v>11002</v>
      </c>
      <c r="E40" s="130">
        <v>1</v>
      </c>
      <c r="F40" s="133" t="s">
        <v>237</v>
      </c>
      <c r="G40" s="136" t="s">
        <v>243</v>
      </c>
      <c r="H40" s="215">
        <v>48302974</v>
      </c>
      <c r="I40" s="27">
        <f t="shared" ref="I40" si="58">IFERROR(H40/H45,"-")</f>
        <v>0.15751168384297021</v>
      </c>
      <c r="J40" s="139">
        <v>675</v>
      </c>
      <c r="K40" s="27">
        <f t="shared" ref="K40" si="59">IFERROR(J40/J45,"-")</f>
        <v>0.6703078450844091</v>
      </c>
      <c r="L40" s="139">
        <f t="shared" si="4"/>
        <v>71559.961481481485</v>
      </c>
      <c r="M40" s="97">
        <f t="shared" ref="M40:M45" si="60">IFERROR(J40/$R$10,0)</f>
        <v>6.1352481367024175E-2</v>
      </c>
      <c r="P40" s="120">
        <v>37</v>
      </c>
      <c r="Q40" s="47" t="s">
        <v>5</v>
      </c>
      <c r="R40" s="122">
        <f>'市区町村別_在宅(医科)'!BO43</f>
        <v>51067</v>
      </c>
    </row>
    <row r="41" spans="2:18" s="18" customFormat="1" ht="13.5" customHeight="1">
      <c r="B41" s="269"/>
      <c r="C41" s="297"/>
      <c r="D41" s="305"/>
      <c r="E41" s="131">
        <v>2</v>
      </c>
      <c r="F41" s="134" t="s">
        <v>238</v>
      </c>
      <c r="G41" s="32" t="s">
        <v>244</v>
      </c>
      <c r="H41" s="152">
        <v>47255304</v>
      </c>
      <c r="I41" s="28">
        <f t="shared" ref="I41" si="61">IFERROR(H41/H45,"-")</f>
        <v>0.15409532554975694</v>
      </c>
      <c r="J41" s="140">
        <v>466</v>
      </c>
      <c r="K41" s="28">
        <f t="shared" ref="K41" si="62">IFERROR(J41/J45,"-")</f>
        <v>0.4627606752730884</v>
      </c>
      <c r="L41" s="140">
        <f t="shared" si="4"/>
        <v>101406.23175965666</v>
      </c>
      <c r="M41" s="98">
        <f t="shared" si="60"/>
        <v>4.2355935284493731E-2</v>
      </c>
      <c r="P41" s="120">
        <v>38</v>
      </c>
      <c r="Q41" s="47" t="s">
        <v>47</v>
      </c>
      <c r="R41" s="122">
        <f>'市区町村別_在宅(医科)'!BO44</f>
        <v>10794</v>
      </c>
    </row>
    <row r="42" spans="2:18" s="18" customFormat="1" ht="13.5" customHeight="1">
      <c r="B42" s="269"/>
      <c r="C42" s="297"/>
      <c r="D42" s="305"/>
      <c r="E42" s="131">
        <v>3</v>
      </c>
      <c r="F42" s="134" t="s">
        <v>239</v>
      </c>
      <c r="G42" s="33" t="s">
        <v>245</v>
      </c>
      <c r="H42" s="152">
        <v>26763890</v>
      </c>
      <c r="I42" s="28">
        <f t="shared" ref="I42" si="63">IFERROR(H42/H45,"-")</f>
        <v>8.7274654767386203E-2</v>
      </c>
      <c r="J42" s="140">
        <v>613</v>
      </c>
      <c r="K42" s="28">
        <f t="shared" ref="K42" si="64">IFERROR(J42/J45,"-")</f>
        <v>0.60873882820258196</v>
      </c>
      <c r="L42" s="140">
        <f t="shared" si="4"/>
        <v>43660.505709624798</v>
      </c>
      <c r="M42" s="98">
        <f t="shared" si="60"/>
        <v>5.5717142337756771E-2</v>
      </c>
      <c r="P42" s="120">
        <v>39</v>
      </c>
      <c r="Q42" s="47" t="s">
        <v>10</v>
      </c>
      <c r="R42" s="122">
        <f>'市区町村別_在宅(医科)'!BO45</f>
        <v>60444</v>
      </c>
    </row>
    <row r="43" spans="2:18" s="18" customFormat="1" ht="13.5" customHeight="1">
      <c r="B43" s="269"/>
      <c r="C43" s="297"/>
      <c r="D43" s="305"/>
      <c r="E43" s="131">
        <v>4</v>
      </c>
      <c r="F43" s="134" t="s">
        <v>242</v>
      </c>
      <c r="G43" s="33" t="s">
        <v>248</v>
      </c>
      <c r="H43" s="152">
        <v>25850242</v>
      </c>
      <c r="I43" s="28">
        <f t="shared" ref="I43" si="65">IFERROR(H43/H45,"-")</f>
        <v>8.4295330245468314E-2</v>
      </c>
      <c r="J43" s="140">
        <v>471</v>
      </c>
      <c r="K43" s="28">
        <f t="shared" ref="K43" si="66">IFERROR(J43/J45,"-")</f>
        <v>0.46772591857000995</v>
      </c>
      <c r="L43" s="140">
        <f t="shared" si="4"/>
        <v>54883.740976645437</v>
      </c>
      <c r="M43" s="98">
        <f t="shared" si="60"/>
        <v>4.2810398109434648E-2</v>
      </c>
      <c r="P43" s="120">
        <v>40</v>
      </c>
      <c r="Q43" s="47" t="s">
        <v>48</v>
      </c>
      <c r="R43" s="122">
        <f>'市区町村別_在宅(医科)'!BO46</f>
        <v>13161</v>
      </c>
    </row>
    <row r="44" spans="2:18" s="18" customFormat="1" ht="13.5" customHeight="1">
      <c r="B44" s="269"/>
      <c r="C44" s="297"/>
      <c r="D44" s="305"/>
      <c r="E44" s="132">
        <v>5</v>
      </c>
      <c r="F44" s="135" t="s">
        <v>240</v>
      </c>
      <c r="G44" s="34" t="s">
        <v>246</v>
      </c>
      <c r="H44" s="153">
        <v>19583834</v>
      </c>
      <c r="I44" s="45">
        <f t="shared" ref="I44" si="67">IFERROR(H44/H45,"-")</f>
        <v>6.386113346646545E-2</v>
      </c>
      <c r="J44" s="141">
        <v>204</v>
      </c>
      <c r="K44" s="45">
        <f t="shared" ref="K44" si="68">IFERROR(J44/J45,"-")</f>
        <v>0.20258192651439921</v>
      </c>
      <c r="L44" s="141">
        <f t="shared" si="4"/>
        <v>95999.186274509804</v>
      </c>
      <c r="M44" s="99">
        <f t="shared" si="60"/>
        <v>1.854208325758953E-2</v>
      </c>
      <c r="P44" s="120">
        <v>41</v>
      </c>
      <c r="Q44" s="47" t="s">
        <v>15</v>
      </c>
      <c r="R44" s="122">
        <f>'市区町村別_在宅(医科)'!BO47</f>
        <v>24206</v>
      </c>
    </row>
    <row r="45" spans="2:18" s="18" customFormat="1" ht="13.5" customHeight="1">
      <c r="B45" s="270"/>
      <c r="C45" s="298"/>
      <c r="D45" s="306"/>
      <c r="E45" s="143" t="s">
        <v>188</v>
      </c>
      <c r="F45" s="146"/>
      <c r="G45" s="149"/>
      <c r="H45" s="154">
        <v>306662800</v>
      </c>
      <c r="I45" s="29" t="s">
        <v>181</v>
      </c>
      <c r="J45" s="192">
        <v>1007</v>
      </c>
      <c r="K45" s="29" t="s">
        <v>116</v>
      </c>
      <c r="L45" s="142">
        <f t="shared" si="4"/>
        <v>304531.08242303872</v>
      </c>
      <c r="M45" s="100">
        <f t="shared" si="60"/>
        <v>9.1528812943101251E-2</v>
      </c>
      <c r="P45" s="120">
        <v>42</v>
      </c>
      <c r="Q45" s="47" t="s">
        <v>16</v>
      </c>
      <c r="R45" s="122">
        <f>'市区町村別_在宅(医科)'!BO48</f>
        <v>63271</v>
      </c>
    </row>
    <row r="46" spans="2:18" s="18" customFormat="1" ht="13.5" customHeight="1">
      <c r="B46" s="295">
        <v>8</v>
      </c>
      <c r="C46" s="296" t="s">
        <v>60</v>
      </c>
      <c r="D46" s="299">
        <f>VLOOKUP(C46,'市区町村別_在宅(医科)'!$C$7:$BO$80,65,0)</f>
        <v>9040</v>
      </c>
      <c r="E46" s="130">
        <v>1</v>
      </c>
      <c r="F46" s="133" t="s">
        <v>237</v>
      </c>
      <c r="G46" s="136" t="s">
        <v>243</v>
      </c>
      <c r="H46" s="215">
        <v>54543509</v>
      </c>
      <c r="I46" s="27">
        <f t="shared" ref="I46" si="69">IFERROR(H46/H51,"-")</f>
        <v>0.14974156554041751</v>
      </c>
      <c r="J46" s="139">
        <v>816</v>
      </c>
      <c r="K46" s="27">
        <f t="shared" ref="K46" si="70">IFERROR(J46/J51,"-")</f>
        <v>0.69387755102040816</v>
      </c>
      <c r="L46" s="139">
        <f t="shared" si="4"/>
        <v>66842.535539215693</v>
      </c>
      <c r="M46" s="97">
        <f t="shared" ref="M46:M51" si="71">IFERROR(J46/$R$11,0)</f>
        <v>9.0265486725663716E-2</v>
      </c>
      <c r="P46" s="120">
        <v>43</v>
      </c>
      <c r="Q46" s="47" t="s">
        <v>11</v>
      </c>
      <c r="R46" s="122">
        <f>'市区町村別_在宅(医科)'!BO49</f>
        <v>38793</v>
      </c>
    </row>
    <row r="47" spans="2:18" s="18" customFormat="1" ht="13.5" customHeight="1">
      <c r="B47" s="269"/>
      <c r="C47" s="297"/>
      <c r="D47" s="305"/>
      <c r="E47" s="131">
        <v>2</v>
      </c>
      <c r="F47" s="134" t="s">
        <v>238</v>
      </c>
      <c r="G47" s="32" t="s">
        <v>244</v>
      </c>
      <c r="H47" s="152">
        <v>47135485</v>
      </c>
      <c r="I47" s="28">
        <f t="shared" ref="I47" si="72">IFERROR(H47/H51,"-")</f>
        <v>0.12940387308793916</v>
      </c>
      <c r="J47" s="140">
        <v>548</v>
      </c>
      <c r="K47" s="28">
        <f t="shared" ref="K47" si="73">IFERROR(J47/J51,"-")</f>
        <v>0.46598639455782315</v>
      </c>
      <c r="L47" s="140">
        <f t="shared" si="4"/>
        <v>86013.658759124082</v>
      </c>
      <c r="M47" s="98">
        <f t="shared" si="71"/>
        <v>6.0619469026548675E-2</v>
      </c>
      <c r="P47" s="120">
        <v>44</v>
      </c>
      <c r="Q47" s="47" t="s">
        <v>23</v>
      </c>
      <c r="R47" s="122">
        <f>'市区町村別_在宅(医科)'!BO50</f>
        <v>42898</v>
      </c>
    </row>
    <row r="48" spans="2:18" s="18" customFormat="1" ht="13.5" customHeight="1">
      <c r="B48" s="269"/>
      <c r="C48" s="297"/>
      <c r="D48" s="305"/>
      <c r="E48" s="131">
        <v>3</v>
      </c>
      <c r="F48" s="134" t="s">
        <v>239</v>
      </c>
      <c r="G48" s="33" t="s">
        <v>245</v>
      </c>
      <c r="H48" s="152">
        <v>35120166</v>
      </c>
      <c r="I48" s="28">
        <f t="shared" ref="I48" si="74">IFERROR(H48/H51,"-")</f>
        <v>9.6417497430892146E-2</v>
      </c>
      <c r="J48" s="140">
        <v>708</v>
      </c>
      <c r="K48" s="28">
        <f t="shared" ref="K48" si="75">IFERROR(J48/J51,"-")</f>
        <v>0.60204081632653061</v>
      </c>
      <c r="L48" s="140">
        <f t="shared" si="4"/>
        <v>49604.754237288136</v>
      </c>
      <c r="M48" s="98">
        <f t="shared" si="71"/>
        <v>7.8318584070796463E-2</v>
      </c>
      <c r="P48" s="120">
        <v>45</v>
      </c>
      <c r="Q48" s="47" t="s">
        <v>49</v>
      </c>
      <c r="R48" s="122">
        <f>'市区町村別_在宅(医科)'!BO51</f>
        <v>14920</v>
      </c>
    </row>
    <row r="49" spans="2:18" s="18" customFormat="1" ht="13.5" customHeight="1">
      <c r="B49" s="269"/>
      <c r="C49" s="297"/>
      <c r="D49" s="305"/>
      <c r="E49" s="131">
        <v>4</v>
      </c>
      <c r="F49" s="134" t="s">
        <v>241</v>
      </c>
      <c r="G49" s="33" t="s">
        <v>247</v>
      </c>
      <c r="H49" s="152">
        <v>24805208</v>
      </c>
      <c r="I49" s="28">
        <f t="shared" ref="I49" si="76">IFERROR(H49/H51,"-")</f>
        <v>6.8099224776236686E-2</v>
      </c>
      <c r="J49" s="140">
        <v>456</v>
      </c>
      <c r="K49" s="28">
        <f t="shared" ref="K49" si="77">IFERROR(J49/J51,"-")</f>
        <v>0.38775510204081631</v>
      </c>
      <c r="L49" s="140">
        <f t="shared" si="4"/>
        <v>54397.385964912282</v>
      </c>
      <c r="M49" s="98">
        <f t="shared" si="71"/>
        <v>5.0442477876106194E-2</v>
      </c>
      <c r="P49" s="120">
        <v>46</v>
      </c>
      <c r="Q49" s="47" t="s">
        <v>27</v>
      </c>
      <c r="R49" s="122">
        <f>'市区町村別_在宅(医科)'!BO52</f>
        <v>19066</v>
      </c>
    </row>
    <row r="50" spans="2:18" s="18" customFormat="1" ht="13.5" customHeight="1">
      <c r="B50" s="269"/>
      <c r="C50" s="297"/>
      <c r="D50" s="305"/>
      <c r="E50" s="132">
        <v>5</v>
      </c>
      <c r="F50" s="135" t="s">
        <v>240</v>
      </c>
      <c r="G50" s="34" t="s">
        <v>246</v>
      </c>
      <c r="H50" s="153">
        <v>24780358</v>
      </c>
      <c r="I50" s="45">
        <f t="shared" ref="I50" si="78">IFERROR(H50/H51,"-")</f>
        <v>6.803100258129724E-2</v>
      </c>
      <c r="J50" s="141">
        <v>266</v>
      </c>
      <c r="K50" s="45">
        <f t="shared" ref="K50" si="79">IFERROR(J50/J51,"-")</f>
        <v>0.22619047619047619</v>
      </c>
      <c r="L50" s="141">
        <f t="shared" si="4"/>
        <v>93159.240601503756</v>
      </c>
      <c r="M50" s="99">
        <f t="shared" si="71"/>
        <v>2.9424778761061948E-2</v>
      </c>
      <c r="P50" s="120">
        <v>47</v>
      </c>
      <c r="Q50" s="47" t="s">
        <v>17</v>
      </c>
      <c r="R50" s="122">
        <f>'市区町村別_在宅(医科)'!BO53</f>
        <v>38675</v>
      </c>
    </row>
    <row r="51" spans="2:18" s="18" customFormat="1" ht="13.5" customHeight="1">
      <c r="B51" s="270"/>
      <c r="C51" s="298"/>
      <c r="D51" s="306"/>
      <c r="E51" s="143" t="s">
        <v>188</v>
      </c>
      <c r="F51" s="146"/>
      <c r="G51" s="149"/>
      <c r="H51" s="154">
        <v>364250960</v>
      </c>
      <c r="I51" s="29" t="s">
        <v>181</v>
      </c>
      <c r="J51" s="192">
        <v>1176</v>
      </c>
      <c r="K51" s="29" t="s">
        <v>116</v>
      </c>
      <c r="L51" s="142">
        <f t="shared" si="4"/>
        <v>309737.21088435373</v>
      </c>
      <c r="M51" s="101">
        <f t="shared" si="71"/>
        <v>0.13008849557522123</v>
      </c>
      <c r="P51" s="120">
        <v>48</v>
      </c>
      <c r="Q51" s="47" t="s">
        <v>28</v>
      </c>
      <c r="R51" s="122">
        <f>'市区町村別_在宅(医科)'!BO54</f>
        <v>20759</v>
      </c>
    </row>
    <row r="52" spans="2:18" s="18" customFormat="1" ht="13.5" customHeight="1">
      <c r="B52" s="295">
        <v>9</v>
      </c>
      <c r="C52" s="296" t="s">
        <v>97</v>
      </c>
      <c r="D52" s="299">
        <f>VLOOKUP(C52,'市区町村別_在宅(医科)'!$C$7:$BO$80,65,0)</f>
        <v>5832</v>
      </c>
      <c r="E52" s="130">
        <v>1</v>
      </c>
      <c r="F52" s="133" t="s">
        <v>237</v>
      </c>
      <c r="G52" s="136" t="s">
        <v>243</v>
      </c>
      <c r="H52" s="215">
        <v>27133510</v>
      </c>
      <c r="I52" s="27">
        <f t="shared" ref="I52" si="80">IFERROR(H52/H57,"-")</f>
        <v>0.16051307136784701</v>
      </c>
      <c r="J52" s="139">
        <v>441</v>
      </c>
      <c r="K52" s="27">
        <f t="shared" ref="K52" si="81">IFERROR(J52/J57,"-")</f>
        <v>0.6826625386996904</v>
      </c>
      <c r="L52" s="139">
        <f t="shared" si="4"/>
        <v>61527.233560090703</v>
      </c>
      <c r="M52" s="97">
        <f t="shared" ref="M52:M57" si="82">IFERROR(J52/$R$12,0)</f>
        <v>7.5617283950617287E-2</v>
      </c>
      <c r="P52" s="120">
        <v>49</v>
      </c>
      <c r="Q52" s="47" t="s">
        <v>29</v>
      </c>
      <c r="R52" s="122">
        <f>'市区町村別_在宅(医科)'!BO55</f>
        <v>20958</v>
      </c>
    </row>
    <row r="53" spans="2:18" s="18" customFormat="1" ht="13.5" customHeight="1">
      <c r="B53" s="269"/>
      <c r="C53" s="297"/>
      <c r="D53" s="305"/>
      <c r="E53" s="131">
        <v>2</v>
      </c>
      <c r="F53" s="134" t="s">
        <v>239</v>
      </c>
      <c r="G53" s="32" t="s">
        <v>245</v>
      </c>
      <c r="H53" s="152">
        <v>18349508</v>
      </c>
      <c r="I53" s="28">
        <f t="shared" ref="I53" si="83">IFERROR(H53/H57,"-")</f>
        <v>0.10854975589847682</v>
      </c>
      <c r="J53" s="140">
        <v>391</v>
      </c>
      <c r="K53" s="28">
        <f t="shared" ref="K53" si="84">IFERROR(J53/J57,"-")</f>
        <v>0.60526315789473684</v>
      </c>
      <c r="L53" s="140">
        <f t="shared" si="4"/>
        <v>46929.687979539645</v>
      </c>
      <c r="M53" s="98">
        <f t="shared" si="82"/>
        <v>6.7043895747599447E-2</v>
      </c>
      <c r="P53" s="120">
        <v>50</v>
      </c>
      <c r="Q53" s="47" t="s">
        <v>18</v>
      </c>
      <c r="R53" s="122">
        <f>'市区町村別_在宅(医科)'!BO56</f>
        <v>18785</v>
      </c>
    </row>
    <row r="54" spans="2:18" s="18" customFormat="1" ht="13.5" customHeight="1">
      <c r="B54" s="269"/>
      <c r="C54" s="297"/>
      <c r="D54" s="305"/>
      <c r="E54" s="131">
        <v>3</v>
      </c>
      <c r="F54" s="134" t="s">
        <v>238</v>
      </c>
      <c r="G54" s="33" t="s">
        <v>244</v>
      </c>
      <c r="H54" s="152">
        <v>17258698</v>
      </c>
      <c r="I54" s="28">
        <f t="shared" ref="I54" si="85">IFERROR(H54/H57,"-")</f>
        <v>0.1020968766587927</v>
      </c>
      <c r="J54" s="140">
        <v>257</v>
      </c>
      <c r="K54" s="28">
        <f t="shared" ref="K54" si="86">IFERROR(J54/J57,"-")</f>
        <v>0.39783281733746129</v>
      </c>
      <c r="L54" s="140">
        <f t="shared" si="4"/>
        <v>67154.466926070032</v>
      </c>
      <c r="M54" s="98">
        <f t="shared" si="82"/>
        <v>4.4067215363511658E-2</v>
      </c>
      <c r="P54" s="120">
        <v>51</v>
      </c>
      <c r="Q54" s="47" t="s">
        <v>50</v>
      </c>
      <c r="R54" s="122">
        <f>'市区町村別_在宅(医科)'!BO57</f>
        <v>25056</v>
      </c>
    </row>
    <row r="55" spans="2:18" s="18" customFormat="1" ht="13.5" customHeight="1">
      <c r="B55" s="269"/>
      <c r="C55" s="297"/>
      <c r="D55" s="305"/>
      <c r="E55" s="131">
        <v>4</v>
      </c>
      <c r="F55" s="134" t="s">
        <v>241</v>
      </c>
      <c r="G55" s="33" t="s">
        <v>247</v>
      </c>
      <c r="H55" s="152">
        <v>14086027</v>
      </c>
      <c r="I55" s="28">
        <f t="shared" ref="I55" si="87">IFERROR(H55/H57,"-")</f>
        <v>8.3328380926036477E-2</v>
      </c>
      <c r="J55" s="140">
        <v>247</v>
      </c>
      <c r="K55" s="28">
        <f t="shared" ref="K55" si="88">IFERROR(J55/J57,"-")</f>
        <v>0.38235294117647056</v>
      </c>
      <c r="L55" s="140">
        <f t="shared" si="4"/>
        <v>57028.449392712551</v>
      </c>
      <c r="M55" s="98">
        <f t="shared" si="82"/>
        <v>4.235253772290809E-2</v>
      </c>
      <c r="P55" s="120">
        <v>52</v>
      </c>
      <c r="Q55" s="47" t="s">
        <v>6</v>
      </c>
      <c r="R55" s="122">
        <f>'市区町村別_在宅(医科)'!BO58</f>
        <v>20478</v>
      </c>
    </row>
    <row r="56" spans="2:18" s="18" customFormat="1" ht="13.5" customHeight="1">
      <c r="B56" s="269"/>
      <c r="C56" s="297"/>
      <c r="D56" s="305"/>
      <c r="E56" s="132">
        <v>5</v>
      </c>
      <c r="F56" s="135" t="s">
        <v>240</v>
      </c>
      <c r="G56" s="34" t="s">
        <v>246</v>
      </c>
      <c r="H56" s="153">
        <v>13207670</v>
      </c>
      <c r="I56" s="45">
        <f t="shared" ref="I56" si="89">IFERROR(H56/H57,"-")</f>
        <v>7.8132304936330457E-2</v>
      </c>
      <c r="J56" s="141">
        <v>140</v>
      </c>
      <c r="K56" s="45">
        <f t="shared" ref="K56" si="90">IFERROR(J56/J57,"-")</f>
        <v>0.21671826625386997</v>
      </c>
      <c r="L56" s="141">
        <f t="shared" si="4"/>
        <v>94340.5</v>
      </c>
      <c r="M56" s="99">
        <f t="shared" si="82"/>
        <v>2.4005486968449931E-2</v>
      </c>
      <c r="P56" s="120">
        <v>53</v>
      </c>
      <c r="Q56" s="47" t="s">
        <v>24</v>
      </c>
      <c r="R56" s="122">
        <f>'市区町村別_在宅(医科)'!BO59</f>
        <v>11403</v>
      </c>
    </row>
    <row r="57" spans="2:18" s="18" customFormat="1" ht="13.5" customHeight="1">
      <c r="B57" s="270"/>
      <c r="C57" s="298"/>
      <c r="D57" s="306"/>
      <c r="E57" s="143" t="s">
        <v>188</v>
      </c>
      <c r="F57" s="146"/>
      <c r="G57" s="149"/>
      <c r="H57" s="154">
        <v>169042370</v>
      </c>
      <c r="I57" s="29" t="s">
        <v>181</v>
      </c>
      <c r="J57" s="192">
        <v>646</v>
      </c>
      <c r="K57" s="29" t="s">
        <v>116</v>
      </c>
      <c r="L57" s="142">
        <f t="shared" si="4"/>
        <v>261675.49535603717</v>
      </c>
      <c r="M57" s="100">
        <f t="shared" si="82"/>
        <v>0.1107681755829904</v>
      </c>
      <c r="P57" s="120">
        <v>54</v>
      </c>
      <c r="Q57" s="47" t="s">
        <v>30</v>
      </c>
      <c r="R57" s="122">
        <f>'市区町村別_在宅(医科)'!BO60</f>
        <v>19212</v>
      </c>
    </row>
    <row r="58" spans="2:18" s="18" customFormat="1" ht="13.5" customHeight="1">
      <c r="B58" s="295">
        <v>10</v>
      </c>
      <c r="C58" s="296" t="s">
        <v>61</v>
      </c>
      <c r="D58" s="299">
        <f>VLOOKUP(C58,'市区町村別_在宅(医科)'!$C$7:$BO$80,65,0)</f>
        <v>13483</v>
      </c>
      <c r="E58" s="130">
        <v>1</v>
      </c>
      <c r="F58" s="133" t="s">
        <v>237</v>
      </c>
      <c r="G58" s="136" t="s">
        <v>243</v>
      </c>
      <c r="H58" s="215">
        <v>77582332</v>
      </c>
      <c r="I58" s="27">
        <f t="shared" ref="I58" si="91">IFERROR(H58/H63,"-")</f>
        <v>0.14814429263388873</v>
      </c>
      <c r="J58" s="139">
        <v>1203</v>
      </c>
      <c r="K58" s="27">
        <f t="shared" ref="K58" si="92">IFERROR(J58/J63,"-")</f>
        <v>0.74167694204685575</v>
      </c>
      <c r="L58" s="139">
        <f t="shared" si="4"/>
        <v>64490.716541978385</v>
      </c>
      <c r="M58" s="97">
        <f>IFERROR(J58/$R$13,0)</f>
        <v>8.9223466587554701E-2</v>
      </c>
      <c r="P58" s="120">
        <v>55</v>
      </c>
      <c r="Q58" s="47" t="s">
        <v>19</v>
      </c>
      <c r="R58" s="122">
        <f>'市区町村別_在宅(医科)'!BO61</f>
        <v>20118</v>
      </c>
    </row>
    <row r="59" spans="2:18" s="18" customFormat="1" ht="13.5" customHeight="1">
      <c r="B59" s="269"/>
      <c r="C59" s="297"/>
      <c r="D59" s="305"/>
      <c r="E59" s="131">
        <v>2</v>
      </c>
      <c r="F59" s="134" t="s">
        <v>238</v>
      </c>
      <c r="G59" s="32" t="s">
        <v>244</v>
      </c>
      <c r="H59" s="152">
        <v>73280852</v>
      </c>
      <c r="I59" s="28">
        <f t="shared" ref="I59" si="93">IFERROR(H59/H63,"-")</f>
        <v>0.13993057057306155</v>
      </c>
      <c r="J59" s="140">
        <v>757</v>
      </c>
      <c r="K59" s="28">
        <f t="shared" ref="K59" si="94">IFERROR(J59/J63,"-")</f>
        <v>0.46670776818742293</v>
      </c>
      <c r="L59" s="140">
        <f t="shared" si="4"/>
        <v>96804.295904887709</v>
      </c>
      <c r="M59" s="98">
        <f t="shared" ref="M59:M63" si="95">IFERROR(J59/$R$13,0)</f>
        <v>5.6144774901728103E-2</v>
      </c>
      <c r="P59" s="120">
        <v>56</v>
      </c>
      <c r="Q59" s="47" t="s">
        <v>12</v>
      </c>
      <c r="R59" s="122">
        <f>'市区町村別_在宅(医科)'!BO62</f>
        <v>12664</v>
      </c>
    </row>
    <row r="60" spans="2:18" s="18" customFormat="1" ht="13.5" customHeight="1">
      <c r="B60" s="269"/>
      <c r="C60" s="297"/>
      <c r="D60" s="305"/>
      <c r="E60" s="131">
        <v>3</v>
      </c>
      <c r="F60" s="134" t="s">
        <v>242</v>
      </c>
      <c r="G60" s="33" t="s">
        <v>248</v>
      </c>
      <c r="H60" s="152">
        <v>40343555</v>
      </c>
      <c r="I60" s="28">
        <f t="shared" ref="I60" si="96">IFERROR(H60/H63,"-")</f>
        <v>7.7036449713981076E-2</v>
      </c>
      <c r="J60" s="140">
        <v>623</v>
      </c>
      <c r="K60" s="28">
        <f t="shared" ref="K60" si="97">IFERROR(J60/J63,"-")</f>
        <v>0.38409371146732429</v>
      </c>
      <c r="L60" s="140">
        <f t="shared" si="4"/>
        <v>64756.910112359554</v>
      </c>
      <c r="M60" s="98">
        <f t="shared" si="95"/>
        <v>4.6206333901950607E-2</v>
      </c>
      <c r="P60" s="120">
        <v>57</v>
      </c>
      <c r="Q60" s="47" t="s">
        <v>51</v>
      </c>
      <c r="R60" s="122">
        <f>'市区町村別_在宅(医科)'!BO63</f>
        <v>9154</v>
      </c>
    </row>
    <row r="61" spans="2:18" s="18" customFormat="1" ht="13.5" customHeight="1">
      <c r="B61" s="269"/>
      <c r="C61" s="297"/>
      <c r="D61" s="305"/>
      <c r="E61" s="131">
        <v>4</v>
      </c>
      <c r="F61" s="134" t="s">
        <v>239</v>
      </c>
      <c r="G61" s="33" t="s">
        <v>245</v>
      </c>
      <c r="H61" s="152">
        <v>38291013</v>
      </c>
      <c r="I61" s="28">
        <f t="shared" ref="I61" si="98">IFERROR(H61/H63,"-")</f>
        <v>7.3117098814715162E-2</v>
      </c>
      <c r="J61" s="140">
        <v>1023</v>
      </c>
      <c r="K61" s="28">
        <f t="shared" ref="K61" si="99">IFERROR(J61/J63,"-")</f>
        <v>0.63070283600493215</v>
      </c>
      <c r="L61" s="140">
        <f t="shared" si="4"/>
        <v>37430.120234604103</v>
      </c>
      <c r="M61" s="98">
        <f t="shared" si="95"/>
        <v>7.5873321960987908E-2</v>
      </c>
      <c r="P61" s="120">
        <v>58</v>
      </c>
      <c r="Q61" s="47" t="s">
        <v>31</v>
      </c>
      <c r="R61" s="122">
        <f>'市区町村別_在宅(医科)'!BO64</f>
        <v>10701</v>
      </c>
    </row>
    <row r="62" spans="2:18" s="18" customFormat="1" ht="13.5" customHeight="1">
      <c r="B62" s="269"/>
      <c r="C62" s="297"/>
      <c r="D62" s="305"/>
      <c r="E62" s="132">
        <v>5</v>
      </c>
      <c r="F62" s="135" t="s">
        <v>241</v>
      </c>
      <c r="G62" s="34" t="s">
        <v>247</v>
      </c>
      <c r="H62" s="153">
        <v>36814259</v>
      </c>
      <c r="I62" s="45">
        <f t="shared" ref="I62" si="100">IFERROR(H62/H63,"-")</f>
        <v>7.0297221259033205E-2</v>
      </c>
      <c r="J62" s="141">
        <v>626</v>
      </c>
      <c r="K62" s="45">
        <f t="shared" ref="K62" si="101">IFERROR(J62/J63,"-")</f>
        <v>0.38594327990135635</v>
      </c>
      <c r="L62" s="141">
        <f t="shared" si="4"/>
        <v>58808.720447284344</v>
      </c>
      <c r="M62" s="99">
        <f t="shared" si="95"/>
        <v>4.6428836312393383E-2</v>
      </c>
      <c r="P62" s="120">
        <v>59</v>
      </c>
      <c r="Q62" s="47" t="s">
        <v>25</v>
      </c>
      <c r="R62" s="122">
        <f>'市区町村別_在宅(医科)'!BO65</f>
        <v>76479</v>
      </c>
    </row>
    <row r="63" spans="2:18" s="18" customFormat="1" ht="13.5" customHeight="1">
      <c r="B63" s="270"/>
      <c r="C63" s="298"/>
      <c r="D63" s="306"/>
      <c r="E63" s="143" t="s">
        <v>188</v>
      </c>
      <c r="F63" s="146"/>
      <c r="G63" s="149"/>
      <c r="H63" s="154">
        <v>523694370</v>
      </c>
      <c r="I63" s="29" t="s">
        <v>181</v>
      </c>
      <c r="J63" s="192">
        <v>1622</v>
      </c>
      <c r="K63" s="29" t="s">
        <v>116</v>
      </c>
      <c r="L63" s="142">
        <f t="shared" si="4"/>
        <v>322869.52527743526</v>
      </c>
      <c r="M63" s="100">
        <f t="shared" si="95"/>
        <v>0.12029963657939628</v>
      </c>
      <c r="P63" s="120">
        <v>60</v>
      </c>
      <c r="Q63" s="47" t="s">
        <v>52</v>
      </c>
      <c r="R63" s="122">
        <f>'市区町村別_在宅(医科)'!BO66</f>
        <v>9993</v>
      </c>
    </row>
    <row r="64" spans="2:18" s="18" customFormat="1" ht="13.5" customHeight="1">
      <c r="B64" s="295">
        <v>11</v>
      </c>
      <c r="C64" s="296" t="s">
        <v>62</v>
      </c>
      <c r="D64" s="299">
        <f>VLOOKUP(C64,'市区町村別_在宅(医科)'!$C$7:$BO$80,65,0)</f>
        <v>23211</v>
      </c>
      <c r="E64" s="130">
        <v>1</v>
      </c>
      <c r="F64" s="133" t="s">
        <v>237</v>
      </c>
      <c r="G64" s="136" t="s">
        <v>243</v>
      </c>
      <c r="H64" s="215">
        <v>122820709</v>
      </c>
      <c r="I64" s="27">
        <f t="shared" ref="I64" si="102">IFERROR(H64/H69,"-")</f>
        <v>0.16975701666578025</v>
      </c>
      <c r="J64" s="139">
        <v>1916</v>
      </c>
      <c r="K64" s="27">
        <f t="shared" ref="K64" si="103">IFERROR(J64/J69,"-")</f>
        <v>0.71226765799256508</v>
      </c>
      <c r="L64" s="139">
        <f t="shared" si="4"/>
        <v>64102.666492693112</v>
      </c>
      <c r="M64" s="101">
        <f>IFERROR(J64/$R$14,0)</f>
        <v>8.2547068200422208E-2</v>
      </c>
      <c r="P64" s="120">
        <v>61</v>
      </c>
      <c r="Q64" s="47" t="s">
        <v>20</v>
      </c>
      <c r="R64" s="122">
        <f>'市区町村別_在宅(医科)'!BO67</f>
        <v>8783</v>
      </c>
    </row>
    <row r="65" spans="2:18" s="18" customFormat="1" ht="13.5" customHeight="1">
      <c r="B65" s="269"/>
      <c r="C65" s="297"/>
      <c r="D65" s="305"/>
      <c r="E65" s="131">
        <v>2</v>
      </c>
      <c r="F65" s="134" t="s">
        <v>238</v>
      </c>
      <c r="G65" s="32" t="s">
        <v>244</v>
      </c>
      <c r="H65" s="152">
        <v>119026405</v>
      </c>
      <c r="I65" s="28">
        <f t="shared" ref="I65" si="104">IFERROR(H65/H69,"-")</f>
        <v>0.16451270784679242</v>
      </c>
      <c r="J65" s="140">
        <v>1302</v>
      </c>
      <c r="K65" s="28">
        <f t="shared" ref="K65" si="105">IFERROR(J65/J69,"-")</f>
        <v>0.48401486988847586</v>
      </c>
      <c r="L65" s="140">
        <f t="shared" si="4"/>
        <v>91418.129800307215</v>
      </c>
      <c r="M65" s="98">
        <f t="shared" ref="M65:M69" si="106">IFERROR(J65/$R$14,0)</f>
        <v>5.6094093317823446E-2</v>
      </c>
      <c r="P65" s="120">
        <v>62</v>
      </c>
      <c r="Q65" s="47" t="s">
        <v>21</v>
      </c>
      <c r="R65" s="122">
        <f>'市区町村別_在宅(医科)'!BO68</f>
        <v>12953</v>
      </c>
    </row>
    <row r="66" spans="2:18" s="18" customFormat="1" ht="13.5" customHeight="1">
      <c r="B66" s="269"/>
      <c r="C66" s="297"/>
      <c r="D66" s="305"/>
      <c r="E66" s="131">
        <v>3</v>
      </c>
      <c r="F66" s="134" t="s">
        <v>240</v>
      </c>
      <c r="G66" s="33" t="s">
        <v>246</v>
      </c>
      <c r="H66" s="152">
        <v>65371741</v>
      </c>
      <c r="I66" s="28">
        <f t="shared" ref="I66" si="107">IFERROR(H66/H69,"-")</f>
        <v>9.0353750737655072E-2</v>
      </c>
      <c r="J66" s="140">
        <v>670</v>
      </c>
      <c r="K66" s="28">
        <f t="shared" ref="K66" si="108">IFERROR(J66/J69,"-")</f>
        <v>0.24907063197026022</v>
      </c>
      <c r="L66" s="140">
        <f t="shared" si="4"/>
        <v>97569.762686567163</v>
      </c>
      <c r="M66" s="98">
        <f t="shared" si="106"/>
        <v>2.8865624057558915E-2</v>
      </c>
      <c r="P66" s="120">
        <v>63</v>
      </c>
      <c r="Q66" s="47" t="s">
        <v>32</v>
      </c>
      <c r="R66" s="122">
        <f>'市区町村別_在宅(医科)'!BO69</f>
        <v>9425</v>
      </c>
    </row>
    <row r="67" spans="2:18" s="18" customFormat="1" ht="13.5" customHeight="1">
      <c r="B67" s="269"/>
      <c r="C67" s="297"/>
      <c r="D67" s="305"/>
      <c r="E67" s="131">
        <v>4</v>
      </c>
      <c r="F67" s="134" t="s">
        <v>239</v>
      </c>
      <c r="G67" s="33" t="s">
        <v>245</v>
      </c>
      <c r="H67" s="152">
        <v>61782055</v>
      </c>
      <c r="I67" s="28">
        <f t="shared" ref="I67" si="109">IFERROR(H67/H69,"-")</f>
        <v>8.5392255309983206E-2</v>
      </c>
      <c r="J67" s="140">
        <v>1659</v>
      </c>
      <c r="K67" s="28">
        <f t="shared" ref="K67" si="110">IFERROR(J67/J69,"-")</f>
        <v>0.61672862453531596</v>
      </c>
      <c r="L67" s="140">
        <f t="shared" si="4"/>
        <v>37240.539481615429</v>
      </c>
      <c r="M67" s="98">
        <f t="shared" si="106"/>
        <v>7.1474731808194386E-2</v>
      </c>
      <c r="P67" s="120">
        <v>64</v>
      </c>
      <c r="Q67" s="47" t="s">
        <v>53</v>
      </c>
      <c r="R67" s="122">
        <f>'市区町村別_在宅(医科)'!BO70</f>
        <v>9877</v>
      </c>
    </row>
    <row r="68" spans="2:18" s="18" customFormat="1" ht="13.5" customHeight="1">
      <c r="B68" s="269"/>
      <c r="C68" s="297"/>
      <c r="D68" s="305"/>
      <c r="E68" s="132">
        <v>5</v>
      </c>
      <c r="F68" s="135" t="s">
        <v>242</v>
      </c>
      <c r="G68" s="34" t="s">
        <v>248</v>
      </c>
      <c r="H68" s="153">
        <v>54686569</v>
      </c>
      <c r="I68" s="45">
        <f t="shared" ref="I68" si="111">IFERROR(H68/H69,"-")</f>
        <v>7.5585207744789537E-2</v>
      </c>
      <c r="J68" s="141">
        <v>1073</v>
      </c>
      <c r="K68" s="45">
        <f t="shared" ref="K68" si="112">IFERROR(J68/J69,"-")</f>
        <v>0.39888475836431225</v>
      </c>
      <c r="L68" s="141">
        <f t="shared" si="4"/>
        <v>50966.04753028891</v>
      </c>
      <c r="M68" s="99">
        <f t="shared" si="106"/>
        <v>4.6228081513075697E-2</v>
      </c>
      <c r="P68" s="120">
        <v>65</v>
      </c>
      <c r="Q68" s="47" t="s">
        <v>13</v>
      </c>
      <c r="R68" s="122">
        <f>'市区町村別_在宅(医科)'!BO71</f>
        <v>4881</v>
      </c>
    </row>
    <row r="69" spans="2:18" s="18" customFormat="1" ht="13.5" customHeight="1">
      <c r="B69" s="270"/>
      <c r="C69" s="298"/>
      <c r="D69" s="306"/>
      <c r="E69" s="143" t="s">
        <v>188</v>
      </c>
      <c r="F69" s="146"/>
      <c r="G69" s="149"/>
      <c r="H69" s="154">
        <v>723508880</v>
      </c>
      <c r="I69" s="29" t="s">
        <v>181</v>
      </c>
      <c r="J69" s="192">
        <v>2690</v>
      </c>
      <c r="K69" s="29" t="s">
        <v>116</v>
      </c>
      <c r="L69" s="142">
        <f t="shared" si="4"/>
        <v>268962.40892193309</v>
      </c>
      <c r="M69" s="100">
        <f t="shared" si="106"/>
        <v>0.11589332644004997</v>
      </c>
      <c r="P69" s="120">
        <v>66</v>
      </c>
      <c r="Q69" s="47" t="s">
        <v>7</v>
      </c>
      <c r="R69" s="122">
        <f>'市区町村別_在宅(医科)'!BO72</f>
        <v>5005</v>
      </c>
    </row>
    <row r="70" spans="2:18" s="18" customFormat="1" ht="13.5" customHeight="1">
      <c r="B70" s="295">
        <v>12</v>
      </c>
      <c r="C70" s="296" t="s">
        <v>98</v>
      </c>
      <c r="D70" s="299">
        <f>VLOOKUP(C70,'市区町村別_在宅(医科)'!$C$7:$BO$80,65,0)</f>
        <v>12001</v>
      </c>
      <c r="E70" s="130">
        <v>1</v>
      </c>
      <c r="F70" s="133" t="s">
        <v>237</v>
      </c>
      <c r="G70" s="136" t="s">
        <v>243</v>
      </c>
      <c r="H70" s="215">
        <v>78142727</v>
      </c>
      <c r="I70" s="27">
        <f t="shared" ref="I70" si="113">IFERROR(H70/H75,"-")</f>
        <v>0.14426810547694546</v>
      </c>
      <c r="J70" s="139">
        <v>1178</v>
      </c>
      <c r="K70" s="27">
        <f t="shared" ref="K70" si="114">IFERROR(J70/J75,"-")</f>
        <v>0.70538922155688621</v>
      </c>
      <c r="L70" s="139">
        <f t="shared" si="4"/>
        <v>66335.082342954163</v>
      </c>
      <c r="M70" s="101">
        <f>IFERROR(J70/$R$15,0)</f>
        <v>9.8158486792767272E-2</v>
      </c>
      <c r="P70" s="120">
        <v>67</v>
      </c>
      <c r="Q70" s="47" t="s">
        <v>8</v>
      </c>
      <c r="R70" s="122">
        <f>'市区町村別_在宅(医科)'!BO73</f>
        <v>2177</v>
      </c>
    </row>
    <row r="71" spans="2:18" s="18" customFormat="1" ht="13.5" customHeight="1">
      <c r="B71" s="269"/>
      <c r="C71" s="297"/>
      <c r="D71" s="305"/>
      <c r="E71" s="131">
        <v>2</v>
      </c>
      <c r="F71" s="134" t="s">
        <v>238</v>
      </c>
      <c r="G71" s="32" t="s">
        <v>244</v>
      </c>
      <c r="H71" s="152">
        <v>69591397</v>
      </c>
      <c r="I71" s="28">
        <f t="shared" ref="I71" si="115">IFERROR(H71/H75,"-")</f>
        <v>0.12848053028254294</v>
      </c>
      <c r="J71" s="140">
        <v>860</v>
      </c>
      <c r="K71" s="28">
        <f t="shared" ref="K71" si="116">IFERROR(J71/J75,"-")</f>
        <v>0.51497005988023947</v>
      </c>
      <c r="L71" s="140">
        <f t="shared" si="4"/>
        <v>80920.229069767447</v>
      </c>
      <c r="M71" s="98">
        <f t="shared" ref="M71:M75" si="117">IFERROR(J71/$R$15,0)</f>
        <v>7.1660694942088154E-2</v>
      </c>
      <c r="P71" s="120">
        <v>68</v>
      </c>
      <c r="Q71" s="47" t="s">
        <v>54</v>
      </c>
      <c r="R71" s="122">
        <f>'市区町村別_在宅(医科)'!BO74</f>
        <v>2923</v>
      </c>
    </row>
    <row r="72" spans="2:18" s="18" customFormat="1" ht="13.5" customHeight="1">
      <c r="B72" s="269"/>
      <c r="C72" s="297"/>
      <c r="D72" s="305"/>
      <c r="E72" s="131">
        <v>3</v>
      </c>
      <c r="F72" s="134" t="s">
        <v>239</v>
      </c>
      <c r="G72" s="33" t="s">
        <v>245</v>
      </c>
      <c r="H72" s="152">
        <v>49202116</v>
      </c>
      <c r="I72" s="28">
        <f t="shared" ref="I72" si="118">IFERROR(H72/H75,"-")</f>
        <v>9.0837578022800583E-2</v>
      </c>
      <c r="J72" s="140">
        <v>1064</v>
      </c>
      <c r="K72" s="28">
        <f t="shared" ref="K72" si="119">IFERROR(J72/J75,"-")</f>
        <v>0.63712574850299397</v>
      </c>
      <c r="L72" s="140">
        <f t="shared" si="4"/>
        <v>46242.590225563908</v>
      </c>
      <c r="M72" s="98">
        <f t="shared" si="117"/>
        <v>8.8659278393467211E-2</v>
      </c>
      <c r="P72" s="120">
        <v>69</v>
      </c>
      <c r="Q72" s="47" t="s">
        <v>55</v>
      </c>
      <c r="R72" s="122">
        <f>'市区町村別_在宅(医科)'!BO75</f>
        <v>6841</v>
      </c>
    </row>
    <row r="73" spans="2:18" s="18" customFormat="1" ht="13.5" customHeight="1">
      <c r="B73" s="269"/>
      <c r="C73" s="297"/>
      <c r="D73" s="305"/>
      <c r="E73" s="131">
        <v>4</v>
      </c>
      <c r="F73" s="134" t="s">
        <v>242</v>
      </c>
      <c r="G73" s="33" t="s">
        <v>248</v>
      </c>
      <c r="H73" s="152">
        <v>40954673</v>
      </c>
      <c r="I73" s="28">
        <f t="shared" ref="I73" si="120">IFERROR(H73/H75,"-")</f>
        <v>7.5611042907906323E-2</v>
      </c>
      <c r="J73" s="140">
        <v>652</v>
      </c>
      <c r="K73" s="28">
        <f t="shared" ref="K73" si="121">IFERROR(J73/J75,"-")</f>
        <v>0.3904191616766467</v>
      </c>
      <c r="L73" s="140">
        <f t="shared" si="4"/>
        <v>62813.915644171779</v>
      </c>
      <c r="M73" s="98">
        <f t="shared" si="117"/>
        <v>5.4328805932838932E-2</v>
      </c>
      <c r="P73" s="120">
        <v>70</v>
      </c>
      <c r="Q73" s="47" t="s">
        <v>56</v>
      </c>
      <c r="R73" s="122">
        <f>'市区町村別_在宅(医科)'!BO76</f>
        <v>1191</v>
      </c>
    </row>
    <row r="74" spans="2:18" s="18" customFormat="1" ht="13.5" customHeight="1">
      <c r="B74" s="269"/>
      <c r="C74" s="297"/>
      <c r="D74" s="305"/>
      <c r="E74" s="132">
        <v>5</v>
      </c>
      <c r="F74" s="135" t="s">
        <v>240</v>
      </c>
      <c r="G74" s="34" t="s">
        <v>246</v>
      </c>
      <c r="H74" s="153">
        <v>38077872</v>
      </c>
      <c r="I74" s="45">
        <f t="shared" ref="I74" si="122">IFERROR(H74/H75,"-")</f>
        <v>7.0299855980629239E-2</v>
      </c>
      <c r="J74" s="141">
        <v>376</v>
      </c>
      <c r="K74" s="45">
        <f t="shared" ref="K74" si="123">IFERROR(J74/J75,"-")</f>
        <v>0.2251497005988024</v>
      </c>
      <c r="L74" s="141">
        <f t="shared" ref="L74:L137" si="124">IFERROR(H74/J74,"-")</f>
        <v>101270.93617021276</v>
      </c>
      <c r="M74" s="99">
        <f t="shared" si="117"/>
        <v>3.1330722439796684E-2</v>
      </c>
      <c r="P74" s="120">
        <v>71</v>
      </c>
      <c r="Q74" s="47" t="s">
        <v>57</v>
      </c>
      <c r="R74" s="122">
        <f>'市区町村別_在宅(医科)'!BO77</f>
        <v>3573</v>
      </c>
    </row>
    <row r="75" spans="2:18" s="18" customFormat="1" ht="13.5" customHeight="1">
      <c r="B75" s="270"/>
      <c r="C75" s="298"/>
      <c r="D75" s="306"/>
      <c r="E75" s="143" t="s">
        <v>188</v>
      </c>
      <c r="F75" s="146"/>
      <c r="G75" s="149"/>
      <c r="H75" s="154">
        <v>541649360</v>
      </c>
      <c r="I75" s="29" t="s">
        <v>181</v>
      </c>
      <c r="J75" s="192">
        <v>1670</v>
      </c>
      <c r="K75" s="29" t="s">
        <v>116</v>
      </c>
      <c r="L75" s="142">
        <f t="shared" si="124"/>
        <v>324340.93413173652</v>
      </c>
      <c r="M75" s="100">
        <f t="shared" si="117"/>
        <v>0.13915507041079911</v>
      </c>
      <c r="P75" s="120">
        <v>72</v>
      </c>
      <c r="Q75" s="47" t="s">
        <v>33</v>
      </c>
      <c r="R75" s="122">
        <f>'市区町村別_在宅(医科)'!BO78</f>
        <v>2211</v>
      </c>
    </row>
    <row r="76" spans="2:18" s="18" customFormat="1" ht="13.5" customHeight="1">
      <c r="B76" s="295">
        <v>13</v>
      </c>
      <c r="C76" s="296" t="s">
        <v>99</v>
      </c>
      <c r="D76" s="299">
        <f>VLOOKUP(C76,'市区町村別_在宅(医科)'!$C$7:$BO$80,65,0)</f>
        <v>20792</v>
      </c>
      <c r="E76" s="130">
        <v>1</v>
      </c>
      <c r="F76" s="133" t="s">
        <v>237</v>
      </c>
      <c r="G76" s="136" t="s">
        <v>243</v>
      </c>
      <c r="H76" s="215">
        <v>110863484</v>
      </c>
      <c r="I76" s="27">
        <f t="shared" ref="I76" si="125">IFERROR(H76/H81,"-")</f>
        <v>0.13623527552288475</v>
      </c>
      <c r="J76" s="139">
        <v>1719</v>
      </c>
      <c r="K76" s="27">
        <f t="shared" ref="K76" si="126">IFERROR(J76/J81,"-")</f>
        <v>0.68377088305489264</v>
      </c>
      <c r="L76" s="139">
        <f t="shared" si="124"/>
        <v>64493.009889470624</v>
      </c>
      <c r="M76" s="101">
        <f>IFERROR(J76/$R$16,0)</f>
        <v>8.2676029242016155E-2</v>
      </c>
      <c r="P76" s="120">
        <v>73</v>
      </c>
      <c r="Q76" s="47" t="s">
        <v>34</v>
      </c>
      <c r="R76" s="122">
        <f>'市区町村別_在宅(医科)'!BO79</f>
        <v>3021</v>
      </c>
    </row>
    <row r="77" spans="2:18" s="18" customFormat="1" ht="13.5" customHeight="1">
      <c r="B77" s="269"/>
      <c r="C77" s="297"/>
      <c r="D77" s="305"/>
      <c r="E77" s="131">
        <v>2</v>
      </c>
      <c r="F77" s="134" t="s">
        <v>238</v>
      </c>
      <c r="G77" s="32" t="s">
        <v>244</v>
      </c>
      <c r="H77" s="152">
        <v>107244867</v>
      </c>
      <c r="I77" s="28">
        <f t="shared" ref="I77" si="127">IFERROR(H77/H81,"-")</f>
        <v>0.13178851572227451</v>
      </c>
      <c r="J77" s="140">
        <v>1179</v>
      </c>
      <c r="K77" s="28">
        <f t="shared" ref="K77" si="128">IFERROR(J77/J81,"-")</f>
        <v>0.46897374701670647</v>
      </c>
      <c r="L77" s="140">
        <f t="shared" si="124"/>
        <v>90962.567430025447</v>
      </c>
      <c r="M77" s="98">
        <f t="shared" ref="M77:M81" si="129">IFERROR(J77/$R$16,0)</f>
        <v>5.6704501731435167E-2</v>
      </c>
      <c r="P77" s="120">
        <v>74</v>
      </c>
      <c r="Q77" s="47" t="s">
        <v>35</v>
      </c>
      <c r="R77" s="122">
        <f>'市区町村別_在宅(医科)'!BO80</f>
        <v>1391</v>
      </c>
    </row>
    <row r="78" spans="2:18" s="18" customFormat="1" ht="13.5" customHeight="1">
      <c r="B78" s="269"/>
      <c r="C78" s="297"/>
      <c r="D78" s="305"/>
      <c r="E78" s="131">
        <v>3</v>
      </c>
      <c r="F78" s="134" t="s">
        <v>239</v>
      </c>
      <c r="G78" s="33" t="s">
        <v>245</v>
      </c>
      <c r="H78" s="152">
        <v>71972997</v>
      </c>
      <c r="I78" s="28">
        <f t="shared" ref="I78" si="130">IFERROR(H78/H81,"-")</f>
        <v>8.8444460905655442E-2</v>
      </c>
      <c r="J78" s="140">
        <v>1523</v>
      </c>
      <c r="K78" s="28">
        <f t="shared" ref="K78" si="131">IFERROR(J78/J81,"-")</f>
        <v>0.6058074781225139</v>
      </c>
      <c r="L78" s="140">
        <f t="shared" si="124"/>
        <v>47257.384766907417</v>
      </c>
      <c r="M78" s="98">
        <f t="shared" si="129"/>
        <v>7.3249326664101583E-2</v>
      </c>
      <c r="P78" s="110"/>
      <c r="Q78" s="47" t="s">
        <v>164</v>
      </c>
      <c r="R78" s="122">
        <f>'地区別_在宅(医科)'!BO15</f>
        <v>1303145</v>
      </c>
    </row>
    <row r="79" spans="2:18" s="18" customFormat="1" ht="13.5" customHeight="1">
      <c r="B79" s="269"/>
      <c r="C79" s="297"/>
      <c r="D79" s="305"/>
      <c r="E79" s="131">
        <v>4</v>
      </c>
      <c r="F79" s="134" t="s">
        <v>240</v>
      </c>
      <c r="G79" s="33" t="s">
        <v>246</v>
      </c>
      <c r="H79" s="152">
        <v>60370026</v>
      </c>
      <c r="I79" s="28">
        <f t="shared" ref="I79" si="132">IFERROR(H79/H81,"-")</f>
        <v>7.4186078487608387E-2</v>
      </c>
      <c r="J79" s="140">
        <v>620</v>
      </c>
      <c r="K79" s="28">
        <f t="shared" ref="K79" si="133">IFERROR(J79/J81,"-")</f>
        <v>0.24661893396976931</v>
      </c>
      <c r="L79" s="140">
        <f t="shared" si="124"/>
        <v>97371.009677419352</v>
      </c>
      <c r="M79" s="98">
        <f t="shared" si="129"/>
        <v>2.981916121585225E-2</v>
      </c>
      <c r="P79" s="46"/>
      <c r="Q79" s="46"/>
      <c r="R79" s="46"/>
    </row>
    <row r="80" spans="2:18" s="18" customFormat="1" ht="13.5" customHeight="1">
      <c r="B80" s="269"/>
      <c r="C80" s="297"/>
      <c r="D80" s="305"/>
      <c r="E80" s="132">
        <v>5</v>
      </c>
      <c r="F80" s="135" t="s">
        <v>242</v>
      </c>
      <c r="G80" s="34" t="s">
        <v>248</v>
      </c>
      <c r="H80" s="153">
        <v>59554701</v>
      </c>
      <c r="I80" s="45">
        <f t="shared" ref="I80" si="134">IFERROR(H80/H81,"-")</f>
        <v>7.3184161336820513E-2</v>
      </c>
      <c r="J80" s="141">
        <v>948</v>
      </c>
      <c r="K80" s="45">
        <f t="shared" ref="K80" si="135">IFERROR(J80/J81,"-")</f>
        <v>0.37708830548926014</v>
      </c>
      <c r="L80" s="141">
        <f t="shared" si="124"/>
        <v>62821.414556962023</v>
      </c>
      <c r="M80" s="99">
        <f t="shared" si="129"/>
        <v>4.5594459407464406E-2</v>
      </c>
      <c r="P80" s="46"/>
      <c r="Q80" s="46"/>
      <c r="R80" s="46"/>
    </row>
    <row r="81" spans="2:18" s="18" customFormat="1" ht="13.5" customHeight="1">
      <c r="B81" s="270"/>
      <c r="C81" s="298"/>
      <c r="D81" s="306"/>
      <c r="E81" s="143" t="s">
        <v>188</v>
      </c>
      <c r="F81" s="146"/>
      <c r="G81" s="149"/>
      <c r="H81" s="154">
        <v>813764890</v>
      </c>
      <c r="I81" s="29" t="s">
        <v>181</v>
      </c>
      <c r="J81" s="192">
        <v>2514</v>
      </c>
      <c r="K81" s="29" t="s">
        <v>116</v>
      </c>
      <c r="L81" s="142">
        <f t="shared" si="124"/>
        <v>323693.27366746223</v>
      </c>
      <c r="M81" s="100">
        <f t="shared" si="129"/>
        <v>0.12091188918814928</v>
      </c>
      <c r="P81" s="46"/>
      <c r="Q81" s="46"/>
      <c r="R81" s="46"/>
    </row>
    <row r="82" spans="2:18" s="18" customFormat="1" ht="13.5" customHeight="1">
      <c r="B82" s="295">
        <v>14</v>
      </c>
      <c r="C82" s="296" t="s">
        <v>100</v>
      </c>
      <c r="D82" s="299">
        <f>VLOOKUP(C82,'市区町村別_在宅(医科)'!$C$7:$BO$80,65,0)</f>
        <v>15727</v>
      </c>
      <c r="E82" s="130">
        <v>1</v>
      </c>
      <c r="F82" s="133" t="s">
        <v>238</v>
      </c>
      <c r="G82" s="136" t="s">
        <v>244</v>
      </c>
      <c r="H82" s="215">
        <v>107038567</v>
      </c>
      <c r="I82" s="27">
        <f t="shared" ref="I82" si="136">IFERROR(H82/H87,"-")</f>
        <v>0.15136949152590309</v>
      </c>
      <c r="J82" s="139">
        <v>1096</v>
      </c>
      <c r="K82" s="27">
        <f t="shared" ref="K82" si="137">IFERROR(J82/J87,"-")</f>
        <v>0.5399014778325123</v>
      </c>
      <c r="L82" s="139">
        <f t="shared" si="124"/>
        <v>97662.926094890514</v>
      </c>
      <c r="M82" s="101">
        <f>IFERROR(J82/$R$17,0)</f>
        <v>6.9689069752654667E-2</v>
      </c>
      <c r="P82" s="46"/>
      <c r="Q82" s="46"/>
      <c r="R82" s="46"/>
    </row>
    <row r="83" spans="2:18" s="18" customFormat="1" ht="13.5" customHeight="1">
      <c r="B83" s="269"/>
      <c r="C83" s="297"/>
      <c r="D83" s="305"/>
      <c r="E83" s="131">
        <v>2</v>
      </c>
      <c r="F83" s="134" t="s">
        <v>237</v>
      </c>
      <c r="G83" s="32" t="s">
        <v>243</v>
      </c>
      <c r="H83" s="152">
        <v>94457329</v>
      </c>
      <c r="I83" s="28">
        <f t="shared" ref="I83" si="138">IFERROR(H83/H87,"-")</f>
        <v>0.13357762778742116</v>
      </c>
      <c r="J83" s="140">
        <v>1444</v>
      </c>
      <c r="K83" s="28">
        <f t="shared" ref="K83" si="139">IFERROR(J83/J87,"-")</f>
        <v>0.71133004926108379</v>
      </c>
      <c r="L83" s="140">
        <f t="shared" si="124"/>
        <v>65413.662742382272</v>
      </c>
      <c r="M83" s="98">
        <f t="shared" ref="M83:M87" si="140">IFERROR(J83/$R$17,0)</f>
        <v>9.1816621097475681E-2</v>
      </c>
      <c r="P83" s="46"/>
      <c r="Q83" s="46"/>
      <c r="R83" s="46"/>
    </row>
    <row r="84" spans="2:18" s="18" customFormat="1" ht="13.5" customHeight="1">
      <c r="B84" s="269"/>
      <c r="C84" s="297"/>
      <c r="D84" s="305"/>
      <c r="E84" s="131">
        <v>3</v>
      </c>
      <c r="F84" s="134" t="s">
        <v>239</v>
      </c>
      <c r="G84" s="33" t="s">
        <v>245</v>
      </c>
      <c r="H84" s="152">
        <v>57696809</v>
      </c>
      <c r="I84" s="28">
        <f t="shared" ref="I84" si="141">IFERROR(H84/H87,"-")</f>
        <v>8.1592428652348739E-2</v>
      </c>
      <c r="J84" s="140">
        <v>1300</v>
      </c>
      <c r="K84" s="28">
        <f t="shared" ref="K84" si="142">IFERROR(J84/J87,"-")</f>
        <v>0.64039408866995073</v>
      </c>
      <c r="L84" s="140">
        <f t="shared" si="124"/>
        <v>44382.160769230766</v>
      </c>
      <c r="M84" s="98">
        <f t="shared" si="140"/>
        <v>8.266039295479112E-2</v>
      </c>
      <c r="P84" s="46"/>
      <c r="Q84" s="46"/>
      <c r="R84" s="46"/>
    </row>
    <row r="85" spans="2:18" s="18" customFormat="1" ht="13.5" customHeight="1">
      <c r="B85" s="269"/>
      <c r="C85" s="297"/>
      <c r="D85" s="305"/>
      <c r="E85" s="131">
        <v>4</v>
      </c>
      <c r="F85" s="134" t="s">
        <v>242</v>
      </c>
      <c r="G85" s="33" t="s">
        <v>248</v>
      </c>
      <c r="H85" s="152">
        <v>51348822</v>
      </c>
      <c r="I85" s="28">
        <f t="shared" ref="I85" si="143">IFERROR(H85/H87,"-")</f>
        <v>7.2615369342473604E-2</v>
      </c>
      <c r="J85" s="140">
        <v>907</v>
      </c>
      <c r="K85" s="28">
        <f t="shared" ref="K85" si="144">IFERROR(J85/J87,"-")</f>
        <v>0.44679802955665027</v>
      </c>
      <c r="L85" s="140">
        <f t="shared" si="124"/>
        <v>56613.916207276736</v>
      </c>
      <c r="M85" s="98">
        <f t="shared" si="140"/>
        <v>5.767152031538119E-2</v>
      </c>
      <c r="P85" s="46"/>
      <c r="Q85" s="46"/>
      <c r="R85" s="46"/>
    </row>
    <row r="86" spans="2:18" s="18" customFormat="1" ht="36.75" customHeight="1">
      <c r="B86" s="269"/>
      <c r="C86" s="297"/>
      <c r="D86" s="305"/>
      <c r="E86" s="132">
        <v>5</v>
      </c>
      <c r="F86" s="135" t="s">
        <v>250</v>
      </c>
      <c r="G86" s="34" t="s">
        <v>256</v>
      </c>
      <c r="H86" s="153">
        <v>40716625</v>
      </c>
      <c r="I86" s="45">
        <f t="shared" ref="I86" si="145">IFERROR(H86/H87,"-")</f>
        <v>5.7579758358507122E-2</v>
      </c>
      <c r="J86" s="141">
        <v>830</v>
      </c>
      <c r="K86" s="45">
        <f t="shared" ref="K86" si="146">IFERROR(J86/J87,"-")</f>
        <v>0.40886699507389163</v>
      </c>
      <c r="L86" s="141">
        <f t="shared" si="124"/>
        <v>49056.174698795177</v>
      </c>
      <c r="M86" s="99">
        <f t="shared" si="140"/>
        <v>5.2775481655751258E-2</v>
      </c>
      <c r="P86" s="46"/>
      <c r="Q86" s="46"/>
      <c r="R86" s="46"/>
    </row>
    <row r="87" spans="2:18" s="18" customFormat="1" ht="13.5" customHeight="1">
      <c r="B87" s="270"/>
      <c r="C87" s="298"/>
      <c r="D87" s="306"/>
      <c r="E87" s="143" t="s">
        <v>188</v>
      </c>
      <c r="F87" s="146"/>
      <c r="G87" s="149"/>
      <c r="H87" s="154">
        <v>707134350</v>
      </c>
      <c r="I87" s="29" t="s">
        <v>181</v>
      </c>
      <c r="J87" s="192">
        <v>2030</v>
      </c>
      <c r="K87" s="29" t="s">
        <v>116</v>
      </c>
      <c r="L87" s="142">
        <f t="shared" si="124"/>
        <v>348342.04433497536</v>
      </c>
      <c r="M87" s="100">
        <f t="shared" si="140"/>
        <v>0.12907738284478923</v>
      </c>
      <c r="P87" s="46"/>
      <c r="Q87" s="46"/>
      <c r="R87" s="46"/>
    </row>
    <row r="88" spans="2:18" s="18" customFormat="1" ht="13.5" customHeight="1">
      <c r="B88" s="295">
        <v>15</v>
      </c>
      <c r="C88" s="296" t="s">
        <v>101</v>
      </c>
      <c r="D88" s="299">
        <f>VLOOKUP(C88,'市区町村別_在宅(医科)'!$C$7:$BO$80,65,0)</f>
        <v>25355</v>
      </c>
      <c r="E88" s="130">
        <v>1</v>
      </c>
      <c r="F88" s="133" t="s">
        <v>238</v>
      </c>
      <c r="G88" s="136" t="s">
        <v>244</v>
      </c>
      <c r="H88" s="215">
        <v>150940321</v>
      </c>
      <c r="I88" s="27">
        <f t="shared" ref="I88" si="147">IFERROR(H88/H93,"-")</f>
        <v>0.1553082074739143</v>
      </c>
      <c r="J88" s="139">
        <v>1461</v>
      </c>
      <c r="K88" s="27">
        <f t="shared" ref="K88" si="148">IFERROR(J88/J93,"-")</f>
        <v>0.46977491961414791</v>
      </c>
      <c r="L88" s="139">
        <f t="shared" si="124"/>
        <v>103313.01916495551</v>
      </c>
      <c r="M88" s="101">
        <f>IFERROR(J88/$R$18,0)</f>
        <v>5.7621770853874973E-2</v>
      </c>
      <c r="P88" s="46"/>
      <c r="Q88" s="46"/>
      <c r="R88" s="46"/>
    </row>
    <row r="89" spans="2:18" s="18" customFormat="1" ht="13.5" customHeight="1">
      <c r="B89" s="269"/>
      <c r="C89" s="297"/>
      <c r="D89" s="305"/>
      <c r="E89" s="131">
        <v>2</v>
      </c>
      <c r="F89" s="134" t="s">
        <v>237</v>
      </c>
      <c r="G89" s="32" t="s">
        <v>243</v>
      </c>
      <c r="H89" s="152">
        <v>145606063</v>
      </c>
      <c r="I89" s="28">
        <f t="shared" ref="I89" si="149">IFERROR(H89/H93,"-")</f>
        <v>0.14981958758298808</v>
      </c>
      <c r="J89" s="140">
        <v>2176</v>
      </c>
      <c r="K89" s="28">
        <f t="shared" ref="K89" si="150">IFERROR(J89/J93,"-")</f>
        <v>0.69967845659163985</v>
      </c>
      <c r="L89" s="140">
        <f t="shared" si="124"/>
        <v>66914.551011029413</v>
      </c>
      <c r="M89" s="98">
        <f t="shared" ref="M89:M93" si="151">IFERROR(J89/$R$18,0)</f>
        <v>8.5821337014395579E-2</v>
      </c>
      <c r="P89" s="46"/>
      <c r="Q89" s="46"/>
      <c r="R89" s="46"/>
    </row>
    <row r="90" spans="2:18" s="18" customFormat="1" ht="13.5" customHeight="1">
      <c r="B90" s="269"/>
      <c r="C90" s="297"/>
      <c r="D90" s="305"/>
      <c r="E90" s="131">
        <v>3</v>
      </c>
      <c r="F90" s="134" t="s">
        <v>239</v>
      </c>
      <c r="G90" s="33" t="s">
        <v>245</v>
      </c>
      <c r="H90" s="152">
        <v>88420490</v>
      </c>
      <c r="I90" s="28">
        <f t="shared" ref="I90" si="152">IFERROR(H90/H93,"-")</f>
        <v>9.0979187766966285E-2</v>
      </c>
      <c r="J90" s="140">
        <v>1914</v>
      </c>
      <c r="K90" s="28">
        <f t="shared" ref="K90" si="153">IFERROR(J90/J93,"-")</f>
        <v>0.61543408360128615</v>
      </c>
      <c r="L90" s="140">
        <f t="shared" si="124"/>
        <v>46196.703239289447</v>
      </c>
      <c r="M90" s="98">
        <f t="shared" si="151"/>
        <v>7.5488069414316697E-2</v>
      </c>
      <c r="P90" s="46"/>
      <c r="Q90" s="46"/>
      <c r="R90" s="46"/>
    </row>
    <row r="91" spans="2:18" s="18" customFormat="1" ht="13.5" customHeight="1">
      <c r="B91" s="269"/>
      <c r="C91" s="297"/>
      <c r="D91" s="305"/>
      <c r="E91" s="131">
        <v>4</v>
      </c>
      <c r="F91" s="134" t="s">
        <v>242</v>
      </c>
      <c r="G91" s="33" t="s">
        <v>248</v>
      </c>
      <c r="H91" s="152">
        <v>70168526</v>
      </c>
      <c r="I91" s="28">
        <f t="shared" ref="I91" si="154">IFERROR(H91/H93,"-")</f>
        <v>7.2199051399571015E-2</v>
      </c>
      <c r="J91" s="140">
        <v>1214</v>
      </c>
      <c r="K91" s="28">
        <f t="shared" ref="K91" si="155">IFERROR(J91/J93,"-")</f>
        <v>0.39035369774919615</v>
      </c>
      <c r="L91" s="140">
        <f t="shared" si="124"/>
        <v>57799.44481054366</v>
      </c>
      <c r="M91" s="98">
        <f t="shared" si="151"/>
        <v>4.7880102543876944E-2</v>
      </c>
      <c r="P91" s="46"/>
      <c r="Q91" s="46"/>
      <c r="R91" s="46"/>
    </row>
    <row r="92" spans="2:18" s="18" customFormat="1" ht="13.5" customHeight="1">
      <c r="B92" s="269"/>
      <c r="C92" s="297"/>
      <c r="D92" s="305"/>
      <c r="E92" s="132">
        <v>5</v>
      </c>
      <c r="F92" s="135" t="s">
        <v>240</v>
      </c>
      <c r="G92" s="34" t="s">
        <v>246</v>
      </c>
      <c r="H92" s="153">
        <v>64116167</v>
      </c>
      <c r="I92" s="45">
        <f t="shared" ref="I92" si="156">IFERROR(H92/H93,"-")</f>
        <v>6.5971550218633337E-2</v>
      </c>
      <c r="J92" s="141">
        <v>691</v>
      </c>
      <c r="K92" s="45">
        <f t="shared" ref="K92" si="157">IFERROR(J92/J93,"-")</f>
        <v>0.22218649517684888</v>
      </c>
      <c r="L92" s="141">
        <f t="shared" si="124"/>
        <v>92787.506512301014</v>
      </c>
      <c r="M92" s="99">
        <f t="shared" si="151"/>
        <v>2.7253007296391244E-2</v>
      </c>
      <c r="P92" s="46"/>
      <c r="Q92" s="46"/>
      <c r="R92" s="46"/>
    </row>
    <row r="93" spans="2:18" s="18" customFormat="1" ht="13.5" customHeight="1">
      <c r="B93" s="270"/>
      <c r="C93" s="298"/>
      <c r="D93" s="306"/>
      <c r="E93" s="143" t="s">
        <v>188</v>
      </c>
      <c r="F93" s="146"/>
      <c r="G93" s="149"/>
      <c r="H93" s="154">
        <v>971876010</v>
      </c>
      <c r="I93" s="29" t="s">
        <v>181</v>
      </c>
      <c r="J93" s="192">
        <v>3110</v>
      </c>
      <c r="K93" s="29" t="s">
        <v>116</v>
      </c>
      <c r="L93" s="142">
        <f t="shared" si="124"/>
        <v>312500.32475884247</v>
      </c>
      <c r="M93" s="100">
        <f t="shared" si="151"/>
        <v>0.12265825281009662</v>
      </c>
      <c r="P93" s="46"/>
      <c r="Q93" s="46"/>
      <c r="R93" s="46"/>
    </row>
    <row r="94" spans="2:18" s="18" customFormat="1" ht="13.5" customHeight="1">
      <c r="B94" s="295">
        <v>16</v>
      </c>
      <c r="C94" s="296" t="s">
        <v>63</v>
      </c>
      <c r="D94" s="299">
        <f>VLOOKUP(C94,'市区町村別_在宅(医科)'!$C$7:$BO$80,65,0)</f>
        <v>16971</v>
      </c>
      <c r="E94" s="130">
        <v>1</v>
      </c>
      <c r="F94" s="133" t="s">
        <v>238</v>
      </c>
      <c r="G94" s="136" t="s">
        <v>244</v>
      </c>
      <c r="H94" s="215">
        <v>116052678</v>
      </c>
      <c r="I94" s="27">
        <f t="shared" ref="I94" si="158">IFERROR(H94/H99,"-")</f>
        <v>0.16928801714144209</v>
      </c>
      <c r="J94" s="139">
        <v>1107</v>
      </c>
      <c r="K94" s="27">
        <f t="shared" ref="K94" si="159">IFERROR(J94/J99,"-")</f>
        <v>0.4997742663656885</v>
      </c>
      <c r="L94" s="139">
        <f t="shared" si="124"/>
        <v>104835.30081300813</v>
      </c>
      <c r="M94" s="101">
        <f>IFERROR(J94/$R$19,0)</f>
        <v>6.5228919922220255E-2</v>
      </c>
      <c r="P94" s="46"/>
      <c r="Q94" s="46"/>
      <c r="R94" s="46"/>
    </row>
    <row r="95" spans="2:18" s="18" customFormat="1" ht="13.5" customHeight="1">
      <c r="B95" s="269"/>
      <c r="C95" s="297"/>
      <c r="D95" s="305"/>
      <c r="E95" s="131">
        <v>2</v>
      </c>
      <c r="F95" s="134" t="s">
        <v>237</v>
      </c>
      <c r="G95" s="32" t="s">
        <v>243</v>
      </c>
      <c r="H95" s="152">
        <v>95915792</v>
      </c>
      <c r="I95" s="28">
        <f t="shared" ref="I95" si="160">IFERROR(H95/H99,"-")</f>
        <v>0.13991399871212792</v>
      </c>
      <c r="J95" s="140">
        <v>1517</v>
      </c>
      <c r="K95" s="28">
        <f t="shared" ref="K95" si="161">IFERROR(J95/J99,"-")</f>
        <v>0.68487584650112865</v>
      </c>
      <c r="L95" s="140">
        <f t="shared" si="124"/>
        <v>63227.285431773234</v>
      </c>
      <c r="M95" s="98">
        <f t="shared" ref="M95:M99" si="162">IFERROR(J95/$R$19,0)</f>
        <v>8.9387779152672209E-2</v>
      </c>
      <c r="P95" s="46"/>
      <c r="Q95" s="46"/>
      <c r="R95" s="46"/>
    </row>
    <row r="96" spans="2:18" s="18" customFormat="1" ht="13.5" customHeight="1">
      <c r="B96" s="269"/>
      <c r="C96" s="297"/>
      <c r="D96" s="305"/>
      <c r="E96" s="131">
        <v>3</v>
      </c>
      <c r="F96" s="134" t="s">
        <v>239</v>
      </c>
      <c r="G96" s="33" t="s">
        <v>245</v>
      </c>
      <c r="H96" s="152">
        <v>64586204</v>
      </c>
      <c r="I96" s="28">
        <f t="shared" ref="I96" si="163">IFERROR(H96/H99,"-")</f>
        <v>9.4212995324870291E-2</v>
      </c>
      <c r="J96" s="140">
        <v>1346</v>
      </c>
      <c r="K96" s="28">
        <f t="shared" ref="K96" si="164">IFERROR(J96/J99,"-")</f>
        <v>0.60767494356659146</v>
      </c>
      <c r="L96" s="140">
        <f t="shared" si="124"/>
        <v>47983.806835066862</v>
      </c>
      <c r="M96" s="98">
        <f t="shared" si="162"/>
        <v>7.9311767132166644E-2</v>
      </c>
      <c r="P96" s="46"/>
      <c r="Q96" s="46"/>
      <c r="R96" s="46"/>
    </row>
    <row r="97" spans="2:18" s="18" customFormat="1" ht="13.5" customHeight="1">
      <c r="B97" s="269"/>
      <c r="C97" s="297"/>
      <c r="D97" s="305"/>
      <c r="E97" s="131">
        <v>4</v>
      </c>
      <c r="F97" s="134" t="s">
        <v>241</v>
      </c>
      <c r="G97" s="33" t="s">
        <v>247</v>
      </c>
      <c r="H97" s="152">
        <v>52200080</v>
      </c>
      <c r="I97" s="28">
        <f t="shared" ref="I97" si="165">IFERROR(H97/H99,"-")</f>
        <v>7.6145145378072612E-2</v>
      </c>
      <c r="J97" s="140">
        <v>850</v>
      </c>
      <c r="K97" s="28">
        <f t="shared" ref="K97" si="166">IFERROR(J97/J99,"-")</f>
        <v>0.38374717832957111</v>
      </c>
      <c r="L97" s="140">
        <f t="shared" si="124"/>
        <v>61411.858823529408</v>
      </c>
      <c r="M97" s="98">
        <f t="shared" si="162"/>
        <v>5.0085439868010131E-2</v>
      </c>
      <c r="P97" s="46"/>
      <c r="Q97" s="46"/>
      <c r="R97" s="46"/>
    </row>
    <row r="98" spans="2:18" s="18" customFormat="1" ht="13.5" customHeight="1">
      <c r="B98" s="269"/>
      <c r="C98" s="297"/>
      <c r="D98" s="305"/>
      <c r="E98" s="132">
        <v>5</v>
      </c>
      <c r="F98" s="135" t="s">
        <v>240</v>
      </c>
      <c r="G98" s="34" t="s">
        <v>246</v>
      </c>
      <c r="H98" s="153">
        <v>44252087</v>
      </c>
      <c r="I98" s="45">
        <f t="shared" ref="I98" si="167">IFERROR(H98/H99,"-")</f>
        <v>6.4551272678090091E-2</v>
      </c>
      <c r="J98" s="141">
        <v>479</v>
      </c>
      <c r="K98" s="45">
        <f t="shared" ref="K98" si="168">IFERROR(J98/J99,"-")</f>
        <v>0.21625282167042889</v>
      </c>
      <c r="L98" s="141">
        <f t="shared" si="124"/>
        <v>92384.31524008351</v>
      </c>
      <c r="M98" s="99">
        <f t="shared" si="162"/>
        <v>2.8224618466796299E-2</v>
      </c>
      <c r="P98" s="46"/>
      <c r="Q98" s="46"/>
      <c r="R98" s="46"/>
    </row>
    <row r="99" spans="2:18" s="18" customFormat="1" ht="13.5" customHeight="1">
      <c r="B99" s="270"/>
      <c r="C99" s="298"/>
      <c r="D99" s="306"/>
      <c r="E99" s="143" t="s">
        <v>188</v>
      </c>
      <c r="F99" s="146"/>
      <c r="G99" s="149"/>
      <c r="H99" s="154">
        <v>685533920</v>
      </c>
      <c r="I99" s="29" t="s">
        <v>181</v>
      </c>
      <c r="J99" s="192">
        <v>2215</v>
      </c>
      <c r="K99" s="29" t="s">
        <v>116</v>
      </c>
      <c r="L99" s="142">
        <f t="shared" si="124"/>
        <v>309496.12641083519</v>
      </c>
      <c r="M99" s="100">
        <f t="shared" si="162"/>
        <v>0.13051676389134406</v>
      </c>
      <c r="P99" s="46"/>
      <c r="Q99" s="46"/>
      <c r="R99" s="46"/>
    </row>
    <row r="100" spans="2:18" s="18" customFormat="1" ht="13.5" customHeight="1">
      <c r="B100" s="295">
        <v>17</v>
      </c>
      <c r="C100" s="296" t="s">
        <v>102</v>
      </c>
      <c r="D100" s="299">
        <f>VLOOKUP(C100,'市区町村別_在宅(医科)'!$C$7:$BO$80,65,0)</f>
        <v>23970</v>
      </c>
      <c r="E100" s="130">
        <v>1</v>
      </c>
      <c r="F100" s="133" t="s">
        <v>238</v>
      </c>
      <c r="G100" s="136" t="s">
        <v>244</v>
      </c>
      <c r="H100" s="215">
        <v>154277212</v>
      </c>
      <c r="I100" s="27">
        <f t="shared" ref="I100" si="169">IFERROR(H100/H105,"-")</f>
        <v>0.1540853787851201</v>
      </c>
      <c r="J100" s="139">
        <v>1671</v>
      </c>
      <c r="K100" s="27">
        <f t="shared" ref="K100" si="170">IFERROR(J100/J105,"-")</f>
        <v>0.52530650738761397</v>
      </c>
      <c r="L100" s="139">
        <f t="shared" si="124"/>
        <v>92326.278874925192</v>
      </c>
      <c r="M100" s="101">
        <f>IFERROR(J100/$R$20,0)</f>
        <v>6.9712140175219026E-2</v>
      </c>
      <c r="P100" s="46"/>
      <c r="Q100" s="46"/>
      <c r="R100" s="46"/>
    </row>
    <row r="101" spans="2:18" s="18" customFormat="1" ht="13.5" customHeight="1">
      <c r="B101" s="269"/>
      <c r="C101" s="297"/>
      <c r="D101" s="305"/>
      <c r="E101" s="131">
        <v>2</v>
      </c>
      <c r="F101" s="134" t="s">
        <v>237</v>
      </c>
      <c r="G101" s="32" t="s">
        <v>243</v>
      </c>
      <c r="H101" s="152">
        <v>147187057</v>
      </c>
      <c r="I101" s="28">
        <f t="shared" ref="I101" si="171">IFERROR(H101/H105,"-")</f>
        <v>0.14700403991039235</v>
      </c>
      <c r="J101" s="140">
        <v>2325</v>
      </c>
      <c r="K101" s="28">
        <f t="shared" ref="K101" si="172">IFERROR(J101/J105,"-")</f>
        <v>0.73090223200251492</v>
      </c>
      <c r="L101" s="140">
        <f t="shared" si="124"/>
        <v>63306.26107526882</v>
      </c>
      <c r="M101" s="98">
        <f t="shared" ref="M101:M105" si="173">IFERROR(J101/$R$20,0)</f>
        <v>9.6996245306633297E-2</v>
      </c>
      <c r="P101" s="46"/>
      <c r="Q101" s="46"/>
      <c r="R101" s="46"/>
    </row>
    <row r="102" spans="2:18" s="18" customFormat="1" ht="13.5" customHeight="1">
      <c r="B102" s="269"/>
      <c r="C102" s="297"/>
      <c r="D102" s="305"/>
      <c r="E102" s="131">
        <v>3</v>
      </c>
      <c r="F102" s="134" t="s">
        <v>239</v>
      </c>
      <c r="G102" s="33" t="s">
        <v>245</v>
      </c>
      <c r="H102" s="152">
        <v>82403170</v>
      </c>
      <c r="I102" s="28">
        <f t="shared" ref="I102" si="174">IFERROR(H102/H105,"-")</f>
        <v>8.2300707265468634E-2</v>
      </c>
      <c r="J102" s="140">
        <v>2019</v>
      </c>
      <c r="K102" s="28">
        <f t="shared" ref="K102" si="175">IFERROR(J102/J105,"-")</f>
        <v>0.63470606727444201</v>
      </c>
      <c r="L102" s="140">
        <f t="shared" si="124"/>
        <v>40813.853392768695</v>
      </c>
      <c r="M102" s="98">
        <f t="shared" si="173"/>
        <v>8.4230287859824782E-2</v>
      </c>
      <c r="P102" s="46"/>
      <c r="Q102" s="46"/>
      <c r="R102" s="46"/>
    </row>
    <row r="103" spans="2:18" s="18" customFormat="1" ht="13.5" customHeight="1">
      <c r="B103" s="269"/>
      <c r="C103" s="297"/>
      <c r="D103" s="305"/>
      <c r="E103" s="131">
        <v>4</v>
      </c>
      <c r="F103" s="134" t="s">
        <v>242</v>
      </c>
      <c r="G103" s="33" t="s">
        <v>248</v>
      </c>
      <c r="H103" s="152">
        <v>78622446</v>
      </c>
      <c r="I103" s="28">
        <f t="shared" ref="I103" si="176">IFERROR(H103/H105,"-")</f>
        <v>7.8524684338492259E-2</v>
      </c>
      <c r="J103" s="140">
        <v>1395</v>
      </c>
      <c r="K103" s="28">
        <f t="shared" ref="K103" si="177">IFERROR(J103/J105,"-")</f>
        <v>0.43854133920150895</v>
      </c>
      <c r="L103" s="140">
        <f t="shared" si="124"/>
        <v>56360.176344086023</v>
      </c>
      <c r="M103" s="98">
        <f t="shared" si="173"/>
        <v>5.8197747183979978E-2</v>
      </c>
      <c r="P103" s="46"/>
      <c r="Q103" s="46"/>
      <c r="R103" s="46"/>
    </row>
    <row r="104" spans="2:18" s="18" customFormat="1" ht="13.5" customHeight="1">
      <c r="B104" s="269"/>
      <c r="C104" s="297"/>
      <c r="D104" s="305"/>
      <c r="E104" s="132">
        <v>5</v>
      </c>
      <c r="F104" s="135" t="s">
        <v>240</v>
      </c>
      <c r="G104" s="34" t="s">
        <v>246</v>
      </c>
      <c r="H104" s="153">
        <v>69952071</v>
      </c>
      <c r="I104" s="45">
        <f t="shared" ref="I104" si="178">IFERROR(H104/H105,"-")</f>
        <v>6.9865090359803858E-2</v>
      </c>
      <c r="J104" s="141">
        <v>759</v>
      </c>
      <c r="K104" s="45">
        <f t="shared" ref="K104" si="179">IFERROR(J104/J105,"-")</f>
        <v>0.23860421251178873</v>
      </c>
      <c r="L104" s="141">
        <f t="shared" si="124"/>
        <v>92163.466403162049</v>
      </c>
      <c r="M104" s="99">
        <f t="shared" si="173"/>
        <v>3.1664580725907387E-2</v>
      </c>
      <c r="P104" s="46"/>
      <c r="Q104" s="46"/>
      <c r="R104" s="46"/>
    </row>
    <row r="105" spans="2:18" s="18" customFormat="1" ht="13.5" customHeight="1">
      <c r="B105" s="270"/>
      <c r="C105" s="298"/>
      <c r="D105" s="306"/>
      <c r="E105" s="143" t="s">
        <v>188</v>
      </c>
      <c r="F105" s="146"/>
      <c r="G105" s="149"/>
      <c r="H105" s="154">
        <v>1001244980</v>
      </c>
      <c r="I105" s="29" t="s">
        <v>181</v>
      </c>
      <c r="J105" s="192">
        <v>3181</v>
      </c>
      <c r="K105" s="29" t="s">
        <v>116</v>
      </c>
      <c r="L105" s="142">
        <f t="shared" si="124"/>
        <v>314757.93146809179</v>
      </c>
      <c r="M105" s="100">
        <f t="shared" si="173"/>
        <v>0.1327075511055486</v>
      </c>
      <c r="P105" s="46"/>
      <c r="Q105" s="46"/>
      <c r="R105" s="46"/>
    </row>
    <row r="106" spans="2:18" s="18" customFormat="1" ht="13.5" customHeight="1">
      <c r="B106" s="295">
        <v>18</v>
      </c>
      <c r="C106" s="296" t="s">
        <v>64</v>
      </c>
      <c r="D106" s="299">
        <f>VLOOKUP(C106,'市区町村別_在宅(医科)'!$C$7:$BO$80,65,0)</f>
        <v>21661</v>
      </c>
      <c r="E106" s="130">
        <v>1</v>
      </c>
      <c r="F106" s="133" t="s">
        <v>237</v>
      </c>
      <c r="G106" s="136" t="s">
        <v>243</v>
      </c>
      <c r="H106" s="215">
        <v>140487318</v>
      </c>
      <c r="I106" s="27">
        <f t="shared" ref="I106" si="180">IFERROR(H106/H111,"-")</f>
        <v>0.1403882979218268</v>
      </c>
      <c r="J106" s="139">
        <v>2164</v>
      </c>
      <c r="K106" s="27">
        <f t="shared" ref="K106" si="181">IFERROR(J106/J111,"-")</f>
        <v>0.73231810490693738</v>
      </c>
      <c r="L106" s="139">
        <f t="shared" si="124"/>
        <v>64920.20240295749</v>
      </c>
      <c r="M106" s="101">
        <f>IFERROR(J106/$R$21,0)</f>
        <v>9.9903051567332993E-2</v>
      </c>
      <c r="P106" s="46"/>
      <c r="Q106" s="46"/>
      <c r="R106" s="46"/>
    </row>
    <row r="107" spans="2:18" s="18" customFormat="1" ht="13.5" customHeight="1">
      <c r="B107" s="269"/>
      <c r="C107" s="297"/>
      <c r="D107" s="305"/>
      <c r="E107" s="131">
        <v>2</v>
      </c>
      <c r="F107" s="134" t="s">
        <v>238</v>
      </c>
      <c r="G107" s="32" t="s">
        <v>244</v>
      </c>
      <c r="H107" s="152">
        <v>137524078</v>
      </c>
      <c r="I107" s="28">
        <f t="shared" ref="I107" si="182">IFERROR(H107/H111,"-")</f>
        <v>0.13742714651075158</v>
      </c>
      <c r="J107" s="140">
        <v>1470</v>
      </c>
      <c r="K107" s="28">
        <f t="shared" ref="K107" si="183">IFERROR(J107/J111,"-")</f>
        <v>0.49746192893401014</v>
      </c>
      <c r="L107" s="140">
        <f t="shared" si="124"/>
        <v>93553.79455782313</v>
      </c>
      <c r="M107" s="98">
        <f t="shared" ref="M107:M111" si="184">IFERROR(J107/$R$21,0)</f>
        <v>6.786390286690365E-2</v>
      </c>
      <c r="P107" s="46"/>
      <c r="Q107" s="46"/>
      <c r="R107" s="46"/>
    </row>
    <row r="108" spans="2:18" s="18" customFormat="1" ht="13.5" customHeight="1">
      <c r="B108" s="269"/>
      <c r="C108" s="297"/>
      <c r="D108" s="305"/>
      <c r="E108" s="131">
        <v>3</v>
      </c>
      <c r="F108" s="134" t="s">
        <v>239</v>
      </c>
      <c r="G108" s="33" t="s">
        <v>245</v>
      </c>
      <c r="H108" s="152">
        <v>91587140</v>
      </c>
      <c r="I108" s="28">
        <f t="shared" ref="I108" si="185">IFERROR(H108/H111,"-")</f>
        <v>9.1522586374152726E-2</v>
      </c>
      <c r="J108" s="140">
        <v>1871</v>
      </c>
      <c r="K108" s="28">
        <f t="shared" ref="K108" si="186">IFERROR(J108/J111,"-")</f>
        <v>0.63316412859560067</v>
      </c>
      <c r="L108" s="140">
        <f t="shared" si="124"/>
        <v>48950.903260288615</v>
      </c>
      <c r="M108" s="98">
        <f t="shared" si="184"/>
        <v>8.6376436914269883E-2</v>
      </c>
      <c r="P108" s="46"/>
      <c r="Q108" s="46"/>
      <c r="R108" s="46"/>
    </row>
    <row r="109" spans="2:18" s="18" customFormat="1" ht="13.5" customHeight="1">
      <c r="B109" s="269"/>
      <c r="C109" s="297"/>
      <c r="D109" s="305"/>
      <c r="E109" s="131">
        <v>4</v>
      </c>
      <c r="F109" s="134" t="s">
        <v>241</v>
      </c>
      <c r="G109" s="33" t="s">
        <v>247</v>
      </c>
      <c r="H109" s="152">
        <v>68732224</v>
      </c>
      <c r="I109" s="28">
        <f t="shared" ref="I109" si="187">IFERROR(H109/H111,"-")</f>
        <v>6.8683779269967507E-2</v>
      </c>
      <c r="J109" s="140">
        <v>1188</v>
      </c>
      <c r="K109" s="28">
        <f t="shared" ref="K109" si="188">IFERROR(J109/J111,"-")</f>
        <v>0.40203045685279187</v>
      </c>
      <c r="L109" s="140">
        <f t="shared" si="124"/>
        <v>57855.407407407409</v>
      </c>
      <c r="M109" s="98">
        <f t="shared" si="184"/>
        <v>5.4845113337334377E-2</v>
      </c>
      <c r="P109" s="46"/>
      <c r="Q109" s="46"/>
      <c r="R109" s="46"/>
    </row>
    <row r="110" spans="2:18" s="18" customFormat="1" ht="13.5" customHeight="1">
      <c r="B110" s="269"/>
      <c r="C110" s="297"/>
      <c r="D110" s="305"/>
      <c r="E110" s="132">
        <v>5</v>
      </c>
      <c r="F110" s="135" t="s">
        <v>240</v>
      </c>
      <c r="G110" s="34" t="s">
        <v>246</v>
      </c>
      <c r="H110" s="153">
        <v>68390406</v>
      </c>
      <c r="I110" s="45">
        <f t="shared" ref="I110" si="189">IFERROR(H110/H111,"-")</f>
        <v>6.8342202194526136E-2</v>
      </c>
      <c r="J110" s="141">
        <v>750</v>
      </c>
      <c r="K110" s="45">
        <f t="shared" ref="K110" si="190">IFERROR(J110/J111,"-")</f>
        <v>0.25380710659898476</v>
      </c>
      <c r="L110" s="141">
        <f t="shared" si="124"/>
        <v>91187.207999999999</v>
      </c>
      <c r="M110" s="99">
        <f t="shared" si="184"/>
        <v>3.4624440238216148E-2</v>
      </c>
      <c r="P110" s="46"/>
      <c r="Q110" s="46"/>
      <c r="R110" s="46"/>
    </row>
    <row r="111" spans="2:18" s="18" customFormat="1" ht="13.5" customHeight="1">
      <c r="B111" s="270"/>
      <c r="C111" s="298"/>
      <c r="D111" s="306"/>
      <c r="E111" s="143" t="s">
        <v>188</v>
      </c>
      <c r="F111" s="146"/>
      <c r="G111" s="149"/>
      <c r="H111" s="154">
        <v>1000705330</v>
      </c>
      <c r="I111" s="29" t="s">
        <v>181</v>
      </c>
      <c r="J111" s="192">
        <v>2955</v>
      </c>
      <c r="K111" s="29" t="s">
        <v>116</v>
      </c>
      <c r="L111" s="142">
        <f t="shared" si="124"/>
        <v>338648.16582064296</v>
      </c>
      <c r="M111" s="100">
        <f t="shared" si="184"/>
        <v>0.13642029453857163</v>
      </c>
      <c r="P111" s="46"/>
      <c r="Q111" s="46"/>
      <c r="R111" s="46"/>
    </row>
    <row r="112" spans="2:18" s="18" customFormat="1" ht="13.5" customHeight="1">
      <c r="B112" s="295">
        <v>19</v>
      </c>
      <c r="C112" s="296" t="s">
        <v>103</v>
      </c>
      <c r="D112" s="299">
        <f>VLOOKUP(C112,'市区町村別_在宅(医科)'!$C$7:$BO$80,65,0)</f>
        <v>15098</v>
      </c>
      <c r="E112" s="130">
        <v>1</v>
      </c>
      <c r="F112" s="133" t="s">
        <v>237</v>
      </c>
      <c r="G112" s="136" t="s">
        <v>243</v>
      </c>
      <c r="H112" s="215">
        <v>67299494</v>
      </c>
      <c r="I112" s="27">
        <f t="shared" ref="I112" si="191">IFERROR(H112/H117,"-")</f>
        <v>0.13734353204139513</v>
      </c>
      <c r="J112" s="139">
        <v>1111</v>
      </c>
      <c r="K112" s="27">
        <f>IFERROR(J112/J117,"-")</f>
        <v>0.66288782816229119</v>
      </c>
      <c r="L112" s="139">
        <f t="shared" si="124"/>
        <v>60575.602160216018</v>
      </c>
      <c r="M112" s="101">
        <f>IFERROR(J112/$R$22,0)</f>
        <v>7.3585905417936151E-2</v>
      </c>
      <c r="P112" s="46"/>
      <c r="Q112" s="46"/>
      <c r="R112" s="46"/>
    </row>
    <row r="113" spans="2:18" s="18" customFormat="1" ht="13.5" customHeight="1">
      <c r="B113" s="269"/>
      <c r="C113" s="297"/>
      <c r="D113" s="305"/>
      <c r="E113" s="131">
        <v>2</v>
      </c>
      <c r="F113" s="134" t="s">
        <v>238</v>
      </c>
      <c r="G113" s="32" t="s">
        <v>244</v>
      </c>
      <c r="H113" s="152">
        <v>66672209</v>
      </c>
      <c r="I113" s="28">
        <f t="shared" ref="I113" si="192">IFERROR(H113/H117,"-")</f>
        <v>0.13606338070033769</v>
      </c>
      <c r="J113" s="140">
        <v>731</v>
      </c>
      <c r="K113" s="28">
        <f t="shared" ref="K113" si="193">IFERROR(J113/J117,"-")</f>
        <v>0.43615751789976132</v>
      </c>
      <c r="L113" s="140">
        <f t="shared" si="124"/>
        <v>91206.852257181949</v>
      </c>
      <c r="M113" s="98">
        <f t="shared" ref="M113:M117" si="194">IFERROR(J113/$R$22,0)</f>
        <v>4.8417008875347729E-2</v>
      </c>
      <c r="P113" s="46"/>
      <c r="Q113" s="46"/>
      <c r="R113" s="46"/>
    </row>
    <row r="114" spans="2:18" s="18" customFormat="1" ht="13.5" customHeight="1">
      <c r="B114" s="269"/>
      <c r="C114" s="297"/>
      <c r="D114" s="305"/>
      <c r="E114" s="131">
        <v>3</v>
      </c>
      <c r="F114" s="134" t="s">
        <v>239</v>
      </c>
      <c r="G114" s="33" t="s">
        <v>245</v>
      </c>
      <c r="H114" s="152">
        <v>42923323</v>
      </c>
      <c r="I114" s="28">
        <f t="shared" ref="I114" si="195">IFERROR(H114/H117,"-")</f>
        <v>8.7597104188831681E-2</v>
      </c>
      <c r="J114" s="140">
        <v>966</v>
      </c>
      <c r="K114" s="28">
        <f t="shared" ref="K114" si="196">IFERROR(J114/J117,"-")</f>
        <v>0.57637231503579955</v>
      </c>
      <c r="L114" s="140">
        <f t="shared" si="124"/>
        <v>44434.081780538305</v>
      </c>
      <c r="M114" s="98">
        <f t="shared" si="194"/>
        <v>6.3981984368790573E-2</v>
      </c>
      <c r="P114" s="46"/>
      <c r="Q114" s="46"/>
      <c r="R114" s="46"/>
    </row>
    <row r="115" spans="2:18" s="18" customFormat="1" ht="13.5" customHeight="1">
      <c r="B115" s="269"/>
      <c r="C115" s="297"/>
      <c r="D115" s="305"/>
      <c r="E115" s="131">
        <v>4</v>
      </c>
      <c r="F115" s="134" t="s">
        <v>242</v>
      </c>
      <c r="G115" s="33" t="s">
        <v>248</v>
      </c>
      <c r="H115" s="152">
        <v>36816063</v>
      </c>
      <c r="I115" s="28">
        <f t="shared" ref="I115" si="197">IFERROR(H115/H117,"-")</f>
        <v>7.5133523712355418E-2</v>
      </c>
      <c r="J115" s="140">
        <v>636</v>
      </c>
      <c r="K115" s="28">
        <f t="shared" ref="K115" si="198">IFERROR(J115/J117,"-")</f>
        <v>0.37947494033412887</v>
      </c>
      <c r="L115" s="140">
        <f t="shared" si="124"/>
        <v>57886.891509433961</v>
      </c>
      <c r="M115" s="98">
        <f t="shared" si="194"/>
        <v>4.2124784739700626E-2</v>
      </c>
      <c r="P115" s="46"/>
      <c r="Q115" s="46"/>
      <c r="R115" s="46"/>
    </row>
    <row r="116" spans="2:18" s="18" customFormat="1" ht="13.5" customHeight="1">
      <c r="B116" s="269"/>
      <c r="C116" s="297"/>
      <c r="D116" s="305"/>
      <c r="E116" s="132">
        <v>5</v>
      </c>
      <c r="F116" s="135" t="s">
        <v>240</v>
      </c>
      <c r="G116" s="34" t="s">
        <v>246</v>
      </c>
      <c r="H116" s="153">
        <v>30735887</v>
      </c>
      <c r="I116" s="45">
        <f t="shared" ref="I116" si="199">IFERROR(H116/H117,"-")</f>
        <v>6.2725215749842037E-2</v>
      </c>
      <c r="J116" s="141">
        <v>326</v>
      </c>
      <c r="K116" s="45">
        <f t="shared" ref="K116" si="200">IFERROR(J116/J117,"-")</f>
        <v>0.19451073985680192</v>
      </c>
      <c r="L116" s="141">
        <f t="shared" si="124"/>
        <v>94281.861963190182</v>
      </c>
      <c r="M116" s="99">
        <f t="shared" si="194"/>
        <v>2.1592263876010067E-2</v>
      </c>
      <c r="P116" s="46"/>
      <c r="Q116" s="46"/>
      <c r="R116" s="46"/>
    </row>
    <row r="117" spans="2:18" s="18" customFormat="1" ht="13.5" customHeight="1">
      <c r="B117" s="270"/>
      <c r="C117" s="298"/>
      <c r="D117" s="306"/>
      <c r="E117" s="143" t="s">
        <v>188</v>
      </c>
      <c r="F117" s="146"/>
      <c r="G117" s="149"/>
      <c r="H117" s="154">
        <v>490008470</v>
      </c>
      <c r="I117" s="29" t="s">
        <v>181</v>
      </c>
      <c r="J117" s="192">
        <v>1676</v>
      </c>
      <c r="K117" s="29" t="s">
        <v>116</v>
      </c>
      <c r="L117" s="142">
        <f t="shared" si="124"/>
        <v>292367.82219570404</v>
      </c>
      <c r="M117" s="100">
        <f t="shared" si="194"/>
        <v>0.11100808054046894</v>
      </c>
      <c r="P117" s="46"/>
      <c r="Q117" s="46"/>
      <c r="R117" s="46"/>
    </row>
    <row r="118" spans="2:18" s="18" customFormat="1" ht="13.5" customHeight="1">
      <c r="B118" s="295">
        <v>20</v>
      </c>
      <c r="C118" s="296" t="s">
        <v>104</v>
      </c>
      <c r="D118" s="299">
        <f>VLOOKUP(C118,'市区町村別_在宅(医科)'!$C$7:$BO$80,65,0)</f>
        <v>22649</v>
      </c>
      <c r="E118" s="130">
        <v>1</v>
      </c>
      <c r="F118" s="133" t="s">
        <v>238</v>
      </c>
      <c r="G118" s="136" t="s">
        <v>244</v>
      </c>
      <c r="H118" s="215">
        <v>119726166</v>
      </c>
      <c r="I118" s="27">
        <f t="shared" ref="I118" si="201">IFERROR(H118/H123,"-")</f>
        <v>0.15470846908877361</v>
      </c>
      <c r="J118" s="139">
        <v>1238</v>
      </c>
      <c r="K118" s="27">
        <f t="shared" ref="K118" si="202">IFERROR(J118/J123,"-")</f>
        <v>0.4804035700426853</v>
      </c>
      <c r="L118" s="139">
        <f t="shared" si="124"/>
        <v>96709.342487883681</v>
      </c>
      <c r="M118" s="101">
        <f>IFERROR(J118/$R$23,0)</f>
        <v>5.4660249900657869E-2</v>
      </c>
      <c r="P118" s="46"/>
      <c r="Q118" s="46"/>
      <c r="R118" s="46"/>
    </row>
    <row r="119" spans="2:18" s="18" customFormat="1" ht="13.5" customHeight="1">
      <c r="B119" s="269"/>
      <c r="C119" s="297"/>
      <c r="D119" s="305"/>
      <c r="E119" s="131">
        <v>2</v>
      </c>
      <c r="F119" s="134" t="s">
        <v>237</v>
      </c>
      <c r="G119" s="32" t="s">
        <v>243</v>
      </c>
      <c r="H119" s="152">
        <v>118475103</v>
      </c>
      <c r="I119" s="28">
        <f t="shared" ref="I119" si="203">IFERROR(H119/H123,"-")</f>
        <v>0.15309186306245512</v>
      </c>
      <c r="J119" s="140">
        <v>1748</v>
      </c>
      <c r="K119" s="28">
        <f t="shared" ref="K119" si="204">IFERROR(J119/J123,"-")</f>
        <v>0.6783081102056655</v>
      </c>
      <c r="L119" s="140">
        <f t="shared" si="124"/>
        <v>67777.518878718533</v>
      </c>
      <c r="M119" s="98">
        <f t="shared" ref="M119:M123" si="205">IFERROR(J119/$R$23,0)</f>
        <v>7.7177800344386066E-2</v>
      </c>
      <c r="P119" s="46"/>
      <c r="Q119" s="46"/>
      <c r="R119" s="46"/>
    </row>
    <row r="120" spans="2:18" s="18" customFormat="1" ht="13.5" customHeight="1">
      <c r="B120" s="269"/>
      <c r="C120" s="297"/>
      <c r="D120" s="305"/>
      <c r="E120" s="131">
        <v>3</v>
      </c>
      <c r="F120" s="134" t="s">
        <v>239</v>
      </c>
      <c r="G120" s="33" t="s">
        <v>245</v>
      </c>
      <c r="H120" s="152">
        <v>61819131</v>
      </c>
      <c r="I120" s="28">
        <f t="shared" ref="I120" si="206">IFERROR(H120/H123,"-")</f>
        <v>7.9881812279935085E-2</v>
      </c>
      <c r="J120" s="140">
        <v>1474</v>
      </c>
      <c r="K120" s="28">
        <f t="shared" ref="K120" si="207">IFERROR(J120/J123,"-")</f>
        <v>0.57198292588280952</v>
      </c>
      <c r="L120" s="140">
        <f t="shared" si="124"/>
        <v>41939.708955223883</v>
      </c>
      <c r="M120" s="98">
        <f t="shared" si="205"/>
        <v>6.5080135988343862E-2</v>
      </c>
      <c r="P120" s="46"/>
      <c r="Q120" s="46"/>
      <c r="R120" s="46"/>
    </row>
    <row r="121" spans="2:18" s="18" customFormat="1" ht="13.5" customHeight="1">
      <c r="B121" s="269"/>
      <c r="C121" s="297"/>
      <c r="D121" s="305"/>
      <c r="E121" s="131">
        <v>4</v>
      </c>
      <c r="F121" s="134" t="s">
        <v>240</v>
      </c>
      <c r="G121" s="33" t="s">
        <v>246</v>
      </c>
      <c r="H121" s="152">
        <v>60848208</v>
      </c>
      <c r="I121" s="28">
        <f t="shared" ref="I121" si="208">IFERROR(H121/H123,"-")</f>
        <v>7.8627199224564376E-2</v>
      </c>
      <c r="J121" s="140">
        <v>593</v>
      </c>
      <c r="K121" s="28">
        <f t="shared" ref="K121" si="209">IFERROR(J121/J123,"-")</f>
        <v>0.23011253395421033</v>
      </c>
      <c r="L121" s="140">
        <f t="shared" si="124"/>
        <v>102610.80607082631</v>
      </c>
      <c r="M121" s="98">
        <f t="shared" si="205"/>
        <v>2.618217139829573E-2</v>
      </c>
      <c r="P121" s="46"/>
      <c r="Q121" s="46"/>
      <c r="R121" s="46"/>
    </row>
    <row r="122" spans="2:18" s="18" customFormat="1" ht="13.5" customHeight="1">
      <c r="B122" s="269"/>
      <c r="C122" s="297"/>
      <c r="D122" s="305"/>
      <c r="E122" s="132">
        <v>5</v>
      </c>
      <c r="F122" s="135" t="s">
        <v>242</v>
      </c>
      <c r="G122" s="34" t="s">
        <v>248</v>
      </c>
      <c r="H122" s="153">
        <v>54855737</v>
      </c>
      <c r="I122" s="45">
        <f t="shared" ref="I122" si="210">IFERROR(H122/H123,"-")</f>
        <v>7.0883812415795514E-2</v>
      </c>
      <c r="J122" s="141">
        <v>962</v>
      </c>
      <c r="K122" s="45">
        <f t="shared" ref="K122" si="211">IFERROR(J122/J123,"-")</f>
        <v>0.37330228948389599</v>
      </c>
      <c r="L122" s="141">
        <f t="shared" si="124"/>
        <v>57022.595634095633</v>
      </c>
      <c r="M122" s="99">
        <f t="shared" si="205"/>
        <v>4.2474281425228487E-2</v>
      </c>
      <c r="P122" s="46"/>
      <c r="Q122" s="46"/>
      <c r="R122" s="46"/>
    </row>
    <row r="123" spans="2:18" s="18" customFormat="1" ht="13.5" customHeight="1">
      <c r="B123" s="270"/>
      <c r="C123" s="298"/>
      <c r="D123" s="306"/>
      <c r="E123" s="143" t="s">
        <v>188</v>
      </c>
      <c r="F123" s="146"/>
      <c r="G123" s="149"/>
      <c r="H123" s="154">
        <v>773882430</v>
      </c>
      <c r="I123" s="29" t="s">
        <v>181</v>
      </c>
      <c r="J123" s="192">
        <v>2577</v>
      </c>
      <c r="K123" s="29" t="s">
        <v>116</v>
      </c>
      <c r="L123" s="142">
        <f t="shared" si="124"/>
        <v>300303.62048894062</v>
      </c>
      <c r="M123" s="100">
        <f t="shared" si="205"/>
        <v>0.11377985783036779</v>
      </c>
      <c r="P123" s="46"/>
      <c r="Q123" s="46"/>
      <c r="R123" s="46"/>
    </row>
    <row r="124" spans="2:18" s="18" customFormat="1" ht="13.5" customHeight="1">
      <c r="B124" s="295">
        <v>21</v>
      </c>
      <c r="C124" s="296" t="s">
        <v>105</v>
      </c>
      <c r="D124" s="299">
        <f>VLOOKUP(C124,'市区町村別_在宅(医科)'!$C$7:$BO$80,65,0)</f>
        <v>15046</v>
      </c>
      <c r="E124" s="130">
        <v>1</v>
      </c>
      <c r="F124" s="133" t="s">
        <v>238</v>
      </c>
      <c r="G124" s="136" t="s">
        <v>244</v>
      </c>
      <c r="H124" s="215">
        <v>91793761</v>
      </c>
      <c r="I124" s="27">
        <f t="shared" ref="I124" si="212">IFERROR(H124/H129,"-")</f>
        <v>0.16060783348839691</v>
      </c>
      <c r="J124" s="139">
        <v>909</v>
      </c>
      <c r="K124" s="27">
        <f t="shared" ref="K124" si="213">IFERROR(J124/J129,"-")</f>
        <v>0.54042806183115344</v>
      </c>
      <c r="L124" s="139">
        <f t="shared" si="124"/>
        <v>100983.23542354236</v>
      </c>
      <c r="M124" s="101">
        <f>IFERROR(J124/$R$24,0)</f>
        <v>6.0414728166954673E-2</v>
      </c>
      <c r="P124" s="46"/>
      <c r="Q124" s="46"/>
      <c r="R124" s="46"/>
    </row>
    <row r="125" spans="2:18" s="18" customFormat="1" ht="13.5" customHeight="1">
      <c r="B125" s="269"/>
      <c r="C125" s="297"/>
      <c r="D125" s="305"/>
      <c r="E125" s="131">
        <v>2</v>
      </c>
      <c r="F125" s="134" t="s">
        <v>237</v>
      </c>
      <c r="G125" s="32" t="s">
        <v>243</v>
      </c>
      <c r="H125" s="152">
        <v>75560598</v>
      </c>
      <c r="I125" s="28">
        <f t="shared" ref="I125" si="214">IFERROR(H125/H129,"-")</f>
        <v>0.13220532430159057</v>
      </c>
      <c r="J125" s="140">
        <v>1195</v>
      </c>
      <c r="K125" s="28">
        <f t="shared" ref="K125" si="215">IFERROR(J125/J129,"-")</f>
        <v>0.71046373365041615</v>
      </c>
      <c r="L125" s="140">
        <f t="shared" si="124"/>
        <v>63230.625941422593</v>
      </c>
      <c r="M125" s="98">
        <f t="shared" ref="M125:M129" si="216">IFERROR(J125/$R$24,0)</f>
        <v>7.9423102485710481E-2</v>
      </c>
      <c r="P125" s="46"/>
      <c r="Q125" s="46"/>
      <c r="R125" s="46"/>
    </row>
    <row r="126" spans="2:18" s="18" customFormat="1" ht="13.5" customHeight="1">
      <c r="B126" s="269"/>
      <c r="C126" s="297"/>
      <c r="D126" s="305"/>
      <c r="E126" s="131">
        <v>3</v>
      </c>
      <c r="F126" s="134" t="s">
        <v>239</v>
      </c>
      <c r="G126" s="33" t="s">
        <v>245</v>
      </c>
      <c r="H126" s="152">
        <v>43799940</v>
      </c>
      <c r="I126" s="28">
        <f t="shared" ref="I126" si="217">IFERROR(H126/H129,"-")</f>
        <v>7.6634984705788181E-2</v>
      </c>
      <c r="J126" s="140">
        <v>1077</v>
      </c>
      <c r="K126" s="28">
        <f t="shared" ref="K126" si="218">IFERROR(J126/J129,"-")</f>
        <v>0.64030915576694414</v>
      </c>
      <c r="L126" s="140">
        <f t="shared" si="124"/>
        <v>40668.467966573815</v>
      </c>
      <c r="M126" s="98">
        <f t="shared" si="216"/>
        <v>7.158048650804201E-2</v>
      </c>
      <c r="P126" s="46"/>
      <c r="Q126" s="46"/>
      <c r="R126" s="46"/>
    </row>
    <row r="127" spans="2:18" s="18" customFormat="1" ht="13.5" customHeight="1">
      <c r="B127" s="269"/>
      <c r="C127" s="297"/>
      <c r="D127" s="305"/>
      <c r="E127" s="131">
        <v>4</v>
      </c>
      <c r="F127" s="134" t="s">
        <v>242</v>
      </c>
      <c r="G127" s="33" t="s">
        <v>248</v>
      </c>
      <c r="H127" s="152">
        <v>39603804</v>
      </c>
      <c r="I127" s="28">
        <f t="shared" ref="I127" si="219">IFERROR(H127/H129,"-")</f>
        <v>6.9293175146610542E-2</v>
      </c>
      <c r="J127" s="140">
        <v>737</v>
      </c>
      <c r="K127" s="28">
        <f t="shared" ref="K127" si="220">IFERROR(J127/J129,"-")</f>
        <v>0.43816884661117717</v>
      </c>
      <c r="L127" s="140">
        <f t="shared" si="124"/>
        <v>53736.504748982363</v>
      </c>
      <c r="M127" s="98">
        <f t="shared" si="216"/>
        <v>4.8983118436793829E-2</v>
      </c>
      <c r="P127" s="46"/>
      <c r="Q127" s="46"/>
      <c r="R127" s="46"/>
    </row>
    <row r="128" spans="2:18" s="18" customFormat="1" ht="13.5" customHeight="1">
      <c r="B128" s="269"/>
      <c r="C128" s="297"/>
      <c r="D128" s="305"/>
      <c r="E128" s="132">
        <v>5</v>
      </c>
      <c r="F128" s="135" t="s">
        <v>241</v>
      </c>
      <c r="G128" s="34" t="s">
        <v>247</v>
      </c>
      <c r="H128" s="153">
        <v>35418149</v>
      </c>
      <c r="I128" s="45">
        <f t="shared" ref="I128" si="221">IFERROR(H128/H129,"-")</f>
        <v>6.1969703769510345E-2</v>
      </c>
      <c r="J128" s="141">
        <v>689</v>
      </c>
      <c r="K128" s="45">
        <f t="shared" ref="K128" si="222">IFERROR(J128/J129,"-")</f>
        <v>0.40963139120095127</v>
      </c>
      <c r="L128" s="141">
        <f t="shared" si="124"/>
        <v>51405.150943396227</v>
      </c>
      <c r="M128" s="99">
        <f t="shared" si="216"/>
        <v>4.5792901767911738E-2</v>
      </c>
      <c r="P128" s="46"/>
      <c r="Q128" s="46"/>
      <c r="R128" s="46"/>
    </row>
    <row r="129" spans="2:18" s="18" customFormat="1" ht="13.5" customHeight="1">
      <c r="B129" s="270"/>
      <c r="C129" s="298"/>
      <c r="D129" s="306"/>
      <c r="E129" s="143" t="s">
        <v>188</v>
      </c>
      <c r="F129" s="146"/>
      <c r="G129" s="149"/>
      <c r="H129" s="154">
        <v>571539750</v>
      </c>
      <c r="I129" s="29" t="s">
        <v>181</v>
      </c>
      <c r="J129" s="192">
        <v>1682</v>
      </c>
      <c r="K129" s="29" t="s">
        <v>116</v>
      </c>
      <c r="L129" s="142">
        <f t="shared" si="124"/>
        <v>339797.71105826396</v>
      </c>
      <c r="M129" s="100">
        <f t="shared" si="216"/>
        <v>0.11179050910541008</v>
      </c>
      <c r="P129" s="46"/>
      <c r="Q129" s="46"/>
      <c r="R129" s="46"/>
    </row>
    <row r="130" spans="2:18" s="18" customFormat="1" ht="13.5" customHeight="1">
      <c r="B130" s="295">
        <v>22</v>
      </c>
      <c r="C130" s="296" t="s">
        <v>65</v>
      </c>
      <c r="D130" s="299">
        <f>VLOOKUP(C130,'市区町村別_在宅(医科)'!$C$7:$BO$80,65,0)</f>
        <v>19329</v>
      </c>
      <c r="E130" s="130">
        <v>1</v>
      </c>
      <c r="F130" s="133" t="s">
        <v>238</v>
      </c>
      <c r="G130" s="136" t="s">
        <v>244</v>
      </c>
      <c r="H130" s="215">
        <v>86931082</v>
      </c>
      <c r="I130" s="27">
        <f t="shared" ref="I130" si="223">IFERROR(H130/H135,"-")</f>
        <v>0.14226708792125889</v>
      </c>
      <c r="J130" s="139">
        <v>967</v>
      </c>
      <c r="K130" s="27">
        <f t="shared" ref="K130" si="224">IFERROR(J130/J135,"-")</f>
        <v>0.48471177944862154</v>
      </c>
      <c r="L130" s="139">
        <f t="shared" si="124"/>
        <v>89897.706308169596</v>
      </c>
      <c r="M130" s="101">
        <f>IFERROR(J130/$R$25,0)</f>
        <v>5.0028454653629262E-2</v>
      </c>
      <c r="P130" s="46"/>
      <c r="Q130" s="46"/>
      <c r="R130" s="46"/>
    </row>
    <row r="131" spans="2:18" s="18" customFormat="1" ht="13.5" customHeight="1">
      <c r="B131" s="269"/>
      <c r="C131" s="297"/>
      <c r="D131" s="305"/>
      <c r="E131" s="131">
        <v>2</v>
      </c>
      <c r="F131" s="134" t="s">
        <v>237</v>
      </c>
      <c r="G131" s="32" t="s">
        <v>243</v>
      </c>
      <c r="H131" s="152">
        <v>81362001</v>
      </c>
      <c r="I131" s="28">
        <f t="shared" ref="I131" si="225">IFERROR(H131/H135,"-")</f>
        <v>0.1331530067659408</v>
      </c>
      <c r="J131" s="140">
        <v>1401</v>
      </c>
      <c r="K131" s="28">
        <f t="shared" ref="K131" si="226">IFERROR(J131/J135,"-")</f>
        <v>0.70225563909774436</v>
      </c>
      <c r="L131" s="140">
        <f t="shared" si="124"/>
        <v>58074.233404710918</v>
      </c>
      <c r="M131" s="98">
        <f t="shared" ref="M131:M135" si="227">IFERROR(J131/$R$25,0)</f>
        <v>7.248176315381033E-2</v>
      </c>
      <c r="P131" s="46"/>
      <c r="Q131" s="46"/>
      <c r="R131" s="46"/>
    </row>
    <row r="132" spans="2:18" s="18" customFormat="1" ht="13.5" customHeight="1">
      <c r="B132" s="269"/>
      <c r="C132" s="297"/>
      <c r="D132" s="305"/>
      <c r="E132" s="131">
        <v>3</v>
      </c>
      <c r="F132" s="134" t="s">
        <v>242</v>
      </c>
      <c r="G132" s="33" t="s">
        <v>248</v>
      </c>
      <c r="H132" s="152">
        <v>50483997</v>
      </c>
      <c r="I132" s="28">
        <f t="shared" ref="I132" si="228">IFERROR(H132/H135,"-")</f>
        <v>8.2619600200254842E-2</v>
      </c>
      <c r="J132" s="140">
        <v>872</v>
      </c>
      <c r="K132" s="28">
        <f t="shared" ref="K132" si="229">IFERROR(J132/J135,"-")</f>
        <v>0.43709273182957392</v>
      </c>
      <c r="L132" s="140">
        <f t="shared" si="124"/>
        <v>57894.491972477066</v>
      </c>
      <c r="M132" s="98">
        <f t="shared" si="227"/>
        <v>4.5113559935847689E-2</v>
      </c>
      <c r="P132" s="46"/>
      <c r="Q132" s="46"/>
      <c r="R132" s="46"/>
    </row>
    <row r="133" spans="2:18" s="18" customFormat="1" ht="13.5" customHeight="1">
      <c r="B133" s="269"/>
      <c r="C133" s="297"/>
      <c r="D133" s="305"/>
      <c r="E133" s="131">
        <v>4</v>
      </c>
      <c r="F133" s="134" t="s">
        <v>239</v>
      </c>
      <c r="G133" s="33" t="s">
        <v>245</v>
      </c>
      <c r="H133" s="152">
        <v>46043162</v>
      </c>
      <c r="I133" s="28">
        <f t="shared" ref="I133" si="230">IFERROR(H133/H135,"-")</f>
        <v>7.5351950369452053E-2</v>
      </c>
      <c r="J133" s="140">
        <v>1210</v>
      </c>
      <c r="K133" s="28">
        <f t="shared" ref="K133" si="231">IFERROR(J133/J135,"-")</f>
        <v>0.60651629072681701</v>
      </c>
      <c r="L133" s="140">
        <f t="shared" si="124"/>
        <v>38052.199999999997</v>
      </c>
      <c r="M133" s="98">
        <f t="shared" si="227"/>
        <v>6.2600237984375806E-2</v>
      </c>
      <c r="P133" s="46"/>
      <c r="Q133" s="46"/>
      <c r="R133" s="46"/>
    </row>
    <row r="134" spans="2:18" s="18" customFormat="1" ht="13.5" customHeight="1">
      <c r="B134" s="269"/>
      <c r="C134" s="297"/>
      <c r="D134" s="305"/>
      <c r="E134" s="132">
        <v>5</v>
      </c>
      <c r="F134" s="135" t="s">
        <v>241</v>
      </c>
      <c r="G134" s="34" t="s">
        <v>247</v>
      </c>
      <c r="H134" s="153">
        <v>43501422</v>
      </c>
      <c r="I134" s="45">
        <f t="shared" ref="I134" si="232">IFERROR(H134/H135,"-")</f>
        <v>7.1192265021776516E-2</v>
      </c>
      <c r="J134" s="141">
        <v>767</v>
      </c>
      <c r="K134" s="45">
        <f t="shared" ref="K134" si="233">IFERROR(J134/J135,"-")</f>
        <v>0.3844611528822055</v>
      </c>
      <c r="L134" s="141">
        <f t="shared" si="124"/>
        <v>56716.325945241202</v>
      </c>
      <c r="M134" s="99">
        <f t="shared" si="227"/>
        <v>3.9681307879352271E-2</v>
      </c>
      <c r="P134" s="46"/>
      <c r="Q134" s="46"/>
      <c r="R134" s="46"/>
    </row>
    <row r="135" spans="2:18" s="18" customFormat="1" ht="13.5" customHeight="1">
      <c r="B135" s="270"/>
      <c r="C135" s="298"/>
      <c r="D135" s="306"/>
      <c r="E135" s="143" t="s">
        <v>188</v>
      </c>
      <c r="F135" s="146"/>
      <c r="G135" s="149"/>
      <c r="H135" s="154">
        <v>611041410</v>
      </c>
      <c r="I135" s="29" t="s">
        <v>181</v>
      </c>
      <c r="J135" s="192">
        <v>1995</v>
      </c>
      <c r="K135" s="29" t="s">
        <v>116</v>
      </c>
      <c r="L135" s="142">
        <f t="shared" si="124"/>
        <v>306286.42105263157</v>
      </c>
      <c r="M135" s="100">
        <f t="shared" si="227"/>
        <v>0.10321278907341301</v>
      </c>
      <c r="P135" s="46"/>
      <c r="Q135" s="46"/>
      <c r="R135" s="46"/>
    </row>
    <row r="136" spans="2:18" s="18" customFormat="1" ht="13.5" customHeight="1">
      <c r="B136" s="295">
        <v>23</v>
      </c>
      <c r="C136" s="296" t="s">
        <v>106</v>
      </c>
      <c r="D136" s="299">
        <f>VLOOKUP(C136,'市区町村別_在宅(医科)'!$C$7:$BO$80,65,0)</f>
        <v>31367</v>
      </c>
      <c r="E136" s="130">
        <v>1</v>
      </c>
      <c r="F136" s="133" t="s">
        <v>238</v>
      </c>
      <c r="G136" s="136" t="s">
        <v>244</v>
      </c>
      <c r="H136" s="215">
        <v>171170231</v>
      </c>
      <c r="I136" s="27">
        <f t="shared" ref="I136" si="234">IFERROR(H136/H141,"-")</f>
        <v>0.12903014547038125</v>
      </c>
      <c r="J136" s="139">
        <v>1788</v>
      </c>
      <c r="K136" s="27">
        <f t="shared" ref="K136" si="235">IFERROR(J136/J141,"-")</f>
        <v>0.49093904448105435</v>
      </c>
      <c r="L136" s="139">
        <f t="shared" si="124"/>
        <v>95732.791387024612</v>
      </c>
      <c r="M136" s="101">
        <f>IFERROR(J136/$R$26,0)</f>
        <v>5.7002582331749929E-2</v>
      </c>
      <c r="P136" s="46"/>
      <c r="Q136" s="46"/>
      <c r="R136" s="46"/>
    </row>
    <row r="137" spans="2:18" s="18" customFormat="1" ht="13.5" customHeight="1">
      <c r="B137" s="269"/>
      <c r="C137" s="297"/>
      <c r="D137" s="305"/>
      <c r="E137" s="131">
        <v>2</v>
      </c>
      <c r="F137" s="134" t="s">
        <v>237</v>
      </c>
      <c r="G137" s="32" t="s">
        <v>243</v>
      </c>
      <c r="H137" s="152">
        <v>168931408</v>
      </c>
      <c r="I137" s="28">
        <f t="shared" ref="I137" si="236">IFERROR(H137/H141,"-")</f>
        <v>0.12734249420248972</v>
      </c>
      <c r="J137" s="140">
        <v>2621</v>
      </c>
      <c r="K137" s="28">
        <f t="shared" ref="K137" si="237">IFERROR(J137/J141,"-")</f>
        <v>0.71965952773201536</v>
      </c>
      <c r="L137" s="140">
        <f t="shared" si="124"/>
        <v>64453.036245707743</v>
      </c>
      <c r="M137" s="98">
        <f t="shared" ref="M137:M141" si="238">IFERROR(J137/$R$26,0)</f>
        <v>8.3559154525456689E-2</v>
      </c>
      <c r="P137" s="46"/>
      <c r="Q137" s="46"/>
      <c r="R137" s="46"/>
    </row>
    <row r="138" spans="2:18" s="18" customFormat="1" ht="13.5" customHeight="1">
      <c r="B138" s="269"/>
      <c r="C138" s="297"/>
      <c r="D138" s="305"/>
      <c r="E138" s="131">
        <v>3</v>
      </c>
      <c r="F138" s="134" t="s">
        <v>239</v>
      </c>
      <c r="G138" s="33" t="s">
        <v>245</v>
      </c>
      <c r="H138" s="152">
        <v>107107822</v>
      </c>
      <c r="I138" s="28">
        <f t="shared" ref="I138" si="239">IFERROR(H138/H141,"-")</f>
        <v>8.0739143558646614E-2</v>
      </c>
      <c r="J138" s="140">
        <v>2298</v>
      </c>
      <c r="K138" s="28">
        <f t="shared" ref="K138" si="240">IFERROR(J138/J141,"-")</f>
        <v>0.63097199341021415</v>
      </c>
      <c r="L138" s="140">
        <f t="shared" ref="L138:L201" si="241">IFERROR(H138/J138,"-")</f>
        <v>46609.147954743254</v>
      </c>
      <c r="M138" s="98">
        <f t="shared" si="238"/>
        <v>7.3261708164631623E-2</v>
      </c>
      <c r="P138" s="46"/>
      <c r="Q138" s="46"/>
      <c r="R138" s="46"/>
    </row>
    <row r="139" spans="2:18" s="18" customFormat="1" ht="13.5" customHeight="1">
      <c r="B139" s="269"/>
      <c r="C139" s="297"/>
      <c r="D139" s="305"/>
      <c r="E139" s="131">
        <v>4</v>
      </c>
      <c r="F139" s="134" t="s">
        <v>242</v>
      </c>
      <c r="G139" s="33" t="s">
        <v>248</v>
      </c>
      <c r="H139" s="152">
        <v>93162723</v>
      </c>
      <c r="I139" s="28">
        <f t="shared" ref="I139" si="242">IFERROR(H139/H141,"-")</f>
        <v>7.0227162929439729E-2</v>
      </c>
      <c r="J139" s="140">
        <v>1496</v>
      </c>
      <c r="K139" s="28">
        <f t="shared" ref="K139" si="243">IFERROR(J139/J141,"-")</f>
        <v>0.41076331685886874</v>
      </c>
      <c r="L139" s="140">
        <f t="shared" si="241"/>
        <v>62274.547459893045</v>
      </c>
      <c r="M139" s="98">
        <f t="shared" si="238"/>
        <v>4.7693435776452957E-2</v>
      </c>
      <c r="P139" s="46"/>
      <c r="Q139" s="46"/>
      <c r="R139" s="46"/>
    </row>
    <row r="140" spans="2:18" s="18" customFormat="1" ht="13.5" customHeight="1">
      <c r="B140" s="269"/>
      <c r="C140" s="297"/>
      <c r="D140" s="305"/>
      <c r="E140" s="132">
        <v>5</v>
      </c>
      <c r="F140" s="135" t="s">
        <v>249</v>
      </c>
      <c r="G140" s="34" t="s">
        <v>255</v>
      </c>
      <c r="H140" s="153">
        <v>86827947</v>
      </c>
      <c r="I140" s="45">
        <f t="shared" ref="I140" si="244">IFERROR(H140/H141,"-")</f>
        <v>6.5451933825482506E-2</v>
      </c>
      <c r="J140" s="141">
        <v>1099</v>
      </c>
      <c r="K140" s="45">
        <f t="shared" ref="K140" si="245">IFERROR(J140/J141,"-")</f>
        <v>0.30175727622185611</v>
      </c>
      <c r="L140" s="141">
        <f t="shared" si="241"/>
        <v>79006.321201091909</v>
      </c>
      <c r="M140" s="99">
        <f t="shared" si="238"/>
        <v>3.5036822137915646E-2</v>
      </c>
      <c r="P140" s="46"/>
      <c r="Q140" s="46"/>
      <c r="R140" s="46"/>
    </row>
    <row r="141" spans="2:18" s="18" customFormat="1" ht="13.5" customHeight="1">
      <c r="B141" s="270"/>
      <c r="C141" s="298"/>
      <c r="D141" s="306"/>
      <c r="E141" s="143" t="s">
        <v>188</v>
      </c>
      <c r="F141" s="146"/>
      <c r="G141" s="149"/>
      <c r="H141" s="154">
        <v>1326591010</v>
      </c>
      <c r="I141" s="29" t="s">
        <v>181</v>
      </c>
      <c r="J141" s="192">
        <v>3642</v>
      </c>
      <c r="K141" s="29" t="s">
        <v>116</v>
      </c>
      <c r="L141" s="142">
        <f t="shared" si="241"/>
        <v>364247.94343767164</v>
      </c>
      <c r="M141" s="100">
        <f t="shared" si="238"/>
        <v>0.11610928683010807</v>
      </c>
      <c r="P141" s="46"/>
      <c r="Q141" s="46"/>
      <c r="R141" s="46"/>
    </row>
    <row r="142" spans="2:18" s="18" customFormat="1" ht="13.5" customHeight="1">
      <c r="B142" s="295">
        <v>24</v>
      </c>
      <c r="C142" s="296" t="s">
        <v>107</v>
      </c>
      <c r="D142" s="299">
        <f>VLOOKUP(C142,'市区町村別_在宅(医科)'!$C$7:$BO$80,65,0)</f>
        <v>13718</v>
      </c>
      <c r="E142" s="130">
        <v>1</v>
      </c>
      <c r="F142" s="133" t="s">
        <v>238</v>
      </c>
      <c r="G142" s="136" t="s">
        <v>244</v>
      </c>
      <c r="H142" s="215">
        <v>91688238</v>
      </c>
      <c r="I142" s="27">
        <f t="shared" ref="I142" si="246">IFERROR(H142/H147,"-")</f>
        <v>0.17178003848741183</v>
      </c>
      <c r="J142" s="139">
        <v>868</v>
      </c>
      <c r="K142" s="27">
        <f t="shared" ref="K142" si="247">IFERROR(J142/J147,"-")</f>
        <v>0.46096654275092935</v>
      </c>
      <c r="L142" s="139">
        <f t="shared" si="241"/>
        <v>105631.61059907834</v>
      </c>
      <c r="M142" s="101">
        <f>IFERROR(J142/$R$27,0)</f>
        <v>6.3274529814841815E-2</v>
      </c>
      <c r="P142" s="46"/>
      <c r="Q142" s="46"/>
      <c r="R142" s="46"/>
    </row>
    <row r="143" spans="2:18" s="18" customFormat="1" ht="13.5" customHeight="1">
      <c r="B143" s="269"/>
      <c r="C143" s="297"/>
      <c r="D143" s="305"/>
      <c r="E143" s="131">
        <v>2</v>
      </c>
      <c r="F143" s="134" t="s">
        <v>237</v>
      </c>
      <c r="G143" s="32" t="s">
        <v>243</v>
      </c>
      <c r="H143" s="152">
        <v>71019937</v>
      </c>
      <c r="I143" s="28">
        <f t="shared" ref="I143" si="248">IFERROR(H143/H147,"-")</f>
        <v>0.13305749763926714</v>
      </c>
      <c r="J143" s="140">
        <v>1232</v>
      </c>
      <c r="K143" s="28">
        <f t="shared" ref="K143" si="249">IFERROR(J143/J147,"-")</f>
        <v>0.65427509293680297</v>
      </c>
      <c r="L143" s="140">
        <f t="shared" si="241"/>
        <v>57646.052759740262</v>
      </c>
      <c r="M143" s="98">
        <f t="shared" ref="M143:M147" si="250">IFERROR(J143/$R$27,0)</f>
        <v>8.9809010059775471E-2</v>
      </c>
      <c r="P143" s="46"/>
      <c r="Q143" s="46"/>
      <c r="R143" s="46"/>
    </row>
    <row r="144" spans="2:18" s="18" customFormat="1" ht="13.5" customHeight="1">
      <c r="B144" s="269"/>
      <c r="C144" s="297"/>
      <c r="D144" s="305"/>
      <c r="E144" s="131">
        <v>3</v>
      </c>
      <c r="F144" s="134" t="s">
        <v>240</v>
      </c>
      <c r="G144" s="33" t="s">
        <v>246</v>
      </c>
      <c r="H144" s="152">
        <v>46787274</v>
      </c>
      <c r="I144" s="28">
        <f t="shared" ref="I144" si="251">IFERROR(H144/H147,"-")</f>
        <v>8.7657041990937615E-2</v>
      </c>
      <c r="J144" s="140">
        <v>442</v>
      </c>
      <c r="K144" s="28">
        <f t="shared" ref="K144" si="252">IFERROR(J144/J147,"-")</f>
        <v>0.23473181093998938</v>
      </c>
      <c r="L144" s="140">
        <f t="shared" si="241"/>
        <v>105853.56108597285</v>
      </c>
      <c r="M144" s="98">
        <f t="shared" si="250"/>
        <v>3.2220440297419446E-2</v>
      </c>
      <c r="P144" s="46"/>
      <c r="Q144" s="46"/>
      <c r="R144" s="46"/>
    </row>
    <row r="145" spans="2:18" s="18" customFormat="1" ht="13.5" customHeight="1">
      <c r="B145" s="269"/>
      <c r="C145" s="297"/>
      <c r="D145" s="305"/>
      <c r="E145" s="131">
        <v>4</v>
      </c>
      <c r="F145" s="134" t="s">
        <v>239</v>
      </c>
      <c r="G145" s="33" t="s">
        <v>245</v>
      </c>
      <c r="H145" s="152">
        <v>44392747</v>
      </c>
      <c r="I145" s="28">
        <f t="shared" ref="I145" si="253">IFERROR(H145/H147,"-")</f>
        <v>8.3170840170600016E-2</v>
      </c>
      <c r="J145" s="140">
        <v>1079</v>
      </c>
      <c r="K145" s="28">
        <f t="shared" ref="K145" si="254">IFERROR(J145/J147,"-")</f>
        <v>0.57302177376526819</v>
      </c>
      <c r="L145" s="140">
        <f t="shared" si="241"/>
        <v>41142.490268767375</v>
      </c>
      <c r="M145" s="98">
        <f t="shared" si="250"/>
        <v>7.8655780726053365E-2</v>
      </c>
      <c r="P145" s="46"/>
      <c r="Q145" s="46"/>
      <c r="R145" s="46"/>
    </row>
    <row r="146" spans="2:18" s="18" customFormat="1" ht="13.5" customHeight="1">
      <c r="B146" s="269"/>
      <c r="C146" s="297"/>
      <c r="D146" s="305"/>
      <c r="E146" s="132">
        <v>5</v>
      </c>
      <c r="F146" s="135" t="s">
        <v>241</v>
      </c>
      <c r="G146" s="34" t="s">
        <v>247</v>
      </c>
      <c r="H146" s="153">
        <v>40269032</v>
      </c>
      <c r="I146" s="45">
        <f t="shared" ref="I146" si="255">IFERROR(H146/H147,"-")</f>
        <v>7.5444964563620667E-2</v>
      </c>
      <c r="J146" s="141">
        <v>696</v>
      </c>
      <c r="K146" s="45">
        <f t="shared" ref="K146" si="256">IFERROR(J146/J147,"-")</f>
        <v>0.36962294211364843</v>
      </c>
      <c r="L146" s="141">
        <f t="shared" si="241"/>
        <v>57857.80459770115</v>
      </c>
      <c r="M146" s="99">
        <f t="shared" si="250"/>
        <v>5.0736258929873157E-2</v>
      </c>
      <c r="P146" s="46"/>
      <c r="Q146" s="46"/>
      <c r="R146" s="46"/>
    </row>
    <row r="147" spans="2:18" s="18" customFormat="1" ht="13.5" customHeight="1">
      <c r="B147" s="270"/>
      <c r="C147" s="298"/>
      <c r="D147" s="306"/>
      <c r="E147" s="143" t="s">
        <v>188</v>
      </c>
      <c r="F147" s="146"/>
      <c r="G147" s="149"/>
      <c r="H147" s="154">
        <v>533753740</v>
      </c>
      <c r="I147" s="29" t="s">
        <v>181</v>
      </c>
      <c r="J147" s="192">
        <v>1883</v>
      </c>
      <c r="K147" s="29" t="s">
        <v>116</v>
      </c>
      <c r="L147" s="142">
        <f t="shared" si="241"/>
        <v>283459.23526287841</v>
      </c>
      <c r="M147" s="100">
        <f t="shared" si="250"/>
        <v>0.13726490742090683</v>
      </c>
      <c r="P147" s="46"/>
      <c r="Q147" s="46"/>
      <c r="R147" s="46"/>
    </row>
    <row r="148" spans="2:18" s="18" customFormat="1" ht="13.5" customHeight="1">
      <c r="B148" s="295">
        <v>25</v>
      </c>
      <c r="C148" s="296" t="s">
        <v>108</v>
      </c>
      <c r="D148" s="299">
        <f>VLOOKUP(C148,'市区町村別_在宅(医科)'!$C$7:$BO$80,65,0)</f>
        <v>9548</v>
      </c>
      <c r="E148" s="130">
        <v>1</v>
      </c>
      <c r="F148" s="133" t="s">
        <v>237</v>
      </c>
      <c r="G148" s="136" t="s">
        <v>243</v>
      </c>
      <c r="H148" s="215">
        <v>58283225</v>
      </c>
      <c r="I148" s="27">
        <f t="shared" ref="I148" si="257">IFERROR(H148/H153,"-")</f>
        <v>0.15333112241457794</v>
      </c>
      <c r="J148" s="139">
        <v>949</v>
      </c>
      <c r="K148" s="27">
        <f t="shared" ref="K148" si="258">IFERROR(J148/J153,"-")</f>
        <v>0.67257264351523738</v>
      </c>
      <c r="L148" s="139">
        <f t="shared" si="241"/>
        <v>61415.410958904111</v>
      </c>
      <c r="M148" s="101">
        <f>IFERROR(J148/$R$28,0)</f>
        <v>9.9392542940930043E-2</v>
      </c>
      <c r="P148" s="46"/>
      <c r="Q148" s="46"/>
      <c r="R148" s="46"/>
    </row>
    <row r="149" spans="2:18" s="18" customFormat="1" ht="13.5" customHeight="1">
      <c r="B149" s="269"/>
      <c r="C149" s="297"/>
      <c r="D149" s="305"/>
      <c r="E149" s="131">
        <v>2</v>
      </c>
      <c r="F149" s="134" t="s">
        <v>238</v>
      </c>
      <c r="G149" s="32" t="s">
        <v>244</v>
      </c>
      <c r="H149" s="152">
        <v>56497072</v>
      </c>
      <c r="I149" s="28">
        <f t="shared" ref="I149" si="259">IFERROR(H149/H153,"-")</f>
        <v>0.14863212292897698</v>
      </c>
      <c r="J149" s="140">
        <v>627</v>
      </c>
      <c r="K149" s="28">
        <f t="shared" ref="K149" si="260">IFERROR(J149/J153,"-")</f>
        <v>0.44436569808646348</v>
      </c>
      <c r="L149" s="140">
        <f t="shared" si="241"/>
        <v>90106.972886762363</v>
      </c>
      <c r="M149" s="98">
        <f t="shared" ref="M149:M153" si="261">IFERROR(J149/$R$28,0)</f>
        <v>6.5668202764976952E-2</v>
      </c>
      <c r="P149" s="46"/>
      <c r="Q149" s="46"/>
      <c r="R149" s="46"/>
    </row>
    <row r="150" spans="2:18" s="18" customFormat="1" ht="13.5" customHeight="1">
      <c r="B150" s="269"/>
      <c r="C150" s="297"/>
      <c r="D150" s="305"/>
      <c r="E150" s="131">
        <v>3</v>
      </c>
      <c r="F150" s="134" t="s">
        <v>239</v>
      </c>
      <c r="G150" s="33" t="s">
        <v>245</v>
      </c>
      <c r="H150" s="152">
        <v>37814571</v>
      </c>
      <c r="I150" s="28">
        <f t="shared" ref="I150" si="262">IFERROR(H150/H153,"-")</f>
        <v>9.9482323002128809E-2</v>
      </c>
      <c r="J150" s="140">
        <v>818</v>
      </c>
      <c r="K150" s="28">
        <f t="shared" ref="K150" si="263">IFERROR(J150/J153,"-")</f>
        <v>0.57973068745570522</v>
      </c>
      <c r="L150" s="140">
        <f t="shared" si="241"/>
        <v>46228.081907090462</v>
      </c>
      <c r="M150" s="98">
        <f t="shared" si="261"/>
        <v>8.5672392124005028E-2</v>
      </c>
      <c r="P150" s="46"/>
      <c r="Q150" s="46"/>
      <c r="R150" s="46"/>
    </row>
    <row r="151" spans="2:18" s="18" customFormat="1" ht="13.5" customHeight="1">
      <c r="B151" s="269"/>
      <c r="C151" s="297"/>
      <c r="D151" s="305"/>
      <c r="E151" s="131">
        <v>4</v>
      </c>
      <c r="F151" s="134" t="s">
        <v>240</v>
      </c>
      <c r="G151" s="33" t="s">
        <v>246</v>
      </c>
      <c r="H151" s="152">
        <v>32140334</v>
      </c>
      <c r="I151" s="28">
        <f t="shared" ref="I151" si="264">IFERROR(H151/H153,"-")</f>
        <v>8.4554577873812264E-2</v>
      </c>
      <c r="J151" s="140">
        <v>342</v>
      </c>
      <c r="K151" s="28">
        <f t="shared" ref="K151" si="265">IFERROR(J151/J153,"-")</f>
        <v>0.24238128986534374</v>
      </c>
      <c r="L151" s="140">
        <f t="shared" si="241"/>
        <v>93977.584795321643</v>
      </c>
      <c r="M151" s="98">
        <f t="shared" si="261"/>
        <v>3.5819019689987429E-2</v>
      </c>
      <c r="P151" s="46"/>
      <c r="Q151" s="46"/>
      <c r="R151" s="46"/>
    </row>
    <row r="152" spans="2:18" s="18" customFormat="1" ht="13.5" customHeight="1">
      <c r="B152" s="269"/>
      <c r="C152" s="297"/>
      <c r="D152" s="305"/>
      <c r="E152" s="132">
        <v>5</v>
      </c>
      <c r="F152" s="135" t="s">
        <v>242</v>
      </c>
      <c r="G152" s="34" t="s">
        <v>248</v>
      </c>
      <c r="H152" s="153">
        <v>30171145</v>
      </c>
      <c r="I152" s="45">
        <f t="shared" ref="I152" si="266">IFERROR(H152/H153,"-")</f>
        <v>7.9374048491362328E-2</v>
      </c>
      <c r="J152" s="141">
        <v>487</v>
      </c>
      <c r="K152" s="45">
        <f t="shared" ref="K152" si="267">IFERROR(J152/J153,"-")</f>
        <v>0.34514528703047487</v>
      </c>
      <c r="L152" s="141">
        <f t="shared" si="241"/>
        <v>61953.069815195071</v>
      </c>
      <c r="M152" s="99">
        <f t="shared" si="261"/>
        <v>5.1005446166736489E-2</v>
      </c>
      <c r="P152" s="46"/>
      <c r="Q152" s="46"/>
      <c r="R152" s="46"/>
    </row>
    <row r="153" spans="2:18" s="18" customFormat="1" ht="13.5" customHeight="1">
      <c r="B153" s="270"/>
      <c r="C153" s="298"/>
      <c r="D153" s="306"/>
      <c r="E153" s="143" t="s">
        <v>188</v>
      </c>
      <c r="F153" s="146"/>
      <c r="G153" s="149"/>
      <c r="H153" s="154">
        <v>380113470</v>
      </c>
      <c r="I153" s="29" t="s">
        <v>181</v>
      </c>
      <c r="J153" s="192">
        <v>1411</v>
      </c>
      <c r="K153" s="29" t="s">
        <v>116</v>
      </c>
      <c r="L153" s="142">
        <f t="shared" si="241"/>
        <v>269392.96243798727</v>
      </c>
      <c r="M153" s="100">
        <f t="shared" si="261"/>
        <v>0.14777963971512359</v>
      </c>
      <c r="P153" s="46"/>
      <c r="Q153" s="46"/>
      <c r="R153" s="46"/>
    </row>
    <row r="154" spans="2:18" s="18" customFormat="1" ht="13.5" customHeight="1">
      <c r="B154" s="295">
        <v>26</v>
      </c>
      <c r="C154" s="296" t="s">
        <v>37</v>
      </c>
      <c r="D154" s="299">
        <f>VLOOKUP(C154,'市区町村別_在宅(医科)'!$C$7:$BO$80,65,0)</f>
        <v>132591</v>
      </c>
      <c r="E154" s="130">
        <v>1</v>
      </c>
      <c r="F154" s="133" t="s">
        <v>237</v>
      </c>
      <c r="G154" s="136" t="s">
        <v>243</v>
      </c>
      <c r="H154" s="215">
        <v>654322009</v>
      </c>
      <c r="I154" s="27">
        <f t="shared" ref="I154" si="268">IFERROR(H154/H159,"-")</f>
        <v>0.14471206547472787</v>
      </c>
      <c r="J154" s="139">
        <v>10660</v>
      </c>
      <c r="K154" s="27">
        <f t="shared" ref="K154" si="269">IFERROR(J154/J159,"-")</f>
        <v>0.70117739919752675</v>
      </c>
      <c r="L154" s="139">
        <f t="shared" si="241"/>
        <v>61381.051500938083</v>
      </c>
      <c r="M154" s="101">
        <f>IFERROR(J154/$R$29,0)</f>
        <v>8.0397613714354665E-2</v>
      </c>
      <c r="P154" s="46"/>
      <c r="Q154" s="46"/>
      <c r="R154" s="46"/>
    </row>
    <row r="155" spans="2:18" s="18" customFormat="1" ht="13.5" customHeight="1">
      <c r="B155" s="269"/>
      <c r="C155" s="297"/>
      <c r="D155" s="305"/>
      <c r="E155" s="131">
        <v>2</v>
      </c>
      <c r="F155" s="134" t="s">
        <v>238</v>
      </c>
      <c r="G155" s="32" t="s">
        <v>244</v>
      </c>
      <c r="H155" s="152">
        <v>595833020</v>
      </c>
      <c r="I155" s="28">
        <f t="shared" ref="I155" si="270">IFERROR(H155/H159,"-")</f>
        <v>0.13177644312166922</v>
      </c>
      <c r="J155" s="140">
        <v>7020</v>
      </c>
      <c r="K155" s="28">
        <f t="shared" ref="K155" si="271">IFERROR(J155/J159,"-")</f>
        <v>0.46175097020324934</v>
      </c>
      <c r="L155" s="140">
        <f t="shared" si="241"/>
        <v>84876.498575498568</v>
      </c>
      <c r="M155" s="98">
        <f t="shared" ref="M155:M159" si="272">IFERROR(J155/$R$29,0)</f>
        <v>5.2944770007014051E-2</v>
      </c>
      <c r="P155" s="46"/>
      <c r="Q155" s="46"/>
      <c r="R155" s="46"/>
    </row>
    <row r="156" spans="2:18" s="18" customFormat="1" ht="13.5" customHeight="1">
      <c r="B156" s="269"/>
      <c r="C156" s="297"/>
      <c r="D156" s="305"/>
      <c r="E156" s="131">
        <v>3</v>
      </c>
      <c r="F156" s="134" t="s">
        <v>239</v>
      </c>
      <c r="G156" s="33" t="s">
        <v>245</v>
      </c>
      <c r="H156" s="152">
        <v>413079978</v>
      </c>
      <c r="I156" s="28">
        <f t="shared" ref="I156" si="273">IFERROR(H156/H159,"-")</f>
        <v>9.1358163106867382E-2</v>
      </c>
      <c r="J156" s="140">
        <v>9266</v>
      </c>
      <c r="K156" s="28">
        <f t="shared" ref="K156" si="274">IFERROR(J156/J159,"-")</f>
        <v>0.60948497007169633</v>
      </c>
      <c r="L156" s="140">
        <f t="shared" si="241"/>
        <v>44580.183250593567</v>
      </c>
      <c r="M156" s="98">
        <f t="shared" si="272"/>
        <v>6.9884079613246747E-2</v>
      </c>
      <c r="P156" s="46"/>
      <c r="Q156" s="46"/>
      <c r="R156" s="46"/>
    </row>
    <row r="157" spans="2:18" s="18" customFormat="1" ht="13.5" customHeight="1">
      <c r="B157" s="269"/>
      <c r="C157" s="297"/>
      <c r="D157" s="305"/>
      <c r="E157" s="131">
        <v>4</v>
      </c>
      <c r="F157" s="134" t="s">
        <v>241</v>
      </c>
      <c r="G157" s="33" t="s">
        <v>247</v>
      </c>
      <c r="H157" s="152">
        <v>356579653</v>
      </c>
      <c r="I157" s="28">
        <f t="shared" ref="I157" si="275">IFERROR(H157/H159,"-")</f>
        <v>7.8862360400736187E-2</v>
      </c>
      <c r="J157" s="140">
        <v>5909</v>
      </c>
      <c r="K157" s="28">
        <f t="shared" ref="K157" si="276">IFERROR(J157/J159,"-")</f>
        <v>0.38867328816680918</v>
      </c>
      <c r="L157" s="140">
        <f t="shared" si="241"/>
        <v>60345.177356574713</v>
      </c>
      <c r="M157" s="98">
        <f t="shared" si="272"/>
        <v>4.4565619084251572E-2</v>
      </c>
      <c r="P157" s="46"/>
      <c r="Q157" s="46"/>
      <c r="R157" s="46"/>
    </row>
    <row r="158" spans="2:18" s="18" customFormat="1" ht="13.5" customHeight="1">
      <c r="B158" s="269"/>
      <c r="C158" s="297"/>
      <c r="D158" s="305"/>
      <c r="E158" s="132">
        <v>5</v>
      </c>
      <c r="F158" s="135" t="s">
        <v>242</v>
      </c>
      <c r="G158" s="34" t="s">
        <v>248</v>
      </c>
      <c r="H158" s="153">
        <v>340070100</v>
      </c>
      <c r="I158" s="45">
        <f t="shared" ref="I158" si="277">IFERROR(H158/H159,"-")</f>
        <v>7.5211051898450287E-2</v>
      </c>
      <c r="J158" s="141">
        <v>6116</v>
      </c>
      <c r="K158" s="45">
        <f t="shared" ref="K158" si="278">IFERROR(J158/J159,"-")</f>
        <v>0.40228902190357169</v>
      </c>
      <c r="L158" s="141">
        <f t="shared" si="241"/>
        <v>55603.351863963377</v>
      </c>
      <c r="M158" s="99">
        <f t="shared" si="272"/>
        <v>4.6126811020355832E-2</v>
      </c>
      <c r="P158" s="46"/>
      <c r="Q158" s="46"/>
      <c r="R158" s="46"/>
    </row>
    <row r="159" spans="2:18" s="18" customFormat="1" ht="13.5" customHeight="1">
      <c r="B159" s="270"/>
      <c r="C159" s="298"/>
      <c r="D159" s="306"/>
      <c r="E159" s="143" t="s">
        <v>188</v>
      </c>
      <c r="F159" s="146"/>
      <c r="G159" s="149"/>
      <c r="H159" s="154">
        <v>4521544260</v>
      </c>
      <c r="I159" s="29" t="s">
        <v>181</v>
      </c>
      <c r="J159" s="192">
        <v>15203</v>
      </c>
      <c r="K159" s="29" t="s">
        <v>116</v>
      </c>
      <c r="L159" s="142">
        <f t="shared" si="241"/>
        <v>297411.31750312436</v>
      </c>
      <c r="M159" s="100">
        <f t="shared" si="272"/>
        <v>0.11466087441832402</v>
      </c>
      <c r="P159" s="46"/>
      <c r="Q159" s="46"/>
      <c r="R159" s="46"/>
    </row>
    <row r="160" spans="2:18" s="18" customFormat="1" ht="13.5" customHeight="1">
      <c r="B160" s="295">
        <v>27</v>
      </c>
      <c r="C160" s="296" t="s">
        <v>38</v>
      </c>
      <c r="D160" s="299">
        <f>VLOOKUP(C160,'市区町村別_在宅(医科)'!$C$7:$BO$80,65,0)</f>
        <v>22608</v>
      </c>
      <c r="E160" s="130">
        <v>1</v>
      </c>
      <c r="F160" s="133" t="s">
        <v>237</v>
      </c>
      <c r="G160" s="136" t="s">
        <v>243</v>
      </c>
      <c r="H160" s="215">
        <v>119138966</v>
      </c>
      <c r="I160" s="27">
        <f t="shared" ref="I160" si="279">IFERROR(H160/H165,"-")</f>
        <v>0.16140687266240644</v>
      </c>
      <c r="J160" s="139">
        <v>1916</v>
      </c>
      <c r="K160" s="27">
        <f t="shared" ref="K160" si="280">IFERROR(J160/J165,"-")</f>
        <v>0.71572655958162124</v>
      </c>
      <c r="L160" s="139">
        <f t="shared" si="241"/>
        <v>62181.088726513568</v>
      </c>
      <c r="M160" s="101">
        <f>IFERROR(J160/$R$30,0)</f>
        <v>8.4748761500353861E-2</v>
      </c>
      <c r="P160" s="46"/>
      <c r="Q160" s="46"/>
      <c r="R160" s="46"/>
    </row>
    <row r="161" spans="2:18" s="18" customFormat="1" ht="13.5" customHeight="1">
      <c r="B161" s="269"/>
      <c r="C161" s="297"/>
      <c r="D161" s="305"/>
      <c r="E161" s="131">
        <v>2</v>
      </c>
      <c r="F161" s="134" t="s">
        <v>238</v>
      </c>
      <c r="G161" s="32" t="s">
        <v>244</v>
      </c>
      <c r="H161" s="152">
        <v>100484266</v>
      </c>
      <c r="I161" s="28">
        <f t="shared" ref="I161" si="281">IFERROR(H161/H165,"-")</f>
        <v>0.1361338919697975</v>
      </c>
      <c r="J161" s="140">
        <v>1230</v>
      </c>
      <c r="K161" s="28">
        <f t="shared" ref="K161" si="282">IFERROR(J161/J165,"-")</f>
        <v>0.45946955547254387</v>
      </c>
      <c r="L161" s="140">
        <f t="shared" si="241"/>
        <v>81694.525203252037</v>
      </c>
      <c r="M161" s="98">
        <f t="shared" ref="M161:M165" si="283">IFERROR(J161/$R$30,0)</f>
        <v>5.4405520169851382E-2</v>
      </c>
      <c r="P161" s="46"/>
      <c r="Q161" s="46"/>
      <c r="R161" s="46"/>
    </row>
    <row r="162" spans="2:18" s="18" customFormat="1" ht="13.5" customHeight="1">
      <c r="B162" s="269"/>
      <c r="C162" s="297"/>
      <c r="D162" s="305"/>
      <c r="E162" s="131">
        <v>3</v>
      </c>
      <c r="F162" s="134" t="s">
        <v>239</v>
      </c>
      <c r="G162" s="33" t="s">
        <v>245</v>
      </c>
      <c r="H162" s="152">
        <v>66766703</v>
      </c>
      <c r="I162" s="28">
        <f t="shared" ref="I162" si="284">IFERROR(H162/H165,"-")</f>
        <v>9.0454073012600347E-2</v>
      </c>
      <c r="J162" s="140">
        <v>1668</v>
      </c>
      <c r="K162" s="28">
        <f t="shared" ref="K162" si="285">IFERROR(J162/J165,"-")</f>
        <v>0.62308554351886436</v>
      </c>
      <c r="L162" s="140">
        <f t="shared" si="241"/>
        <v>40027.999400479617</v>
      </c>
      <c r="M162" s="98">
        <f t="shared" si="283"/>
        <v>7.3779193205944796E-2</v>
      </c>
      <c r="P162" s="46"/>
      <c r="Q162" s="46"/>
      <c r="R162" s="46"/>
    </row>
    <row r="163" spans="2:18" s="18" customFormat="1" ht="13.5" customHeight="1">
      <c r="B163" s="269"/>
      <c r="C163" s="297"/>
      <c r="D163" s="305"/>
      <c r="E163" s="131">
        <v>4</v>
      </c>
      <c r="F163" s="134" t="s">
        <v>242</v>
      </c>
      <c r="G163" s="33" t="s">
        <v>248</v>
      </c>
      <c r="H163" s="152">
        <v>66179745</v>
      </c>
      <c r="I163" s="28">
        <f t="shared" ref="I163" si="286">IFERROR(H163/H165,"-")</f>
        <v>8.9658875116018125E-2</v>
      </c>
      <c r="J163" s="140">
        <v>1185</v>
      </c>
      <c r="K163" s="28">
        <f t="shared" ref="K163" si="287">IFERROR(J163/J165,"-")</f>
        <v>0.44265969368696301</v>
      </c>
      <c r="L163" s="140">
        <f t="shared" si="241"/>
        <v>55847.886075949369</v>
      </c>
      <c r="M163" s="98">
        <f t="shared" si="283"/>
        <v>5.2415074309978771E-2</v>
      </c>
      <c r="P163" s="46"/>
      <c r="Q163" s="46"/>
      <c r="R163" s="46"/>
    </row>
    <row r="164" spans="2:18" s="18" customFormat="1" ht="13.5" customHeight="1">
      <c r="B164" s="269"/>
      <c r="C164" s="297"/>
      <c r="D164" s="305"/>
      <c r="E164" s="132">
        <v>5</v>
      </c>
      <c r="F164" s="135" t="s">
        <v>241</v>
      </c>
      <c r="G164" s="34" t="s">
        <v>247</v>
      </c>
      <c r="H164" s="153">
        <v>52566010</v>
      </c>
      <c r="I164" s="45">
        <f t="shared" ref="I164" si="288">IFERROR(H164/H165,"-")</f>
        <v>7.1215283859696943E-2</v>
      </c>
      <c r="J164" s="141">
        <v>1011</v>
      </c>
      <c r="K164" s="45">
        <f t="shared" ref="K164" si="289">IFERROR(J164/J165,"-")</f>
        <v>0.37766156144938362</v>
      </c>
      <c r="L164" s="141">
        <f t="shared" si="241"/>
        <v>51994.075173095946</v>
      </c>
      <c r="M164" s="99">
        <f t="shared" si="283"/>
        <v>4.4718683651804668E-2</v>
      </c>
      <c r="P164" s="46"/>
      <c r="Q164" s="46"/>
      <c r="R164" s="46"/>
    </row>
    <row r="165" spans="2:18" s="18" customFormat="1" ht="13.5" customHeight="1">
      <c r="B165" s="270"/>
      <c r="C165" s="298"/>
      <c r="D165" s="306"/>
      <c r="E165" s="143" t="s">
        <v>188</v>
      </c>
      <c r="F165" s="146"/>
      <c r="G165" s="149"/>
      <c r="H165" s="154">
        <v>738128210</v>
      </c>
      <c r="I165" s="29" t="s">
        <v>181</v>
      </c>
      <c r="J165" s="192">
        <v>2677</v>
      </c>
      <c r="K165" s="29" t="s">
        <v>116</v>
      </c>
      <c r="L165" s="142">
        <f t="shared" si="241"/>
        <v>275729.62644751585</v>
      </c>
      <c r="M165" s="100">
        <f t="shared" si="283"/>
        <v>0.11840941259731069</v>
      </c>
      <c r="P165" s="46"/>
      <c r="Q165" s="46"/>
      <c r="R165" s="46"/>
    </row>
    <row r="166" spans="2:18" s="18" customFormat="1" ht="13.5" customHeight="1">
      <c r="B166" s="295">
        <v>28</v>
      </c>
      <c r="C166" s="296" t="s">
        <v>39</v>
      </c>
      <c r="D166" s="299">
        <f>VLOOKUP(C166,'市区町村別_在宅(医科)'!$C$7:$BO$80,65,0)</f>
        <v>18603</v>
      </c>
      <c r="E166" s="130">
        <v>1</v>
      </c>
      <c r="F166" s="133" t="s">
        <v>238</v>
      </c>
      <c r="G166" s="136" t="s">
        <v>244</v>
      </c>
      <c r="H166" s="215">
        <v>82149597</v>
      </c>
      <c r="I166" s="27">
        <f t="shared" ref="I166" si="290">IFERROR(H166/H171,"-")</f>
        <v>0.14003996929095072</v>
      </c>
      <c r="J166" s="139">
        <v>897</v>
      </c>
      <c r="K166" s="27">
        <f t="shared" ref="K166" si="291">IFERROR(J166/J171,"-")</f>
        <v>0.45417721518987342</v>
      </c>
      <c r="L166" s="139">
        <f t="shared" si="241"/>
        <v>91582.605351170569</v>
      </c>
      <c r="M166" s="101">
        <f>IFERROR(J166/$R$31,0)</f>
        <v>4.8218029350104823E-2</v>
      </c>
      <c r="P166" s="46"/>
      <c r="Q166" s="46"/>
      <c r="R166" s="46"/>
    </row>
    <row r="167" spans="2:18" s="18" customFormat="1" ht="13.5" customHeight="1">
      <c r="B167" s="269"/>
      <c r="C167" s="297"/>
      <c r="D167" s="305"/>
      <c r="E167" s="131">
        <v>2</v>
      </c>
      <c r="F167" s="134" t="s">
        <v>237</v>
      </c>
      <c r="G167" s="32" t="s">
        <v>243</v>
      </c>
      <c r="H167" s="152">
        <v>80580879</v>
      </c>
      <c r="I167" s="28">
        <f t="shared" ref="I167" si="292">IFERROR(H167/H171,"-")</f>
        <v>0.13736578428495291</v>
      </c>
      <c r="J167" s="140">
        <v>1399</v>
      </c>
      <c r="K167" s="28">
        <f t="shared" ref="K167" si="293">IFERROR(J167/J171,"-")</f>
        <v>0.70835443037974688</v>
      </c>
      <c r="L167" s="140">
        <f t="shared" si="241"/>
        <v>57598.912794853466</v>
      </c>
      <c r="M167" s="98">
        <f t="shared" ref="M167:M171" si="294">IFERROR(J167/$R$31,0)</f>
        <v>7.5202924259528028E-2</v>
      </c>
      <c r="P167" s="46"/>
      <c r="Q167" s="46"/>
      <c r="R167" s="46"/>
    </row>
    <row r="168" spans="2:18" s="18" customFormat="1" ht="13.5" customHeight="1">
      <c r="B168" s="269"/>
      <c r="C168" s="297"/>
      <c r="D168" s="305"/>
      <c r="E168" s="131">
        <v>3</v>
      </c>
      <c r="F168" s="134" t="s">
        <v>239</v>
      </c>
      <c r="G168" s="33" t="s">
        <v>245</v>
      </c>
      <c r="H168" s="152">
        <v>55406230</v>
      </c>
      <c r="I168" s="28">
        <f t="shared" ref="I168" si="295">IFERROR(H168/H171,"-")</f>
        <v>9.445069764283022E-2</v>
      </c>
      <c r="J168" s="140">
        <v>1231</v>
      </c>
      <c r="K168" s="28">
        <f t="shared" ref="K168" si="296">IFERROR(J168/J171,"-")</f>
        <v>0.62329113924050628</v>
      </c>
      <c r="L168" s="140">
        <f t="shared" si="241"/>
        <v>45009.122664500406</v>
      </c>
      <c r="M168" s="98">
        <f t="shared" si="294"/>
        <v>6.6172122775896361E-2</v>
      </c>
      <c r="P168" s="46"/>
      <c r="Q168" s="46"/>
      <c r="R168" s="46"/>
    </row>
    <row r="169" spans="2:18" s="18" customFormat="1" ht="13.5" customHeight="1">
      <c r="B169" s="269"/>
      <c r="C169" s="297"/>
      <c r="D169" s="305"/>
      <c r="E169" s="131">
        <v>4</v>
      </c>
      <c r="F169" s="134" t="s">
        <v>241</v>
      </c>
      <c r="G169" s="33" t="s">
        <v>247</v>
      </c>
      <c r="H169" s="152">
        <v>48341003</v>
      </c>
      <c r="I169" s="28">
        <f t="shared" ref="I169" si="297">IFERROR(H169/H171,"-")</f>
        <v>8.2406643767391291E-2</v>
      </c>
      <c r="J169" s="140">
        <v>814</v>
      </c>
      <c r="K169" s="28">
        <f t="shared" ref="K169" si="298">IFERROR(J169/J171,"-")</f>
        <v>0.41215189873417724</v>
      </c>
      <c r="L169" s="140">
        <f t="shared" si="241"/>
        <v>59386.981572481571</v>
      </c>
      <c r="M169" s="98">
        <f t="shared" si="294"/>
        <v>4.3756383379024891E-2</v>
      </c>
      <c r="P169" s="46"/>
      <c r="Q169" s="46"/>
      <c r="R169" s="46"/>
    </row>
    <row r="170" spans="2:18" s="18" customFormat="1" ht="13.5" customHeight="1">
      <c r="B170" s="269"/>
      <c r="C170" s="297"/>
      <c r="D170" s="305"/>
      <c r="E170" s="132">
        <v>5</v>
      </c>
      <c r="F170" s="135" t="s">
        <v>242</v>
      </c>
      <c r="G170" s="34" t="s">
        <v>248</v>
      </c>
      <c r="H170" s="153">
        <v>45434706</v>
      </c>
      <c r="I170" s="45">
        <f t="shared" ref="I170" si="299">IFERROR(H170/H171,"-")</f>
        <v>7.7452295146175507E-2</v>
      </c>
      <c r="J170" s="141">
        <v>797</v>
      </c>
      <c r="K170" s="45">
        <f t="shared" ref="K170" si="300">IFERROR(J170/J171,"-")</f>
        <v>0.40354430379746836</v>
      </c>
      <c r="L170" s="141">
        <f t="shared" si="241"/>
        <v>57007.159347553323</v>
      </c>
      <c r="M170" s="99">
        <f t="shared" si="294"/>
        <v>4.2842552276514539E-2</v>
      </c>
      <c r="P170" s="46"/>
      <c r="Q170" s="46"/>
      <c r="R170" s="46"/>
    </row>
    <row r="171" spans="2:18" s="18" customFormat="1" ht="13.5" customHeight="1">
      <c r="B171" s="270"/>
      <c r="C171" s="298"/>
      <c r="D171" s="306"/>
      <c r="E171" s="143" t="s">
        <v>188</v>
      </c>
      <c r="F171" s="146"/>
      <c r="G171" s="149"/>
      <c r="H171" s="154">
        <v>586615360</v>
      </c>
      <c r="I171" s="29" t="s">
        <v>181</v>
      </c>
      <c r="J171" s="192">
        <v>1975</v>
      </c>
      <c r="K171" s="29" t="s">
        <v>116</v>
      </c>
      <c r="L171" s="142">
        <f t="shared" si="241"/>
        <v>297020.43544303795</v>
      </c>
      <c r="M171" s="100">
        <f t="shared" si="294"/>
        <v>0.10616567220340806</v>
      </c>
      <c r="P171" s="46"/>
      <c r="Q171" s="46"/>
      <c r="R171" s="46"/>
    </row>
    <row r="172" spans="2:18" s="18" customFormat="1" ht="13.5" customHeight="1">
      <c r="B172" s="295">
        <v>29</v>
      </c>
      <c r="C172" s="296" t="s">
        <v>40</v>
      </c>
      <c r="D172" s="299">
        <f>VLOOKUP(C172,'市区町村別_在宅(医科)'!$C$7:$BO$80,65,0)</f>
        <v>15649</v>
      </c>
      <c r="E172" s="130">
        <v>1</v>
      </c>
      <c r="F172" s="133" t="s">
        <v>237</v>
      </c>
      <c r="G172" s="136" t="s">
        <v>243</v>
      </c>
      <c r="H172" s="215">
        <v>77740892</v>
      </c>
      <c r="I172" s="27">
        <f t="shared" ref="I172" si="301">IFERROR(H172/H177,"-")</f>
        <v>0.15857467844375772</v>
      </c>
      <c r="J172" s="139">
        <v>1186</v>
      </c>
      <c r="K172" s="27">
        <f t="shared" ref="K172" si="302">IFERROR(J172/J177,"-")</f>
        <v>0.69846878680800939</v>
      </c>
      <c r="L172" s="139">
        <f t="shared" si="241"/>
        <v>65548.812816188874</v>
      </c>
      <c r="M172" s="101">
        <f>IFERROR(J172/$R$32,0)</f>
        <v>7.5787590261358548E-2</v>
      </c>
      <c r="P172" s="46"/>
      <c r="Q172" s="46"/>
      <c r="R172" s="46"/>
    </row>
    <row r="173" spans="2:18" s="18" customFormat="1" ht="13.5" customHeight="1">
      <c r="B173" s="269"/>
      <c r="C173" s="297"/>
      <c r="D173" s="305"/>
      <c r="E173" s="131">
        <v>2</v>
      </c>
      <c r="F173" s="134" t="s">
        <v>238</v>
      </c>
      <c r="G173" s="32" t="s">
        <v>244</v>
      </c>
      <c r="H173" s="152">
        <v>63421977</v>
      </c>
      <c r="I173" s="28">
        <f t="shared" ref="I173" si="303">IFERROR(H173/H177,"-")</f>
        <v>0.12936717537332088</v>
      </c>
      <c r="J173" s="140">
        <v>775</v>
      </c>
      <c r="K173" s="28">
        <f t="shared" ref="K173" si="304">IFERROR(J173/J177,"-")</f>
        <v>0.45641931684334514</v>
      </c>
      <c r="L173" s="140">
        <f t="shared" si="241"/>
        <v>81834.809032258068</v>
      </c>
      <c r="M173" s="98">
        <f t="shared" ref="M173:M177" si="305">IFERROR(J173/$R$32,0)</f>
        <v>4.9523931241612883E-2</v>
      </c>
      <c r="P173" s="46"/>
      <c r="Q173" s="46"/>
      <c r="R173" s="46"/>
    </row>
    <row r="174" spans="2:18" s="18" customFormat="1" ht="13.5" customHeight="1">
      <c r="B174" s="269"/>
      <c r="C174" s="297"/>
      <c r="D174" s="305"/>
      <c r="E174" s="131">
        <v>3</v>
      </c>
      <c r="F174" s="134" t="s">
        <v>239</v>
      </c>
      <c r="G174" s="33" t="s">
        <v>245</v>
      </c>
      <c r="H174" s="152">
        <v>49434311</v>
      </c>
      <c r="I174" s="28">
        <f t="shared" ref="I174" si="306">IFERROR(H174/H177,"-")</f>
        <v>0.10083534892954039</v>
      </c>
      <c r="J174" s="140">
        <v>1038</v>
      </c>
      <c r="K174" s="28">
        <f t="shared" ref="K174" si="307">IFERROR(J174/J177,"-")</f>
        <v>0.61130742049469966</v>
      </c>
      <c r="L174" s="140">
        <f t="shared" si="241"/>
        <v>47624.577071290943</v>
      </c>
      <c r="M174" s="98">
        <f t="shared" si="305"/>
        <v>6.6330116940379574E-2</v>
      </c>
      <c r="P174" s="46"/>
      <c r="Q174" s="46"/>
      <c r="R174" s="46"/>
    </row>
    <row r="175" spans="2:18" s="18" customFormat="1" ht="13.5" customHeight="1">
      <c r="B175" s="269"/>
      <c r="C175" s="297"/>
      <c r="D175" s="305"/>
      <c r="E175" s="131">
        <v>4</v>
      </c>
      <c r="F175" s="134" t="s">
        <v>242</v>
      </c>
      <c r="G175" s="33" t="s">
        <v>248</v>
      </c>
      <c r="H175" s="152">
        <v>39336015</v>
      </c>
      <c r="I175" s="28">
        <f t="shared" ref="I175" si="308">IFERROR(H175/H177,"-")</f>
        <v>8.0236999723180824E-2</v>
      </c>
      <c r="J175" s="140">
        <v>663</v>
      </c>
      <c r="K175" s="28">
        <f t="shared" ref="K175" si="309">IFERROR(J175/J177,"-")</f>
        <v>0.39045936395759717</v>
      </c>
      <c r="L175" s="140">
        <f t="shared" si="241"/>
        <v>59330.339366515836</v>
      </c>
      <c r="M175" s="98">
        <f t="shared" si="305"/>
        <v>4.2366924404115276E-2</v>
      </c>
      <c r="P175" s="46"/>
      <c r="Q175" s="46"/>
      <c r="R175" s="46"/>
    </row>
    <row r="176" spans="2:18" s="18" customFormat="1" ht="13.5" customHeight="1">
      <c r="B176" s="269"/>
      <c r="C176" s="297"/>
      <c r="D176" s="305"/>
      <c r="E176" s="132">
        <v>5</v>
      </c>
      <c r="F176" s="135" t="s">
        <v>240</v>
      </c>
      <c r="G176" s="34" t="s">
        <v>246</v>
      </c>
      <c r="H176" s="153">
        <v>33291519</v>
      </c>
      <c r="I176" s="45">
        <f t="shared" ref="I176" si="310">IFERROR(H176/H177,"-")</f>
        <v>6.7907529544801865E-2</v>
      </c>
      <c r="J176" s="141">
        <v>354</v>
      </c>
      <c r="K176" s="45">
        <f t="shared" ref="K176" si="311">IFERROR(J176/J177,"-")</f>
        <v>0.20848056537102475</v>
      </c>
      <c r="L176" s="141">
        <f t="shared" si="241"/>
        <v>94043.838983050853</v>
      </c>
      <c r="M176" s="99">
        <f t="shared" si="305"/>
        <v>2.2621253754233496E-2</v>
      </c>
      <c r="P176" s="46"/>
      <c r="Q176" s="46"/>
      <c r="R176" s="46"/>
    </row>
    <row r="177" spans="2:18" s="18" customFormat="1" ht="13.5" customHeight="1">
      <c r="B177" s="270"/>
      <c r="C177" s="298"/>
      <c r="D177" s="306"/>
      <c r="E177" s="143" t="s">
        <v>188</v>
      </c>
      <c r="F177" s="146"/>
      <c r="G177" s="149"/>
      <c r="H177" s="154">
        <v>490247830</v>
      </c>
      <c r="I177" s="29" t="s">
        <v>181</v>
      </c>
      <c r="J177" s="192">
        <v>1698</v>
      </c>
      <c r="K177" s="29" t="s">
        <v>116</v>
      </c>
      <c r="L177" s="142">
        <f t="shared" si="241"/>
        <v>288720.74793875148</v>
      </c>
      <c r="M177" s="100">
        <f t="shared" si="305"/>
        <v>0.10850533580420474</v>
      </c>
      <c r="P177" s="46"/>
      <c r="Q177" s="46"/>
      <c r="R177" s="46"/>
    </row>
    <row r="178" spans="2:18" s="18" customFormat="1" ht="13.5" customHeight="1">
      <c r="B178" s="295">
        <v>30</v>
      </c>
      <c r="C178" s="296" t="s">
        <v>41</v>
      </c>
      <c r="D178" s="299">
        <f>VLOOKUP(C178,'市区町村別_在宅(医科)'!$C$7:$BO$80,65,0)</f>
        <v>20907</v>
      </c>
      <c r="E178" s="130">
        <v>1</v>
      </c>
      <c r="F178" s="133" t="s">
        <v>237</v>
      </c>
      <c r="G178" s="136" t="s">
        <v>243</v>
      </c>
      <c r="H178" s="215">
        <v>118899283</v>
      </c>
      <c r="I178" s="27">
        <f t="shared" ref="I178" si="312">IFERROR(H178/H183,"-")</f>
        <v>0.14837830210945424</v>
      </c>
      <c r="J178" s="139">
        <v>1968</v>
      </c>
      <c r="K178" s="27">
        <f t="shared" ref="K178" si="313">IFERROR(J178/J183,"-")</f>
        <v>0.72673559822747413</v>
      </c>
      <c r="L178" s="139">
        <f t="shared" si="241"/>
        <v>60416.302337398374</v>
      </c>
      <c r="M178" s="101">
        <f>IFERROR(J178/$R$33,0)</f>
        <v>9.413115224565935E-2</v>
      </c>
      <c r="P178" s="46"/>
      <c r="Q178" s="46"/>
      <c r="R178" s="46"/>
    </row>
    <row r="179" spans="2:18" s="18" customFormat="1" ht="13.5" customHeight="1">
      <c r="B179" s="269"/>
      <c r="C179" s="297"/>
      <c r="D179" s="305"/>
      <c r="E179" s="131">
        <v>2</v>
      </c>
      <c r="F179" s="134" t="s">
        <v>238</v>
      </c>
      <c r="G179" s="32" t="s">
        <v>244</v>
      </c>
      <c r="H179" s="152">
        <v>98727043</v>
      </c>
      <c r="I179" s="28">
        <f t="shared" ref="I179" si="314">IFERROR(H179/H183,"-")</f>
        <v>0.12320470437678822</v>
      </c>
      <c r="J179" s="140">
        <v>1361</v>
      </c>
      <c r="K179" s="28">
        <f t="shared" ref="K179" si="315">IFERROR(J179/J183,"-")</f>
        <v>0.50258493353028066</v>
      </c>
      <c r="L179" s="140">
        <f t="shared" si="241"/>
        <v>72540.075679647314</v>
      </c>
      <c r="M179" s="98">
        <f t="shared" ref="M179:M183" si="316">IFERROR(J179/$R$33,0)</f>
        <v>6.5097814129239012E-2</v>
      </c>
      <c r="P179" s="46"/>
      <c r="Q179" s="46"/>
      <c r="R179" s="46"/>
    </row>
    <row r="180" spans="2:18" s="18" customFormat="1" ht="13.5" customHeight="1">
      <c r="B180" s="269"/>
      <c r="C180" s="297"/>
      <c r="D180" s="305"/>
      <c r="E180" s="131">
        <v>3</v>
      </c>
      <c r="F180" s="134" t="s">
        <v>239</v>
      </c>
      <c r="G180" s="33" t="s">
        <v>245</v>
      </c>
      <c r="H180" s="152">
        <v>79293303</v>
      </c>
      <c r="I180" s="28">
        <f t="shared" ref="I180" si="317">IFERROR(H180/H183,"-")</f>
        <v>9.8952704935911975E-2</v>
      </c>
      <c r="J180" s="140">
        <v>1716</v>
      </c>
      <c r="K180" s="28">
        <f t="shared" ref="K180" si="318">IFERROR(J180/J183,"-")</f>
        <v>0.63367799113737078</v>
      </c>
      <c r="L180" s="140">
        <f t="shared" si="241"/>
        <v>46208.218531468534</v>
      </c>
      <c r="M180" s="98">
        <f t="shared" si="316"/>
        <v>8.2077772994690767E-2</v>
      </c>
      <c r="P180" s="46"/>
      <c r="Q180" s="46"/>
      <c r="R180" s="46"/>
    </row>
    <row r="181" spans="2:18" s="18" customFormat="1" ht="13.5" customHeight="1">
      <c r="B181" s="269"/>
      <c r="C181" s="297"/>
      <c r="D181" s="305"/>
      <c r="E181" s="131">
        <v>4</v>
      </c>
      <c r="F181" s="134" t="s">
        <v>241</v>
      </c>
      <c r="G181" s="33" t="s">
        <v>247</v>
      </c>
      <c r="H181" s="152">
        <v>65576099</v>
      </c>
      <c r="I181" s="28">
        <f t="shared" ref="I181" si="319">IFERROR(H181/H183,"-")</f>
        <v>8.1834557644737696E-2</v>
      </c>
      <c r="J181" s="140">
        <v>1111</v>
      </c>
      <c r="K181" s="28">
        <f t="shared" ref="K181" si="320">IFERROR(J181/J183,"-")</f>
        <v>0.41026587887740029</v>
      </c>
      <c r="L181" s="140">
        <f t="shared" si="241"/>
        <v>59024.391539153912</v>
      </c>
      <c r="M181" s="98">
        <f t="shared" si="316"/>
        <v>5.3140096618357488E-2</v>
      </c>
      <c r="P181" s="46"/>
      <c r="Q181" s="46"/>
      <c r="R181" s="46"/>
    </row>
    <row r="182" spans="2:18" s="18" customFormat="1" ht="13.5" customHeight="1">
      <c r="B182" s="269"/>
      <c r="C182" s="297"/>
      <c r="D182" s="305"/>
      <c r="E182" s="132">
        <v>5</v>
      </c>
      <c r="F182" s="135" t="s">
        <v>242</v>
      </c>
      <c r="G182" s="34" t="s">
        <v>248</v>
      </c>
      <c r="H182" s="153">
        <v>60837625</v>
      </c>
      <c r="I182" s="45">
        <f t="shared" ref="I182" si="321">IFERROR(H182/H183,"-")</f>
        <v>7.5921261037980248E-2</v>
      </c>
      <c r="J182" s="141">
        <v>1078</v>
      </c>
      <c r="K182" s="45">
        <f t="shared" ref="K182" si="322">IFERROR(J182/J183,"-")</f>
        <v>0.39807976366322007</v>
      </c>
      <c r="L182" s="141">
        <f t="shared" si="241"/>
        <v>56435.644712430425</v>
      </c>
      <c r="M182" s="99">
        <f t="shared" si="316"/>
        <v>5.1561677906921129E-2</v>
      </c>
      <c r="P182" s="46"/>
      <c r="Q182" s="46"/>
      <c r="R182" s="46"/>
    </row>
    <row r="183" spans="2:18" s="18" customFormat="1" ht="13.5" customHeight="1">
      <c r="B183" s="270"/>
      <c r="C183" s="298"/>
      <c r="D183" s="306"/>
      <c r="E183" s="143" t="s">
        <v>188</v>
      </c>
      <c r="F183" s="146"/>
      <c r="G183" s="149"/>
      <c r="H183" s="154">
        <v>801325270</v>
      </c>
      <c r="I183" s="29" t="s">
        <v>181</v>
      </c>
      <c r="J183" s="192">
        <v>2708</v>
      </c>
      <c r="K183" s="29" t="s">
        <v>116</v>
      </c>
      <c r="L183" s="142">
        <f t="shared" si="241"/>
        <v>295910.36558345641</v>
      </c>
      <c r="M183" s="100">
        <f t="shared" si="316"/>
        <v>0.12952599607786866</v>
      </c>
      <c r="P183" s="46"/>
      <c r="Q183" s="46"/>
      <c r="R183" s="46"/>
    </row>
    <row r="184" spans="2:18" s="18" customFormat="1" ht="13.5" customHeight="1">
      <c r="B184" s="295">
        <v>31</v>
      </c>
      <c r="C184" s="296" t="s">
        <v>42</v>
      </c>
      <c r="D184" s="299">
        <f>VLOOKUP(C184,'市区町村別_在宅(医科)'!$C$7:$BO$80,65,0)</f>
        <v>27885</v>
      </c>
      <c r="E184" s="130">
        <v>1</v>
      </c>
      <c r="F184" s="133" t="s">
        <v>238</v>
      </c>
      <c r="G184" s="136" t="s">
        <v>244</v>
      </c>
      <c r="H184" s="215">
        <v>119248618</v>
      </c>
      <c r="I184" s="27">
        <f t="shared" ref="I184" si="323">IFERROR(H184/H189,"-")</f>
        <v>0.13790010502385561</v>
      </c>
      <c r="J184" s="139">
        <v>1247</v>
      </c>
      <c r="K184" s="27">
        <f t="shared" ref="K184" si="324">IFERROR(J184/J189,"-")</f>
        <v>0.44456327985739752</v>
      </c>
      <c r="L184" s="139">
        <f t="shared" si="241"/>
        <v>95628.40256615878</v>
      </c>
      <c r="M184" s="101">
        <f>IFERROR(J184/$R$34,0)</f>
        <v>4.471938318092164E-2</v>
      </c>
      <c r="P184" s="46"/>
      <c r="Q184" s="46"/>
      <c r="R184" s="46"/>
    </row>
    <row r="185" spans="2:18" s="18" customFormat="1" ht="13.5" customHeight="1">
      <c r="B185" s="269"/>
      <c r="C185" s="297"/>
      <c r="D185" s="305"/>
      <c r="E185" s="131">
        <v>2</v>
      </c>
      <c r="F185" s="134" t="s">
        <v>237</v>
      </c>
      <c r="G185" s="32" t="s">
        <v>243</v>
      </c>
      <c r="H185" s="152">
        <v>110605899</v>
      </c>
      <c r="I185" s="28">
        <f t="shared" ref="I185" si="325">IFERROR(H185/H189,"-")</f>
        <v>0.12790559206613167</v>
      </c>
      <c r="J185" s="140">
        <v>1877</v>
      </c>
      <c r="K185" s="28">
        <f t="shared" ref="K185" si="326">IFERROR(J185/J189,"-")</f>
        <v>0.66916221033868095</v>
      </c>
      <c r="L185" s="140">
        <f t="shared" si="241"/>
        <v>58926.957378795953</v>
      </c>
      <c r="M185" s="98">
        <f t="shared" ref="M185:M189" si="327">IFERROR(J185/$R$34,0)</f>
        <v>6.7312175004482694E-2</v>
      </c>
      <c r="P185" s="46"/>
      <c r="Q185" s="46"/>
      <c r="R185" s="46"/>
    </row>
    <row r="186" spans="2:18" s="18" customFormat="1" ht="13.5" customHeight="1">
      <c r="B186" s="269"/>
      <c r="C186" s="297"/>
      <c r="D186" s="305"/>
      <c r="E186" s="131">
        <v>3</v>
      </c>
      <c r="F186" s="134" t="s">
        <v>241</v>
      </c>
      <c r="G186" s="33" t="s">
        <v>247</v>
      </c>
      <c r="H186" s="152">
        <v>83016057</v>
      </c>
      <c r="I186" s="28">
        <f t="shared" ref="I186" si="328">IFERROR(H186/H189,"-")</f>
        <v>9.600046668017892E-2</v>
      </c>
      <c r="J186" s="140">
        <v>1076</v>
      </c>
      <c r="K186" s="28">
        <f t="shared" ref="K186" si="329">IFERROR(J186/J189,"-")</f>
        <v>0.38360071301247772</v>
      </c>
      <c r="L186" s="140">
        <f t="shared" si="241"/>
        <v>77152.46933085502</v>
      </c>
      <c r="M186" s="98">
        <f t="shared" si="327"/>
        <v>3.8587053971669359E-2</v>
      </c>
      <c r="P186" s="46"/>
      <c r="Q186" s="46"/>
      <c r="R186" s="46"/>
    </row>
    <row r="187" spans="2:18" s="18" customFormat="1" ht="13.5" customHeight="1">
      <c r="B187" s="269"/>
      <c r="C187" s="297"/>
      <c r="D187" s="305"/>
      <c r="E187" s="131">
        <v>4</v>
      </c>
      <c r="F187" s="134" t="s">
        <v>239</v>
      </c>
      <c r="G187" s="33" t="s">
        <v>245</v>
      </c>
      <c r="H187" s="152">
        <v>73636122</v>
      </c>
      <c r="I187" s="28">
        <f t="shared" ref="I187" si="330">IFERROR(H187/H189,"-")</f>
        <v>8.5153430938289323E-2</v>
      </c>
      <c r="J187" s="140">
        <v>1612</v>
      </c>
      <c r="K187" s="28">
        <f t="shared" ref="K187" si="331">IFERROR(J187/J189,"-")</f>
        <v>0.57468805704099823</v>
      </c>
      <c r="L187" s="140">
        <f t="shared" si="241"/>
        <v>45679.97642679901</v>
      </c>
      <c r="M187" s="98">
        <f t="shared" si="327"/>
        <v>5.7808857808857812E-2</v>
      </c>
      <c r="P187" s="46"/>
      <c r="Q187" s="46"/>
      <c r="R187" s="46"/>
    </row>
    <row r="188" spans="2:18" s="18" customFormat="1" ht="13.5" customHeight="1">
      <c r="B188" s="269"/>
      <c r="C188" s="297"/>
      <c r="D188" s="305"/>
      <c r="E188" s="132">
        <v>5</v>
      </c>
      <c r="F188" s="135" t="s">
        <v>242</v>
      </c>
      <c r="G188" s="34" t="s">
        <v>248</v>
      </c>
      <c r="H188" s="153">
        <v>60109478</v>
      </c>
      <c r="I188" s="45">
        <f t="shared" ref="I188" si="332">IFERROR(H188/H189,"-")</f>
        <v>6.9511106024969932E-2</v>
      </c>
      <c r="J188" s="141">
        <v>1095</v>
      </c>
      <c r="K188" s="45">
        <f t="shared" ref="K188" si="333">IFERROR(J188/J189,"-")</f>
        <v>0.39037433155080214</v>
      </c>
      <c r="L188" s="141">
        <f t="shared" si="241"/>
        <v>54894.500456621005</v>
      </c>
      <c r="M188" s="99">
        <f t="shared" si="327"/>
        <v>3.9268423883808502E-2</v>
      </c>
      <c r="P188" s="46"/>
      <c r="Q188" s="46"/>
      <c r="R188" s="46"/>
    </row>
    <row r="189" spans="2:18" s="18" customFormat="1" ht="13.5" customHeight="1">
      <c r="B189" s="270"/>
      <c r="C189" s="298"/>
      <c r="D189" s="306"/>
      <c r="E189" s="143" t="s">
        <v>188</v>
      </c>
      <c r="F189" s="146"/>
      <c r="G189" s="149"/>
      <c r="H189" s="154">
        <v>864746390</v>
      </c>
      <c r="I189" s="29" t="s">
        <v>181</v>
      </c>
      <c r="J189" s="192">
        <v>2805</v>
      </c>
      <c r="K189" s="29" t="s">
        <v>116</v>
      </c>
      <c r="L189" s="142">
        <f t="shared" si="241"/>
        <v>308287.48306595365</v>
      </c>
      <c r="M189" s="100">
        <f t="shared" si="327"/>
        <v>0.10059171597633136</v>
      </c>
      <c r="P189" s="46"/>
      <c r="Q189" s="46"/>
      <c r="R189" s="46"/>
    </row>
    <row r="190" spans="2:18" s="18" customFormat="1" ht="13.5" customHeight="1">
      <c r="B190" s="295">
        <v>32</v>
      </c>
      <c r="C190" s="296" t="s">
        <v>43</v>
      </c>
      <c r="D190" s="299">
        <f>VLOOKUP(C190,'市区町村別_在宅(医科)'!$C$7:$BO$80,65,0)</f>
        <v>23454</v>
      </c>
      <c r="E190" s="130">
        <v>1</v>
      </c>
      <c r="F190" s="133" t="s">
        <v>237</v>
      </c>
      <c r="G190" s="136" t="s">
        <v>243</v>
      </c>
      <c r="H190" s="215">
        <v>117344519</v>
      </c>
      <c r="I190" s="27">
        <f t="shared" ref="I190" si="334">IFERROR(H190/H195,"-")</f>
        <v>0.16001036850165973</v>
      </c>
      <c r="J190" s="139">
        <v>1854</v>
      </c>
      <c r="K190" s="27">
        <f t="shared" ref="K190" si="335">IFERROR(J190/J195,"-")</f>
        <v>0.7158301158301158</v>
      </c>
      <c r="L190" s="139">
        <f t="shared" si="241"/>
        <v>63292.620819848977</v>
      </c>
      <c r="M190" s="101">
        <f>IFERROR(J190/$R$35,0)</f>
        <v>7.9048349961627018E-2</v>
      </c>
      <c r="P190" s="46"/>
      <c r="Q190" s="46"/>
      <c r="R190" s="46"/>
    </row>
    <row r="191" spans="2:18" s="18" customFormat="1" ht="13.5" customHeight="1">
      <c r="B191" s="269"/>
      <c r="C191" s="297"/>
      <c r="D191" s="305"/>
      <c r="E191" s="131">
        <v>2</v>
      </c>
      <c r="F191" s="134" t="s">
        <v>238</v>
      </c>
      <c r="G191" s="32" t="s">
        <v>244</v>
      </c>
      <c r="H191" s="152">
        <v>98631971</v>
      </c>
      <c r="I191" s="28">
        <f t="shared" ref="I191" si="336">IFERROR(H191/H195,"-")</f>
        <v>0.13449403653659373</v>
      </c>
      <c r="J191" s="140">
        <v>1146</v>
      </c>
      <c r="K191" s="28">
        <f t="shared" ref="K191" si="337">IFERROR(J191/J195,"-")</f>
        <v>0.44247104247104246</v>
      </c>
      <c r="L191" s="140">
        <f t="shared" si="241"/>
        <v>86066.292321116925</v>
      </c>
      <c r="M191" s="98">
        <f t="shared" ref="M191:M195" si="338">IFERROR(J191/$R$35,0)</f>
        <v>4.8861601432591453E-2</v>
      </c>
      <c r="P191" s="46"/>
      <c r="Q191" s="46"/>
      <c r="R191" s="46"/>
    </row>
    <row r="192" spans="2:18" s="18" customFormat="1" ht="13.5" customHeight="1">
      <c r="B192" s="269"/>
      <c r="C192" s="297"/>
      <c r="D192" s="305"/>
      <c r="E192" s="131">
        <v>3</v>
      </c>
      <c r="F192" s="134" t="s">
        <v>239</v>
      </c>
      <c r="G192" s="33" t="s">
        <v>245</v>
      </c>
      <c r="H192" s="152">
        <v>68382802</v>
      </c>
      <c r="I192" s="28">
        <f t="shared" ref="I192" si="339">IFERROR(H192/H195,"-")</f>
        <v>9.3246428895379721E-2</v>
      </c>
      <c r="J192" s="140">
        <v>1570</v>
      </c>
      <c r="K192" s="28">
        <f t="shared" ref="K192" si="340">IFERROR(J192/J195,"-")</f>
        <v>0.60617760617760619</v>
      </c>
      <c r="L192" s="140">
        <f t="shared" si="241"/>
        <v>43555.924840764332</v>
      </c>
      <c r="M192" s="98">
        <f t="shared" si="338"/>
        <v>6.6939541229641006E-2</v>
      </c>
      <c r="P192" s="46"/>
      <c r="Q192" s="46"/>
      <c r="R192" s="46"/>
    </row>
    <row r="193" spans="2:18" s="18" customFormat="1" ht="13.5" customHeight="1">
      <c r="B193" s="269"/>
      <c r="C193" s="297"/>
      <c r="D193" s="305"/>
      <c r="E193" s="131">
        <v>4</v>
      </c>
      <c r="F193" s="134" t="s">
        <v>241</v>
      </c>
      <c r="G193" s="33" t="s">
        <v>247</v>
      </c>
      <c r="H193" s="152">
        <v>61456748</v>
      </c>
      <c r="I193" s="28">
        <f t="shared" ref="I193" si="341">IFERROR(H193/H195,"-")</f>
        <v>8.3802098114132112E-2</v>
      </c>
      <c r="J193" s="140">
        <v>1013</v>
      </c>
      <c r="K193" s="28">
        <f t="shared" ref="K193" si="342">IFERROR(J193/J195,"-")</f>
        <v>0.39111969111969114</v>
      </c>
      <c r="L193" s="140">
        <f t="shared" si="241"/>
        <v>60668.063178677199</v>
      </c>
      <c r="M193" s="98">
        <f t="shared" si="338"/>
        <v>4.3190926920781102E-2</v>
      </c>
      <c r="P193" s="46"/>
      <c r="Q193" s="46"/>
      <c r="R193" s="46"/>
    </row>
    <row r="194" spans="2:18" s="18" customFormat="1" ht="13.5" customHeight="1">
      <c r="B194" s="269"/>
      <c r="C194" s="297"/>
      <c r="D194" s="305"/>
      <c r="E194" s="132">
        <v>5</v>
      </c>
      <c r="F194" s="135" t="s">
        <v>240</v>
      </c>
      <c r="G194" s="34" t="s">
        <v>246</v>
      </c>
      <c r="H194" s="153">
        <v>49690985</v>
      </c>
      <c r="I194" s="45">
        <f t="shared" ref="I194" si="343">IFERROR(H194/H195,"-")</f>
        <v>6.7758365612802476E-2</v>
      </c>
      <c r="J194" s="141">
        <v>552</v>
      </c>
      <c r="K194" s="45">
        <f t="shared" ref="K194" si="344">IFERROR(J194/J195,"-")</f>
        <v>0.21312741312741312</v>
      </c>
      <c r="L194" s="141">
        <f t="shared" si="241"/>
        <v>90019.900362318847</v>
      </c>
      <c r="M194" s="99">
        <f t="shared" si="338"/>
        <v>2.3535431056536198E-2</v>
      </c>
      <c r="P194" s="46"/>
      <c r="Q194" s="46"/>
      <c r="R194" s="46"/>
    </row>
    <row r="195" spans="2:18" s="18" customFormat="1" ht="13.5" customHeight="1">
      <c r="B195" s="270"/>
      <c r="C195" s="298"/>
      <c r="D195" s="306"/>
      <c r="E195" s="143" t="s">
        <v>188</v>
      </c>
      <c r="F195" s="146"/>
      <c r="G195" s="149"/>
      <c r="H195" s="154">
        <v>733355720</v>
      </c>
      <c r="I195" s="29" t="s">
        <v>181</v>
      </c>
      <c r="J195" s="192">
        <v>2590</v>
      </c>
      <c r="K195" s="29" t="s">
        <v>116</v>
      </c>
      <c r="L195" s="142">
        <f t="shared" si="241"/>
        <v>283148.92664092663</v>
      </c>
      <c r="M195" s="100">
        <f t="shared" si="338"/>
        <v>0.11042892470367528</v>
      </c>
      <c r="P195" s="46"/>
      <c r="Q195" s="46"/>
      <c r="R195" s="46"/>
    </row>
    <row r="196" spans="2:18" s="18" customFormat="1" ht="23.25" customHeight="1">
      <c r="B196" s="295">
        <v>33</v>
      </c>
      <c r="C196" s="296" t="s">
        <v>44</v>
      </c>
      <c r="D196" s="299">
        <f>VLOOKUP(C196,'市区町村別_在宅(医科)'!$C$7:$BO$80,65,0)</f>
        <v>6680</v>
      </c>
      <c r="E196" s="130">
        <v>1</v>
      </c>
      <c r="F196" s="133" t="s">
        <v>251</v>
      </c>
      <c r="G196" s="136" t="s">
        <v>257</v>
      </c>
      <c r="H196" s="215">
        <v>38527887</v>
      </c>
      <c r="I196" s="27">
        <f t="shared" ref="I196" si="345">IFERROR(H196/H201,"-")</f>
        <v>0.12544672946054491</v>
      </c>
      <c r="J196" s="139">
        <v>91</v>
      </c>
      <c r="K196" s="27">
        <f t="shared" ref="K196" si="346">IFERROR(J196/J201,"-")</f>
        <v>0.12117177097203728</v>
      </c>
      <c r="L196" s="139">
        <f t="shared" si="241"/>
        <v>423383.37362637365</v>
      </c>
      <c r="M196" s="101">
        <f>IFERROR(J196/$R$36,0)</f>
        <v>1.3622754491017963E-2</v>
      </c>
      <c r="P196" s="46"/>
      <c r="Q196" s="46"/>
      <c r="R196" s="46"/>
    </row>
    <row r="197" spans="2:18" s="18" customFormat="1" ht="13.5" customHeight="1">
      <c r="B197" s="269"/>
      <c r="C197" s="297"/>
      <c r="D197" s="305"/>
      <c r="E197" s="131">
        <v>2</v>
      </c>
      <c r="F197" s="134" t="s">
        <v>238</v>
      </c>
      <c r="G197" s="32" t="s">
        <v>244</v>
      </c>
      <c r="H197" s="152">
        <v>33169548</v>
      </c>
      <c r="I197" s="28">
        <f t="shared" ref="I197" si="347">IFERROR(H197/H201,"-")</f>
        <v>0.10799998749696704</v>
      </c>
      <c r="J197" s="140">
        <v>364</v>
      </c>
      <c r="K197" s="28">
        <f t="shared" ref="K197" si="348">IFERROR(J197/J201,"-")</f>
        <v>0.48468708388814913</v>
      </c>
      <c r="L197" s="140">
        <f t="shared" si="241"/>
        <v>91125.131868131866</v>
      </c>
      <c r="M197" s="98">
        <f t="shared" ref="M197:M201" si="349">IFERROR(J197/$R$36,0)</f>
        <v>5.4491017964071853E-2</v>
      </c>
      <c r="P197" s="46"/>
      <c r="Q197" s="46"/>
      <c r="R197" s="46"/>
    </row>
    <row r="198" spans="2:18" s="18" customFormat="1" ht="13.5" customHeight="1">
      <c r="B198" s="269"/>
      <c r="C198" s="297"/>
      <c r="D198" s="305"/>
      <c r="E198" s="131">
        <v>3</v>
      </c>
      <c r="F198" s="134" t="s">
        <v>237</v>
      </c>
      <c r="G198" s="33" t="s">
        <v>243</v>
      </c>
      <c r="H198" s="152">
        <v>30011571</v>
      </c>
      <c r="I198" s="28">
        <f t="shared" ref="I198" si="350">IFERROR(H198/H201,"-")</f>
        <v>9.7717620172705952E-2</v>
      </c>
      <c r="J198" s="140">
        <v>461</v>
      </c>
      <c r="K198" s="28">
        <f t="shared" ref="K198" si="351">IFERROR(J198/J201,"-")</f>
        <v>0.61384820239680427</v>
      </c>
      <c r="L198" s="140">
        <f t="shared" si="241"/>
        <v>65101.021691973969</v>
      </c>
      <c r="M198" s="98">
        <f t="shared" si="349"/>
        <v>6.9011976047904197E-2</v>
      </c>
      <c r="P198" s="46"/>
      <c r="Q198" s="46"/>
      <c r="R198" s="46"/>
    </row>
    <row r="199" spans="2:18" s="18" customFormat="1" ht="13.5" customHeight="1">
      <c r="B199" s="269"/>
      <c r="C199" s="297"/>
      <c r="D199" s="305"/>
      <c r="E199" s="131">
        <v>4</v>
      </c>
      <c r="F199" s="134" t="s">
        <v>239</v>
      </c>
      <c r="G199" s="33" t="s">
        <v>245</v>
      </c>
      <c r="H199" s="152">
        <v>20160507</v>
      </c>
      <c r="I199" s="28">
        <f t="shared" ref="I199" si="352">IFERROR(H199/H201,"-")</f>
        <v>6.5642573843108037E-2</v>
      </c>
      <c r="J199" s="140">
        <v>431</v>
      </c>
      <c r="K199" s="28">
        <f t="shared" ref="K199" si="353">IFERROR(J199/J201,"-")</f>
        <v>0.57390146471371506</v>
      </c>
      <c r="L199" s="140">
        <f t="shared" si="241"/>
        <v>46776.118329466357</v>
      </c>
      <c r="M199" s="98">
        <f t="shared" si="349"/>
        <v>6.4520958083832333E-2</v>
      </c>
      <c r="P199" s="46"/>
      <c r="Q199" s="46"/>
      <c r="R199" s="46"/>
    </row>
    <row r="200" spans="2:18" s="18" customFormat="1" ht="13.5" customHeight="1">
      <c r="B200" s="269"/>
      <c r="C200" s="297"/>
      <c r="D200" s="305"/>
      <c r="E200" s="132">
        <v>5</v>
      </c>
      <c r="F200" s="135" t="s">
        <v>242</v>
      </c>
      <c r="G200" s="34" t="s">
        <v>248</v>
      </c>
      <c r="H200" s="153">
        <v>19135857</v>
      </c>
      <c r="I200" s="45">
        <f t="shared" ref="I200" si="354">IFERROR(H200/H201,"-")</f>
        <v>6.2306315321021231E-2</v>
      </c>
      <c r="J200" s="141">
        <v>291</v>
      </c>
      <c r="K200" s="45">
        <f t="shared" ref="K200" si="355">IFERROR(J200/J201,"-")</f>
        <v>0.38748335552596536</v>
      </c>
      <c r="L200" s="141">
        <f t="shared" si="241"/>
        <v>65758.958762886599</v>
      </c>
      <c r="M200" s="99">
        <f t="shared" si="349"/>
        <v>4.3562874251497005E-2</v>
      </c>
      <c r="P200" s="46"/>
      <c r="Q200" s="46"/>
      <c r="R200" s="46"/>
    </row>
    <row r="201" spans="2:18" s="18" customFormat="1" ht="13.5" customHeight="1">
      <c r="B201" s="270"/>
      <c r="C201" s="298"/>
      <c r="D201" s="306"/>
      <c r="E201" s="143" t="s">
        <v>188</v>
      </c>
      <c r="F201" s="146"/>
      <c r="G201" s="149"/>
      <c r="H201" s="154">
        <v>307125480</v>
      </c>
      <c r="I201" s="29" t="s">
        <v>181</v>
      </c>
      <c r="J201" s="192">
        <v>751</v>
      </c>
      <c r="K201" s="29" t="s">
        <v>116</v>
      </c>
      <c r="L201" s="142">
        <f t="shared" si="241"/>
        <v>408955.36617842875</v>
      </c>
      <c r="M201" s="100">
        <f t="shared" si="349"/>
        <v>0.1124251497005988</v>
      </c>
      <c r="P201" s="46"/>
      <c r="Q201" s="46"/>
      <c r="R201" s="46"/>
    </row>
    <row r="202" spans="2:18" s="18" customFormat="1" ht="13.5" customHeight="1">
      <c r="B202" s="295">
        <v>34</v>
      </c>
      <c r="C202" s="296" t="s">
        <v>46</v>
      </c>
      <c r="D202" s="299">
        <f>VLOOKUP(C202,'市区町村別_在宅(医科)'!$C$7:$BO$80,65,0)</f>
        <v>29757</v>
      </c>
      <c r="E202" s="130">
        <v>1</v>
      </c>
      <c r="F202" s="133" t="s">
        <v>238</v>
      </c>
      <c r="G202" s="136" t="s">
        <v>244</v>
      </c>
      <c r="H202" s="215">
        <v>131734300</v>
      </c>
      <c r="I202" s="27">
        <f t="shared" ref="I202" si="356">IFERROR(H202/H207,"-")</f>
        <v>0.14470433951325809</v>
      </c>
      <c r="J202" s="139">
        <v>1567</v>
      </c>
      <c r="K202" s="27">
        <f t="shared" ref="K202" si="357">IFERROR(J202/J207,"-")</f>
        <v>0.52974983096686956</v>
      </c>
      <c r="L202" s="139">
        <f t="shared" ref="L202:L265" si="358">IFERROR(H202/J202,"-")</f>
        <v>84067.836630504142</v>
      </c>
      <c r="M202" s="101">
        <f>IFERROR(J202/$R$37,0)</f>
        <v>5.2659878347951744E-2</v>
      </c>
      <c r="P202" s="46"/>
      <c r="Q202" s="46"/>
      <c r="R202" s="46"/>
    </row>
    <row r="203" spans="2:18" s="18" customFormat="1" ht="13.5" customHeight="1">
      <c r="B203" s="269"/>
      <c r="C203" s="297"/>
      <c r="D203" s="305"/>
      <c r="E203" s="131">
        <v>2</v>
      </c>
      <c r="F203" s="134" t="s">
        <v>237</v>
      </c>
      <c r="G203" s="32" t="s">
        <v>243</v>
      </c>
      <c r="H203" s="152">
        <v>130213649</v>
      </c>
      <c r="I203" s="28">
        <f t="shared" ref="I203" si="359">IFERROR(H203/H207,"-")</f>
        <v>0.14303397121445377</v>
      </c>
      <c r="J203" s="140">
        <v>2144</v>
      </c>
      <c r="K203" s="28">
        <f t="shared" ref="K203" si="360">IFERROR(J203/J207,"-")</f>
        <v>0.72481406355645706</v>
      </c>
      <c r="L203" s="140">
        <f t="shared" si="358"/>
        <v>60733.97807835821</v>
      </c>
      <c r="M203" s="98">
        <f t="shared" ref="M203:M207" si="361">IFERROR(J203/$R$37,0)</f>
        <v>7.2050273885136268E-2</v>
      </c>
      <c r="P203" s="46"/>
      <c r="Q203" s="46"/>
      <c r="R203" s="46"/>
    </row>
    <row r="204" spans="2:18" s="18" customFormat="1" ht="13.5" customHeight="1">
      <c r="B204" s="269"/>
      <c r="C204" s="297"/>
      <c r="D204" s="305"/>
      <c r="E204" s="131">
        <v>3</v>
      </c>
      <c r="F204" s="134" t="s">
        <v>239</v>
      </c>
      <c r="G204" s="33" t="s">
        <v>245</v>
      </c>
      <c r="H204" s="152">
        <v>74358560</v>
      </c>
      <c r="I204" s="28">
        <f t="shared" ref="I204" si="362">IFERROR(H204/H207,"-")</f>
        <v>8.1679610488361587E-2</v>
      </c>
      <c r="J204" s="140">
        <v>1859</v>
      </c>
      <c r="K204" s="28">
        <f t="shared" ref="K204" si="363">IFERROR(J204/J207,"-")</f>
        <v>0.62846517917511835</v>
      </c>
      <c r="L204" s="140">
        <f t="shared" si="358"/>
        <v>39999.225389994623</v>
      </c>
      <c r="M204" s="98">
        <f t="shared" si="361"/>
        <v>6.2472695500218438E-2</v>
      </c>
      <c r="P204" s="46"/>
      <c r="Q204" s="46"/>
      <c r="R204" s="46"/>
    </row>
    <row r="205" spans="2:18" s="18" customFormat="1" ht="13.5" customHeight="1">
      <c r="B205" s="269"/>
      <c r="C205" s="297"/>
      <c r="D205" s="305"/>
      <c r="E205" s="131">
        <v>4</v>
      </c>
      <c r="F205" s="134" t="s">
        <v>240</v>
      </c>
      <c r="G205" s="33" t="s">
        <v>246</v>
      </c>
      <c r="H205" s="152">
        <v>59986042</v>
      </c>
      <c r="I205" s="28">
        <f t="shared" ref="I205" si="364">IFERROR(H205/H207,"-")</f>
        <v>6.589203106271152E-2</v>
      </c>
      <c r="J205" s="140">
        <v>681</v>
      </c>
      <c r="K205" s="28">
        <f t="shared" ref="K205" si="365">IFERROR(J205/J207,"-")</f>
        <v>0.23022312373225151</v>
      </c>
      <c r="L205" s="140">
        <f t="shared" si="358"/>
        <v>88085.230543318656</v>
      </c>
      <c r="M205" s="98">
        <f t="shared" si="361"/>
        <v>2.288537150922472E-2</v>
      </c>
      <c r="P205" s="46"/>
      <c r="Q205" s="46"/>
      <c r="R205" s="46"/>
    </row>
    <row r="206" spans="2:18" s="18" customFormat="1" ht="13.5" customHeight="1">
      <c r="B206" s="269"/>
      <c r="C206" s="297"/>
      <c r="D206" s="305"/>
      <c r="E206" s="132">
        <v>5</v>
      </c>
      <c r="F206" s="135" t="s">
        <v>241</v>
      </c>
      <c r="G206" s="34" t="s">
        <v>247</v>
      </c>
      <c r="H206" s="153">
        <v>59240261</v>
      </c>
      <c r="I206" s="45">
        <f t="shared" ref="I206" si="366">IFERROR(H206/H207,"-")</f>
        <v>6.5072823407404307E-2</v>
      </c>
      <c r="J206" s="141">
        <v>1213</v>
      </c>
      <c r="K206" s="45">
        <f t="shared" ref="K206" si="367">IFERROR(J206/J207,"-")</f>
        <v>0.41007437457741719</v>
      </c>
      <c r="L206" s="141">
        <f t="shared" si="358"/>
        <v>48837.807914262157</v>
      </c>
      <c r="M206" s="99">
        <f t="shared" si="361"/>
        <v>4.0763517827738009E-2</v>
      </c>
      <c r="P206" s="46"/>
      <c r="Q206" s="46"/>
      <c r="R206" s="46"/>
    </row>
    <row r="207" spans="2:18" s="18" customFormat="1" ht="13.5" customHeight="1">
      <c r="B207" s="270"/>
      <c r="C207" s="298"/>
      <c r="D207" s="306"/>
      <c r="E207" s="143" t="s">
        <v>188</v>
      </c>
      <c r="F207" s="146"/>
      <c r="G207" s="149"/>
      <c r="H207" s="154">
        <v>910368690</v>
      </c>
      <c r="I207" s="29" t="s">
        <v>181</v>
      </c>
      <c r="J207" s="192">
        <v>2958</v>
      </c>
      <c r="K207" s="29" t="s">
        <v>116</v>
      </c>
      <c r="L207" s="142">
        <f t="shared" si="358"/>
        <v>307764.93914807303</v>
      </c>
      <c r="M207" s="100">
        <f t="shared" si="361"/>
        <v>9.9405181973989315E-2</v>
      </c>
      <c r="P207" s="46"/>
      <c r="Q207" s="46"/>
      <c r="R207" s="46"/>
    </row>
    <row r="208" spans="2:18" s="18" customFormat="1" ht="13.5" customHeight="1">
      <c r="B208" s="295">
        <v>35</v>
      </c>
      <c r="C208" s="296" t="s">
        <v>3</v>
      </c>
      <c r="D208" s="299">
        <f>VLOOKUP(C208,'市区町村別_在宅(医科)'!$C$7:$BO$80,65,0)</f>
        <v>60596</v>
      </c>
      <c r="E208" s="130">
        <v>1</v>
      </c>
      <c r="F208" s="133" t="s">
        <v>237</v>
      </c>
      <c r="G208" s="136" t="s">
        <v>243</v>
      </c>
      <c r="H208" s="215">
        <v>365473659</v>
      </c>
      <c r="I208" s="27">
        <f t="shared" ref="I208" si="368">IFERROR(H208/H213,"-")</f>
        <v>0.15806299862604162</v>
      </c>
      <c r="J208" s="139">
        <v>5593</v>
      </c>
      <c r="K208" s="27">
        <f t="shared" ref="K208" si="369">IFERROR(J208/J213,"-")</f>
        <v>0.69816502309324679</v>
      </c>
      <c r="L208" s="139">
        <f t="shared" si="358"/>
        <v>65344.834435902019</v>
      </c>
      <c r="M208" s="101">
        <f>IFERROR(J208/$R$38,0)</f>
        <v>9.229982177041389E-2</v>
      </c>
      <c r="P208" s="46"/>
      <c r="Q208" s="46"/>
      <c r="R208" s="46"/>
    </row>
    <row r="209" spans="2:18" s="18" customFormat="1" ht="13.5" customHeight="1">
      <c r="B209" s="269"/>
      <c r="C209" s="297"/>
      <c r="D209" s="305"/>
      <c r="E209" s="131">
        <v>2</v>
      </c>
      <c r="F209" s="134" t="s">
        <v>238</v>
      </c>
      <c r="G209" s="32" t="s">
        <v>244</v>
      </c>
      <c r="H209" s="152">
        <v>350573556</v>
      </c>
      <c r="I209" s="28">
        <f t="shared" ref="I209" si="370">IFERROR(H209/H213,"-")</f>
        <v>0.15161888178746835</v>
      </c>
      <c r="J209" s="140">
        <v>3663</v>
      </c>
      <c r="K209" s="28">
        <f t="shared" ref="K209" si="371">IFERROR(J209/J213,"-")</f>
        <v>0.45724628635626013</v>
      </c>
      <c r="L209" s="140">
        <f t="shared" si="358"/>
        <v>95706.676494676489</v>
      </c>
      <c r="M209" s="98">
        <f t="shared" ref="M209:M213" si="372">IFERROR(J209/$R$38,0)</f>
        <v>6.0449534622747374E-2</v>
      </c>
      <c r="P209" s="46"/>
      <c r="Q209" s="46"/>
      <c r="R209" s="46"/>
    </row>
    <row r="210" spans="2:18" s="18" customFormat="1" ht="13.5" customHeight="1">
      <c r="B210" s="269"/>
      <c r="C210" s="297"/>
      <c r="D210" s="305"/>
      <c r="E210" s="131">
        <v>3</v>
      </c>
      <c r="F210" s="134" t="s">
        <v>239</v>
      </c>
      <c r="G210" s="33" t="s">
        <v>245</v>
      </c>
      <c r="H210" s="152">
        <v>218478940</v>
      </c>
      <c r="I210" s="28">
        <f t="shared" ref="I210" si="373">IFERROR(H210/H213,"-")</f>
        <v>9.4489535819157436E-2</v>
      </c>
      <c r="J210" s="140">
        <v>4813</v>
      </c>
      <c r="K210" s="28">
        <f t="shared" ref="K210" si="374">IFERROR(J210/J213,"-")</f>
        <v>0.60079890151042314</v>
      </c>
      <c r="L210" s="140">
        <f t="shared" si="358"/>
        <v>45393.505090380218</v>
      </c>
      <c r="M210" s="98">
        <f t="shared" si="372"/>
        <v>7.9427684995709291E-2</v>
      </c>
      <c r="P210" s="46"/>
      <c r="Q210" s="46"/>
      <c r="R210" s="46"/>
    </row>
    <row r="211" spans="2:18" s="18" customFormat="1" ht="13.5" customHeight="1">
      <c r="B211" s="269"/>
      <c r="C211" s="297"/>
      <c r="D211" s="305"/>
      <c r="E211" s="131">
        <v>4</v>
      </c>
      <c r="F211" s="134" t="s">
        <v>240</v>
      </c>
      <c r="G211" s="33" t="s">
        <v>246</v>
      </c>
      <c r="H211" s="152">
        <v>174025571</v>
      </c>
      <c r="I211" s="28">
        <f t="shared" ref="I211" si="375">IFERROR(H211/H213,"-")</f>
        <v>7.5263983908260557E-2</v>
      </c>
      <c r="J211" s="140">
        <v>1691</v>
      </c>
      <c r="K211" s="28">
        <f t="shared" ref="K211" si="376">IFERROR(J211/J213,"-")</f>
        <v>0.21108475845712146</v>
      </c>
      <c r="L211" s="140">
        <f t="shared" si="358"/>
        <v>102912.81549379065</v>
      </c>
      <c r="M211" s="98">
        <f t="shared" si="372"/>
        <v>2.7906132417981386E-2</v>
      </c>
      <c r="P211" s="46"/>
      <c r="Q211" s="46"/>
      <c r="R211" s="46"/>
    </row>
    <row r="212" spans="2:18" s="18" customFormat="1" ht="13.5" customHeight="1">
      <c r="B212" s="269"/>
      <c r="C212" s="297"/>
      <c r="D212" s="305"/>
      <c r="E212" s="132">
        <v>5</v>
      </c>
      <c r="F212" s="135" t="s">
        <v>242</v>
      </c>
      <c r="G212" s="34" t="s">
        <v>248</v>
      </c>
      <c r="H212" s="153">
        <v>158638580</v>
      </c>
      <c r="I212" s="45">
        <f t="shared" ref="I212" si="377">IFERROR(H212/H213,"-")</f>
        <v>6.860929381665011E-2</v>
      </c>
      <c r="J212" s="141">
        <v>2876</v>
      </c>
      <c r="K212" s="45">
        <f t="shared" ref="K212" si="378">IFERROR(J212/J213,"-")</f>
        <v>0.35900636624641119</v>
      </c>
      <c r="L212" s="141">
        <f t="shared" si="358"/>
        <v>55159.450625869264</v>
      </c>
      <c r="M212" s="99">
        <f t="shared" si="372"/>
        <v>4.7461878671859525E-2</v>
      </c>
      <c r="P212" s="46"/>
      <c r="Q212" s="46"/>
      <c r="R212" s="46"/>
    </row>
    <row r="213" spans="2:18" s="18" customFormat="1" ht="13.5" customHeight="1">
      <c r="B213" s="270"/>
      <c r="C213" s="298"/>
      <c r="D213" s="306"/>
      <c r="E213" s="143" t="s">
        <v>188</v>
      </c>
      <c r="F213" s="146"/>
      <c r="G213" s="149"/>
      <c r="H213" s="154">
        <v>2312202490</v>
      </c>
      <c r="I213" s="29" t="s">
        <v>181</v>
      </c>
      <c r="J213" s="192">
        <v>8011</v>
      </c>
      <c r="K213" s="29" t="s">
        <v>116</v>
      </c>
      <c r="L213" s="142">
        <f t="shared" si="358"/>
        <v>288628.44713518914</v>
      </c>
      <c r="M213" s="100">
        <f t="shared" si="372"/>
        <v>0.13220344577199816</v>
      </c>
      <c r="P213" s="46"/>
      <c r="Q213" s="46"/>
      <c r="R213" s="46"/>
    </row>
    <row r="214" spans="2:18" s="18" customFormat="1" ht="13.5" customHeight="1">
      <c r="B214" s="295">
        <v>36</v>
      </c>
      <c r="C214" s="296" t="s">
        <v>4</v>
      </c>
      <c r="D214" s="299">
        <f>VLOOKUP(C214,'市区町村別_在宅(医科)'!$C$7:$BO$80,65,0)</f>
        <v>16741</v>
      </c>
      <c r="E214" s="130">
        <v>1</v>
      </c>
      <c r="F214" s="133" t="s">
        <v>237</v>
      </c>
      <c r="G214" s="136" t="s">
        <v>243</v>
      </c>
      <c r="H214" s="215">
        <v>114804124</v>
      </c>
      <c r="I214" s="27">
        <f t="shared" ref="I214" si="379">IFERROR(H214/H219,"-")</f>
        <v>0.17758274420543804</v>
      </c>
      <c r="J214" s="139">
        <v>1703</v>
      </c>
      <c r="K214" s="27">
        <f t="shared" ref="K214" si="380">IFERROR(J214/J219,"-")</f>
        <v>0.74923009238891336</v>
      </c>
      <c r="L214" s="139">
        <f t="shared" si="358"/>
        <v>67412.873752201995</v>
      </c>
      <c r="M214" s="101">
        <f>IFERROR(J214/$R$39,0)</f>
        <v>0.10172630069888298</v>
      </c>
      <c r="P214" s="46"/>
      <c r="Q214" s="46"/>
      <c r="R214" s="46"/>
    </row>
    <row r="215" spans="2:18" s="18" customFormat="1" ht="13.5" customHeight="1">
      <c r="B215" s="269"/>
      <c r="C215" s="297"/>
      <c r="D215" s="305"/>
      <c r="E215" s="131">
        <v>2</v>
      </c>
      <c r="F215" s="134" t="s">
        <v>238</v>
      </c>
      <c r="G215" s="32" t="s">
        <v>244</v>
      </c>
      <c r="H215" s="152">
        <v>105474027</v>
      </c>
      <c r="I215" s="28">
        <f t="shared" ref="I215" si="381">IFERROR(H215/H219,"-")</f>
        <v>0.16315064741976051</v>
      </c>
      <c r="J215" s="140">
        <v>1176</v>
      </c>
      <c r="K215" s="28">
        <f t="shared" ref="K215" si="382">IFERROR(J215/J219,"-")</f>
        <v>0.51737791465024197</v>
      </c>
      <c r="L215" s="140">
        <f t="shared" si="358"/>
        <v>89688.798469387752</v>
      </c>
      <c r="M215" s="98">
        <f t="shared" ref="M215:M219" si="383">IFERROR(J215/$R$39,0)</f>
        <v>7.024669971925214E-2</v>
      </c>
      <c r="P215" s="46"/>
      <c r="Q215" s="46"/>
      <c r="R215" s="46"/>
    </row>
    <row r="216" spans="2:18" s="18" customFormat="1" ht="13.5" customHeight="1">
      <c r="B216" s="269"/>
      <c r="C216" s="297"/>
      <c r="D216" s="305"/>
      <c r="E216" s="131">
        <v>3</v>
      </c>
      <c r="F216" s="134" t="s">
        <v>239</v>
      </c>
      <c r="G216" s="33" t="s">
        <v>245</v>
      </c>
      <c r="H216" s="152">
        <v>60640143</v>
      </c>
      <c r="I216" s="28">
        <f t="shared" ref="I216" si="384">IFERROR(H216/H219,"-")</f>
        <v>9.3800140863843737E-2</v>
      </c>
      <c r="J216" s="140">
        <v>1349</v>
      </c>
      <c r="K216" s="28">
        <f t="shared" ref="K216" si="385">IFERROR(J216/J219,"-")</f>
        <v>0.5934887813462385</v>
      </c>
      <c r="L216" s="140">
        <f t="shared" si="358"/>
        <v>44951.922164566342</v>
      </c>
      <c r="M216" s="98">
        <f t="shared" si="383"/>
        <v>8.0580610477271372E-2</v>
      </c>
      <c r="P216" s="46"/>
      <c r="Q216" s="46"/>
      <c r="R216" s="46"/>
    </row>
    <row r="217" spans="2:18" s="18" customFormat="1" ht="13.5" customHeight="1">
      <c r="B217" s="269"/>
      <c r="C217" s="297"/>
      <c r="D217" s="305"/>
      <c r="E217" s="131">
        <v>4</v>
      </c>
      <c r="F217" s="134" t="s">
        <v>240</v>
      </c>
      <c r="G217" s="33" t="s">
        <v>246</v>
      </c>
      <c r="H217" s="152">
        <v>53032546</v>
      </c>
      <c r="I217" s="28">
        <f t="shared" ref="I217" si="386">IFERROR(H217/H219,"-")</f>
        <v>8.2032462970416692E-2</v>
      </c>
      <c r="J217" s="140">
        <v>489</v>
      </c>
      <c r="K217" s="28">
        <f t="shared" ref="K217" si="387">IFERROR(J217/J219,"-")</f>
        <v>0.21513418389793224</v>
      </c>
      <c r="L217" s="140">
        <f t="shared" si="358"/>
        <v>108451.01431492843</v>
      </c>
      <c r="M217" s="98">
        <f t="shared" si="383"/>
        <v>2.9209724628158414E-2</v>
      </c>
      <c r="P217" s="46"/>
      <c r="Q217" s="46"/>
      <c r="R217" s="46"/>
    </row>
    <row r="218" spans="2:18" s="18" customFormat="1" ht="13.5" customHeight="1">
      <c r="B218" s="269"/>
      <c r="C218" s="297"/>
      <c r="D218" s="305"/>
      <c r="E218" s="132">
        <v>5</v>
      </c>
      <c r="F218" s="135" t="s">
        <v>241</v>
      </c>
      <c r="G218" s="34" t="s">
        <v>247</v>
      </c>
      <c r="H218" s="153">
        <v>43760468</v>
      </c>
      <c r="I218" s="45">
        <f t="shared" ref="I218" si="388">IFERROR(H218/H219,"-")</f>
        <v>6.7690111856558891E-2</v>
      </c>
      <c r="J218" s="141">
        <v>853</v>
      </c>
      <c r="K218" s="45">
        <f t="shared" ref="K218" si="389">IFERROR(J218/J219,"-")</f>
        <v>0.37527496700395951</v>
      </c>
      <c r="L218" s="141">
        <f t="shared" si="358"/>
        <v>51301.838218053927</v>
      </c>
      <c r="M218" s="99">
        <f t="shared" si="383"/>
        <v>5.0952750731736454E-2</v>
      </c>
      <c r="P218" s="46"/>
      <c r="Q218" s="46"/>
      <c r="R218" s="46"/>
    </row>
    <row r="219" spans="2:18" s="18" customFormat="1" ht="13.5" customHeight="1">
      <c r="B219" s="270"/>
      <c r="C219" s="298"/>
      <c r="D219" s="306"/>
      <c r="E219" s="143" t="s">
        <v>188</v>
      </c>
      <c r="F219" s="146"/>
      <c r="G219" s="149"/>
      <c r="H219" s="154">
        <v>646482430</v>
      </c>
      <c r="I219" s="29" t="s">
        <v>181</v>
      </c>
      <c r="J219" s="192">
        <v>2273</v>
      </c>
      <c r="K219" s="29" t="s">
        <v>116</v>
      </c>
      <c r="L219" s="142">
        <f t="shared" si="358"/>
        <v>284418.1390233172</v>
      </c>
      <c r="M219" s="100">
        <f t="shared" si="383"/>
        <v>0.13577444597096947</v>
      </c>
      <c r="P219" s="46"/>
      <c r="Q219" s="46"/>
      <c r="R219" s="46"/>
    </row>
    <row r="220" spans="2:18" s="18" customFormat="1" ht="13.5" customHeight="1">
      <c r="B220" s="295">
        <v>37</v>
      </c>
      <c r="C220" s="296" t="s">
        <v>5</v>
      </c>
      <c r="D220" s="299">
        <f>VLOOKUP(C220,'市区町村別_在宅(医科)'!$C$7:$BO$80,65,0)</f>
        <v>51067</v>
      </c>
      <c r="E220" s="130">
        <v>1</v>
      </c>
      <c r="F220" s="133" t="s">
        <v>238</v>
      </c>
      <c r="G220" s="136" t="s">
        <v>244</v>
      </c>
      <c r="H220" s="215">
        <v>307865465</v>
      </c>
      <c r="I220" s="27">
        <f t="shared" ref="I220" si="390">IFERROR(H220/H225,"-")</f>
        <v>0.15751519912059925</v>
      </c>
      <c r="J220" s="139">
        <v>3415</v>
      </c>
      <c r="K220" s="27">
        <f t="shared" ref="K220" si="391">IFERROR(J220/J225,"-")</f>
        <v>0.5079577569537409</v>
      </c>
      <c r="L220" s="139">
        <f t="shared" si="358"/>
        <v>90150.94143484626</v>
      </c>
      <c r="M220" s="101">
        <f>IFERROR(J220/$R$40,0)</f>
        <v>6.6872931638827418E-2</v>
      </c>
      <c r="P220" s="46"/>
      <c r="Q220" s="46"/>
      <c r="R220" s="46"/>
    </row>
    <row r="221" spans="2:18" s="18" customFormat="1" ht="13.5" customHeight="1">
      <c r="B221" s="269"/>
      <c r="C221" s="297"/>
      <c r="D221" s="305"/>
      <c r="E221" s="131">
        <v>2</v>
      </c>
      <c r="F221" s="134" t="s">
        <v>237</v>
      </c>
      <c r="G221" s="32" t="s">
        <v>243</v>
      </c>
      <c r="H221" s="152">
        <v>304973617</v>
      </c>
      <c r="I221" s="28">
        <f t="shared" ref="I221" si="392">IFERROR(H221/H225,"-")</f>
        <v>0.15603562422399136</v>
      </c>
      <c r="J221" s="140">
        <v>4715</v>
      </c>
      <c r="K221" s="28">
        <f t="shared" ref="K221" si="393">IFERROR(J221/J225,"-")</f>
        <v>0.70132381377361297</v>
      </c>
      <c r="L221" s="140">
        <f t="shared" si="358"/>
        <v>64681.573064687167</v>
      </c>
      <c r="M221" s="98">
        <f t="shared" ref="M221:M225" si="394">IFERROR(J221/$R$40,0)</f>
        <v>9.2329684532085302E-2</v>
      </c>
      <c r="P221" s="46"/>
      <c r="Q221" s="46"/>
      <c r="R221" s="46"/>
    </row>
    <row r="222" spans="2:18" s="18" customFormat="1" ht="13.5" customHeight="1">
      <c r="B222" s="269"/>
      <c r="C222" s="297"/>
      <c r="D222" s="305"/>
      <c r="E222" s="131">
        <v>3</v>
      </c>
      <c r="F222" s="134" t="s">
        <v>239</v>
      </c>
      <c r="G222" s="33" t="s">
        <v>245</v>
      </c>
      <c r="H222" s="152">
        <v>165829341</v>
      </c>
      <c r="I222" s="28">
        <f t="shared" ref="I222" si="395">IFERROR(H222/H225,"-")</f>
        <v>8.4844338313986439E-2</v>
      </c>
      <c r="J222" s="140">
        <v>3918</v>
      </c>
      <c r="K222" s="28">
        <f t="shared" ref="K222" si="396">IFERROR(J222/J225,"-")</f>
        <v>0.58277554663096831</v>
      </c>
      <c r="L222" s="140">
        <f t="shared" si="358"/>
        <v>42324.997702909648</v>
      </c>
      <c r="M222" s="98">
        <f t="shared" si="394"/>
        <v>7.6722736796757202E-2</v>
      </c>
      <c r="P222" s="46"/>
      <c r="Q222" s="46"/>
      <c r="R222" s="46"/>
    </row>
    <row r="223" spans="2:18" s="18" customFormat="1" ht="13.5" customHeight="1">
      <c r="B223" s="269"/>
      <c r="C223" s="297"/>
      <c r="D223" s="305"/>
      <c r="E223" s="131">
        <v>4</v>
      </c>
      <c r="F223" s="134" t="s">
        <v>241</v>
      </c>
      <c r="G223" s="33" t="s">
        <v>247</v>
      </c>
      <c r="H223" s="152">
        <v>130486248</v>
      </c>
      <c r="I223" s="28">
        <f t="shared" ref="I223" si="397">IFERROR(H223/H225,"-")</f>
        <v>6.6761523044554197E-2</v>
      </c>
      <c r="J223" s="140">
        <v>2552</v>
      </c>
      <c r="K223" s="28">
        <f t="shared" ref="K223" si="398">IFERROR(J223/J225,"-")</f>
        <v>0.37959244384947194</v>
      </c>
      <c r="L223" s="140">
        <f t="shared" si="358"/>
        <v>51130.974921630092</v>
      </c>
      <c r="M223" s="98">
        <f t="shared" si="394"/>
        <v>4.997356414122623E-2</v>
      </c>
      <c r="P223" s="46"/>
      <c r="Q223" s="46"/>
      <c r="R223" s="46"/>
    </row>
    <row r="224" spans="2:18" s="18" customFormat="1" ht="13.5" customHeight="1">
      <c r="B224" s="269"/>
      <c r="C224" s="297"/>
      <c r="D224" s="305"/>
      <c r="E224" s="132">
        <v>5</v>
      </c>
      <c r="F224" s="135" t="s">
        <v>240</v>
      </c>
      <c r="G224" s="34" t="s">
        <v>246</v>
      </c>
      <c r="H224" s="153">
        <v>129618321</v>
      </c>
      <c r="I224" s="45">
        <f t="shared" ref="I224" si="399">IFERROR(H224/H225,"-")</f>
        <v>6.6317459939823881E-2</v>
      </c>
      <c r="J224" s="141">
        <v>1383</v>
      </c>
      <c r="K224" s="45">
        <f t="shared" ref="K224" si="400">IFERROR(J224/J225,"-")</f>
        <v>0.20571173583221777</v>
      </c>
      <c r="L224" s="141">
        <f t="shared" si="358"/>
        <v>93722.574837310196</v>
      </c>
      <c r="M224" s="99">
        <f t="shared" si="394"/>
        <v>2.708206865490434E-2</v>
      </c>
      <c r="P224" s="46"/>
      <c r="Q224" s="46"/>
      <c r="R224" s="46"/>
    </row>
    <row r="225" spans="2:18" s="18" customFormat="1" ht="13.5" customHeight="1">
      <c r="B225" s="270"/>
      <c r="C225" s="298"/>
      <c r="D225" s="306"/>
      <c r="E225" s="143" t="s">
        <v>188</v>
      </c>
      <c r="F225" s="146"/>
      <c r="G225" s="149"/>
      <c r="H225" s="154">
        <v>1954512750</v>
      </c>
      <c r="I225" s="29" t="s">
        <v>181</v>
      </c>
      <c r="J225" s="192">
        <v>6723</v>
      </c>
      <c r="K225" s="29" t="s">
        <v>116</v>
      </c>
      <c r="L225" s="142">
        <f t="shared" si="358"/>
        <v>290720.32574743417</v>
      </c>
      <c r="M225" s="100">
        <f t="shared" si="394"/>
        <v>0.13165057669336361</v>
      </c>
      <c r="P225" s="46"/>
      <c r="Q225" s="46"/>
      <c r="R225" s="46"/>
    </row>
    <row r="226" spans="2:18" s="18" customFormat="1" ht="13.5" customHeight="1">
      <c r="B226" s="295">
        <v>38</v>
      </c>
      <c r="C226" s="296" t="s">
        <v>47</v>
      </c>
      <c r="D226" s="299">
        <f>VLOOKUP(C226,'市区町村別_在宅(医科)'!$C$7:$BO$80,65,0)</f>
        <v>10794</v>
      </c>
      <c r="E226" s="130">
        <v>1</v>
      </c>
      <c r="F226" s="133" t="s">
        <v>237</v>
      </c>
      <c r="G226" s="136" t="s">
        <v>243</v>
      </c>
      <c r="H226" s="215">
        <v>46461932</v>
      </c>
      <c r="I226" s="27">
        <f t="shared" ref="I226" si="401">IFERROR(H226/H231,"-")</f>
        <v>0.14418084279973403</v>
      </c>
      <c r="J226" s="139">
        <v>778</v>
      </c>
      <c r="K226" s="27">
        <f t="shared" ref="K226" si="402">IFERROR(J226/J231,"-")</f>
        <v>0.70920692798541474</v>
      </c>
      <c r="L226" s="139">
        <f t="shared" si="358"/>
        <v>59719.706940874035</v>
      </c>
      <c r="M226" s="101">
        <f>IFERROR(J226/$R$41,0)</f>
        <v>7.207707985918102E-2</v>
      </c>
      <c r="P226" s="46"/>
      <c r="Q226" s="46"/>
      <c r="R226" s="46"/>
    </row>
    <row r="227" spans="2:18" s="18" customFormat="1" ht="13.5" customHeight="1">
      <c r="B227" s="269"/>
      <c r="C227" s="297"/>
      <c r="D227" s="305"/>
      <c r="E227" s="131">
        <v>2</v>
      </c>
      <c r="F227" s="134" t="s">
        <v>238</v>
      </c>
      <c r="G227" s="32" t="s">
        <v>244</v>
      </c>
      <c r="H227" s="152">
        <v>45531743</v>
      </c>
      <c r="I227" s="28">
        <f t="shared" ref="I227" si="403">IFERROR(H227/H231,"-")</f>
        <v>0.14129427678299927</v>
      </c>
      <c r="J227" s="140">
        <v>493</v>
      </c>
      <c r="K227" s="28">
        <f t="shared" ref="K227" si="404">IFERROR(J227/J231,"-")</f>
        <v>0.44940747493163175</v>
      </c>
      <c r="L227" s="140">
        <f t="shared" si="358"/>
        <v>92356.476673427998</v>
      </c>
      <c r="M227" s="98">
        <f t="shared" ref="M227:M231" si="405">IFERROR(J227/$R$41,0)</f>
        <v>4.5673522327218823E-2</v>
      </c>
      <c r="P227" s="46"/>
      <c r="Q227" s="46"/>
      <c r="R227" s="46"/>
    </row>
    <row r="228" spans="2:18" s="18" customFormat="1" ht="13.5" customHeight="1">
      <c r="B228" s="269"/>
      <c r="C228" s="297"/>
      <c r="D228" s="305"/>
      <c r="E228" s="131">
        <v>3</v>
      </c>
      <c r="F228" s="134" t="s">
        <v>239</v>
      </c>
      <c r="G228" s="33" t="s">
        <v>245</v>
      </c>
      <c r="H228" s="152">
        <v>30038028</v>
      </c>
      <c r="I228" s="28">
        <f t="shared" ref="I228" si="406">IFERROR(H228/H231,"-")</f>
        <v>9.3214121898374983E-2</v>
      </c>
      <c r="J228" s="140">
        <v>688</v>
      </c>
      <c r="K228" s="28">
        <f t="shared" ref="K228" si="407">IFERROR(J228/J231,"-")</f>
        <v>0.6271649954421149</v>
      </c>
      <c r="L228" s="140">
        <f t="shared" si="358"/>
        <v>43659.924418604649</v>
      </c>
      <c r="M228" s="98">
        <f t="shared" si="405"/>
        <v>6.3739114322771906E-2</v>
      </c>
      <c r="P228" s="46"/>
      <c r="Q228" s="46"/>
      <c r="R228" s="46"/>
    </row>
    <row r="229" spans="2:18" s="18" customFormat="1" ht="13.5" customHeight="1">
      <c r="B229" s="269"/>
      <c r="C229" s="297"/>
      <c r="D229" s="305"/>
      <c r="E229" s="131">
        <v>4</v>
      </c>
      <c r="F229" s="134" t="s">
        <v>241</v>
      </c>
      <c r="G229" s="33" t="s">
        <v>247</v>
      </c>
      <c r="H229" s="152">
        <v>25140107</v>
      </c>
      <c r="I229" s="28">
        <f t="shared" ref="I229" si="408">IFERROR(H229/H231,"-")</f>
        <v>7.8014874959041594E-2</v>
      </c>
      <c r="J229" s="140">
        <v>438</v>
      </c>
      <c r="K229" s="28">
        <f t="shared" ref="K229" si="409">IFERROR(J229/J231,"-")</f>
        <v>0.39927073837739291</v>
      </c>
      <c r="L229" s="140">
        <f t="shared" si="358"/>
        <v>57397.504566210046</v>
      </c>
      <c r="M229" s="98">
        <f t="shared" si="405"/>
        <v>4.05780989438577E-2</v>
      </c>
      <c r="P229" s="46"/>
      <c r="Q229" s="46"/>
      <c r="R229" s="46"/>
    </row>
    <row r="230" spans="2:18" s="18" customFormat="1" ht="13.5" customHeight="1">
      <c r="B230" s="269"/>
      <c r="C230" s="297"/>
      <c r="D230" s="305"/>
      <c r="E230" s="132">
        <v>5</v>
      </c>
      <c r="F230" s="135" t="s">
        <v>240</v>
      </c>
      <c r="G230" s="34" t="s">
        <v>246</v>
      </c>
      <c r="H230" s="153">
        <v>21837488</v>
      </c>
      <c r="I230" s="45">
        <f t="shared" ref="I230" si="410">IFERROR(H230/H231,"-")</f>
        <v>6.7766175209181531E-2</v>
      </c>
      <c r="J230" s="141">
        <v>252</v>
      </c>
      <c r="K230" s="45">
        <f t="shared" ref="K230" si="411">IFERROR(J230/J231,"-")</f>
        <v>0.22971741112123975</v>
      </c>
      <c r="L230" s="141">
        <f t="shared" si="358"/>
        <v>86656.698412698417</v>
      </c>
      <c r="M230" s="99">
        <f t="shared" si="405"/>
        <v>2.3346303501945526E-2</v>
      </c>
      <c r="P230" s="46"/>
      <c r="Q230" s="46"/>
      <c r="R230" s="46"/>
    </row>
    <row r="231" spans="2:18" s="18" customFormat="1" ht="13.5" customHeight="1">
      <c r="B231" s="270"/>
      <c r="C231" s="298"/>
      <c r="D231" s="306"/>
      <c r="E231" s="143" t="s">
        <v>188</v>
      </c>
      <c r="F231" s="146"/>
      <c r="G231" s="149"/>
      <c r="H231" s="154">
        <v>322247610</v>
      </c>
      <c r="I231" s="29" t="s">
        <v>181</v>
      </c>
      <c r="J231" s="192">
        <v>1097</v>
      </c>
      <c r="K231" s="29" t="s">
        <v>116</v>
      </c>
      <c r="L231" s="142">
        <f t="shared" si="358"/>
        <v>293753.51868732908</v>
      </c>
      <c r="M231" s="100">
        <f t="shared" si="405"/>
        <v>0.10163053548267556</v>
      </c>
      <c r="P231" s="46"/>
      <c r="Q231" s="46"/>
      <c r="R231" s="46"/>
    </row>
    <row r="232" spans="2:18" s="18" customFormat="1" ht="13.5" customHeight="1">
      <c r="B232" s="295">
        <v>39</v>
      </c>
      <c r="C232" s="296" t="s">
        <v>10</v>
      </c>
      <c r="D232" s="299">
        <f>VLOOKUP(C232,'市区町村別_在宅(医科)'!$C$7:$BO$80,65,0)</f>
        <v>60444</v>
      </c>
      <c r="E232" s="130">
        <v>1</v>
      </c>
      <c r="F232" s="133" t="s">
        <v>238</v>
      </c>
      <c r="G232" s="136" t="s">
        <v>244</v>
      </c>
      <c r="H232" s="215">
        <v>317828559</v>
      </c>
      <c r="I232" s="27">
        <f t="shared" ref="I232" si="412">IFERROR(H232/H237,"-")</f>
        <v>0.16440092698893954</v>
      </c>
      <c r="J232" s="139">
        <v>3057</v>
      </c>
      <c r="K232" s="27">
        <f t="shared" ref="K232" si="413">IFERROR(J232/J237,"-")</f>
        <v>0.48088721094856063</v>
      </c>
      <c r="L232" s="139">
        <f t="shared" si="358"/>
        <v>103967.47105004906</v>
      </c>
      <c r="M232" s="101">
        <f>IFERROR(J232/$R$42,0)</f>
        <v>5.0575739527496527E-2</v>
      </c>
      <c r="P232" s="46"/>
      <c r="Q232" s="46"/>
      <c r="R232" s="46"/>
    </row>
    <row r="233" spans="2:18" s="18" customFormat="1" ht="13.5" customHeight="1">
      <c r="B233" s="269"/>
      <c r="C233" s="297"/>
      <c r="D233" s="305"/>
      <c r="E233" s="131">
        <v>2</v>
      </c>
      <c r="F233" s="134" t="s">
        <v>237</v>
      </c>
      <c r="G233" s="32" t="s">
        <v>243</v>
      </c>
      <c r="H233" s="152">
        <v>311421371</v>
      </c>
      <c r="I233" s="28">
        <f t="shared" ref="I233" si="414">IFERROR(H233/H237,"-")</f>
        <v>0.16108672624528511</v>
      </c>
      <c r="J233" s="140">
        <v>4453</v>
      </c>
      <c r="K233" s="28">
        <f t="shared" ref="K233" si="415">IFERROR(J233/J237,"-")</f>
        <v>0.70048765140789682</v>
      </c>
      <c r="L233" s="140">
        <f t="shared" si="358"/>
        <v>69935.18324724905</v>
      </c>
      <c r="M233" s="98">
        <f t="shared" ref="M233:M237" si="416">IFERROR(J233/$R$42,0)</f>
        <v>7.3671497584541057E-2</v>
      </c>
      <c r="P233" s="46"/>
      <c r="Q233" s="46"/>
      <c r="R233" s="46"/>
    </row>
    <row r="234" spans="2:18" s="18" customFormat="1" ht="13.5" customHeight="1">
      <c r="B234" s="269"/>
      <c r="C234" s="297"/>
      <c r="D234" s="305"/>
      <c r="E234" s="131">
        <v>3</v>
      </c>
      <c r="F234" s="134" t="s">
        <v>239</v>
      </c>
      <c r="G234" s="33" t="s">
        <v>245</v>
      </c>
      <c r="H234" s="152">
        <v>166140797</v>
      </c>
      <c r="I234" s="28">
        <f t="shared" ref="I234" si="417">IFERROR(H234/H237,"-")</f>
        <v>8.5938473003872584E-2</v>
      </c>
      <c r="J234" s="140">
        <v>3773</v>
      </c>
      <c r="K234" s="28">
        <f t="shared" ref="K234" si="418">IFERROR(J234/J237,"-")</f>
        <v>0.59351895548214562</v>
      </c>
      <c r="L234" s="140">
        <f t="shared" si="358"/>
        <v>44034.136496156905</v>
      </c>
      <c r="M234" s="98">
        <f t="shared" si="416"/>
        <v>6.2421414863344585E-2</v>
      </c>
      <c r="P234" s="46"/>
      <c r="Q234" s="46"/>
      <c r="R234" s="46"/>
    </row>
    <row r="235" spans="2:18" s="18" customFormat="1" ht="13.5" customHeight="1">
      <c r="B235" s="269"/>
      <c r="C235" s="297"/>
      <c r="D235" s="305"/>
      <c r="E235" s="131">
        <v>4</v>
      </c>
      <c r="F235" s="134" t="s">
        <v>242</v>
      </c>
      <c r="G235" s="33" t="s">
        <v>248</v>
      </c>
      <c r="H235" s="152">
        <v>157713871</v>
      </c>
      <c r="I235" s="28">
        <f t="shared" ref="I235" si="419">IFERROR(H235/H237,"-")</f>
        <v>8.1579536694227739E-2</v>
      </c>
      <c r="J235" s="140">
        <v>2576</v>
      </c>
      <c r="K235" s="28">
        <f t="shared" ref="K235" si="420">IFERROR(J235/J237,"-")</f>
        <v>0.40522258927166904</v>
      </c>
      <c r="L235" s="140">
        <f t="shared" si="358"/>
        <v>61224.328804347824</v>
      </c>
      <c r="M235" s="98">
        <f t="shared" si="416"/>
        <v>4.2617960426179602E-2</v>
      </c>
      <c r="P235" s="46"/>
      <c r="Q235" s="46"/>
      <c r="R235" s="46"/>
    </row>
    <row r="236" spans="2:18" s="18" customFormat="1" ht="13.5" customHeight="1">
      <c r="B236" s="269"/>
      <c r="C236" s="297"/>
      <c r="D236" s="305"/>
      <c r="E236" s="132">
        <v>5</v>
      </c>
      <c r="F236" s="135" t="s">
        <v>240</v>
      </c>
      <c r="G236" s="34" t="s">
        <v>246</v>
      </c>
      <c r="H236" s="153">
        <v>153270846</v>
      </c>
      <c r="I236" s="45">
        <f t="shared" ref="I236" si="421">IFERROR(H236/H237,"-")</f>
        <v>7.9281324630046834E-2</v>
      </c>
      <c r="J236" s="141">
        <v>1489</v>
      </c>
      <c r="K236" s="45">
        <f t="shared" ref="K236" si="422">IFERROR(J236/J237,"-")</f>
        <v>0.23422998269624037</v>
      </c>
      <c r="L236" s="141">
        <f t="shared" si="358"/>
        <v>102935.4237743452</v>
      </c>
      <c r="M236" s="99">
        <f t="shared" si="416"/>
        <v>2.4634372311561115E-2</v>
      </c>
      <c r="P236" s="46"/>
      <c r="Q236" s="46"/>
      <c r="R236" s="46"/>
    </row>
    <row r="237" spans="2:18" s="18" customFormat="1" ht="13.5" customHeight="1">
      <c r="B237" s="270"/>
      <c r="C237" s="298"/>
      <c r="D237" s="306"/>
      <c r="E237" s="143" t="s">
        <v>188</v>
      </c>
      <c r="F237" s="146"/>
      <c r="G237" s="149"/>
      <c r="H237" s="154">
        <v>1933252840</v>
      </c>
      <c r="I237" s="29" t="s">
        <v>181</v>
      </c>
      <c r="J237" s="192">
        <v>6357</v>
      </c>
      <c r="K237" s="29" t="s">
        <v>116</v>
      </c>
      <c r="L237" s="142">
        <f t="shared" si="358"/>
        <v>304114.02233758062</v>
      </c>
      <c r="M237" s="100">
        <f t="shared" si="416"/>
        <v>0.1051717292038912</v>
      </c>
      <c r="P237" s="46"/>
      <c r="Q237" s="46"/>
      <c r="R237" s="46"/>
    </row>
    <row r="238" spans="2:18" s="18" customFormat="1" ht="13.5" customHeight="1">
      <c r="B238" s="295">
        <v>40</v>
      </c>
      <c r="C238" s="296" t="s">
        <v>48</v>
      </c>
      <c r="D238" s="299">
        <f>VLOOKUP(C238,'市区町村別_在宅(医科)'!$C$7:$BO$80,65,0)</f>
        <v>13161</v>
      </c>
      <c r="E238" s="130">
        <v>1</v>
      </c>
      <c r="F238" s="133" t="s">
        <v>238</v>
      </c>
      <c r="G238" s="136" t="s">
        <v>244</v>
      </c>
      <c r="H238" s="215">
        <v>46842365</v>
      </c>
      <c r="I238" s="27">
        <f t="shared" ref="I238" si="423">IFERROR(H238/H243,"-")</f>
        <v>0.13442250142020362</v>
      </c>
      <c r="J238" s="139">
        <v>614</v>
      </c>
      <c r="K238" s="27">
        <f t="shared" ref="K238" si="424">IFERROR(J238/J243,"-")</f>
        <v>0.47670807453416147</v>
      </c>
      <c r="L238" s="139">
        <f t="shared" si="358"/>
        <v>76290.496742671006</v>
      </c>
      <c r="M238" s="101">
        <f>IFERROR(J238/$R$43,0)</f>
        <v>4.6652989894384926E-2</v>
      </c>
      <c r="P238" s="46"/>
      <c r="Q238" s="46"/>
      <c r="R238" s="46"/>
    </row>
    <row r="239" spans="2:18" s="18" customFormat="1" ht="13.5" customHeight="1">
      <c r="B239" s="269"/>
      <c r="C239" s="297"/>
      <c r="D239" s="305"/>
      <c r="E239" s="131">
        <v>2</v>
      </c>
      <c r="F239" s="134" t="s">
        <v>237</v>
      </c>
      <c r="G239" s="32" t="s">
        <v>243</v>
      </c>
      <c r="H239" s="152">
        <v>42579185</v>
      </c>
      <c r="I239" s="28">
        <f t="shared" ref="I239" si="425">IFERROR(H239/H243,"-")</f>
        <v>0.1221885478270282</v>
      </c>
      <c r="J239" s="140">
        <v>876</v>
      </c>
      <c r="K239" s="28">
        <f t="shared" ref="K239" si="426">IFERROR(J239/J243,"-")</f>
        <v>0.68012422360248448</v>
      </c>
      <c r="L239" s="140">
        <f t="shared" si="358"/>
        <v>48606.375570776254</v>
      </c>
      <c r="M239" s="98">
        <f t="shared" ref="M239:M243" si="427">IFERROR(J239/$R$43,0)</f>
        <v>6.6560291771142005E-2</v>
      </c>
      <c r="P239" s="46"/>
      <c r="Q239" s="46"/>
      <c r="R239" s="46"/>
    </row>
    <row r="240" spans="2:18" s="18" customFormat="1" ht="13.5" customHeight="1">
      <c r="B240" s="269"/>
      <c r="C240" s="297"/>
      <c r="D240" s="305"/>
      <c r="E240" s="131">
        <v>3</v>
      </c>
      <c r="F240" s="134" t="s">
        <v>239</v>
      </c>
      <c r="G240" s="33" t="s">
        <v>245</v>
      </c>
      <c r="H240" s="152">
        <v>37583733</v>
      </c>
      <c r="I240" s="28">
        <f t="shared" ref="I240" si="428">IFERROR(H240/H243,"-")</f>
        <v>0.10785320943058817</v>
      </c>
      <c r="J240" s="140">
        <v>807</v>
      </c>
      <c r="K240" s="28">
        <f t="shared" ref="K240" si="429">IFERROR(J240/J243,"-")</f>
        <v>0.62655279503105588</v>
      </c>
      <c r="L240" s="140">
        <f t="shared" si="358"/>
        <v>46572.159851301112</v>
      </c>
      <c r="M240" s="98">
        <f t="shared" si="427"/>
        <v>6.1317529063141099E-2</v>
      </c>
      <c r="P240" s="46"/>
      <c r="Q240" s="46"/>
      <c r="R240" s="46"/>
    </row>
    <row r="241" spans="2:18" s="18" customFormat="1" ht="13.5" customHeight="1">
      <c r="B241" s="269"/>
      <c r="C241" s="297"/>
      <c r="D241" s="305"/>
      <c r="E241" s="131">
        <v>4</v>
      </c>
      <c r="F241" s="134" t="s">
        <v>252</v>
      </c>
      <c r="G241" s="33" t="s">
        <v>258</v>
      </c>
      <c r="H241" s="152">
        <v>30891730</v>
      </c>
      <c r="I241" s="28">
        <f t="shared" ref="I241" si="430">IFERROR(H241/H243,"-")</f>
        <v>8.8649316058178246E-2</v>
      </c>
      <c r="J241" s="140">
        <v>170</v>
      </c>
      <c r="K241" s="28">
        <f t="shared" ref="K241" si="431">IFERROR(J241/J243,"-")</f>
        <v>0.13198757763975155</v>
      </c>
      <c r="L241" s="140">
        <f t="shared" si="358"/>
        <v>181716.0588235294</v>
      </c>
      <c r="M241" s="98">
        <f t="shared" si="427"/>
        <v>1.2916951599422537E-2</v>
      </c>
      <c r="P241" s="46"/>
      <c r="Q241" s="46"/>
      <c r="R241" s="46"/>
    </row>
    <row r="242" spans="2:18" s="18" customFormat="1" ht="13.5" customHeight="1">
      <c r="B242" s="269"/>
      <c r="C242" s="297"/>
      <c r="D242" s="305"/>
      <c r="E242" s="132">
        <v>5</v>
      </c>
      <c r="F242" s="135" t="s">
        <v>242</v>
      </c>
      <c r="G242" s="34" t="s">
        <v>248</v>
      </c>
      <c r="H242" s="153">
        <v>29750641</v>
      </c>
      <c r="I242" s="45">
        <f t="shared" ref="I242" si="432">IFERROR(H242/H243,"-")</f>
        <v>8.5374758129194969E-2</v>
      </c>
      <c r="J242" s="141">
        <v>460</v>
      </c>
      <c r="K242" s="45">
        <f t="shared" ref="K242" si="433">IFERROR(J242/J243,"-")</f>
        <v>0.35714285714285715</v>
      </c>
      <c r="L242" s="141">
        <f t="shared" si="358"/>
        <v>64675.306521739134</v>
      </c>
      <c r="M242" s="99">
        <f t="shared" si="427"/>
        <v>3.4951751386672746E-2</v>
      </c>
      <c r="P242" s="46"/>
      <c r="Q242" s="46"/>
      <c r="R242" s="46"/>
    </row>
    <row r="243" spans="2:18" s="18" customFormat="1" ht="13.5" customHeight="1">
      <c r="B243" s="270"/>
      <c r="C243" s="298"/>
      <c r="D243" s="306"/>
      <c r="E243" s="143" t="s">
        <v>188</v>
      </c>
      <c r="F243" s="146"/>
      <c r="G243" s="149"/>
      <c r="H243" s="154">
        <v>348471160</v>
      </c>
      <c r="I243" s="29" t="s">
        <v>181</v>
      </c>
      <c r="J243" s="192">
        <v>1288</v>
      </c>
      <c r="K243" s="29" t="s">
        <v>116</v>
      </c>
      <c r="L243" s="142">
        <f t="shared" si="358"/>
        <v>270552.14285714284</v>
      </c>
      <c r="M243" s="100">
        <f t="shared" si="427"/>
        <v>9.7864903882683693E-2</v>
      </c>
      <c r="P243" s="46"/>
      <c r="Q243" s="46"/>
      <c r="R243" s="46"/>
    </row>
    <row r="244" spans="2:18" s="18" customFormat="1" ht="13.5" customHeight="1">
      <c r="B244" s="295">
        <v>41</v>
      </c>
      <c r="C244" s="296" t="s">
        <v>15</v>
      </c>
      <c r="D244" s="299">
        <f>VLOOKUP(C244,'市区町村別_在宅(医科)'!$C$7:$BO$80,65,0)</f>
        <v>24206</v>
      </c>
      <c r="E244" s="130">
        <v>1</v>
      </c>
      <c r="F244" s="133" t="s">
        <v>237</v>
      </c>
      <c r="G244" s="136" t="s">
        <v>243</v>
      </c>
      <c r="H244" s="215">
        <v>130642517</v>
      </c>
      <c r="I244" s="27">
        <f t="shared" ref="I244" si="434">IFERROR(H244/H249,"-")</f>
        <v>0.1531115675799159</v>
      </c>
      <c r="J244" s="139">
        <v>2072</v>
      </c>
      <c r="K244" s="27">
        <f t="shared" ref="K244" si="435">IFERROR(J244/J249,"-")</f>
        <v>0.7011844331641286</v>
      </c>
      <c r="L244" s="139">
        <f t="shared" si="358"/>
        <v>63051.407818532818</v>
      </c>
      <c r="M244" s="101">
        <f>IFERROR(J244/$R$44,0)</f>
        <v>8.5598611914401393E-2</v>
      </c>
      <c r="P244" s="46"/>
      <c r="Q244" s="46"/>
      <c r="R244" s="46"/>
    </row>
    <row r="245" spans="2:18" s="18" customFormat="1" ht="13.5" customHeight="1">
      <c r="B245" s="269"/>
      <c r="C245" s="297"/>
      <c r="D245" s="305"/>
      <c r="E245" s="131">
        <v>2</v>
      </c>
      <c r="F245" s="134" t="s">
        <v>238</v>
      </c>
      <c r="G245" s="32" t="s">
        <v>244</v>
      </c>
      <c r="H245" s="152">
        <v>116430472</v>
      </c>
      <c r="I245" s="28">
        <f t="shared" ref="I245" si="436">IFERROR(H245/H249,"-")</f>
        <v>0.13645520992212287</v>
      </c>
      <c r="J245" s="140">
        <v>1452</v>
      </c>
      <c r="K245" s="28">
        <f t="shared" ref="K245" si="437">IFERROR(J245/J249,"-")</f>
        <v>0.49137055837563454</v>
      </c>
      <c r="L245" s="140">
        <f t="shared" si="358"/>
        <v>80186.275482093668</v>
      </c>
      <c r="M245" s="98">
        <f t="shared" ref="M245:M249" si="438">IFERROR(J245/$R$44,0)</f>
        <v>5.9985127654300585E-2</v>
      </c>
      <c r="P245" s="46"/>
      <c r="Q245" s="46"/>
      <c r="R245" s="46"/>
    </row>
    <row r="246" spans="2:18" s="18" customFormat="1" ht="13.5" customHeight="1">
      <c r="B246" s="269"/>
      <c r="C246" s="297"/>
      <c r="D246" s="305"/>
      <c r="E246" s="131">
        <v>3</v>
      </c>
      <c r="F246" s="134" t="s">
        <v>239</v>
      </c>
      <c r="G246" s="33" t="s">
        <v>245</v>
      </c>
      <c r="H246" s="152">
        <v>87351425</v>
      </c>
      <c r="I246" s="28">
        <f t="shared" ref="I246" si="439">IFERROR(H246/H249,"-")</f>
        <v>0.1023748923337833</v>
      </c>
      <c r="J246" s="140">
        <v>1795</v>
      </c>
      <c r="K246" s="28">
        <f t="shared" ref="K246" si="440">IFERROR(J246/J249,"-")</f>
        <v>0.60744500846023686</v>
      </c>
      <c r="L246" s="140">
        <f t="shared" si="358"/>
        <v>48663.746518105851</v>
      </c>
      <c r="M246" s="98">
        <f t="shared" si="438"/>
        <v>7.415516814013054E-2</v>
      </c>
      <c r="P246" s="46"/>
      <c r="Q246" s="46"/>
      <c r="R246" s="46"/>
    </row>
    <row r="247" spans="2:18" s="18" customFormat="1" ht="13.5" customHeight="1">
      <c r="B247" s="269"/>
      <c r="C247" s="297"/>
      <c r="D247" s="305"/>
      <c r="E247" s="131">
        <v>4</v>
      </c>
      <c r="F247" s="134" t="s">
        <v>242</v>
      </c>
      <c r="G247" s="33" t="s">
        <v>248</v>
      </c>
      <c r="H247" s="152">
        <v>69931937</v>
      </c>
      <c r="I247" s="28">
        <f t="shared" ref="I247" si="441">IFERROR(H247/H249,"-")</f>
        <v>8.1959447382431563E-2</v>
      </c>
      <c r="J247" s="140">
        <v>1301</v>
      </c>
      <c r="K247" s="28">
        <f t="shared" ref="K247" si="442">IFERROR(J247/J249,"-")</f>
        <v>0.44027072758037222</v>
      </c>
      <c r="L247" s="140">
        <f t="shared" si="358"/>
        <v>53752.449654112221</v>
      </c>
      <c r="M247" s="98">
        <f t="shared" si="438"/>
        <v>5.3747004874824422E-2</v>
      </c>
      <c r="P247" s="46"/>
      <c r="Q247" s="46"/>
      <c r="R247" s="46"/>
    </row>
    <row r="248" spans="2:18" s="18" customFormat="1" ht="13.5" customHeight="1">
      <c r="B248" s="269"/>
      <c r="C248" s="297"/>
      <c r="D248" s="305"/>
      <c r="E248" s="132">
        <v>5</v>
      </c>
      <c r="F248" s="135" t="s">
        <v>240</v>
      </c>
      <c r="G248" s="34" t="s">
        <v>246</v>
      </c>
      <c r="H248" s="153">
        <v>53771594</v>
      </c>
      <c r="I248" s="45">
        <f t="shared" ref="I248" si="443">IFERROR(H248/H249,"-")</f>
        <v>6.3019706276868509E-2</v>
      </c>
      <c r="J248" s="141">
        <v>625</v>
      </c>
      <c r="K248" s="45">
        <f t="shared" ref="K248" si="444">IFERROR(J248/J249,"-")</f>
        <v>0.21150592216582065</v>
      </c>
      <c r="L248" s="141">
        <f t="shared" si="358"/>
        <v>86034.550399999993</v>
      </c>
      <c r="M248" s="99">
        <f t="shared" si="438"/>
        <v>2.5820044617037099E-2</v>
      </c>
      <c r="P248" s="46"/>
      <c r="Q248" s="46"/>
      <c r="R248" s="46"/>
    </row>
    <row r="249" spans="2:18" s="18" customFormat="1" ht="13.5" customHeight="1">
      <c r="B249" s="270"/>
      <c r="C249" s="298"/>
      <c r="D249" s="306"/>
      <c r="E249" s="143" t="s">
        <v>188</v>
      </c>
      <c r="F249" s="146"/>
      <c r="G249" s="149"/>
      <c r="H249" s="154">
        <v>853250470</v>
      </c>
      <c r="I249" s="29" t="s">
        <v>181</v>
      </c>
      <c r="J249" s="192">
        <v>2955</v>
      </c>
      <c r="K249" s="29" t="s">
        <v>116</v>
      </c>
      <c r="L249" s="142">
        <f t="shared" si="358"/>
        <v>288748.04399323178</v>
      </c>
      <c r="M249" s="100">
        <f t="shared" si="438"/>
        <v>0.1220771709493514</v>
      </c>
      <c r="P249" s="46"/>
      <c r="Q249" s="46"/>
      <c r="R249" s="46"/>
    </row>
    <row r="250" spans="2:18" s="18" customFormat="1" ht="13.5" customHeight="1">
      <c r="B250" s="295">
        <v>42</v>
      </c>
      <c r="C250" s="296" t="s">
        <v>16</v>
      </c>
      <c r="D250" s="299">
        <f>VLOOKUP(C250,'市区町村別_在宅(医科)'!$C$7:$BO$80,65,0)</f>
        <v>63271</v>
      </c>
      <c r="E250" s="130">
        <v>1</v>
      </c>
      <c r="F250" s="133" t="s">
        <v>237</v>
      </c>
      <c r="G250" s="136" t="s">
        <v>243</v>
      </c>
      <c r="H250" s="215">
        <v>327721978</v>
      </c>
      <c r="I250" s="27">
        <f t="shared" ref="I250" si="445">IFERROR(H250/H255,"-")</f>
        <v>0.18619907829398993</v>
      </c>
      <c r="J250" s="139">
        <v>4808</v>
      </c>
      <c r="K250" s="27">
        <f t="shared" ref="K250" si="446">IFERROR(J250/J255,"-")</f>
        <v>0.71632896305125149</v>
      </c>
      <c r="L250" s="139">
        <f t="shared" si="358"/>
        <v>68161.809068219634</v>
      </c>
      <c r="M250" s="101">
        <f>IFERROR(J250/$R$45,0)</f>
        <v>7.5990580202620478E-2</v>
      </c>
      <c r="P250" s="46"/>
      <c r="Q250" s="46"/>
      <c r="R250" s="46"/>
    </row>
    <row r="251" spans="2:18" s="18" customFormat="1" ht="13.5" customHeight="1">
      <c r="B251" s="269"/>
      <c r="C251" s="297"/>
      <c r="D251" s="305"/>
      <c r="E251" s="131">
        <v>2</v>
      </c>
      <c r="F251" s="134" t="s">
        <v>238</v>
      </c>
      <c r="G251" s="32" t="s">
        <v>244</v>
      </c>
      <c r="H251" s="152">
        <v>270428738</v>
      </c>
      <c r="I251" s="28">
        <f t="shared" ref="I251" si="447">IFERROR(H251/H255,"-")</f>
        <v>0.15364725328188666</v>
      </c>
      <c r="J251" s="140">
        <v>3287</v>
      </c>
      <c r="K251" s="28">
        <f t="shared" ref="K251" si="448">IFERROR(J251/J255,"-")</f>
        <v>0.48971990464839094</v>
      </c>
      <c r="L251" s="140">
        <f t="shared" si="358"/>
        <v>82272.20505019775</v>
      </c>
      <c r="M251" s="98">
        <f t="shared" ref="M251:M255" si="449">IFERROR(J251/$R$45,0)</f>
        <v>5.1951130849836415E-2</v>
      </c>
      <c r="P251" s="46"/>
      <c r="Q251" s="46"/>
      <c r="R251" s="46"/>
    </row>
    <row r="252" spans="2:18" s="18" customFormat="1" ht="13.5" customHeight="1">
      <c r="B252" s="269"/>
      <c r="C252" s="297"/>
      <c r="D252" s="305"/>
      <c r="E252" s="131">
        <v>3</v>
      </c>
      <c r="F252" s="134" t="s">
        <v>239</v>
      </c>
      <c r="G252" s="33" t="s">
        <v>245</v>
      </c>
      <c r="H252" s="152">
        <v>160782779</v>
      </c>
      <c r="I252" s="28">
        <f t="shared" ref="I252" si="450">IFERROR(H252/H255,"-")</f>
        <v>9.1350618100279751E-2</v>
      </c>
      <c r="J252" s="140">
        <v>3873</v>
      </c>
      <c r="K252" s="28">
        <f t="shared" ref="K252" si="451">IFERROR(J252/J255,"-")</f>
        <v>0.57702622169249107</v>
      </c>
      <c r="L252" s="140">
        <f t="shared" si="358"/>
        <v>41513.756519493931</v>
      </c>
      <c r="M252" s="98">
        <f t="shared" si="449"/>
        <v>6.1212877937759792E-2</v>
      </c>
      <c r="P252" s="46"/>
      <c r="Q252" s="46"/>
      <c r="R252" s="46"/>
    </row>
    <row r="253" spans="2:18" s="18" customFormat="1" ht="13.5" customHeight="1">
      <c r="B253" s="269"/>
      <c r="C253" s="297"/>
      <c r="D253" s="305"/>
      <c r="E253" s="131">
        <v>4</v>
      </c>
      <c r="F253" s="134" t="s">
        <v>241</v>
      </c>
      <c r="G253" s="33" t="s">
        <v>247</v>
      </c>
      <c r="H253" s="152">
        <v>133258776</v>
      </c>
      <c r="I253" s="28">
        <f t="shared" ref="I253" si="452">IFERROR(H253/H255,"-")</f>
        <v>7.5712533584748679E-2</v>
      </c>
      <c r="J253" s="140">
        <v>2541</v>
      </c>
      <c r="K253" s="28">
        <f t="shared" ref="K253" si="453">IFERROR(J253/J255,"-")</f>
        <v>0.3785756853396901</v>
      </c>
      <c r="L253" s="140">
        <f t="shared" si="358"/>
        <v>52443.438016528926</v>
      </c>
      <c r="M253" s="98">
        <f t="shared" si="449"/>
        <v>4.0160579096268433E-2</v>
      </c>
      <c r="P253" s="46"/>
      <c r="Q253" s="46"/>
      <c r="R253" s="46"/>
    </row>
    <row r="254" spans="2:18" s="18" customFormat="1" ht="13.5" customHeight="1">
      <c r="B254" s="269"/>
      <c r="C254" s="297"/>
      <c r="D254" s="305"/>
      <c r="E254" s="132">
        <v>5</v>
      </c>
      <c r="F254" s="135" t="s">
        <v>240</v>
      </c>
      <c r="G254" s="34" t="s">
        <v>246</v>
      </c>
      <c r="H254" s="153">
        <v>123590430</v>
      </c>
      <c r="I254" s="45">
        <f t="shared" ref="I254" si="454">IFERROR(H254/H255,"-")</f>
        <v>7.0219349621885543E-2</v>
      </c>
      <c r="J254" s="141">
        <v>1504</v>
      </c>
      <c r="K254" s="45">
        <f t="shared" ref="K254" si="455">IFERROR(J254/J255,"-")</f>
        <v>0.22407628128724671</v>
      </c>
      <c r="L254" s="141">
        <f t="shared" si="358"/>
        <v>82174.488031914894</v>
      </c>
      <c r="M254" s="99">
        <f t="shared" si="449"/>
        <v>2.3770763857059316E-2</v>
      </c>
      <c r="P254" s="46"/>
      <c r="Q254" s="46"/>
      <c r="R254" s="46"/>
    </row>
    <row r="255" spans="2:18" s="18" customFormat="1" ht="13.5" customHeight="1">
      <c r="B255" s="270"/>
      <c r="C255" s="298"/>
      <c r="D255" s="306"/>
      <c r="E255" s="143" t="s">
        <v>188</v>
      </c>
      <c r="F255" s="146"/>
      <c r="G255" s="149"/>
      <c r="H255" s="154">
        <v>1760062300</v>
      </c>
      <c r="I255" s="29" t="s">
        <v>181</v>
      </c>
      <c r="J255" s="192">
        <v>6712</v>
      </c>
      <c r="K255" s="29" t="s">
        <v>116</v>
      </c>
      <c r="L255" s="142">
        <f t="shared" si="358"/>
        <v>262226.20679380215</v>
      </c>
      <c r="M255" s="100">
        <f t="shared" si="449"/>
        <v>0.10608335572379131</v>
      </c>
      <c r="P255" s="46"/>
      <c r="Q255" s="46"/>
      <c r="R255" s="46"/>
    </row>
    <row r="256" spans="2:18" s="18" customFormat="1" ht="13.5" customHeight="1">
      <c r="B256" s="295">
        <v>43</v>
      </c>
      <c r="C256" s="296" t="s">
        <v>11</v>
      </c>
      <c r="D256" s="299">
        <f>VLOOKUP(C256,'市区町村別_在宅(医科)'!$C$7:$BO$80,65,0)</f>
        <v>38793</v>
      </c>
      <c r="E256" s="130">
        <v>1</v>
      </c>
      <c r="F256" s="133" t="s">
        <v>237</v>
      </c>
      <c r="G256" s="136" t="s">
        <v>243</v>
      </c>
      <c r="H256" s="215">
        <v>201661873</v>
      </c>
      <c r="I256" s="27">
        <f t="shared" ref="I256" si="456">IFERROR(H256/H261,"-")</f>
        <v>0.16498744696577436</v>
      </c>
      <c r="J256" s="139">
        <v>3212</v>
      </c>
      <c r="K256" s="27">
        <f t="shared" ref="K256" si="457">IFERROR(J256/J261,"-")</f>
        <v>0.7085815133465696</v>
      </c>
      <c r="L256" s="139">
        <f t="shared" si="358"/>
        <v>62783.895703611459</v>
      </c>
      <c r="M256" s="101">
        <f>IFERROR(J256/$R$46,0)</f>
        <v>8.2798443018070267E-2</v>
      </c>
      <c r="P256" s="46"/>
      <c r="Q256" s="46"/>
      <c r="R256" s="46"/>
    </row>
    <row r="257" spans="2:18" s="18" customFormat="1" ht="13.5" customHeight="1">
      <c r="B257" s="269"/>
      <c r="C257" s="297"/>
      <c r="D257" s="305"/>
      <c r="E257" s="131">
        <v>2</v>
      </c>
      <c r="F257" s="134" t="s">
        <v>238</v>
      </c>
      <c r="G257" s="32" t="s">
        <v>244</v>
      </c>
      <c r="H257" s="152">
        <v>183473871</v>
      </c>
      <c r="I257" s="28">
        <f t="shared" ref="I257" si="458">IFERROR(H257/H261,"-")</f>
        <v>0.15010713285013388</v>
      </c>
      <c r="J257" s="140">
        <v>2238</v>
      </c>
      <c r="K257" s="28">
        <f t="shared" ref="K257" si="459">IFERROR(J257/J261,"-")</f>
        <v>0.49371277299801458</v>
      </c>
      <c r="L257" s="140">
        <f t="shared" si="358"/>
        <v>81981.175603217154</v>
      </c>
      <c r="M257" s="98">
        <f t="shared" ref="M257:M261" si="460">IFERROR(J257/$R$46,0)</f>
        <v>5.7690820508854691E-2</v>
      </c>
      <c r="P257" s="46"/>
      <c r="Q257" s="46"/>
      <c r="R257" s="46"/>
    </row>
    <row r="258" spans="2:18" s="18" customFormat="1" ht="13.5" customHeight="1">
      <c r="B258" s="269"/>
      <c r="C258" s="297"/>
      <c r="D258" s="305"/>
      <c r="E258" s="131">
        <v>3</v>
      </c>
      <c r="F258" s="134" t="s">
        <v>239</v>
      </c>
      <c r="G258" s="33" t="s">
        <v>245</v>
      </c>
      <c r="H258" s="152">
        <v>118502977</v>
      </c>
      <c r="I258" s="28">
        <f t="shared" ref="I258" si="461">IFERROR(H258/H261,"-")</f>
        <v>9.6951909363025099E-2</v>
      </c>
      <c r="J258" s="140">
        <v>2702</v>
      </c>
      <c r="K258" s="28">
        <f t="shared" ref="K258" si="462">IFERROR(J258/J261,"-")</f>
        <v>0.59607324067946177</v>
      </c>
      <c r="L258" s="140">
        <f t="shared" si="358"/>
        <v>43857.504441154699</v>
      </c>
      <c r="M258" s="98">
        <f t="shared" si="460"/>
        <v>6.965174129353234E-2</v>
      </c>
      <c r="P258" s="46"/>
      <c r="Q258" s="46"/>
      <c r="R258" s="46"/>
    </row>
    <row r="259" spans="2:18" s="18" customFormat="1" ht="13.5" customHeight="1">
      <c r="B259" s="269"/>
      <c r="C259" s="297"/>
      <c r="D259" s="305"/>
      <c r="E259" s="131">
        <v>4</v>
      </c>
      <c r="F259" s="134" t="s">
        <v>240</v>
      </c>
      <c r="G259" s="33" t="s">
        <v>246</v>
      </c>
      <c r="H259" s="152">
        <v>94873077</v>
      </c>
      <c r="I259" s="28">
        <f t="shared" ref="I259" si="463">IFERROR(H259/H261,"-")</f>
        <v>7.7619366155630851E-2</v>
      </c>
      <c r="J259" s="140">
        <v>1022</v>
      </c>
      <c r="K259" s="28">
        <f t="shared" ref="K259" si="464">IFERROR(J259/J261,"-")</f>
        <v>0.22545775424663578</v>
      </c>
      <c r="L259" s="140">
        <f t="shared" si="358"/>
        <v>92830.799412915847</v>
      </c>
      <c r="M259" s="98">
        <f t="shared" si="460"/>
        <v>2.6344959142113267E-2</v>
      </c>
      <c r="P259" s="46"/>
      <c r="Q259" s="46"/>
      <c r="R259" s="46"/>
    </row>
    <row r="260" spans="2:18" s="18" customFormat="1" ht="13.5" customHeight="1">
      <c r="B260" s="269"/>
      <c r="C260" s="297"/>
      <c r="D260" s="305"/>
      <c r="E260" s="132">
        <v>5</v>
      </c>
      <c r="F260" s="135" t="s">
        <v>241</v>
      </c>
      <c r="G260" s="34" t="s">
        <v>247</v>
      </c>
      <c r="H260" s="153">
        <v>94349902</v>
      </c>
      <c r="I260" s="45">
        <f t="shared" ref="I260" si="465">IFERROR(H260/H261,"-")</f>
        <v>7.7191336274314029E-2</v>
      </c>
      <c r="J260" s="141">
        <v>1698</v>
      </c>
      <c r="K260" s="45">
        <f t="shared" ref="K260" si="466">IFERROR(J260/J261,"-")</f>
        <v>0.37458636664460621</v>
      </c>
      <c r="L260" s="141">
        <f t="shared" si="358"/>
        <v>55565.313309776204</v>
      </c>
      <c r="M260" s="99">
        <f t="shared" si="460"/>
        <v>4.3770783388755702E-2</v>
      </c>
      <c r="P260" s="46"/>
      <c r="Q260" s="46"/>
      <c r="R260" s="46"/>
    </row>
    <row r="261" spans="2:18" s="18" customFormat="1" ht="13.5" customHeight="1">
      <c r="B261" s="270"/>
      <c r="C261" s="298"/>
      <c r="D261" s="306"/>
      <c r="E261" s="143" t="s">
        <v>188</v>
      </c>
      <c r="F261" s="146"/>
      <c r="G261" s="149"/>
      <c r="H261" s="154">
        <v>1222286160</v>
      </c>
      <c r="I261" s="29" t="s">
        <v>181</v>
      </c>
      <c r="J261" s="192">
        <v>4533</v>
      </c>
      <c r="K261" s="29" t="s">
        <v>116</v>
      </c>
      <c r="L261" s="142">
        <f t="shared" si="358"/>
        <v>269641.77365982794</v>
      </c>
      <c r="M261" s="100">
        <f t="shared" si="460"/>
        <v>0.11685097826927539</v>
      </c>
      <c r="P261" s="46"/>
      <c r="Q261" s="46"/>
      <c r="R261" s="46"/>
    </row>
    <row r="262" spans="2:18" s="18" customFormat="1" ht="13.5" customHeight="1">
      <c r="B262" s="295">
        <v>44</v>
      </c>
      <c r="C262" s="296" t="s">
        <v>23</v>
      </c>
      <c r="D262" s="299">
        <f>VLOOKUP(C262,'市区町村別_在宅(医科)'!$C$7:$BO$80,65,0)</f>
        <v>42898</v>
      </c>
      <c r="E262" s="130">
        <v>1</v>
      </c>
      <c r="F262" s="133" t="s">
        <v>237</v>
      </c>
      <c r="G262" s="136" t="s">
        <v>243</v>
      </c>
      <c r="H262" s="215">
        <v>269662840</v>
      </c>
      <c r="I262" s="27">
        <f t="shared" ref="I262" si="467">IFERROR(H262/H267,"-")</f>
        <v>0.141224538340427</v>
      </c>
      <c r="J262" s="139">
        <v>3656</v>
      </c>
      <c r="K262" s="27">
        <f t="shared" ref="K262" si="468">IFERROR(J262/J267,"-")</f>
        <v>0.67528629479128188</v>
      </c>
      <c r="L262" s="139">
        <f t="shared" si="358"/>
        <v>73758.98249452954</v>
      </c>
      <c r="M262" s="101">
        <f>IFERROR(J262/$R$47,0)</f>
        <v>8.5225418434425854E-2</v>
      </c>
      <c r="P262" s="46"/>
      <c r="Q262" s="46"/>
      <c r="R262" s="46"/>
    </row>
    <row r="263" spans="2:18" s="18" customFormat="1" ht="13.5" customHeight="1">
      <c r="B263" s="269"/>
      <c r="C263" s="297"/>
      <c r="D263" s="305"/>
      <c r="E263" s="131">
        <v>2</v>
      </c>
      <c r="F263" s="134" t="s">
        <v>238</v>
      </c>
      <c r="G263" s="32" t="s">
        <v>244</v>
      </c>
      <c r="H263" s="152">
        <v>251006566</v>
      </c>
      <c r="I263" s="28">
        <f t="shared" ref="I263" si="469">IFERROR(H263/H267,"-")</f>
        <v>0.13145410173595265</v>
      </c>
      <c r="J263" s="140">
        <v>2515</v>
      </c>
      <c r="K263" s="28">
        <f t="shared" ref="K263" si="470">IFERROR(J263/J267,"-")</f>
        <v>0.46453638714444034</v>
      </c>
      <c r="L263" s="140">
        <f t="shared" si="358"/>
        <v>99803.803578528823</v>
      </c>
      <c r="M263" s="98">
        <f t="shared" ref="M263:M267" si="471">IFERROR(J263/$R$47,0)</f>
        <v>5.862744183878036E-2</v>
      </c>
      <c r="P263" s="46"/>
      <c r="Q263" s="46"/>
      <c r="R263" s="46"/>
    </row>
    <row r="264" spans="2:18" s="18" customFormat="1" ht="13.5" customHeight="1">
      <c r="B264" s="269"/>
      <c r="C264" s="297"/>
      <c r="D264" s="305"/>
      <c r="E264" s="131">
        <v>3</v>
      </c>
      <c r="F264" s="134" t="s">
        <v>239</v>
      </c>
      <c r="G264" s="33" t="s">
        <v>245</v>
      </c>
      <c r="H264" s="152">
        <v>149456095</v>
      </c>
      <c r="I264" s="28">
        <f t="shared" ref="I264" si="472">IFERROR(H264/H267,"-")</f>
        <v>7.8271325847261708E-2</v>
      </c>
      <c r="J264" s="140">
        <v>3100</v>
      </c>
      <c r="K264" s="28">
        <f t="shared" ref="K264" si="473">IFERROR(J264/J267,"-")</f>
        <v>0.57258958256372372</v>
      </c>
      <c r="L264" s="140">
        <f t="shared" si="358"/>
        <v>48211.643548387096</v>
      </c>
      <c r="M264" s="98">
        <f t="shared" si="471"/>
        <v>7.2264441232691504E-2</v>
      </c>
      <c r="P264" s="46"/>
      <c r="Q264" s="46"/>
      <c r="R264" s="46"/>
    </row>
    <row r="265" spans="2:18" s="18" customFormat="1" ht="13.5" customHeight="1">
      <c r="B265" s="269"/>
      <c r="C265" s="297"/>
      <c r="D265" s="305"/>
      <c r="E265" s="131">
        <v>4</v>
      </c>
      <c r="F265" s="134" t="s">
        <v>242</v>
      </c>
      <c r="G265" s="33" t="s">
        <v>248</v>
      </c>
      <c r="H265" s="152">
        <v>132923223</v>
      </c>
      <c r="I265" s="28">
        <f t="shared" ref="I265" si="474">IFERROR(H265/H267,"-")</f>
        <v>6.961293147730932E-2</v>
      </c>
      <c r="J265" s="140">
        <v>2060</v>
      </c>
      <c r="K265" s="28">
        <f t="shared" ref="K265" si="475">IFERROR(J265/J267,"-")</f>
        <v>0.38049501292944221</v>
      </c>
      <c r="L265" s="140">
        <f t="shared" si="358"/>
        <v>64525.83640776699</v>
      </c>
      <c r="M265" s="98">
        <f t="shared" si="471"/>
        <v>4.8020886754627255E-2</v>
      </c>
      <c r="P265" s="46"/>
      <c r="Q265" s="46"/>
      <c r="R265" s="46"/>
    </row>
    <row r="266" spans="2:18" s="18" customFormat="1" ht="13.5" customHeight="1">
      <c r="B266" s="269"/>
      <c r="C266" s="297"/>
      <c r="D266" s="305"/>
      <c r="E266" s="132">
        <v>5</v>
      </c>
      <c r="F266" s="135" t="s">
        <v>240</v>
      </c>
      <c r="G266" s="34" t="s">
        <v>246</v>
      </c>
      <c r="H266" s="153">
        <v>128609106</v>
      </c>
      <c r="I266" s="45">
        <f t="shared" ref="I266" si="476">IFERROR(H266/H267,"-")</f>
        <v>6.7353594663710575E-2</v>
      </c>
      <c r="J266" s="141">
        <v>1230</v>
      </c>
      <c r="K266" s="45">
        <f t="shared" ref="K266" si="477">IFERROR(J266/J267,"-")</f>
        <v>0.22718876985592906</v>
      </c>
      <c r="L266" s="141">
        <f t="shared" ref="L266:L329" si="478">IFERROR(H266/J266,"-")</f>
        <v>104560.2487804878</v>
      </c>
      <c r="M266" s="99">
        <f t="shared" si="471"/>
        <v>2.8672665392325984E-2</v>
      </c>
      <c r="P266" s="46"/>
      <c r="Q266" s="46"/>
      <c r="R266" s="46"/>
    </row>
    <row r="267" spans="2:18" s="18" customFormat="1" ht="13.5" customHeight="1">
      <c r="B267" s="270"/>
      <c r="C267" s="298"/>
      <c r="D267" s="306"/>
      <c r="E267" s="143" t="s">
        <v>188</v>
      </c>
      <c r="F267" s="146"/>
      <c r="G267" s="149"/>
      <c r="H267" s="154">
        <v>1909461650</v>
      </c>
      <c r="I267" s="29" t="s">
        <v>181</v>
      </c>
      <c r="J267" s="192">
        <v>5414</v>
      </c>
      <c r="K267" s="29" t="s">
        <v>116</v>
      </c>
      <c r="L267" s="142">
        <f t="shared" si="478"/>
        <v>352689.62874030293</v>
      </c>
      <c r="M267" s="100">
        <f t="shared" si="471"/>
        <v>0.12620634994638444</v>
      </c>
      <c r="P267" s="46"/>
      <c r="Q267" s="46"/>
      <c r="R267" s="46"/>
    </row>
    <row r="268" spans="2:18" s="18" customFormat="1" ht="13.5" customHeight="1">
      <c r="B268" s="295">
        <v>45</v>
      </c>
      <c r="C268" s="296" t="s">
        <v>49</v>
      </c>
      <c r="D268" s="299">
        <f>VLOOKUP(C268,'市区町村別_在宅(医科)'!$C$7:$BO$80,65,0)</f>
        <v>14920</v>
      </c>
      <c r="E268" s="130">
        <v>1</v>
      </c>
      <c r="F268" s="133" t="s">
        <v>238</v>
      </c>
      <c r="G268" s="136" t="s">
        <v>244</v>
      </c>
      <c r="H268" s="215">
        <v>66349312</v>
      </c>
      <c r="I268" s="27">
        <f t="shared" ref="I268" si="479">IFERROR(H268/H273,"-")</f>
        <v>0.13972563581351541</v>
      </c>
      <c r="J268" s="139">
        <v>804</v>
      </c>
      <c r="K268" s="27">
        <f t="shared" ref="K268" si="480">IFERROR(J268/J273,"-")</f>
        <v>0.47715133531157272</v>
      </c>
      <c r="L268" s="139">
        <f t="shared" si="478"/>
        <v>82524.019900497515</v>
      </c>
      <c r="M268" s="101">
        <f>IFERROR(J268/$R$48,0)</f>
        <v>5.3887399463806968E-2</v>
      </c>
      <c r="P268" s="46"/>
      <c r="Q268" s="46"/>
      <c r="R268" s="46"/>
    </row>
    <row r="269" spans="2:18" s="18" customFormat="1" ht="13.5" customHeight="1">
      <c r="B269" s="269"/>
      <c r="C269" s="297"/>
      <c r="D269" s="305"/>
      <c r="E269" s="131">
        <v>2</v>
      </c>
      <c r="F269" s="134" t="s">
        <v>237</v>
      </c>
      <c r="G269" s="32" t="s">
        <v>243</v>
      </c>
      <c r="H269" s="152">
        <v>66042603</v>
      </c>
      <c r="I269" s="28">
        <f t="shared" ref="I269" si="481">IFERROR(H269/H273,"-")</f>
        <v>0.13907973446589136</v>
      </c>
      <c r="J269" s="140">
        <v>1177</v>
      </c>
      <c r="K269" s="28">
        <f t="shared" ref="K269" si="482">IFERROR(J269/J273,"-")</f>
        <v>0.69851632047477741</v>
      </c>
      <c r="L269" s="140">
        <f t="shared" si="478"/>
        <v>56110.962616822428</v>
      </c>
      <c r="M269" s="98">
        <f t="shared" ref="M269:M273" si="483">IFERROR(J269/$R$48,0)</f>
        <v>7.8887399463806976E-2</v>
      </c>
      <c r="P269" s="46"/>
      <c r="Q269" s="46"/>
      <c r="R269" s="46"/>
    </row>
    <row r="270" spans="2:18" s="18" customFormat="1" ht="13.5" customHeight="1">
      <c r="B270" s="269"/>
      <c r="C270" s="297"/>
      <c r="D270" s="305"/>
      <c r="E270" s="131">
        <v>3</v>
      </c>
      <c r="F270" s="134" t="s">
        <v>239</v>
      </c>
      <c r="G270" s="33" t="s">
        <v>245</v>
      </c>
      <c r="H270" s="152">
        <v>44229847</v>
      </c>
      <c r="I270" s="28">
        <f t="shared" ref="I270" si="484">IFERROR(H270/H273,"-")</f>
        <v>9.3144047884166567E-2</v>
      </c>
      <c r="J270" s="140">
        <v>1037</v>
      </c>
      <c r="K270" s="28">
        <f t="shared" ref="K270" si="485">IFERROR(J270/J273,"-")</f>
        <v>0.61543026706231452</v>
      </c>
      <c r="L270" s="140">
        <f t="shared" si="478"/>
        <v>42651.732883317258</v>
      </c>
      <c r="M270" s="98">
        <f t="shared" si="483"/>
        <v>6.9504021447721179E-2</v>
      </c>
      <c r="P270" s="46"/>
      <c r="Q270" s="46"/>
      <c r="R270" s="46"/>
    </row>
    <row r="271" spans="2:18" s="18" customFormat="1" ht="13.5" customHeight="1">
      <c r="B271" s="269"/>
      <c r="C271" s="297"/>
      <c r="D271" s="305"/>
      <c r="E271" s="131">
        <v>4</v>
      </c>
      <c r="F271" s="134" t="s">
        <v>242</v>
      </c>
      <c r="G271" s="33" t="s">
        <v>248</v>
      </c>
      <c r="H271" s="152">
        <v>34247479</v>
      </c>
      <c r="I271" s="28">
        <f t="shared" ref="I271" si="486">IFERROR(H271/H273,"-")</f>
        <v>7.2122085882141737E-2</v>
      </c>
      <c r="J271" s="140">
        <v>653</v>
      </c>
      <c r="K271" s="28">
        <f t="shared" ref="K271" si="487">IFERROR(J271/J273,"-")</f>
        <v>0.38753709198813058</v>
      </c>
      <c r="L271" s="140">
        <f t="shared" si="478"/>
        <v>52446.369065849925</v>
      </c>
      <c r="M271" s="98">
        <f t="shared" si="483"/>
        <v>4.3766756032171582E-2</v>
      </c>
      <c r="P271" s="46"/>
      <c r="Q271" s="46"/>
      <c r="R271" s="46"/>
    </row>
    <row r="272" spans="2:18" s="18" customFormat="1" ht="36.75" customHeight="1">
      <c r="B272" s="269"/>
      <c r="C272" s="297"/>
      <c r="D272" s="305"/>
      <c r="E272" s="132">
        <v>5</v>
      </c>
      <c r="F272" s="135" t="s">
        <v>250</v>
      </c>
      <c r="G272" s="34" t="s">
        <v>256</v>
      </c>
      <c r="H272" s="153">
        <v>32979531</v>
      </c>
      <c r="I272" s="45">
        <f t="shared" ref="I272" si="488">IFERROR(H272/H273,"-")</f>
        <v>6.9451902346878022E-2</v>
      </c>
      <c r="J272" s="141">
        <v>656</v>
      </c>
      <c r="K272" s="45">
        <f t="shared" ref="K272" si="489">IFERROR(J272/J273,"-")</f>
        <v>0.3893175074183976</v>
      </c>
      <c r="L272" s="141">
        <f t="shared" si="478"/>
        <v>50273.675304878052</v>
      </c>
      <c r="M272" s="99">
        <f t="shared" si="483"/>
        <v>4.3967828418230562E-2</v>
      </c>
      <c r="P272" s="46"/>
      <c r="Q272" s="46"/>
      <c r="R272" s="46"/>
    </row>
    <row r="273" spans="2:18" s="18" customFormat="1" ht="13.5" customHeight="1">
      <c r="B273" s="270"/>
      <c r="C273" s="298"/>
      <c r="D273" s="306"/>
      <c r="E273" s="143" t="s">
        <v>188</v>
      </c>
      <c r="F273" s="146"/>
      <c r="G273" s="149"/>
      <c r="H273" s="154">
        <v>474854250</v>
      </c>
      <c r="I273" s="29" t="s">
        <v>181</v>
      </c>
      <c r="J273" s="192">
        <v>1685</v>
      </c>
      <c r="K273" s="29" t="s">
        <v>116</v>
      </c>
      <c r="L273" s="142">
        <f t="shared" si="478"/>
        <v>281812.61127596442</v>
      </c>
      <c r="M273" s="100">
        <f t="shared" si="483"/>
        <v>0.11293565683646113</v>
      </c>
      <c r="P273" s="46"/>
      <c r="Q273" s="46"/>
      <c r="R273" s="46"/>
    </row>
    <row r="274" spans="2:18" s="18" customFormat="1" ht="13.5" customHeight="1">
      <c r="B274" s="295">
        <v>46</v>
      </c>
      <c r="C274" s="296" t="s">
        <v>27</v>
      </c>
      <c r="D274" s="299">
        <f>VLOOKUP(C274,'市区町村別_在宅(医科)'!$C$7:$BO$80,65,0)</f>
        <v>19066</v>
      </c>
      <c r="E274" s="130">
        <v>1</v>
      </c>
      <c r="F274" s="133" t="s">
        <v>238</v>
      </c>
      <c r="G274" s="136" t="s">
        <v>244</v>
      </c>
      <c r="H274" s="215">
        <v>82028857</v>
      </c>
      <c r="I274" s="27">
        <f t="shared" ref="I274" si="490">IFERROR(H274/H279,"-")</f>
        <v>0.1496551452613801</v>
      </c>
      <c r="J274" s="139">
        <v>980</v>
      </c>
      <c r="K274" s="27">
        <f t="shared" ref="K274" si="491">IFERROR(J274/J279,"-")</f>
        <v>0.43808672329012072</v>
      </c>
      <c r="L274" s="139">
        <f t="shared" si="478"/>
        <v>83702.91530612245</v>
      </c>
      <c r="M274" s="101">
        <f>IFERROR(J274/$R$49,0)</f>
        <v>5.1400398615336199E-2</v>
      </c>
      <c r="P274" s="46"/>
      <c r="Q274" s="46"/>
      <c r="R274" s="46"/>
    </row>
    <row r="275" spans="2:18" s="18" customFormat="1" ht="13.5" customHeight="1">
      <c r="B275" s="269"/>
      <c r="C275" s="297"/>
      <c r="D275" s="305"/>
      <c r="E275" s="131">
        <v>2</v>
      </c>
      <c r="F275" s="134" t="s">
        <v>237</v>
      </c>
      <c r="G275" s="32" t="s">
        <v>243</v>
      </c>
      <c r="H275" s="152">
        <v>77126183</v>
      </c>
      <c r="I275" s="28">
        <f t="shared" ref="I275" si="492">IFERROR(H275/H279,"-")</f>
        <v>0.14071060529736243</v>
      </c>
      <c r="J275" s="140">
        <v>1482</v>
      </c>
      <c r="K275" s="28">
        <f t="shared" ref="K275" si="493">IFERROR(J275/J279,"-")</f>
        <v>0.66249441215914173</v>
      </c>
      <c r="L275" s="140">
        <f t="shared" si="478"/>
        <v>52041.958839406208</v>
      </c>
      <c r="M275" s="98">
        <f t="shared" ref="M275:M279" si="494">IFERROR(J275/$R$49,0)</f>
        <v>7.7729990559110465E-2</v>
      </c>
      <c r="P275" s="46"/>
      <c r="Q275" s="46"/>
      <c r="R275" s="46"/>
    </row>
    <row r="276" spans="2:18" s="18" customFormat="1" ht="13.5" customHeight="1">
      <c r="B276" s="269"/>
      <c r="C276" s="297"/>
      <c r="D276" s="305"/>
      <c r="E276" s="131">
        <v>3</v>
      </c>
      <c r="F276" s="134" t="s">
        <v>239</v>
      </c>
      <c r="G276" s="33" t="s">
        <v>245</v>
      </c>
      <c r="H276" s="152">
        <v>54706009</v>
      </c>
      <c r="I276" s="28">
        <f t="shared" ref="I276" si="495">IFERROR(H276/H279,"-")</f>
        <v>9.9806775602948691E-2</v>
      </c>
      <c r="J276" s="140">
        <v>1341</v>
      </c>
      <c r="K276" s="28">
        <f t="shared" ref="K276" si="496">IFERROR(J276/J279,"-")</f>
        <v>0.59946356727760397</v>
      </c>
      <c r="L276" s="140">
        <f t="shared" si="478"/>
        <v>40794.935868754663</v>
      </c>
      <c r="M276" s="98">
        <f t="shared" si="494"/>
        <v>7.0334627084863113E-2</v>
      </c>
      <c r="P276" s="46"/>
      <c r="Q276" s="46"/>
      <c r="R276" s="46"/>
    </row>
    <row r="277" spans="2:18" s="18" customFormat="1" ht="13.5" customHeight="1">
      <c r="B277" s="269"/>
      <c r="C277" s="297"/>
      <c r="D277" s="305"/>
      <c r="E277" s="131">
        <v>4</v>
      </c>
      <c r="F277" s="134" t="s">
        <v>242</v>
      </c>
      <c r="G277" s="33" t="s">
        <v>248</v>
      </c>
      <c r="H277" s="152">
        <v>40923241</v>
      </c>
      <c r="I277" s="28">
        <f t="shared" ref="I277" si="497">IFERROR(H277/H279,"-")</f>
        <v>7.4661208267493798E-2</v>
      </c>
      <c r="J277" s="140">
        <v>757</v>
      </c>
      <c r="K277" s="28">
        <f t="shared" ref="K277" si="498">IFERROR(J277/J279,"-")</f>
        <v>0.33839964237818509</v>
      </c>
      <c r="L277" s="140">
        <f t="shared" si="478"/>
        <v>54059.763540290623</v>
      </c>
      <c r="M277" s="98">
        <f t="shared" si="494"/>
        <v>3.9704185461030106E-2</v>
      </c>
      <c r="P277" s="46"/>
      <c r="Q277" s="46"/>
      <c r="R277" s="46"/>
    </row>
    <row r="278" spans="2:18" s="18" customFormat="1" ht="13.5" customHeight="1">
      <c r="B278" s="269"/>
      <c r="C278" s="297"/>
      <c r="D278" s="305"/>
      <c r="E278" s="132">
        <v>5</v>
      </c>
      <c r="F278" s="135" t="s">
        <v>252</v>
      </c>
      <c r="G278" s="34" t="s">
        <v>258</v>
      </c>
      <c r="H278" s="153">
        <v>36822514</v>
      </c>
      <c r="I278" s="45">
        <f t="shared" ref="I278" si="499">IFERROR(H278/H279,"-")</f>
        <v>6.7179757015987704E-2</v>
      </c>
      <c r="J278" s="141">
        <v>218</v>
      </c>
      <c r="K278" s="45">
        <f t="shared" ref="K278" si="500">IFERROR(J278/J279,"-")</f>
        <v>9.7451944568618692E-2</v>
      </c>
      <c r="L278" s="141">
        <f t="shared" si="478"/>
        <v>168910.61467889909</v>
      </c>
      <c r="M278" s="99">
        <f t="shared" si="494"/>
        <v>1.1433966222595196E-2</v>
      </c>
      <c r="P278" s="46"/>
      <c r="Q278" s="46"/>
      <c r="R278" s="46"/>
    </row>
    <row r="279" spans="2:18" s="18" customFormat="1" ht="13.5" customHeight="1">
      <c r="B279" s="270"/>
      <c r="C279" s="298"/>
      <c r="D279" s="306"/>
      <c r="E279" s="143" t="s">
        <v>188</v>
      </c>
      <c r="F279" s="146"/>
      <c r="G279" s="149"/>
      <c r="H279" s="154">
        <v>548119190</v>
      </c>
      <c r="I279" s="29" t="s">
        <v>181</v>
      </c>
      <c r="J279" s="192">
        <v>2237</v>
      </c>
      <c r="K279" s="29" t="s">
        <v>116</v>
      </c>
      <c r="L279" s="142">
        <f t="shared" si="478"/>
        <v>245024.22440768886</v>
      </c>
      <c r="M279" s="100">
        <f t="shared" si="494"/>
        <v>0.1173292772474562</v>
      </c>
      <c r="P279" s="46"/>
      <c r="Q279" s="46"/>
      <c r="R279" s="46"/>
    </row>
    <row r="280" spans="2:18" s="18" customFormat="1" ht="13.5" customHeight="1">
      <c r="B280" s="295">
        <v>47</v>
      </c>
      <c r="C280" s="296" t="s">
        <v>17</v>
      </c>
      <c r="D280" s="299">
        <f>VLOOKUP(C280,'市区町村別_在宅(医科)'!$C$7:$BO$80,65,0)</f>
        <v>38675</v>
      </c>
      <c r="E280" s="130">
        <v>1</v>
      </c>
      <c r="F280" s="133" t="s">
        <v>237</v>
      </c>
      <c r="G280" s="136" t="s">
        <v>243</v>
      </c>
      <c r="H280" s="215">
        <v>180046807</v>
      </c>
      <c r="I280" s="27">
        <f t="shared" ref="I280" si="501">IFERROR(H280/H285,"-")</f>
        <v>0.1612237979930366</v>
      </c>
      <c r="J280" s="139">
        <v>2910</v>
      </c>
      <c r="K280" s="27">
        <f t="shared" ref="K280" si="502">IFERROR(J280/J285,"-")</f>
        <v>0.71358509073075038</v>
      </c>
      <c r="L280" s="139">
        <f t="shared" si="478"/>
        <v>61871.754982817867</v>
      </c>
      <c r="M280" s="101">
        <f>IFERROR(J280/$R$50,0)</f>
        <v>7.5242404654169356E-2</v>
      </c>
      <c r="P280" s="46"/>
      <c r="Q280" s="46"/>
      <c r="R280" s="46"/>
    </row>
    <row r="281" spans="2:18" s="18" customFormat="1" ht="13.5" customHeight="1">
      <c r="B281" s="269"/>
      <c r="C281" s="297"/>
      <c r="D281" s="305"/>
      <c r="E281" s="131">
        <v>2</v>
      </c>
      <c r="F281" s="134" t="s">
        <v>238</v>
      </c>
      <c r="G281" s="32" t="s">
        <v>244</v>
      </c>
      <c r="H281" s="152">
        <v>162739793</v>
      </c>
      <c r="I281" s="28">
        <f t="shared" ref="I281" si="503">IFERROR(H281/H285,"-")</f>
        <v>0.14572614726825225</v>
      </c>
      <c r="J281" s="140">
        <v>1994</v>
      </c>
      <c r="K281" s="28">
        <f t="shared" ref="K281" si="504">IFERROR(J281/J285,"-")</f>
        <v>0.4889651790093183</v>
      </c>
      <c r="L281" s="140">
        <f t="shared" si="478"/>
        <v>81614.740722166505</v>
      </c>
      <c r="M281" s="98">
        <f t="shared" ref="M281:M285" si="505">IFERROR(J281/$R$50,0)</f>
        <v>5.1557853910795086E-2</v>
      </c>
      <c r="P281" s="46"/>
      <c r="Q281" s="46"/>
      <c r="R281" s="46"/>
    </row>
    <row r="282" spans="2:18" s="18" customFormat="1" ht="13.5" customHeight="1">
      <c r="B282" s="269"/>
      <c r="C282" s="297"/>
      <c r="D282" s="305"/>
      <c r="E282" s="131">
        <v>3</v>
      </c>
      <c r="F282" s="134" t="s">
        <v>239</v>
      </c>
      <c r="G282" s="33" t="s">
        <v>245</v>
      </c>
      <c r="H282" s="152">
        <v>95539347</v>
      </c>
      <c r="I282" s="28">
        <f t="shared" ref="I282" si="506">IFERROR(H282/H285,"-")</f>
        <v>8.5551177706331819E-2</v>
      </c>
      <c r="J282" s="140">
        <v>2445</v>
      </c>
      <c r="K282" s="28">
        <f t="shared" ref="K282" si="507">IFERROR(J282/J285,"-")</f>
        <v>0.59955860716037268</v>
      </c>
      <c r="L282" s="140">
        <f t="shared" si="478"/>
        <v>39075.397546012267</v>
      </c>
      <c r="M282" s="98">
        <f t="shared" si="505"/>
        <v>6.3219133807369099E-2</v>
      </c>
      <c r="P282" s="46"/>
      <c r="Q282" s="46"/>
      <c r="R282" s="46"/>
    </row>
    <row r="283" spans="2:18" s="18" customFormat="1" ht="13.5" customHeight="1">
      <c r="B283" s="269"/>
      <c r="C283" s="297"/>
      <c r="D283" s="305"/>
      <c r="E283" s="131">
        <v>4</v>
      </c>
      <c r="F283" s="134" t="s">
        <v>242</v>
      </c>
      <c r="G283" s="33" t="s">
        <v>248</v>
      </c>
      <c r="H283" s="152">
        <v>77000102</v>
      </c>
      <c r="I283" s="28">
        <f t="shared" ref="I283" si="508">IFERROR(H283/H285,"-")</f>
        <v>6.8950119677996927E-2</v>
      </c>
      <c r="J283" s="140">
        <v>1769</v>
      </c>
      <c r="K283" s="28">
        <f t="shared" ref="K283" si="509">IFERROR(J283/J285,"-")</f>
        <v>0.43379107405590978</v>
      </c>
      <c r="L283" s="140">
        <f t="shared" si="478"/>
        <v>43527.474279253816</v>
      </c>
      <c r="M283" s="98">
        <f t="shared" si="505"/>
        <v>4.5740142210730445E-2</v>
      </c>
      <c r="P283" s="46"/>
      <c r="Q283" s="46"/>
      <c r="R283" s="46"/>
    </row>
    <row r="284" spans="2:18" s="18" customFormat="1" ht="13.5" customHeight="1">
      <c r="B284" s="269"/>
      <c r="C284" s="297"/>
      <c r="D284" s="305"/>
      <c r="E284" s="132">
        <v>5</v>
      </c>
      <c r="F284" s="135" t="s">
        <v>240</v>
      </c>
      <c r="G284" s="34" t="s">
        <v>246</v>
      </c>
      <c r="H284" s="153">
        <v>70174474</v>
      </c>
      <c r="I284" s="45">
        <f t="shared" ref="I284" si="510">IFERROR(H284/H285,"-")</f>
        <v>6.2838077547487964E-2</v>
      </c>
      <c r="J284" s="141">
        <v>845</v>
      </c>
      <c r="K284" s="45">
        <f t="shared" ref="K284" si="511">IFERROR(J284/J285,"-")</f>
        <v>0.20720941638057871</v>
      </c>
      <c r="L284" s="141">
        <f t="shared" si="478"/>
        <v>83046.714792899409</v>
      </c>
      <c r="M284" s="99">
        <f t="shared" si="505"/>
        <v>2.1848739495798318E-2</v>
      </c>
      <c r="P284" s="46"/>
      <c r="Q284" s="46"/>
      <c r="R284" s="46"/>
    </row>
    <row r="285" spans="2:18" s="18" customFormat="1" ht="13.5" customHeight="1">
      <c r="B285" s="270"/>
      <c r="C285" s="298"/>
      <c r="D285" s="306"/>
      <c r="E285" s="143" t="s">
        <v>188</v>
      </c>
      <c r="F285" s="146"/>
      <c r="G285" s="149"/>
      <c r="H285" s="154">
        <v>1116750810</v>
      </c>
      <c r="I285" s="29" t="s">
        <v>181</v>
      </c>
      <c r="J285" s="192">
        <v>4078</v>
      </c>
      <c r="K285" s="29" t="s">
        <v>116</v>
      </c>
      <c r="L285" s="142">
        <f t="shared" si="478"/>
        <v>273847.67287886218</v>
      </c>
      <c r="M285" s="100">
        <f t="shared" si="505"/>
        <v>0.10544279250161603</v>
      </c>
      <c r="P285" s="46"/>
      <c r="Q285" s="46"/>
      <c r="R285" s="46"/>
    </row>
    <row r="286" spans="2:18" s="18" customFormat="1" ht="13.5" customHeight="1">
      <c r="B286" s="295">
        <v>48</v>
      </c>
      <c r="C286" s="296" t="s">
        <v>28</v>
      </c>
      <c r="D286" s="299">
        <f>VLOOKUP(C286,'市区町村別_在宅(医科)'!$C$7:$BO$80,65,0)</f>
        <v>20759</v>
      </c>
      <c r="E286" s="130">
        <v>1</v>
      </c>
      <c r="F286" s="133" t="s">
        <v>237</v>
      </c>
      <c r="G286" s="136" t="s">
        <v>243</v>
      </c>
      <c r="H286" s="215">
        <v>60942991</v>
      </c>
      <c r="I286" s="27">
        <f t="shared" ref="I286" si="512">IFERROR(H286/H291,"-")</f>
        <v>0.1500307813883813</v>
      </c>
      <c r="J286" s="139">
        <v>1207</v>
      </c>
      <c r="K286" s="27">
        <f t="shared" ref="K286" si="513">IFERROR(J286/J291,"-")</f>
        <v>0.62312854930304595</v>
      </c>
      <c r="L286" s="139">
        <f t="shared" si="478"/>
        <v>50491.293289146648</v>
      </c>
      <c r="M286" s="101">
        <f>IFERROR(J286/$R$51,0)</f>
        <v>5.8143455850474493E-2</v>
      </c>
      <c r="P286" s="46"/>
      <c r="Q286" s="46"/>
      <c r="R286" s="46"/>
    </row>
    <row r="287" spans="2:18" s="18" customFormat="1" ht="13.5" customHeight="1">
      <c r="B287" s="269"/>
      <c r="C287" s="297"/>
      <c r="D287" s="305"/>
      <c r="E287" s="131">
        <v>2</v>
      </c>
      <c r="F287" s="134" t="s">
        <v>238</v>
      </c>
      <c r="G287" s="32" t="s">
        <v>244</v>
      </c>
      <c r="H287" s="152">
        <v>42804331</v>
      </c>
      <c r="I287" s="28">
        <f t="shared" ref="I287" si="514">IFERROR(H287/H291,"-")</f>
        <v>0.10537663349566996</v>
      </c>
      <c r="J287" s="140">
        <v>730</v>
      </c>
      <c r="K287" s="28">
        <f t="shared" ref="K287" si="515">IFERROR(J287/J291,"-")</f>
        <v>0.37687145069695405</v>
      </c>
      <c r="L287" s="140">
        <f t="shared" si="478"/>
        <v>58636.069863013698</v>
      </c>
      <c r="M287" s="98">
        <f t="shared" ref="M287:M291" si="516">IFERROR(J287/$R$51,0)</f>
        <v>3.5165470398381422E-2</v>
      </c>
      <c r="P287" s="46"/>
      <c r="Q287" s="46"/>
      <c r="R287" s="46"/>
    </row>
    <row r="288" spans="2:18" s="18" customFormat="1" ht="13.5" customHeight="1">
      <c r="B288" s="269"/>
      <c r="C288" s="297"/>
      <c r="D288" s="305"/>
      <c r="E288" s="131">
        <v>3</v>
      </c>
      <c r="F288" s="134" t="s">
        <v>239</v>
      </c>
      <c r="G288" s="33" t="s">
        <v>245</v>
      </c>
      <c r="H288" s="152">
        <v>38759359</v>
      </c>
      <c r="I288" s="28">
        <f t="shared" ref="I288" si="517">IFERROR(H288/H291,"-")</f>
        <v>9.5418633405813469E-2</v>
      </c>
      <c r="J288" s="140">
        <v>1032</v>
      </c>
      <c r="K288" s="28">
        <f t="shared" ref="K288" si="518">IFERROR(J288/J291,"-")</f>
        <v>0.53278265358802268</v>
      </c>
      <c r="L288" s="140">
        <f t="shared" si="478"/>
        <v>37557.51841085271</v>
      </c>
      <c r="M288" s="98">
        <f t="shared" si="516"/>
        <v>4.9713377330314563E-2</v>
      </c>
      <c r="P288" s="46"/>
      <c r="Q288" s="46"/>
      <c r="R288" s="46"/>
    </row>
    <row r="289" spans="2:18" s="18" customFormat="1" ht="13.5" customHeight="1">
      <c r="B289" s="269"/>
      <c r="C289" s="297"/>
      <c r="D289" s="305"/>
      <c r="E289" s="131">
        <v>4</v>
      </c>
      <c r="F289" s="134" t="s">
        <v>242</v>
      </c>
      <c r="G289" s="33" t="s">
        <v>248</v>
      </c>
      <c r="H289" s="152">
        <v>33211903</v>
      </c>
      <c r="I289" s="28">
        <f t="shared" ref="I289" si="519">IFERROR(H289/H291,"-")</f>
        <v>8.1761785510086393E-2</v>
      </c>
      <c r="J289" s="140">
        <v>625</v>
      </c>
      <c r="K289" s="28">
        <f t="shared" ref="K289" si="520">IFERROR(J289/J291,"-")</f>
        <v>0.32266391326794014</v>
      </c>
      <c r="L289" s="140">
        <f t="shared" si="478"/>
        <v>53139.044800000003</v>
      </c>
      <c r="M289" s="98">
        <f t="shared" si="516"/>
        <v>3.0107423286285465E-2</v>
      </c>
      <c r="P289" s="46"/>
      <c r="Q289" s="46"/>
      <c r="R289" s="46"/>
    </row>
    <row r="290" spans="2:18" s="18" customFormat="1" ht="13.5" customHeight="1">
      <c r="B290" s="269"/>
      <c r="C290" s="297"/>
      <c r="D290" s="305"/>
      <c r="E290" s="132">
        <v>5</v>
      </c>
      <c r="F290" s="135" t="s">
        <v>241</v>
      </c>
      <c r="G290" s="34" t="s">
        <v>247</v>
      </c>
      <c r="H290" s="153">
        <v>32646209</v>
      </c>
      <c r="I290" s="45">
        <f t="shared" ref="I290" si="521">IFERROR(H290/H291,"-")</f>
        <v>8.0369147711151986E-2</v>
      </c>
      <c r="J290" s="141">
        <v>655</v>
      </c>
      <c r="K290" s="45">
        <f t="shared" ref="K290" si="522">IFERROR(J290/J291,"-")</f>
        <v>0.33815178110480126</v>
      </c>
      <c r="L290" s="141">
        <f t="shared" si="478"/>
        <v>49841.540458015268</v>
      </c>
      <c r="M290" s="99">
        <f t="shared" si="516"/>
        <v>3.1552579604027166E-2</v>
      </c>
      <c r="P290" s="46"/>
      <c r="Q290" s="46"/>
      <c r="R290" s="46"/>
    </row>
    <row r="291" spans="2:18" s="18" customFormat="1" ht="13.5" customHeight="1">
      <c r="B291" s="270"/>
      <c r="C291" s="298"/>
      <c r="D291" s="306"/>
      <c r="E291" s="143" t="s">
        <v>188</v>
      </c>
      <c r="F291" s="146"/>
      <c r="G291" s="149"/>
      <c r="H291" s="154">
        <v>406203250</v>
      </c>
      <c r="I291" s="29" t="s">
        <v>181</v>
      </c>
      <c r="J291" s="192">
        <v>1937</v>
      </c>
      <c r="K291" s="29" t="s">
        <v>116</v>
      </c>
      <c r="L291" s="142">
        <f t="shared" si="478"/>
        <v>209707.40836344863</v>
      </c>
      <c r="M291" s="100">
        <f t="shared" si="516"/>
        <v>9.3308926248855922E-2</v>
      </c>
      <c r="P291" s="46"/>
      <c r="Q291" s="46"/>
      <c r="R291" s="46"/>
    </row>
    <row r="292" spans="2:18" s="18" customFormat="1" ht="13.5" customHeight="1">
      <c r="B292" s="295">
        <v>49</v>
      </c>
      <c r="C292" s="296" t="s">
        <v>29</v>
      </c>
      <c r="D292" s="299">
        <f>VLOOKUP(C292,'市区町村別_在宅(医科)'!$C$7:$BO$80,65,0)</f>
        <v>20958</v>
      </c>
      <c r="E292" s="130">
        <v>1</v>
      </c>
      <c r="F292" s="133" t="s">
        <v>237</v>
      </c>
      <c r="G292" s="136" t="s">
        <v>243</v>
      </c>
      <c r="H292" s="215">
        <v>101252150</v>
      </c>
      <c r="I292" s="27">
        <f t="shared" ref="I292" si="523">IFERROR(H292/H297,"-")</f>
        <v>0.15520173751131933</v>
      </c>
      <c r="J292" s="139">
        <v>1626</v>
      </c>
      <c r="K292" s="27">
        <f t="shared" ref="K292" si="524">IFERROR(J292/J297,"-")</f>
        <v>0.68090452261306533</v>
      </c>
      <c r="L292" s="139">
        <f t="shared" si="478"/>
        <v>62270.69495694957</v>
      </c>
      <c r="M292" s="101">
        <f>IFERROR(J292/$R$52,0)</f>
        <v>7.7583738906384203E-2</v>
      </c>
      <c r="P292" s="46"/>
      <c r="Q292" s="46"/>
      <c r="R292" s="46"/>
    </row>
    <row r="293" spans="2:18" s="18" customFormat="1" ht="13.5" customHeight="1">
      <c r="B293" s="269"/>
      <c r="C293" s="297"/>
      <c r="D293" s="305"/>
      <c r="E293" s="131">
        <v>2</v>
      </c>
      <c r="F293" s="134" t="s">
        <v>238</v>
      </c>
      <c r="G293" s="32" t="s">
        <v>244</v>
      </c>
      <c r="H293" s="152">
        <v>78596004</v>
      </c>
      <c r="I293" s="28">
        <f t="shared" ref="I293" si="525">IFERROR(H293/H297,"-")</f>
        <v>0.12047385050338787</v>
      </c>
      <c r="J293" s="140">
        <v>1020</v>
      </c>
      <c r="K293" s="28">
        <f t="shared" ref="K293" si="526">IFERROR(J293/J297,"-")</f>
        <v>0.42713567839195982</v>
      </c>
      <c r="L293" s="140">
        <f t="shared" si="478"/>
        <v>77054.905882352934</v>
      </c>
      <c r="M293" s="98">
        <f t="shared" ref="M293:M297" si="527">IFERROR(J293/$R$52,0)</f>
        <v>4.8668766103635845E-2</v>
      </c>
      <c r="P293" s="46"/>
      <c r="Q293" s="46"/>
      <c r="R293" s="46"/>
    </row>
    <row r="294" spans="2:18" s="18" customFormat="1" ht="13.5" customHeight="1">
      <c r="B294" s="269"/>
      <c r="C294" s="297"/>
      <c r="D294" s="305"/>
      <c r="E294" s="131">
        <v>3</v>
      </c>
      <c r="F294" s="134" t="s">
        <v>239</v>
      </c>
      <c r="G294" s="33" t="s">
        <v>245</v>
      </c>
      <c r="H294" s="152">
        <v>54497173</v>
      </c>
      <c r="I294" s="28">
        <f t="shared" ref="I294" si="528">IFERROR(H294/H297,"-")</f>
        <v>8.3534581132894054E-2</v>
      </c>
      <c r="J294" s="140">
        <v>1374</v>
      </c>
      <c r="K294" s="28">
        <f t="shared" ref="K294" si="529">IFERROR(J294/J297,"-")</f>
        <v>0.57537688442211055</v>
      </c>
      <c r="L294" s="140">
        <f t="shared" si="478"/>
        <v>39663.153566229987</v>
      </c>
      <c r="M294" s="98">
        <f t="shared" si="527"/>
        <v>6.5559690810191806E-2</v>
      </c>
      <c r="P294" s="46"/>
      <c r="Q294" s="46"/>
      <c r="R294" s="46"/>
    </row>
    <row r="295" spans="2:18" s="18" customFormat="1" ht="13.5" customHeight="1">
      <c r="B295" s="269"/>
      <c r="C295" s="297"/>
      <c r="D295" s="305"/>
      <c r="E295" s="131">
        <v>4</v>
      </c>
      <c r="F295" s="134" t="s">
        <v>241</v>
      </c>
      <c r="G295" s="33" t="s">
        <v>247</v>
      </c>
      <c r="H295" s="152">
        <v>46284081</v>
      </c>
      <c r="I295" s="28">
        <f t="shared" ref="I295" si="530">IFERROR(H295/H297,"-")</f>
        <v>7.094535563259291E-2</v>
      </c>
      <c r="J295" s="140">
        <v>871</v>
      </c>
      <c r="K295" s="28">
        <f t="shared" ref="K295" si="531">IFERROR(J295/J297,"-")</f>
        <v>0.36474036850921271</v>
      </c>
      <c r="L295" s="140">
        <f t="shared" si="478"/>
        <v>53139.013777267508</v>
      </c>
      <c r="M295" s="98">
        <f t="shared" si="527"/>
        <v>4.1559309094379236E-2</v>
      </c>
      <c r="P295" s="46"/>
      <c r="Q295" s="46"/>
      <c r="R295" s="46"/>
    </row>
    <row r="296" spans="2:18" s="18" customFormat="1" ht="13.5" customHeight="1">
      <c r="B296" s="269"/>
      <c r="C296" s="297"/>
      <c r="D296" s="305"/>
      <c r="E296" s="132">
        <v>5</v>
      </c>
      <c r="F296" s="135" t="s">
        <v>240</v>
      </c>
      <c r="G296" s="34" t="s">
        <v>246</v>
      </c>
      <c r="H296" s="153">
        <v>45397380</v>
      </c>
      <c r="I296" s="45">
        <f t="shared" ref="I296" si="532">IFERROR(H296/H297,"-")</f>
        <v>6.9586198954408554E-2</v>
      </c>
      <c r="J296" s="141">
        <v>478</v>
      </c>
      <c r="K296" s="45">
        <f t="shared" ref="K296" si="533">IFERROR(J296/J297,"-")</f>
        <v>0.20016750418760468</v>
      </c>
      <c r="L296" s="141">
        <f t="shared" si="478"/>
        <v>94973.598326359832</v>
      </c>
      <c r="M296" s="99">
        <f t="shared" si="527"/>
        <v>2.2807519801507779E-2</v>
      </c>
      <c r="P296" s="46"/>
      <c r="Q296" s="46"/>
      <c r="R296" s="46"/>
    </row>
    <row r="297" spans="2:18" s="18" customFormat="1" ht="13.5" customHeight="1">
      <c r="B297" s="270"/>
      <c r="C297" s="298"/>
      <c r="D297" s="306"/>
      <c r="E297" s="143" t="s">
        <v>188</v>
      </c>
      <c r="F297" s="146"/>
      <c r="G297" s="149"/>
      <c r="H297" s="154">
        <v>652390570</v>
      </c>
      <c r="I297" s="29" t="s">
        <v>181</v>
      </c>
      <c r="J297" s="192">
        <v>2388</v>
      </c>
      <c r="K297" s="29" t="s">
        <v>116</v>
      </c>
      <c r="L297" s="142">
        <f t="shared" si="478"/>
        <v>273195.38107202679</v>
      </c>
      <c r="M297" s="100">
        <f t="shared" si="527"/>
        <v>0.1139421700543945</v>
      </c>
      <c r="P297" s="46"/>
      <c r="Q297" s="46"/>
      <c r="R297" s="46"/>
    </row>
    <row r="298" spans="2:18" s="18" customFormat="1" ht="13.5" customHeight="1">
      <c r="B298" s="295">
        <v>50</v>
      </c>
      <c r="C298" s="296" t="s">
        <v>18</v>
      </c>
      <c r="D298" s="299">
        <f>VLOOKUP(C298,'市区町村別_在宅(医科)'!$C$7:$BO$80,65,0)</f>
        <v>18785</v>
      </c>
      <c r="E298" s="130">
        <v>1</v>
      </c>
      <c r="F298" s="133" t="s">
        <v>237</v>
      </c>
      <c r="G298" s="136" t="s">
        <v>243</v>
      </c>
      <c r="H298" s="215">
        <v>83521325</v>
      </c>
      <c r="I298" s="27">
        <f t="shared" ref="I298" si="534">IFERROR(H298/H303,"-")</f>
        <v>0.15604564524280387</v>
      </c>
      <c r="J298" s="139">
        <v>1399</v>
      </c>
      <c r="K298" s="27">
        <f t="shared" ref="K298" si="535">IFERROR(J298/J303,"-")</f>
        <v>0.68077858880778586</v>
      </c>
      <c r="L298" s="139">
        <f t="shared" si="478"/>
        <v>59700.732666190139</v>
      </c>
      <c r="M298" s="101">
        <f>IFERROR(J298/$R$53,0)</f>
        <v>7.4474314612722914E-2</v>
      </c>
      <c r="P298" s="46"/>
      <c r="Q298" s="46"/>
      <c r="R298" s="46"/>
    </row>
    <row r="299" spans="2:18" s="18" customFormat="1" ht="13.5" customHeight="1">
      <c r="B299" s="269"/>
      <c r="C299" s="297"/>
      <c r="D299" s="305"/>
      <c r="E299" s="131">
        <v>2</v>
      </c>
      <c r="F299" s="134" t="s">
        <v>238</v>
      </c>
      <c r="G299" s="32" t="s">
        <v>244</v>
      </c>
      <c r="H299" s="152">
        <v>64458026</v>
      </c>
      <c r="I299" s="28">
        <f t="shared" ref="I299" si="536">IFERROR(H299/H303,"-")</f>
        <v>0.12042905519335845</v>
      </c>
      <c r="J299" s="140">
        <v>844</v>
      </c>
      <c r="K299" s="28">
        <f t="shared" ref="K299" si="537">IFERROR(J299/J303,"-")</f>
        <v>0.41070559610705598</v>
      </c>
      <c r="L299" s="140">
        <f t="shared" si="478"/>
        <v>76372.068720379146</v>
      </c>
      <c r="M299" s="98">
        <f t="shared" ref="M299:M303" si="538">IFERROR(J299/$R$53,0)</f>
        <v>4.492946499866915E-2</v>
      </c>
      <c r="P299" s="46"/>
      <c r="Q299" s="46"/>
      <c r="R299" s="46"/>
    </row>
    <row r="300" spans="2:18" s="18" customFormat="1" ht="13.5" customHeight="1">
      <c r="B300" s="269"/>
      <c r="C300" s="297"/>
      <c r="D300" s="305"/>
      <c r="E300" s="131">
        <v>3</v>
      </c>
      <c r="F300" s="134" t="s">
        <v>239</v>
      </c>
      <c r="G300" s="33" t="s">
        <v>245</v>
      </c>
      <c r="H300" s="152">
        <v>49746759</v>
      </c>
      <c r="I300" s="28">
        <f t="shared" ref="I300" si="539">IFERROR(H300/H303,"-")</f>
        <v>9.294351001846847E-2</v>
      </c>
      <c r="J300" s="140">
        <v>1235</v>
      </c>
      <c r="K300" s="28">
        <f t="shared" ref="K300" si="540">IFERROR(J300/J303,"-")</f>
        <v>0.6009732360097324</v>
      </c>
      <c r="L300" s="140">
        <f t="shared" si="478"/>
        <v>40280.776518218627</v>
      </c>
      <c r="M300" s="98">
        <f t="shared" si="538"/>
        <v>6.5743944636678195E-2</v>
      </c>
      <c r="P300" s="46"/>
      <c r="Q300" s="46"/>
      <c r="R300" s="46"/>
    </row>
    <row r="301" spans="2:18" s="18" customFormat="1" ht="13.5" customHeight="1">
      <c r="B301" s="269"/>
      <c r="C301" s="297"/>
      <c r="D301" s="305"/>
      <c r="E301" s="131">
        <v>4</v>
      </c>
      <c r="F301" s="134" t="s">
        <v>242</v>
      </c>
      <c r="G301" s="33" t="s">
        <v>248</v>
      </c>
      <c r="H301" s="152">
        <v>35794223</v>
      </c>
      <c r="I301" s="28">
        <f t="shared" ref="I301" si="541">IFERROR(H301/H303,"-")</f>
        <v>6.6875526986668515E-2</v>
      </c>
      <c r="J301" s="140">
        <v>722</v>
      </c>
      <c r="K301" s="28">
        <f t="shared" ref="K301" si="542">IFERROR(J301/J303,"-")</f>
        <v>0.35133819951338202</v>
      </c>
      <c r="L301" s="140">
        <f t="shared" si="478"/>
        <v>49576.486149584489</v>
      </c>
      <c r="M301" s="98">
        <f t="shared" si="538"/>
        <v>3.8434921479904176E-2</v>
      </c>
      <c r="P301" s="46"/>
      <c r="Q301" s="46"/>
      <c r="R301" s="46"/>
    </row>
    <row r="302" spans="2:18" s="18" customFormat="1" ht="13.5" customHeight="1">
      <c r="B302" s="269"/>
      <c r="C302" s="297"/>
      <c r="D302" s="305"/>
      <c r="E302" s="132">
        <v>5</v>
      </c>
      <c r="F302" s="135" t="s">
        <v>241</v>
      </c>
      <c r="G302" s="34" t="s">
        <v>247</v>
      </c>
      <c r="H302" s="153">
        <v>35005663</v>
      </c>
      <c r="I302" s="45">
        <f t="shared" ref="I302" si="543">IFERROR(H302/H303,"-")</f>
        <v>6.5402234339399498E-2</v>
      </c>
      <c r="J302" s="141">
        <v>750</v>
      </c>
      <c r="K302" s="45">
        <f t="shared" ref="K302" si="544">IFERROR(J302/J303,"-")</f>
        <v>0.36496350364963503</v>
      </c>
      <c r="L302" s="141">
        <f t="shared" si="478"/>
        <v>46674.217333333334</v>
      </c>
      <c r="M302" s="99">
        <f t="shared" si="538"/>
        <v>3.9925472451424006E-2</v>
      </c>
      <c r="P302" s="46"/>
      <c r="Q302" s="46"/>
      <c r="R302" s="46"/>
    </row>
    <row r="303" spans="2:18" s="18" customFormat="1" ht="13.5" customHeight="1">
      <c r="B303" s="270"/>
      <c r="C303" s="298"/>
      <c r="D303" s="306"/>
      <c r="E303" s="143" t="s">
        <v>188</v>
      </c>
      <c r="F303" s="146"/>
      <c r="G303" s="149"/>
      <c r="H303" s="154">
        <v>535236500</v>
      </c>
      <c r="I303" s="29" t="s">
        <v>181</v>
      </c>
      <c r="J303" s="192">
        <v>2055</v>
      </c>
      <c r="K303" s="29" t="s">
        <v>116</v>
      </c>
      <c r="L303" s="142">
        <f t="shared" si="478"/>
        <v>260455.71776155717</v>
      </c>
      <c r="M303" s="100">
        <f t="shared" si="538"/>
        <v>0.10939579451690179</v>
      </c>
      <c r="P303" s="46"/>
      <c r="Q303" s="46"/>
      <c r="R303" s="46"/>
    </row>
    <row r="304" spans="2:18" s="18" customFormat="1" ht="13.5" customHeight="1">
      <c r="B304" s="295">
        <v>51</v>
      </c>
      <c r="C304" s="296" t="s">
        <v>50</v>
      </c>
      <c r="D304" s="299">
        <f>VLOOKUP(C304,'市区町村別_在宅(医科)'!$C$7:$BO$80,65,0)</f>
        <v>25056</v>
      </c>
      <c r="E304" s="130">
        <v>1</v>
      </c>
      <c r="F304" s="133" t="s">
        <v>238</v>
      </c>
      <c r="G304" s="136" t="s">
        <v>244</v>
      </c>
      <c r="H304" s="215">
        <v>107637359</v>
      </c>
      <c r="I304" s="27">
        <f t="shared" ref="I304" si="545">IFERROR(H304/H309,"-")</f>
        <v>0.14844298669597425</v>
      </c>
      <c r="J304" s="139">
        <v>1141</v>
      </c>
      <c r="K304" s="27">
        <f t="shared" ref="K304" si="546">IFERROR(J304/J309,"-")</f>
        <v>0.46250506688285364</v>
      </c>
      <c r="L304" s="139">
        <f t="shared" si="478"/>
        <v>94335.985100788777</v>
      </c>
      <c r="M304" s="101">
        <f>IFERROR(J304/$R$54,0)</f>
        <v>4.5537994891443168E-2</v>
      </c>
      <c r="P304" s="46"/>
      <c r="Q304" s="46"/>
      <c r="R304" s="46"/>
    </row>
    <row r="305" spans="2:18" s="18" customFormat="1" ht="13.5" customHeight="1">
      <c r="B305" s="269"/>
      <c r="C305" s="297"/>
      <c r="D305" s="305"/>
      <c r="E305" s="131">
        <v>2</v>
      </c>
      <c r="F305" s="134" t="s">
        <v>237</v>
      </c>
      <c r="G305" s="32" t="s">
        <v>243</v>
      </c>
      <c r="H305" s="152">
        <v>105298923</v>
      </c>
      <c r="I305" s="28">
        <f t="shared" ref="I305" si="547">IFERROR(H305/H309,"-")</f>
        <v>0.14521804298440114</v>
      </c>
      <c r="J305" s="140">
        <v>1755</v>
      </c>
      <c r="K305" s="28">
        <f t="shared" ref="K305" si="548">IFERROR(J305/J309,"-")</f>
        <v>0.71139035265504658</v>
      </c>
      <c r="L305" s="140">
        <f t="shared" si="478"/>
        <v>59999.386324786326</v>
      </c>
      <c r="M305" s="98">
        <f t="shared" ref="M305:M309" si="549">IFERROR(J305/$R$54,0)</f>
        <v>7.0043103448275856E-2</v>
      </c>
      <c r="P305" s="46"/>
      <c r="Q305" s="46"/>
      <c r="R305" s="46"/>
    </row>
    <row r="306" spans="2:18" s="18" customFormat="1" ht="13.5" customHeight="1">
      <c r="B306" s="269"/>
      <c r="C306" s="297"/>
      <c r="D306" s="305"/>
      <c r="E306" s="131">
        <v>3</v>
      </c>
      <c r="F306" s="134" t="s">
        <v>239</v>
      </c>
      <c r="G306" s="33" t="s">
        <v>245</v>
      </c>
      <c r="H306" s="152">
        <v>66805979</v>
      </c>
      <c r="I306" s="28">
        <f t="shared" ref="I306" si="550">IFERROR(H306/H309,"-")</f>
        <v>9.2132314876924248E-2</v>
      </c>
      <c r="J306" s="140">
        <v>1465</v>
      </c>
      <c r="K306" s="28">
        <f t="shared" ref="K306" si="551">IFERROR(J306/J309,"-")</f>
        <v>0.59383867044993921</v>
      </c>
      <c r="L306" s="140">
        <f t="shared" si="478"/>
        <v>45601.350853242322</v>
      </c>
      <c r="M306" s="98">
        <f t="shared" si="549"/>
        <v>5.8469029374201786E-2</v>
      </c>
      <c r="P306" s="46"/>
      <c r="Q306" s="46"/>
      <c r="R306" s="46"/>
    </row>
    <row r="307" spans="2:18" s="18" customFormat="1" ht="13.5" customHeight="1">
      <c r="B307" s="269"/>
      <c r="C307" s="297"/>
      <c r="D307" s="305"/>
      <c r="E307" s="131">
        <v>4</v>
      </c>
      <c r="F307" s="134" t="s">
        <v>242</v>
      </c>
      <c r="G307" s="33" t="s">
        <v>248</v>
      </c>
      <c r="H307" s="152">
        <v>53409057</v>
      </c>
      <c r="I307" s="28">
        <f t="shared" ref="I307" si="552">IFERROR(H307/H309,"-")</f>
        <v>7.3656581797919535E-2</v>
      </c>
      <c r="J307" s="140">
        <v>1077</v>
      </c>
      <c r="K307" s="28">
        <f t="shared" ref="K307" si="553">IFERROR(J307/J309,"-")</f>
        <v>0.43656262667207135</v>
      </c>
      <c r="L307" s="140">
        <f t="shared" si="478"/>
        <v>49590.58217270195</v>
      </c>
      <c r="M307" s="98">
        <f t="shared" si="549"/>
        <v>4.2983716475095787E-2</v>
      </c>
      <c r="P307" s="46"/>
      <c r="Q307" s="46"/>
      <c r="R307" s="46"/>
    </row>
    <row r="308" spans="2:18" s="18" customFormat="1" ht="13.5" customHeight="1">
      <c r="B308" s="269"/>
      <c r="C308" s="297"/>
      <c r="D308" s="305"/>
      <c r="E308" s="132">
        <v>5</v>
      </c>
      <c r="F308" s="135" t="s">
        <v>241</v>
      </c>
      <c r="G308" s="34" t="s">
        <v>247</v>
      </c>
      <c r="H308" s="153">
        <v>50453737</v>
      </c>
      <c r="I308" s="45">
        <f t="shared" ref="I308" si="554">IFERROR(H308/H309,"-")</f>
        <v>6.9580891614529336E-2</v>
      </c>
      <c r="J308" s="141">
        <v>940</v>
      </c>
      <c r="K308" s="45">
        <f t="shared" ref="K308" si="555">IFERROR(J308/J309,"-")</f>
        <v>0.38102959059586544</v>
      </c>
      <c r="L308" s="141">
        <f t="shared" si="478"/>
        <v>53674.188297872337</v>
      </c>
      <c r="M308" s="99">
        <f t="shared" si="549"/>
        <v>3.7515964240102173E-2</v>
      </c>
      <c r="P308" s="46"/>
      <c r="Q308" s="46"/>
      <c r="R308" s="46"/>
    </row>
    <row r="309" spans="2:18" s="18" customFormat="1" ht="13.5" customHeight="1">
      <c r="B309" s="270"/>
      <c r="C309" s="298"/>
      <c r="D309" s="306"/>
      <c r="E309" s="143" t="s">
        <v>188</v>
      </c>
      <c r="F309" s="146"/>
      <c r="G309" s="149"/>
      <c r="H309" s="154">
        <v>725109090</v>
      </c>
      <c r="I309" s="29" t="s">
        <v>181</v>
      </c>
      <c r="J309" s="192">
        <v>2467</v>
      </c>
      <c r="K309" s="29" t="s">
        <v>116</v>
      </c>
      <c r="L309" s="142">
        <f t="shared" si="478"/>
        <v>293923.42521280906</v>
      </c>
      <c r="M309" s="100">
        <f t="shared" si="549"/>
        <v>9.8459450830140488E-2</v>
      </c>
      <c r="P309" s="46"/>
      <c r="Q309" s="46"/>
      <c r="R309" s="46"/>
    </row>
    <row r="310" spans="2:18" s="18" customFormat="1" ht="13.5" customHeight="1">
      <c r="B310" s="295">
        <v>52</v>
      </c>
      <c r="C310" s="296" t="s">
        <v>6</v>
      </c>
      <c r="D310" s="299">
        <f>VLOOKUP(C310,'市区町村別_在宅(医科)'!$C$7:$BO$80,65,0)</f>
        <v>20478</v>
      </c>
      <c r="E310" s="130">
        <v>1</v>
      </c>
      <c r="F310" s="133" t="s">
        <v>237</v>
      </c>
      <c r="G310" s="136" t="s">
        <v>243</v>
      </c>
      <c r="H310" s="215">
        <v>140138404</v>
      </c>
      <c r="I310" s="27">
        <f t="shared" ref="I310" si="556">IFERROR(H310/H315,"-")</f>
        <v>0.17094659614602159</v>
      </c>
      <c r="J310" s="139">
        <v>2061</v>
      </c>
      <c r="K310" s="27">
        <f t="shared" ref="K310" si="557">IFERROR(J310/J315,"-")</f>
        <v>0.74110032362459544</v>
      </c>
      <c r="L310" s="139">
        <f t="shared" si="478"/>
        <v>67995.344007763226</v>
      </c>
      <c r="M310" s="101">
        <f>IFERROR(J310/$R$55,0)</f>
        <v>0.10064459419865221</v>
      </c>
      <c r="P310" s="46"/>
      <c r="Q310" s="46"/>
      <c r="R310" s="46"/>
    </row>
    <row r="311" spans="2:18" s="18" customFormat="1" ht="13.5" customHeight="1">
      <c r="B311" s="269"/>
      <c r="C311" s="297"/>
      <c r="D311" s="305"/>
      <c r="E311" s="131">
        <v>2</v>
      </c>
      <c r="F311" s="134" t="s">
        <v>238</v>
      </c>
      <c r="G311" s="32" t="s">
        <v>244</v>
      </c>
      <c r="H311" s="152">
        <v>139281620</v>
      </c>
      <c r="I311" s="28">
        <f t="shared" ref="I311" si="558">IFERROR(H311/H315,"-")</f>
        <v>0.16990145574016699</v>
      </c>
      <c r="J311" s="140">
        <v>1321</v>
      </c>
      <c r="K311" s="28">
        <f t="shared" ref="K311" si="559">IFERROR(J311/J315,"-")</f>
        <v>0.47500898957209636</v>
      </c>
      <c r="L311" s="140">
        <f t="shared" si="478"/>
        <v>105436.50264950795</v>
      </c>
      <c r="M311" s="98">
        <f t="shared" ref="M311:M315" si="560">IFERROR(J311/$R$55,0)</f>
        <v>6.4508252759058499E-2</v>
      </c>
      <c r="P311" s="46"/>
      <c r="Q311" s="46"/>
      <c r="R311" s="46"/>
    </row>
    <row r="312" spans="2:18" s="18" customFormat="1" ht="13.5" customHeight="1">
      <c r="B312" s="269"/>
      <c r="C312" s="297"/>
      <c r="D312" s="305"/>
      <c r="E312" s="131">
        <v>3</v>
      </c>
      <c r="F312" s="134" t="s">
        <v>239</v>
      </c>
      <c r="G312" s="33" t="s">
        <v>245</v>
      </c>
      <c r="H312" s="152">
        <v>75901627</v>
      </c>
      <c r="I312" s="28">
        <f t="shared" ref="I312" si="561">IFERROR(H312/H315,"-")</f>
        <v>9.2587930269242738E-2</v>
      </c>
      <c r="J312" s="140">
        <v>1674</v>
      </c>
      <c r="K312" s="28">
        <f t="shared" ref="K312" si="562">IFERROR(J312/J315,"-")</f>
        <v>0.60194174757281549</v>
      </c>
      <c r="L312" s="140">
        <f t="shared" si="478"/>
        <v>45341.473715651133</v>
      </c>
      <c r="M312" s="98">
        <f t="shared" si="560"/>
        <v>8.1746264283621445E-2</v>
      </c>
      <c r="P312" s="46"/>
      <c r="Q312" s="46"/>
      <c r="R312" s="46"/>
    </row>
    <row r="313" spans="2:18" s="18" customFormat="1" ht="13.5" customHeight="1">
      <c r="B313" s="269"/>
      <c r="C313" s="297"/>
      <c r="D313" s="305"/>
      <c r="E313" s="131">
        <v>4</v>
      </c>
      <c r="F313" s="134" t="s">
        <v>241</v>
      </c>
      <c r="G313" s="33" t="s">
        <v>247</v>
      </c>
      <c r="H313" s="152">
        <v>59436354</v>
      </c>
      <c r="I313" s="28">
        <f t="shared" ref="I313" si="563">IFERROR(H313/H315,"-")</f>
        <v>7.2502912218337906E-2</v>
      </c>
      <c r="J313" s="140">
        <v>1063</v>
      </c>
      <c r="K313" s="28">
        <f t="shared" ref="K313" si="564">IFERROR(J313/J315,"-")</f>
        <v>0.38223660553757643</v>
      </c>
      <c r="L313" s="140">
        <f t="shared" si="478"/>
        <v>55913.785512699906</v>
      </c>
      <c r="M313" s="98">
        <f t="shared" si="560"/>
        <v>5.1909366149037989E-2</v>
      </c>
      <c r="P313" s="46"/>
      <c r="Q313" s="46"/>
      <c r="R313" s="46"/>
    </row>
    <row r="314" spans="2:18" s="18" customFormat="1" ht="13.5" customHeight="1">
      <c r="B314" s="269"/>
      <c r="C314" s="297"/>
      <c r="D314" s="305"/>
      <c r="E314" s="132">
        <v>5</v>
      </c>
      <c r="F314" s="135" t="s">
        <v>240</v>
      </c>
      <c r="G314" s="34" t="s">
        <v>246</v>
      </c>
      <c r="H314" s="153">
        <v>56281770</v>
      </c>
      <c r="I314" s="45">
        <f t="shared" ref="I314" si="565">IFERROR(H314/H315,"-")</f>
        <v>6.8654820748303036E-2</v>
      </c>
      <c r="J314" s="141">
        <v>579</v>
      </c>
      <c r="K314" s="45">
        <f t="shared" ref="K314" si="566">IFERROR(J314/J315,"-")</f>
        <v>0.20819848975188782</v>
      </c>
      <c r="L314" s="141">
        <f t="shared" si="478"/>
        <v>97205.129533678759</v>
      </c>
      <c r="M314" s="99">
        <f t="shared" si="560"/>
        <v>2.8274245531790212E-2</v>
      </c>
      <c r="P314" s="46"/>
      <c r="Q314" s="46"/>
      <c r="R314" s="46"/>
    </row>
    <row r="315" spans="2:18" s="18" customFormat="1" ht="13.5" customHeight="1">
      <c r="B315" s="270"/>
      <c r="C315" s="298"/>
      <c r="D315" s="306"/>
      <c r="E315" s="143" t="s">
        <v>188</v>
      </c>
      <c r="F315" s="146"/>
      <c r="G315" s="149"/>
      <c r="H315" s="154">
        <v>819778850</v>
      </c>
      <c r="I315" s="29" t="s">
        <v>181</v>
      </c>
      <c r="J315" s="192">
        <v>2781</v>
      </c>
      <c r="K315" s="29" t="s">
        <v>116</v>
      </c>
      <c r="L315" s="142">
        <f t="shared" si="478"/>
        <v>294778.44300611288</v>
      </c>
      <c r="M315" s="100">
        <f t="shared" si="560"/>
        <v>0.13580427776150014</v>
      </c>
      <c r="P315" s="46"/>
      <c r="Q315" s="46"/>
      <c r="R315" s="46"/>
    </row>
    <row r="316" spans="2:18" s="18" customFormat="1" ht="13.5" customHeight="1">
      <c r="B316" s="295">
        <v>53</v>
      </c>
      <c r="C316" s="296" t="s">
        <v>24</v>
      </c>
      <c r="D316" s="299">
        <f>VLOOKUP(C316,'市区町村別_在宅(医科)'!$C$7:$BO$80,65,0)</f>
        <v>11403</v>
      </c>
      <c r="E316" s="130">
        <v>1</v>
      </c>
      <c r="F316" s="133" t="s">
        <v>237</v>
      </c>
      <c r="G316" s="136" t="s">
        <v>243</v>
      </c>
      <c r="H316" s="215">
        <v>50439496</v>
      </c>
      <c r="I316" s="27">
        <f t="shared" ref="I316" si="567">IFERROR(H316/H321,"-")</f>
        <v>0.15341046209584691</v>
      </c>
      <c r="J316" s="139">
        <v>874</v>
      </c>
      <c r="K316" s="27">
        <f t="shared" ref="K316" si="568">IFERROR(J316/J321,"-")</f>
        <v>0.71815940838126535</v>
      </c>
      <c r="L316" s="139">
        <f t="shared" si="478"/>
        <v>57711.093821510294</v>
      </c>
      <c r="M316" s="101">
        <f>IFERROR(J316/$R$56,0)</f>
        <v>7.6646496535999295E-2</v>
      </c>
      <c r="P316" s="46"/>
      <c r="Q316" s="46"/>
      <c r="R316" s="46"/>
    </row>
    <row r="317" spans="2:18" s="18" customFormat="1" ht="13.5" customHeight="1">
      <c r="B317" s="269"/>
      <c r="C317" s="297"/>
      <c r="D317" s="305"/>
      <c r="E317" s="131">
        <v>2</v>
      </c>
      <c r="F317" s="134" t="s">
        <v>238</v>
      </c>
      <c r="G317" s="32" t="s">
        <v>244</v>
      </c>
      <c r="H317" s="152">
        <v>46040281</v>
      </c>
      <c r="I317" s="28">
        <f t="shared" ref="I317" si="569">IFERROR(H317/H321,"-")</f>
        <v>0.14003036000265826</v>
      </c>
      <c r="J317" s="140">
        <v>529</v>
      </c>
      <c r="K317" s="28">
        <f t="shared" ref="K317" si="570">IFERROR(J317/J321,"-")</f>
        <v>0.43467543138866066</v>
      </c>
      <c r="L317" s="140">
        <f t="shared" si="478"/>
        <v>87032.667296786385</v>
      </c>
      <c r="M317" s="98">
        <f t="shared" ref="M317:M321" si="571">IFERROR(J317/$R$56,0)</f>
        <v>4.6391300534946944E-2</v>
      </c>
      <c r="P317" s="46"/>
      <c r="Q317" s="46"/>
      <c r="R317" s="46"/>
    </row>
    <row r="318" spans="2:18" s="18" customFormat="1" ht="13.5" customHeight="1">
      <c r="B318" s="269"/>
      <c r="C318" s="297"/>
      <c r="D318" s="305"/>
      <c r="E318" s="131">
        <v>3</v>
      </c>
      <c r="F318" s="134" t="s">
        <v>239</v>
      </c>
      <c r="G318" s="33" t="s">
        <v>245</v>
      </c>
      <c r="H318" s="152">
        <v>29119457</v>
      </c>
      <c r="I318" s="28">
        <f t="shared" ref="I318" si="572">IFERROR(H318/H321,"-")</f>
        <v>8.8566098169381866E-2</v>
      </c>
      <c r="J318" s="140">
        <v>750</v>
      </c>
      <c r="K318" s="28">
        <f t="shared" ref="K318" si="573">IFERROR(J318/J321,"-")</f>
        <v>0.61626951520131468</v>
      </c>
      <c r="L318" s="140">
        <f t="shared" si="478"/>
        <v>38825.94266666667</v>
      </c>
      <c r="M318" s="98">
        <f t="shared" si="571"/>
        <v>6.5772165219679032E-2</v>
      </c>
      <c r="P318" s="46"/>
      <c r="Q318" s="46"/>
      <c r="R318" s="46"/>
    </row>
    <row r="319" spans="2:18" s="18" customFormat="1" ht="13.5" customHeight="1">
      <c r="B319" s="269"/>
      <c r="C319" s="297"/>
      <c r="D319" s="305"/>
      <c r="E319" s="131">
        <v>4</v>
      </c>
      <c r="F319" s="134" t="s">
        <v>241</v>
      </c>
      <c r="G319" s="33" t="s">
        <v>247</v>
      </c>
      <c r="H319" s="152">
        <v>27705744</v>
      </c>
      <c r="I319" s="28">
        <f t="shared" ref="I319" si="574">IFERROR(H319/H321,"-")</f>
        <v>8.4266325534839565E-2</v>
      </c>
      <c r="J319" s="140">
        <v>486</v>
      </c>
      <c r="K319" s="28">
        <f t="shared" ref="K319" si="575">IFERROR(J319/J321,"-")</f>
        <v>0.39934264585045193</v>
      </c>
      <c r="L319" s="140">
        <f t="shared" si="478"/>
        <v>57007.703703703701</v>
      </c>
      <c r="M319" s="98">
        <f t="shared" si="571"/>
        <v>4.2620363062352014E-2</v>
      </c>
      <c r="P319" s="46"/>
      <c r="Q319" s="46"/>
      <c r="R319" s="46"/>
    </row>
    <row r="320" spans="2:18" s="18" customFormat="1" ht="13.5" customHeight="1">
      <c r="B320" s="269"/>
      <c r="C320" s="297"/>
      <c r="D320" s="305"/>
      <c r="E320" s="132">
        <v>5</v>
      </c>
      <c r="F320" s="135" t="s">
        <v>242</v>
      </c>
      <c r="G320" s="34" t="s">
        <v>248</v>
      </c>
      <c r="H320" s="153">
        <v>24558958</v>
      </c>
      <c r="I320" s="45">
        <f t="shared" ref="I320" si="576">IFERROR(H320/H321,"-")</f>
        <v>7.4695454835085912E-2</v>
      </c>
      <c r="J320" s="141">
        <v>484</v>
      </c>
      <c r="K320" s="45">
        <f t="shared" ref="K320" si="577">IFERROR(J320/J321,"-")</f>
        <v>0.39769926047658177</v>
      </c>
      <c r="L320" s="141">
        <f t="shared" si="478"/>
        <v>50741.64876033058</v>
      </c>
      <c r="M320" s="99">
        <f t="shared" si="571"/>
        <v>4.24449706217662E-2</v>
      </c>
      <c r="P320" s="46"/>
      <c r="Q320" s="46"/>
      <c r="R320" s="46"/>
    </row>
    <row r="321" spans="2:18" s="18" customFormat="1" ht="13.5" customHeight="1">
      <c r="B321" s="270"/>
      <c r="C321" s="298"/>
      <c r="D321" s="306"/>
      <c r="E321" s="143" t="s">
        <v>188</v>
      </c>
      <c r="F321" s="146"/>
      <c r="G321" s="149"/>
      <c r="H321" s="154">
        <v>328787850</v>
      </c>
      <c r="I321" s="29" t="s">
        <v>181</v>
      </c>
      <c r="J321" s="192">
        <v>1217</v>
      </c>
      <c r="K321" s="29" t="s">
        <v>116</v>
      </c>
      <c r="L321" s="142">
        <f t="shared" si="478"/>
        <v>270162.57189811009</v>
      </c>
      <c r="M321" s="100">
        <f t="shared" si="571"/>
        <v>0.10672630009646585</v>
      </c>
      <c r="P321" s="46"/>
      <c r="Q321" s="46"/>
      <c r="R321" s="46"/>
    </row>
    <row r="322" spans="2:18" s="18" customFormat="1" ht="13.5" customHeight="1">
      <c r="B322" s="295">
        <v>54</v>
      </c>
      <c r="C322" s="296" t="s">
        <v>30</v>
      </c>
      <c r="D322" s="299">
        <f>VLOOKUP(C322,'市区町村別_在宅(医科)'!$C$7:$BO$80,65,0)</f>
        <v>19212</v>
      </c>
      <c r="E322" s="130">
        <v>1</v>
      </c>
      <c r="F322" s="133" t="s">
        <v>238</v>
      </c>
      <c r="G322" s="136" t="s">
        <v>244</v>
      </c>
      <c r="H322" s="215">
        <v>97648079</v>
      </c>
      <c r="I322" s="27">
        <f t="shared" ref="I322" si="578">IFERROR(H322/H327,"-")</f>
        <v>0.15660229333134384</v>
      </c>
      <c r="J322" s="139">
        <v>967</v>
      </c>
      <c r="K322" s="27">
        <f t="shared" ref="K322" si="579">IFERROR(J322/J327,"-")</f>
        <v>0.4413509812870835</v>
      </c>
      <c r="L322" s="139">
        <f t="shared" si="478"/>
        <v>100980.43329886247</v>
      </c>
      <c r="M322" s="101">
        <f>IFERROR(J322/$R$57,0)</f>
        <v>5.0333125130127006E-2</v>
      </c>
      <c r="P322" s="46"/>
      <c r="Q322" s="46"/>
      <c r="R322" s="46"/>
    </row>
    <row r="323" spans="2:18" s="18" customFormat="1" ht="13.5" customHeight="1">
      <c r="B323" s="269"/>
      <c r="C323" s="297"/>
      <c r="D323" s="305"/>
      <c r="E323" s="131">
        <v>2</v>
      </c>
      <c r="F323" s="134" t="s">
        <v>237</v>
      </c>
      <c r="G323" s="32" t="s">
        <v>243</v>
      </c>
      <c r="H323" s="152">
        <v>95923546</v>
      </c>
      <c r="I323" s="28">
        <f t="shared" ref="I323" si="580">IFERROR(H323/H327,"-")</f>
        <v>0.15383658789718385</v>
      </c>
      <c r="J323" s="140">
        <v>1600</v>
      </c>
      <c r="K323" s="28">
        <f t="shared" ref="K323" si="581">IFERROR(J323/J327,"-")</f>
        <v>0.73026015518028298</v>
      </c>
      <c r="L323" s="140">
        <f t="shared" si="478"/>
        <v>59952.216249999998</v>
      </c>
      <c r="M323" s="98">
        <f t="shared" ref="M323:M327" si="582">IFERROR(J323/$R$57,0)</f>
        <v>8.3281282531750989E-2</v>
      </c>
      <c r="P323" s="46"/>
      <c r="Q323" s="46"/>
      <c r="R323" s="46"/>
    </row>
    <row r="324" spans="2:18" s="18" customFormat="1" ht="13.5" customHeight="1">
      <c r="B324" s="269"/>
      <c r="C324" s="297"/>
      <c r="D324" s="305"/>
      <c r="E324" s="131">
        <v>3</v>
      </c>
      <c r="F324" s="134" t="s">
        <v>239</v>
      </c>
      <c r="G324" s="33" t="s">
        <v>245</v>
      </c>
      <c r="H324" s="152">
        <v>60734795</v>
      </c>
      <c r="I324" s="28">
        <f t="shared" ref="I324" si="583">IFERROR(H324/H327,"-")</f>
        <v>9.7402921587520785E-2</v>
      </c>
      <c r="J324" s="140">
        <v>1336</v>
      </c>
      <c r="K324" s="28">
        <f t="shared" ref="K324" si="584">IFERROR(J324/J327,"-")</f>
        <v>0.60976722957553631</v>
      </c>
      <c r="L324" s="140">
        <f t="shared" si="478"/>
        <v>45460.17589820359</v>
      </c>
      <c r="M324" s="98">
        <f t="shared" si="582"/>
        <v>6.9539870914012078E-2</v>
      </c>
      <c r="P324" s="46"/>
      <c r="Q324" s="46"/>
      <c r="R324" s="46"/>
    </row>
    <row r="325" spans="2:18" s="18" customFormat="1" ht="13.5" customHeight="1">
      <c r="B325" s="269"/>
      <c r="C325" s="297"/>
      <c r="D325" s="305"/>
      <c r="E325" s="131">
        <v>4</v>
      </c>
      <c r="F325" s="134" t="s">
        <v>242</v>
      </c>
      <c r="G325" s="33" t="s">
        <v>248</v>
      </c>
      <c r="H325" s="152">
        <v>48730403</v>
      </c>
      <c r="I325" s="28">
        <f t="shared" ref="I325" si="585">IFERROR(H325/H327,"-")</f>
        <v>7.8150977908747157E-2</v>
      </c>
      <c r="J325" s="140">
        <v>835</v>
      </c>
      <c r="K325" s="28">
        <f t="shared" ref="K325" si="586">IFERROR(J325/J327,"-")</f>
        <v>0.38110451848471016</v>
      </c>
      <c r="L325" s="140">
        <f t="shared" si="478"/>
        <v>58359.764071856291</v>
      </c>
      <c r="M325" s="98">
        <f t="shared" si="582"/>
        <v>4.346241932125755E-2</v>
      </c>
      <c r="P325" s="46"/>
      <c r="Q325" s="46"/>
      <c r="R325" s="46"/>
    </row>
    <row r="326" spans="2:18" s="18" customFormat="1" ht="13.5" customHeight="1">
      <c r="B326" s="269"/>
      <c r="C326" s="297"/>
      <c r="D326" s="305"/>
      <c r="E326" s="132">
        <v>5</v>
      </c>
      <c r="F326" s="135" t="s">
        <v>240</v>
      </c>
      <c r="G326" s="34" t="s">
        <v>246</v>
      </c>
      <c r="H326" s="153">
        <v>46849715</v>
      </c>
      <c r="I326" s="45">
        <f t="shared" ref="I326" si="587">IFERROR(H326/H327,"-")</f>
        <v>7.5134840194038627E-2</v>
      </c>
      <c r="J326" s="141">
        <v>482</v>
      </c>
      <c r="K326" s="45">
        <f t="shared" ref="K326" si="588">IFERROR(J326/J327,"-")</f>
        <v>0.21999087174806026</v>
      </c>
      <c r="L326" s="141">
        <f t="shared" si="478"/>
        <v>97198.578838174275</v>
      </c>
      <c r="M326" s="99">
        <f t="shared" si="582"/>
        <v>2.5088486362689986E-2</v>
      </c>
      <c r="P326" s="46"/>
      <c r="Q326" s="46"/>
      <c r="R326" s="46"/>
    </row>
    <row r="327" spans="2:18" s="18" customFormat="1" ht="13.5" customHeight="1">
      <c r="B327" s="270"/>
      <c r="C327" s="298"/>
      <c r="D327" s="306"/>
      <c r="E327" s="143" t="s">
        <v>188</v>
      </c>
      <c r="F327" s="146"/>
      <c r="G327" s="149"/>
      <c r="H327" s="154">
        <v>623541820</v>
      </c>
      <c r="I327" s="29" t="s">
        <v>181</v>
      </c>
      <c r="J327" s="192">
        <v>2191</v>
      </c>
      <c r="K327" s="29" t="s">
        <v>116</v>
      </c>
      <c r="L327" s="142">
        <f t="shared" si="478"/>
        <v>284592.34139662253</v>
      </c>
      <c r="M327" s="100">
        <f t="shared" si="582"/>
        <v>0.11404330626691651</v>
      </c>
      <c r="P327" s="46"/>
      <c r="Q327" s="46"/>
      <c r="R327" s="46"/>
    </row>
    <row r="328" spans="2:18" s="18" customFormat="1" ht="13.5" customHeight="1">
      <c r="B328" s="295">
        <v>55</v>
      </c>
      <c r="C328" s="296" t="s">
        <v>19</v>
      </c>
      <c r="D328" s="299">
        <f>VLOOKUP(C328,'市区町村別_在宅(医科)'!$C$7:$BO$80,65,0)</f>
        <v>20118</v>
      </c>
      <c r="E328" s="130">
        <v>1</v>
      </c>
      <c r="F328" s="133" t="s">
        <v>237</v>
      </c>
      <c r="G328" s="136" t="s">
        <v>243</v>
      </c>
      <c r="H328" s="215">
        <v>72214809</v>
      </c>
      <c r="I328" s="27">
        <f t="shared" ref="I328" si="589">IFERROR(H328/H333,"-")</f>
        <v>0.15050322689233742</v>
      </c>
      <c r="J328" s="139">
        <v>1226</v>
      </c>
      <c r="K328" s="27">
        <f t="shared" ref="K328" si="590">IFERROR(J328/J333,"-")</f>
        <v>0.70459770114942533</v>
      </c>
      <c r="L328" s="139">
        <f t="shared" si="478"/>
        <v>58902.780587275694</v>
      </c>
      <c r="M328" s="101">
        <f>IFERROR(J328/$R$58,0)</f>
        <v>6.0940451337111047E-2</v>
      </c>
      <c r="P328" s="46"/>
      <c r="Q328" s="46"/>
      <c r="R328" s="46"/>
    </row>
    <row r="329" spans="2:18" s="18" customFormat="1" ht="13.5" customHeight="1">
      <c r="B329" s="269"/>
      <c r="C329" s="297"/>
      <c r="D329" s="305"/>
      <c r="E329" s="131">
        <v>2</v>
      </c>
      <c r="F329" s="134" t="s">
        <v>238</v>
      </c>
      <c r="G329" s="32" t="s">
        <v>244</v>
      </c>
      <c r="H329" s="152">
        <v>66386196</v>
      </c>
      <c r="I329" s="28">
        <f t="shared" ref="I329" si="591">IFERROR(H329/H333,"-")</f>
        <v>0.13835578681800825</v>
      </c>
      <c r="J329" s="140">
        <v>849</v>
      </c>
      <c r="K329" s="28">
        <f t="shared" ref="K329" si="592">IFERROR(J329/J333,"-")</f>
        <v>0.4879310344827586</v>
      </c>
      <c r="L329" s="140">
        <f t="shared" si="478"/>
        <v>78193.399293286217</v>
      </c>
      <c r="M329" s="98">
        <f t="shared" ref="M329:M333" si="593">IFERROR(J329/$R$58,0)</f>
        <v>4.2201014017297943E-2</v>
      </c>
      <c r="P329" s="46"/>
      <c r="Q329" s="46"/>
      <c r="R329" s="46"/>
    </row>
    <row r="330" spans="2:18" s="18" customFormat="1" ht="13.5" customHeight="1">
      <c r="B330" s="269"/>
      <c r="C330" s="297"/>
      <c r="D330" s="305"/>
      <c r="E330" s="131">
        <v>3</v>
      </c>
      <c r="F330" s="134" t="s">
        <v>239</v>
      </c>
      <c r="G330" s="33" t="s">
        <v>245</v>
      </c>
      <c r="H330" s="152">
        <v>44915858</v>
      </c>
      <c r="I330" s="28">
        <f t="shared" ref="I330" si="594">IFERROR(H330/H333,"-")</f>
        <v>9.3609353278743826E-2</v>
      </c>
      <c r="J330" s="140">
        <v>1085</v>
      </c>
      <c r="K330" s="28">
        <f t="shared" ref="K330" si="595">IFERROR(J330/J333,"-")</f>
        <v>0.62356321839080464</v>
      </c>
      <c r="L330" s="140">
        <f t="shared" ref="L330:L393" si="596">IFERROR(H330/J330,"-")</f>
        <v>41397.104147465441</v>
      </c>
      <c r="M330" s="98">
        <f t="shared" si="593"/>
        <v>5.3931802366040359E-2</v>
      </c>
      <c r="P330" s="46"/>
      <c r="Q330" s="46"/>
      <c r="R330" s="46"/>
    </row>
    <row r="331" spans="2:18" s="18" customFormat="1" ht="13.5" customHeight="1">
      <c r="B331" s="269"/>
      <c r="C331" s="297"/>
      <c r="D331" s="305"/>
      <c r="E331" s="131">
        <v>4</v>
      </c>
      <c r="F331" s="134" t="s">
        <v>242</v>
      </c>
      <c r="G331" s="33" t="s">
        <v>248</v>
      </c>
      <c r="H331" s="152">
        <v>38268526</v>
      </c>
      <c r="I331" s="28">
        <f t="shared" ref="I331" si="597">IFERROR(H331/H333,"-")</f>
        <v>7.9755617042666607E-2</v>
      </c>
      <c r="J331" s="140">
        <v>699</v>
      </c>
      <c r="K331" s="28">
        <f t="shared" ref="K331" si="598">IFERROR(J331/J333,"-")</f>
        <v>0.40172413793103451</v>
      </c>
      <c r="L331" s="140">
        <f t="shared" si="596"/>
        <v>54747.533619456364</v>
      </c>
      <c r="M331" s="98">
        <f t="shared" si="593"/>
        <v>3.4745004473605727E-2</v>
      </c>
      <c r="P331" s="46"/>
      <c r="Q331" s="46"/>
      <c r="R331" s="46"/>
    </row>
    <row r="332" spans="2:18" s="18" customFormat="1" ht="13.5" customHeight="1">
      <c r="B332" s="269"/>
      <c r="C332" s="297"/>
      <c r="D332" s="305"/>
      <c r="E332" s="132">
        <v>5</v>
      </c>
      <c r="F332" s="135" t="s">
        <v>241</v>
      </c>
      <c r="G332" s="34" t="s">
        <v>247</v>
      </c>
      <c r="H332" s="153">
        <v>37822887</v>
      </c>
      <c r="I332" s="45">
        <f t="shared" ref="I332" si="599">IFERROR(H332/H333,"-")</f>
        <v>7.8826858683296377E-2</v>
      </c>
      <c r="J332" s="141">
        <v>662</v>
      </c>
      <c r="K332" s="45">
        <f t="shared" ref="K332" si="600">IFERROR(J332/J333,"-")</f>
        <v>0.38045977011494253</v>
      </c>
      <c r="L332" s="141">
        <f t="shared" si="596"/>
        <v>57134.270392749248</v>
      </c>
      <c r="M332" s="99">
        <f t="shared" si="593"/>
        <v>3.2905855452828314E-2</v>
      </c>
      <c r="P332" s="46"/>
      <c r="Q332" s="46"/>
      <c r="R332" s="46"/>
    </row>
    <row r="333" spans="2:18" s="18" customFormat="1" ht="13.5" customHeight="1">
      <c r="B333" s="270"/>
      <c r="C333" s="298"/>
      <c r="D333" s="306"/>
      <c r="E333" s="143" t="s">
        <v>188</v>
      </c>
      <c r="F333" s="146"/>
      <c r="G333" s="149"/>
      <c r="H333" s="154">
        <v>479822330</v>
      </c>
      <c r="I333" s="29" t="s">
        <v>181</v>
      </c>
      <c r="J333" s="192">
        <v>1740</v>
      </c>
      <c r="K333" s="29" t="s">
        <v>116</v>
      </c>
      <c r="L333" s="142">
        <f t="shared" si="596"/>
        <v>275759.95977011492</v>
      </c>
      <c r="M333" s="100">
        <f t="shared" si="593"/>
        <v>8.6489710706829703E-2</v>
      </c>
      <c r="P333" s="46"/>
      <c r="Q333" s="46"/>
      <c r="R333" s="46"/>
    </row>
    <row r="334" spans="2:18" s="18" customFormat="1" ht="13.5" customHeight="1">
      <c r="B334" s="295">
        <v>56</v>
      </c>
      <c r="C334" s="296" t="s">
        <v>12</v>
      </c>
      <c r="D334" s="299">
        <f>VLOOKUP(C334,'市区町村別_在宅(医科)'!$C$7:$BO$80,65,0)</f>
        <v>12664</v>
      </c>
      <c r="E334" s="130">
        <v>1</v>
      </c>
      <c r="F334" s="133" t="s">
        <v>237</v>
      </c>
      <c r="G334" s="136" t="s">
        <v>243</v>
      </c>
      <c r="H334" s="215">
        <v>52848319</v>
      </c>
      <c r="I334" s="27">
        <f t="shared" ref="I334" si="601">IFERROR(H334/H339,"-")</f>
        <v>0.15319621087484195</v>
      </c>
      <c r="J334" s="139">
        <v>896</v>
      </c>
      <c r="K334" s="27">
        <f t="shared" ref="K334" si="602">IFERROR(J334/J339,"-")</f>
        <v>0.68085106382978722</v>
      </c>
      <c r="L334" s="139">
        <f t="shared" si="596"/>
        <v>58982.498883928572</v>
      </c>
      <c r="M334" s="101">
        <f>IFERROR(J334/$R$59,0)</f>
        <v>7.0751737207833232E-2</v>
      </c>
      <c r="P334" s="46"/>
      <c r="Q334" s="46"/>
      <c r="R334" s="46"/>
    </row>
    <row r="335" spans="2:18" s="18" customFormat="1" ht="13.5" customHeight="1">
      <c r="B335" s="269"/>
      <c r="C335" s="297"/>
      <c r="D335" s="305"/>
      <c r="E335" s="131">
        <v>2</v>
      </c>
      <c r="F335" s="134" t="s">
        <v>238</v>
      </c>
      <c r="G335" s="32" t="s">
        <v>244</v>
      </c>
      <c r="H335" s="152">
        <v>45349552</v>
      </c>
      <c r="I335" s="28">
        <f t="shared" ref="I335" si="603">IFERROR(H335/H339,"-")</f>
        <v>0.1314588555081877</v>
      </c>
      <c r="J335" s="140">
        <v>601</v>
      </c>
      <c r="K335" s="28">
        <f t="shared" ref="K335" si="604">IFERROR(J335/J339,"-")</f>
        <v>0.45668693009118538</v>
      </c>
      <c r="L335" s="140">
        <f t="shared" si="596"/>
        <v>75456.825291181362</v>
      </c>
      <c r="M335" s="98">
        <f t="shared" ref="M335:M339" si="605">IFERROR(J335/$R$59,0)</f>
        <v>4.7457359444093496E-2</v>
      </c>
      <c r="P335" s="46"/>
      <c r="Q335" s="46"/>
      <c r="R335" s="46"/>
    </row>
    <row r="336" spans="2:18" s="18" customFormat="1" ht="13.5" customHeight="1">
      <c r="B336" s="269"/>
      <c r="C336" s="297"/>
      <c r="D336" s="305"/>
      <c r="E336" s="131">
        <v>3</v>
      </c>
      <c r="F336" s="134" t="s">
        <v>239</v>
      </c>
      <c r="G336" s="33" t="s">
        <v>245</v>
      </c>
      <c r="H336" s="152">
        <v>29764326</v>
      </c>
      <c r="I336" s="28">
        <f t="shared" ref="I336" si="606">IFERROR(H336/H339,"-")</f>
        <v>8.6280548723669748E-2</v>
      </c>
      <c r="J336" s="140">
        <v>785</v>
      </c>
      <c r="K336" s="28">
        <f t="shared" ref="K336" si="607">IFERROR(J336/J339,"-")</f>
        <v>0.59650455927051671</v>
      </c>
      <c r="L336" s="140">
        <f t="shared" si="596"/>
        <v>37916.338853503185</v>
      </c>
      <c r="M336" s="98">
        <f t="shared" si="605"/>
        <v>6.1986734049273531E-2</v>
      </c>
      <c r="P336" s="46"/>
      <c r="Q336" s="46"/>
      <c r="R336" s="46"/>
    </row>
    <row r="337" spans="2:18" s="18" customFormat="1" ht="13.5" customHeight="1">
      <c r="B337" s="269"/>
      <c r="C337" s="297"/>
      <c r="D337" s="305"/>
      <c r="E337" s="131">
        <v>4</v>
      </c>
      <c r="F337" s="134" t="s">
        <v>241</v>
      </c>
      <c r="G337" s="33" t="s">
        <v>247</v>
      </c>
      <c r="H337" s="152">
        <v>25607626</v>
      </c>
      <c r="I337" s="28">
        <f t="shared" ref="I337" si="608">IFERROR(H337/H339,"-")</f>
        <v>7.4231145794818668E-2</v>
      </c>
      <c r="J337" s="140">
        <v>475</v>
      </c>
      <c r="K337" s="28">
        <f t="shared" ref="K337" si="609">IFERROR(J337/J339,"-")</f>
        <v>0.36094224924012158</v>
      </c>
      <c r="L337" s="140">
        <f t="shared" si="596"/>
        <v>53910.79157894737</v>
      </c>
      <c r="M337" s="98">
        <f t="shared" si="605"/>
        <v>3.7507896399241944E-2</v>
      </c>
      <c r="P337" s="46"/>
      <c r="Q337" s="46"/>
      <c r="R337" s="46"/>
    </row>
    <row r="338" spans="2:18" s="18" customFormat="1" ht="13.5" customHeight="1">
      <c r="B338" s="269"/>
      <c r="C338" s="297"/>
      <c r="D338" s="305"/>
      <c r="E338" s="132">
        <v>5</v>
      </c>
      <c r="F338" s="135" t="s">
        <v>242</v>
      </c>
      <c r="G338" s="34" t="s">
        <v>248</v>
      </c>
      <c r="H338" s="153">
        <v>24647058</v>
      </c>
      <c r="I338" s="45">
        <f t="shared" ref="I338" si="610">IFERROR(H338/H339,"-")</f>
        <v>7.1446660296091175E-2</v>
      </c>
      <c r="J338" s="141">
        <v>518</v>
      </c>
      <c r="K338" s="45">
        <f t="shared" ref="K338" si="611">IFERROR(J338/J339,"-")</f>
        <v>0.39361702127659576</v>
      </c>
      <c r="L338" s="141">
        <f t="shared" si="596"/>
        <v>47581.193050193047</v>
      </c>
      <c r="M338" s="99">
        <f t="shared" si="605"/>
        <v>4.0903348073278584E-2</v>
      </c>
      <c r="P338" s="46"/>
      <c r="Q338" s="46"/>
      <c r="R338" s="46"/>
    </row>
    <row r="339" spans="2:18" s="18" customFormat="1" ht="13.5" customHeight="1">
      <c r="B339" s="270"/>
      <c r="C339" s="298"/>
      <c r="D339" s="306"/>
      <c r="E339" s="143" t="s">
        <v>188</v>
      </c>
      <c r="F339" s="146"/>
      <c r="G339" s="149"/>
      <c r="H339" s="154">
        <v>344971450</v>
      </c>
      <c r="I339" s="29" t="s">
        <v>181</v>
      </c>
      <c r="J339" s="192">
        <v>1316</v>
      </c>
      <c r="K339" s="29" t="s">
        <v>116</v>
      </c>
      <c r="L339" s="142">
        <f t="shared" si="596"/>
        <v>262136.36018237082</v>
      </c>
      <c r="M339" s="100">
        <f t="shared" si="605"/>
        <v>0.10391661402400505</v>
      </c>
      <c r="P339" s="46"/>
      <c r="Q339" s="46"/>
      <c r="R339" s="46"/>
    </row>
    <row r="340" spans="2:18" s="18" customFormat="1" ht="13.5" customHeight="1">
      <c r="B340" s="295">
        <v>57</v>
      </c>
      <c r="C340" s="296" t="s">
        <v>51</v>
      </c>
      <c r="D340" s="299">
        <f>VLOOKUP(C340,'市区町村別_在宅(医科)'!$C$7:$BO$80,65,0)</f>
        <v>9154</v>
      </c>
      <c r="E340" s="130">
        <v>1</v>
      </c>
      <c r="F340" s="133" t="s">
        <v>238</v>
      </c>
      <c r="G340" s="136" t="s">
        <v>244</v>
      </c>
      <c r="H340" s="215">
        <v>58239607</v>
      </c>
      <c r="I340" s="27">
        <f t="shared" ref="I340" si="612">IFERROR(H340/H345,"-")</f>
        <v>0.15639132057759808</v>
      </c>
      <c r="J340" s="139">
        <v>523</v>
      </c>
      <c r="K340" s="27">
        <f t="shared" ref="K340" si="613">IFERROR(J340/J345,"-")</f>
        <v>0.48158379373848986</v>
      </c>
      <c r="L340" s="139">
        <f t="shared" si="596"/>
        <v>111356.80114722754</v>
      </c>
      <c r="M340" s="101">
        <f>IFERROR(J340/$R$60,0)</f>
        <v>5.7133493554730172E-2</v>
      </c>
      <c r="P340" s="46"/>
      <c r="Q340" s="46"/>
      <c r="R340" s="46"/>
    </row>
    <row r="341" spans="2:18" s="18" customFormat="1" ht="13.5" customHeight="1">
      <c r="B341" s="269"/>
      <c r="C341" s="297"/>
      <c r="D341" s="305"/>
      <c r="E341" s="131">
        <v>2</v>
      </c>
      <c r="F341" s="134" t="s">
        <v>237</v>
      </c>
      <c r="G341" s="32" t="s">
        <v>243</v>
      </c>
      <c r="H341" s="152">
        <v>50670036</v>
      </c>
      <c r="I341" s="28">
        <f t="shared" ref="I341" si="614">IFERROR(H341/H345,"-")</f>
        <v>0.13606468607788572</v>
      </c>
      <c r="J341" s="140">
        <v>804</v>
      </c>
      <c r="K341" s="28">
        <f t="shared" ref="K341" si="615">IFERROR(J341/J345,"-")</f>
        <v>0.74033149171270718</v>
      </c>
      <c r="L341" s="140">
        <f t="shared" si="596"/>
        <v>63022.432835820895</v>
      </c>
      <c r="M341" s="98">
        <f t="shared" ref="M341:M345" si="616">IFERROR(J341/$R$60,0)</f>
        <v>8.7830456630980991E-2</v>
      </c>
      <c r="P341" s="46"/>
      <c r="Q341" s="46"/>
      <c r="R341" s="46"/>
    </row>
    <row r="342" spans="2:18" s="18" customFormat="1" ht="13.5" customHeight="1">
      <c r="B342" s="269"/>
      <c r="C342" s="297"/>
      <c r="D342" s="305"/>
      <c r="E342" s="131">
        <v>3</v>
      </c>
      <c r="F342" s="134" t="s">
        <v>239</v>
      </c>
      <c r="G342" s="33" t="s">
        <v>245</v>
      </c>
      <c r="H342" s="152">
        <v>30148941</v>
      </c>
      <c r="I342" s="28">
        <f t="shared" ref="I342" si="617">IFERROR(H342/H345,"-")</f>
        <v>8.0959212121848464E-2</v>
      </c>
      <c r="J342" s="140">
        <v>699</v>
      </c>
      <c r="K342" s="28">
        <f t="shared" ref="K342" si="618">IFERROR(J342/J345,"-")</f>
        <v>0.64364640883977897</v>
      </c>
      <c r="L342" s="140">
        <f t="shared" si="596"/>
        <v>43131.5321888412</v>
      </c>
      <c r="M342" s="98">
        <f t="shared" si="616"/>
        <v>7.6360061175442431E-2</v>
      </c>
      <c r="P342" s="46"/>
      <c r="Q342" s="46"/>
      <c r="R342" s="46"/>
    </row>
    <row r="343" spans="2:18" s="18" customFormat="1" ht="13.5" customHeight="1">
      <c r="B343" s="269"/>
      <c r="C343" s="297"/>
      <c r="D343" s="305"/>
      <c r="E343" s="131">
        <v>4</v>
      </c>
      <c r="F343" s="134" t="s">
        <v>240</v>
      </c>
      <c r="G343" s="33" t="s">
        <v>246</v>
      </c>
      <c r="H343" s="152">
        <v>28939508</v>
      </c>
      <c r="I343" s="28">
        <f t="shared" ref="I343" si="619">IFERROR(H343/H345,"-")</f>
        <v>7.7711511222697024E-2</v>
      </c>
      <c r="J343" s="140">
        <v>249</v>
      </c>
      <c r="K343" s="28">
        <f t="shared" ref="K343" si="620">IFERROR(J343/J345,"-")</f>
        <v>0.2292817679558011</v>
      </c>
      <c r="L343" s="140">
        <f t="shared" si="596"/>
        <v>116222.92369477912</v>
      </c>
      <c r="M343" s="98">
        <f t="shared" si="616"/>
        <v>2.7201223508848592E-2</v>
      </c>
      <c r="P343" s="46"/>
      <c r="Q343" s="46"/>
      <c r="R343" s="46"/>
    </row>
    <row r="344" spans="2:18" s="18" customFormat="1" ht="13.5" customHeight="1">
      <c r="B344" s="269"/>
      <c r="C344" s="297"/>
      <c r="D344" s="305"/>
      <c r="E344" s="132">
        <v>5</v>
      </c>
      <c r="F344" s="135" t="s">
        <v>253</v>
      </c>
      <c r="G344" s="34" t="s">
        <v>259</v>
      </c>
      <c r="H344" s="153">
        <v>28014451</v>
      </c>
      <c r="I344" s="45">
        <f t="shared" ref="I344" si="621">IFERROR(H344/H345,"-")</f>
        <v>7.5227447656822502E-2</v>
      </c>
      <c r="J344" s="141">
        <v>174</v>
      </c>
      <c r="K344" s="45">
        <f t="shared" ref="K344" si="622">IFERROR(J344/J345,"-")</f>
        <v>0.16022099447513813</v>
      </c>
      <c r="L344" s="141">
        <f t="shared" si="596"/>
        <v>161002.591954023</v>
      </c>
      <c r="M344" s="99">
        <f t="shared" si="616"/>
        <v>1.9008083897749616E-2</v>
      </c>
      <c r="P344" s="46"/>
      <c r="Q344" s="46"/>
      <c r="R344" s="46"/>
    </row>
    <row r="345" spans="2:18" s="18" customFormat="1" ht="13.5" customHeight="1">
      <c r="B345" s="270"/>
      <c r="C345" s="298"/>
      <c r="D345" s="306"/>
      <c r="E345" s="143" t="s">
        <v>188</v>
      </c>
      <c r="F345" s="146"/>
      <c r="G345" s="149"/>
      <c r="H345" s="154">
        <v>372396670</v>
      </c>
      <c r="I345" s="29" t="s">
        <v>181</v>
      </c>
      <c r="J345" s="192">
        <v>1086</v>
      </c>
      <c r="K345" s="29" t="s">
        <v>116</v>
      </c>
      <c r="L345" s="142">
        <f t="shared" si="596"/>
        <v>342906.69429097604</v>
      </c>
      <c r="M345" s="100">
        <f t="shared" si="616"/>
        <v>0.11863666156871314</v>
      </c>
      <c r="P345" s="46"/>
      <c r="Q345" s="46"/>
      <c r="R345" s="46"/>
    </row>
    <row r="346" spans="2:18" s="18" customFormat="1" ht="13.5" customHeight="1">
      <c r="B346" s="295">
        <v>58</v>
      </c>
      <c r="C346" s="296" t="s">
        <v>31</v>
      </c>
      <c r="D346" s="299">
        <f>VLOOKUP(C346,'市区町村別_在宅(医科)'!$C$7:$BO$80,65,0)</f>
        <v>10701</v>
      </c>
      <c r="E346" s="130">
        <v>1</v>
      </c>
      <c r="F346" s="133" t="s">
        <v>238</v>
      </c>
      <c r="G346" s="136" t="s">
        <v>244</v>
      </c>
      <c r="H346" s="215">
        <v>65869887</v>
      </c>
      <c r="I346" s="27">
        <f t="shared" ref="I346" si="623">IFERROR(H346/H351,"-")</f>
        <v>0.16281618298246883</v>
      </c>
      <c r="J346" s="139">
        <v>623</v>
      </c>
      <c r="K346" s="27">
        <f t="shared" ref="K346" si="624">IFERROR(J346/J351,"-")</f>
        <v>0.47886241352805536</v>
      </c>
      <c r="L346" s="139">
        <f t="shared" si="596"/>
        <v>105730.15569823435</v>
      </c>
      <c r="M346" s="101">
        <f>IFERROR(J346/$R$61,0)</f>
        <v>5.8218858050649469E-2</v>
      </c>
      <c r="P346" s="46"/>
      <c r="Q346" s="46"/>
      <c r="R346" s="46"/>
    </row>
    <row r="347" spans="2:18" s="18" customFormat="1" ht="13.5" customHeight="1">
      <c r="B347" s="269"/>
      <c r="C347" s="297"/>
      <c r="D347" s="305"/>
      <c r="E347" s="131">
        <v>2</v>
      </c>
      <c r="F347" s="134" t="s">
        <v>237</v>
      </c>
      <c r="G347" s="32" t="s">
        <v>243</v>
      </c>
      <c r="H347" s="152">
        <v>60724683</v>
      </c>
      <c r="I347" s="28">
        <f t="shared" ref="I347" si="625">IFERROR(H347/H351,"-")</f>
        <v>0.15009834613623088</v>
      </c>
      <c r="J347" s="140">
        <v>925</v>
      </c>
      <c r="K347" s="28">
        <f t="shared" ref="K347" si="626">IFERROR(J347/J351,"-")</f>
        <v>0.71099154496541117</v>
      </c>
      <c r="L347" s="140">
        <f t="shared" si="596"/>
        <v>65648.305945945947</v>
      </c>
      <c r="M347" s="98">
        <f t="shared" ref="M347:M351" si="627">IFERROR(J347/$R$61,0)</f>
        <v>8.6440519577609565E-2</v>
      </c>
      <c r="P347" s="46"/>
      <c r="Q347" s="46"/>
      <c r="R347" s="46"/>
    </row>
    <row r="348" spans="2:18" s="18" customFormat="1" ht="13.5" customHeight="1">
      <c r="B348" s="269"/>
      <c r="C348" s="297"/>
      <c r="D348" s="305"/>
      <c r="E348" s="131">
        <v>3</v>
      </c>
      <c r="F348" s="134" t="s">
        <v>241</v>
      </c>
      <c r="G348" s="33" t="s">
        <v>247</v>
      </c>
      <c r="H348" s="152">
        <v>42717513</v>
      </c>
      <c r="I348" s="28">
        <f t="shared" ref="I348" si="628">IFERROR(H348/H351,"-")</f>
        <v>0.1055884977176899</v>
      </c>
      <c r="J348" s="140">
        <v>469</v>
      </c>
      <c r="K348" s="28">
        <f t="shared" ref="K348" si="629">IFERROR(J348/J351,"-")</f>
        <v>0.36049192928516527</v>
      </c>
      <c r="L348" s="140">
        <f t="shared" si="596"/>
        <v>91082.117270788905</v>
      </c>
      <c r="M348" s="98">
        <f t="shared" si="627"/>
        <v>4.3827679656106906E-2</v>
      </c>
      <c r="P348" s="46"/>
      <c r="Q348" s="46"/>
      <c r="R348" s="46"/>
    </row>
    <row r="349" spans="2:18" s="18" customFormat="1" ht="13.5" customHeight="1">
      <c r="B349" s="269"/>
      <c r="C349" s="297"/>
      <c r="D349" s="305"/>
      <c r="E349" s="131">
        <v>4</v>
      </c>
      <c r="F349" s="134" t="s">
        <v>239</v>
      </c>
      <c r="G349" s="33" t="s">
        <v>245</v>
      </c>
      <c r="H349" s="152">
        <v>37991761</v>
      </c>
      <c r="I349" s="28">
        <f t="shared" ref="I349" si="630">IFERROR(H349/H351,"-")</f>
        <v>9.3907455933577411E-2</v>
      </c>
      <c r="J349" s="140">
        <v>807</v>
      </c>
      <c r="K349" s="28">
        <f t="shared" ref="K349" si="631">IFERROR(J349/J351,"-")</f>
        <v>0.62029208301306682</v>
      </c>
      <c r="L349" s="140">
        <f t="shared" si="596"/>
        <v>47077.770755885998</v>
      </c>
      <c r="M349" s="98">
        <f t="shared" si="627"/>
        <v>7.5413512755817216E-2</v>
      </c>
      <c r="P349" s="46"/>
      <c r="Q349" s="46"/>
      <c r="R349" s="46"/>
    </row>
    <row r="350" spans="2:18" s="18" customFormat="1" ht="13.5" customHeight="1">
      <c r="B350" s="269"/>
      <c r="C350" s="297"/>
      <c r="D350" s="305"/>
      <c r="E350" s="132">
        <v>5</v>
      </c>
      <c r="F350" s="135" t="s">
        <v>240</v>
      </c>
      <c r="G350" s="34" t="s">
        <v>246</v>
      </c>
      <c r="H350" s="153">
        <v>28871026</v>
      </c>
      <c r="I350" s="45">
        <f t="shared" ref="I350" si="632">IFERROR(H350/H351,"-")</f>
        <v>7.1362962139400896E-2</v>
      </c>
      <c r="J350" s="141">
        <v>271</v>
      </c>
      <c r="K350" s="45">
        <f t="shared" ref="K350" si="633">IFERROR(J350/J351,"-")</f>
        <v>0.20830130668716371</v>
      </c>
      <c r="L350" s="141">
        <f t="shared" si="596"/>
        <v>106535.15129151291</v>
      </c>
      <c r="M350" s="99">
        <f t="shared" si="627"/>
        <v>2.5324736005980751E-2</v>
      </c>
      <c r="P350" s="46"/>
      <c r="Q350" s="46"/>
      <c r="R350" s="46"/>
    </row>
    <row r="351" spans="2:18" s="18" customFormat="1" ht="13.5" customHeight="1">
      <c r="B351" s="270"/>
      <c r="C351" s="298"/>
      <c r="D351" s="306"/>
      <c r="E351" s="143" t="s">
        <v>188</v>
      </c>
      <c r="F351" s="146"/>
      <c r="G351" s="149"/>
      <c r="H351" s="154">
        <v>404565970</v>
      </c>
      <c r="I351" s="29" t="s">
        <v>181</v>
      </c>
      <c r="J351" s="192">
        <v>1301</v>
      </c>
      <c r="K351" s="29" t="s">
        <v>116</v>
      </c>
      <c r="L351" s="142">
        <f t="shared" si="596"/>
        <v>310965.38816295157</v>
      </c>
      <c r="M351" s="100">
        <f t="shared" si="627"/>
        <v>0.12157742267077844</v>
      </c>
      <c r="P351" s="46"/>
      <c r="Q351" s="46"/>
      <c r="R351" s="46"/>
    </row>
    <row r="352" spans="2:18" s="18" customFormat="1" ht="13.5" customHeight="1">
      <c r="B352" s="295">
        <v>59</v>
      </c>
      <c r="C352" s="296" t="s">
        <v>25</v>
      </c>
      <c r="D352" s="299">
        <f>VLOOKUP(C352,'市区町村別_在宅(医科)'!$C$7:$BO$80,65,0)</f>
        <v>76479</v>
      </c>
      <c r="E352" s="130">
        <v>1</v>
      </c>
      <c r="F352" s="133" t="s">
        <v>237</v>
      </c>
      <c r="G352" s="136" t="s">
        <v>243</v>
      </c>
      <c r="H352" s="215">
        <v>401664434</v>
      </c>
      <c r="I352" s="27">
        <f t="shared" ref="I352" si="634">IFERROR(H352/H357,"-")</f>
        <v>0.14300696623085105</v>
      </c>
      <c r="J352" s="139">
        <v>6393</v>
      </c>
      <c r="K352" s="27">
        <f t="shared" ref="K352" si="635">IFERROR(J352/J357,"-")</f>
        <v>0.70883689987803522</v>
      </c>
      <c r="L352" s="139">
        <f t="shared" si="596"/>
        <v>62828.786798060377</v>
      </c>
      <c r="M352" s="101">
        <f>IFERROR(J352/$R$62,0)</f>
        <v>8.3591574157611898E-2</v>
      </c>
      <c r="P352" s="46"/>
      <c r="Q352" s="46"/>
      <c r="R352" s="46"/>
    </row>
    <row r="353" spans="2:18" s="18" customFormat="1" ht="13.5" customHeight="1">
      <c r="B353" s="269"/>
      <c r="C353" s="297"/>
      <c r="D353" s="305"/>
      <c r="E353" s="131">
        <v>2</v>
      </c>
      <c r="F353" s="134" t="s">
        <v>238</v>
      </c>
      <c r="G353" s="32" t="s">
        <v>244</v>
      </c>
      <c r="H353" s="152">
        <v>398775236</v>
      </c>
      <c r="I353" s="28">
        <f t="shared" ref="I353" si="636">IFERROR(H353/H357,"-")</f>
        <v>0.14197830796328773</v>
      </c>
      <c r="J353" s="140">
        <v>4234</v>
      </c>
      <c r="K353" s="28">
        <f t="shared" ref="K353" si="637">IFERROR(J353/J357,"-")</f>
        <v>0.46945337620578781</v>
      </c>
      <c r="L353" s="140">
        <f t="shared" si="596"/>
        <v>94184.042512990083</v>
      </c>
      <c r="M353" s="98">
        <f t="shared" ref="M353:M357" si="638">IFERROR(J353/$R$62,0)</f>
        <v>5.5361602531413853E-2</v>
      </c>
      <c r="P353" s="46"/>
      <c r="Q353" s="46"/>
      <c r="R353" s="46"/>
    </row>
    <row r="354" spans="2:18" s="18" customFormat="1" ht="13.5" customHeight="1">
      <c r="B354" s="269"/>
      <c r="C354" s="297"/>
      <c r="D354" s="305"/>
      <c r="E354" s="131">
        <v>3</v>
      </c>
      <c r="F354" s="134" t="s">
        <v>239</v>
      </c>
      <c r="G354" s="33" t="s">
        <v>245</v>
      </c>
      <c r="H354" s="152">
        <v>246218501</v>
      </c>
      <c r="I354" s="28">
        <f t="shared" ref="I354" si="639">IFERROR(H354/H357,"-")</f>
        <v>8.7662630488010207E-2</v>
      </c>
      <c r="J354" s="140">
        <v>5513</v>
      </c>
      <c r="K354" s="28">
        <f t="shared" ref="K354" si="640">IFERROR(J354/J357,"-")</f>
        <v>0.61126510699634107</v>
      </c>
      <c r="L354" s="140">
        <f t="shared" si="596"/>
        <v>44661.436785779071</v>
      </c>
      <c r="M354" s="98">
        <f t="shared" si="638"/>
        <v>7.2085147556845669E-2</v>
      </c>
      <c r="P354" s="46"/>
      <c r="Q354" s="46"/>
      <c r="R354" s="46"/>
    </row>
    <row r="355" spans="2:18" s="18" customFormat="1" ht="13.5" customHeight="1">
      <c r="B355" s="269"/>
      <c r="C355" s="297"/>
      <c r="D355" s="305"/>
      <c r="E355" s="131">
        <v>4</v>
      </c>
      <c r="F355" s="134" t="s">
        <v>242</v>
      </c>
      <c r="G355" s="33" t="s">
        <v>248</v>
      </c>
      <c r="H355" s="152">
        <v>216732755</v>
      </c>
      <c r="I355" s="28">
        <f t="shared" ref="I355" si="641">IFERROR(H355/H357,"-")</f>
        <v>7.7164645788390399E-2</v>
      </c>
      <c r="J355" s="140">
        <v>3656</v>
      </c>
      <c r="K355" s="28">
        <f t="shared" ref="K355" si="642">IFERROR(J355/J357,"-")</f>
        <v>0.40536644860849319</v>
      </c>
      <c r="L355" s="140">
        <f t="shared" si="596"/>
        <v>59281.388129102845</v>
      </c>
      <c r="M355" s="98">
        <f t="shared" si="638"/>
        <v>4.7803972332274222E-2</v>
      </c>
      <c r="P355" s="46"/>
      <c r="Q355" s="46"/>
      <c r="R355" s="46"/>
    </row>
    <row r="356" spans="2:18" s="18" customFormat="1" ht="13.5" customHeight="1">
      <c r="B356" s="269"/>
      <c r="C356" s="297"/>
      <c r="D356" s="305"/>
      <c r="E356" s="132">
        <v>5</v>
      </c>
      <c r="F356" s="135" t="s">
        <v>241</v>
      </c>
      <c r="G356" s="34" t="s">
        <v>247</v>
      </c>
      <c r="H356" s="153">
        <v>195371438</v>
      </c>
      <c r="I356" s="45">
        <f t="shared" ref="I356" si="643">IFERROR(H356/H357,"-")</f>
        <v>6.955924964105438E-2</v>
      </c>
      <c r="J356" s="141">
        <v>3543</v>
      </c>
      <c r="K356" s="45">
        <f t="shared" ref="K356" si="644">IFERROR(J356/J357,"-")</f>
        <v>0.3928373433861847</v>
      </c>
      <c r="L356" s="141">
        <f t="shared" si="596"/>
        <v>55142.94044594976</v>
      </c>
      <c r="M356" s="99">
        <f t="shared" si="638"/>
        <v>4.6326442552857644E-2</v>
      </c>
      <c r="P356" s="46"/>
      <c r="Q356" s="46"/>
      <c r="R356" s="46"/>
    </row>
    <row r="357" spans="2:18" s="18" customFormat="1" ht="13.5" customHeight="1">
      <c r="B357" s="270"/>
      <c r="C357" s="298"/>
      <c r="D357" s="306"/>
      <c r="E357" s="143" t="s">
        <v>188</v>
      </c>
      <c r="F357" s="146"/>
      <c r="G357" s="149"/>
      <c r="H357" s="154">
        <v>2808705370</v>
      </c>
      <c r="I357" s="29" t="s">
        <v>181</v>
      </c>
      <c r="J357" s="192">
        <v>9019</v>
      </c>
      <c r="K357" s="29" t="s">
        <v>116</v>
      </c>
      <c r="L357" s="142">
        <f t="shared" si="596"/>
        <v>311420.93025834352</v>
      </c>
      <c r="M357" s="100">
        <f t="shared" si="638"/>
        <v>0.11792779717308019</v>
      </c>
      <c r="P357" s="46"/>
      <c r="Q357" s="46"/>
      <c r="R357" s="46"/>
    </row>
    <row r="358" spans="2:18" s="18" customFormat="1" ht="13.5" customHeight="1">
      <c r="B358" s="295">
        <v>60</v>
      </c>
      <c r="C358" s="296" t="s">
        <v>52</v>
      </c>
      <c r="D358" s="299">
        <f>VLOOKUP(C358,'市区町村別_在宅(医科)'!$C$7:$BO$80,65,0)</f>
        <v>9993</v>
      </c>
      <c r="E358" s="130">
        <v>1</v>
      </c>
      <c r="F358" s="133" t="s">
        <v>238</v>
      </c>
      <c r="G358" s="136" t="s">
        <v>244</v>
      </c>
      <c r="H358" s="215">
        <v>32167883</v>
      </c>
      <c r="I358" s="27">
        <f t="shared" ref="I358" si="645">IFERROR(H358/H363,"-")</f>
        <v>0.16807819844679672</v>
      </c>
      <c r="J358" s="139">
        <v>398</v>
      </c>
      <c r="K358" s="27">
        <f t="shared" ref="K358" si="646">IFERROR(J358/J363,"-")</f>
        <v>0.50700636942675159</v>
      </c>
      <c r="L358" s="139">
        <f t="shared" si="596"/>
        <v>80823.826633165823</v>
      </c>
      <c r="M358" s="101">
        <f>IFERROR(J358/$R$63,0)</f>
        <v>3.9827879515660962E-2</v>
      </c>
      <c r="P358" s="46"/>
      <c r="Q358" s="46"/>
      <c r="R358" s="46"/>
    </row>
    <row r="359" spans="2:18" s="18" customFormat="1" ht="13.5" customHeight="1">
      <c r="B359" s="269"/>
      <c r="C359" s="297"/>
      <c r="D359" s="305"/>
      <c r="E359" s="131">
        <v>2</v>
      </c>
      <c r="F359" s="134" t="s">
        <v>237</v>
      </c>
      <c r="G359" s="32" t="s">
        <v>243</v>
      </c>
      <c r="H359" s="152">
        <v>25246716</v>
      </c>
      <c r="I359" s="28">
        <f t="shared" ref="I359" si="647">IFERROR(H359/H363,"-")</f>
        <v>0.13191488361164203</v>
      </c>
      <c r="J359" s="140">
        <v>539</v>
      </c>
      <c r="K359" s="28">
        <f t="shared" ref="K359" si="648">IFERROR(J359/J363,"-")</f>
        <v>0.68662420382165601</v>
      </c>
      <c r="L359" s="140">
        <f t="shared" si="596"/>
        <v>46839.918367346938</v>
      </c>
      <c r="M359" s="98">
        <f t="shared" ref="M359:M363" si="649">IFERROR(J359/$R$63,0)</f>
        <v>5.3937756429500654E-2</v>
      </c>
      <c r="P359" s="46"/>
      <c r="Q359" s="46"/>
      <c r="R359" s="46"/>
    </row>
    <row r="360" spans="2:18" s="18" customFormat="1" ht="13.5" customHeight="1">
      <c r="B360" s="269"/>
      <c r="C360" s="297"/>
      <c r="D360" s="305"/>
      <c r="E360" s="131">
        <v>3</v>
      </c>
      <c r="F360" s="134" t="s">
        <v>239</v>
      </c>
      <c r="G360" s="33" t="s">
        <v>245</v>
      </c>
      <c r="H360" s="152">
        <v>19753382</v>
      </c>
      <c r="I360" s="28">
        <f t="shared" ref="I360" si="650">IFERROR(H360/H363,"-")</f>
        <v>0.10321204102213945</v>
      </c>
      <c r="J360" s="140">
        <v>482</v>
      </c>
      <c r="K360" s="28">
        <f t="shared" ref="K360" si="651">IFERROR(J360/J363,"-")</f>
        <v>0.61401273885350316</v>
      </c>
      <c r="L360" s="140">
        <f t="shared" si="596"/>
        <v>40982.120331950209</v>
      </c>
      <c r="M360" s="98">
        <f t="shared" si="649"/>
        <v>4.823376363454418E-2</v>
      </c>
      <c r="P360" s="46"/>
      <c r="Q360" s="46"/>
      <c r="R360" s="46"/>
    </row>
    <row r="361" spans="2:18" s="18" customFormat="1" ht="13.5" customHeight="1">
      <c r="B361" s="269"/>
      <c r="C361" s="297"/>
      <c r="D361" s="305"/>
      <c r="E361" s="131">
        <v>4</v>
      </c>
      <c r="F361" s="134" t="s">
        <v>242</v>
      </c>
      <c r="G361" s="33" t="s">
        <v>248</v>
      </c>
      <c r="H361" s="152">
        <v>14565031</v>
      </c>
      <c r="I361" s="28">
        <f t="shared" ref="I361" si="652">IFERROR(H361/H363,"-")</f>
        <v>7.6102744181261353E-2</v>
      </c>
      <c r="J361" s="140">
        <v>258</v>
      </c>
      <c r="K361" s="28">
        <f t="shared" ref="K361" si="653">IFERROR(J361/J363,"-")</f>
        <v>0.32866242038216559</v>
      </c>
      <c r="L361" s="140">
        <f t="shared" si="596"/>
        <v>56453.608527131786</v>
      </c>
      <c r="M361" s="98">
        <f t="shared" si="649"/>
        <v>2.58180726508556E-2</v>
      </c>
      <c r="P361" s="46"/>
      <c r="Q361" s="46"/>
      <c r="R361" s="46"/>
    </row>
    <row r="362" spans="2:18" s="18" customFormat="1" ht="13.5" customHeight="1">
      <c r="B362" s="269"/>
      <c r="C362" s="297"/>
      <c r="D362" s="305"/>
      <c r="E362" s="132">
        <v>5</v>
      </c>
      <c r="F362" s="135" t="s">
        <v>241</v>
      </c>
      <c r="G362" s="34" t="s">
        <v>247</v>
      </c>
      <c r="H362" s="153">
        <v>12797357</v>
      </c>
      <c r="I362" s="45">
        <f t="shared" ref="I362" si="654">IFERROR(H362/H363,"-")</f>
        <v>6.6866592042768347E-2</v>
      </c>
      <c r="J362" s="141">
        <v>264</v>
      </c>
      <c r="K362" s="45">
        <f t="shared" ref="K362" si="655">IFERROR(J362/J363,"-")</f>
        <v>0.33630573248407641</v>
      </c>
      <c r="L362" s="141">
        <f t="shared" si="596"/>
        <v>48474.83712121212</v>
      </c>
      <c r="M362" s="99">
        <f t="shared" si="649"/>
        <v>2.6418492945061545E-2</v>
      </c>
      <c r="P362" s="46"/>
      <c r="Q362" s="46"/>
      <c r="R362" s="46"/>
    </row>
    <row r="363" spans="2:18" s="18" customFormat="1" ht="13.5" customHeight="1">
      <c r="B363" s="270"/>
      <c r="C363" s="298"/>
      <c r="D363" s="306"/>
      <c r="E363" s="143" t="s">
        <v>188</v>
      </c>
      <c r="F363" s="146"/>
      <c r="G363" s="149"/>
      <c r="H363" s="154">
        <v>191386410</v>
      </c>
      <c r="I363" s="29" t="s">
        <v>181</v>
      </c>
      <c r="J363" s="192">
        <v>785</v>
      </c>
      <c r="K363" s="29" t="s">
        <v>116</v>
      </c>
      <c r="L363" s="142">
        <f t="shared" si="596"/>
        <v>243804.34394904459</v>
      </c>
      <c r="M363" s="100">
        <f t="shared" si="649"/>
        <v>7.8554988491944366E-2</v>
      </c>
      <c r="P363" s="46"/>
      <c r="Q363" s="46"/>
      <c r="R363" s="46"/>
    </row>
    <row r="364" spans="2:18" s="18" customFormat="1" ht="13.5" customHeight="1">
      <c r="B364" s="295">
        <v>61</v>
      </c>
      <c r="C364" s="296" t="s">
        <v>20</v>
      </c>
      <c r="D364" s="299">
        <f>VLOOKUP(C364,'市区町村別_在宅(医科)'!$C$7:$BO$80,65,0)</f>
        <v>8783</v>
      </c>
      <c r="E364" s="130">
        <v>1</v>
      </c>
      <c r="F364" s="133" t="s">
        <v>238</v>
      </c>
      <c r="G364" s="136" t="s">
        <v>244</v>
      </c>
      <c r="H364" s="215">
        <v>39656508</v>
      </c>
      <c r="I364" s="27">
        <f t="shared" ref="I364" si="656">IFERROR(H364/H369,"-")</f>
        <v>0.16908976668674092</v>
      </c>
      <c r="J364" s="139">
        <v>393</v>
      </c>
      <c r="K364" s="27">
        <f t="shared" ref="K364" si="657">IFERROR(J364/J369,"-")</f>
        <v>0.43521594684385384</v>
      </c>
      <c r="L364" s="139">
        <f t="shared" si="596"/>
        <v>100907.14503816795</v>
      </c>
      <c r="M364" s="101">
        <f>IFERROR(J364/$R$64,0)</f>
        <v>4.47455311397017E-2</v>
      </c>
      <c r="P364" s="46"/>
      <c r="Q364" s="46"/>
      <c r="R364" s="46"/>
    </row>
    <row r="365" spans="2:18" s="18" customFormat="1" ht="13.5" customHeight="1">
      <c r="B365" s="269"/>
      <c r="C365" s="297"/>
      <c r="D365" s="305"/>
      <c r="E365" s="131">
        <v>2</v>
      </c>
      <c r="F365" s="134" t="s">
        <v>237</v>
      </c>
      <c r="G365" s="32" t="s">
        <v>243</v>
      </c>
      <c r="H365" s="152">
        <v>34442662</v>
      </c>
      <c r="I365" s="28">
        <f t="shared" ref="I365" si="658">IFERROR(H365/H369,"-")</f>
        <v>0.1468586614245076</v>
      </c>
      <c r="J365" s="140">
        <v>642</v>
      </c>
      <c r="K365" s="28">
        <f t="shared" ref="K365" si="659">IFERROR(J365/J369,"-")</f>
        <v>0.71096345514950166</v>
      </c>
      <c r="L365" s="140">
        <f t="shared" si="596"/>
        <v>53649.006230529594</v>
      </c>
      <c r="M365" s="98">
        <f t="shared" ref="M365:M369" si="660">IFERROR(J365/$R$64,0)</f>
        <v>7.3095753159512694E-2</v>
      </c>
      <c r="P365" s="46"/>
      <c r="Q365" s="46"/>
      <c r="R365" s="46"/>
    </row>
    <row r="366" spans="2:18" s="18" customFormat="1" ht="13.5" customHeight="1">
      <c r="B366" s="269"/>
      <c r="C366" s="297"/>
      <c r="D366" s="305"/>
      <c r="E366" s="131">
        <v>3</v>
      </c>
      <c r="F366" s="134" t="s">
        <v>239</v>
      </c>
      <c r="G366" s="33" t="s">
        <v>245</v>
      </c>
      <c r="H366" s="152">
        <v>20758229</v>
      </c>
      <c r="I366" s="28">
        <f t="shared" ref="I366" si="661">IFERROR(H366/H369,"-")</f>
        <v>8.8510165807840144E-2</v>
      </c>
      <c r="J366" s="140">
        <v>518</v>
      </c>
      <c r="K366" s="28">
        <f t="shared" ref="K366" si="662">IFERROR(J366/J369,"-")</f>
        <v>0.5736434108527132</v>
      </c>
      <c r="L366" s="140">
        <f t="shared" si="596"/>
        <v>40073.801158301161</v>
      </c>
      <c r="M366" s="98">
        <f t="shared" si="660"/>
        <v>5.8977570306273486E-2</v>
      </c>
      <c r="P366" s="46"/>
      <c r="Q366" s="46"/>
      <c r="R366" s="46"/>
    </row>
    <row r="367" spans="2:18" s="18" customFormat="1" ht="13.5" customHeight="1">
      <c r="B367" s="269"/>
      <c r="C367" s="297"/>
      <c r="D367" s="305"/>
      <c r="E367" s="131">
        <v>4</v>
      </c>
      <c r="F367" s="134" t="s">
        <v>242</v>
      </c>
      <c r="G367" s="33" t="s">
        <v>248</v>
      </c>
      <c r="H367" s="152">
        <v>17666214</v>
      </c>
      <c r="I367" s="28">
        <f t="shared" ref="I367" si="663">IFERROR(H367/H369,"-")</f>
        <v>7.532624918709524E-2</v>
      </c>
      <c r="J367" s="140">
        <v>361</v>
      </c>
      <c r="K367" s="28">
        <f t="shared" ref="K367" si="664">IFERROR(J367/J369,"-")</f>
        <v>0.3997785160575858</v>
      </c>
      <c r="L367" s="140">
        <f t="shared" si="596"/>
        <v>48936.880886426596</v>
      </c>
      <c r="M367" s="98">
        <f t="shared" si="660"/>
        <v>4.110212911305932E-2</v>
      </c>
      <c r="P367" s="46"/>
      <c r="Q367" s="46"/>
      <c r="R367" s="46"/>
    </row>
    <row r="368" spans="2:18" s="18" customFormat="1" ht="23.25" customHeight="1">
      <c r="B368" s="269"/>
      <c r="C368" s="297"/>
      <c r="D368" s="305"/>
      <c r="E368" s="132">
        <v>5</v>
      </c>
      <c r="F368" s="135" t="s">
        <v>251</v>
      </c>
      <c r="G368" s="34" t="s">
        <v>257</v>
      </c>
      <c r="H368" s="153">
        <v>14944478</v>
      </c>
      <c r="I368" s="45">
        <f t="shared" ref="I368" si="665">IFERROR(H368/H369,"-")</f>
        <v>6.3721150089037906E-2</v>
      </c>
      <c r="J368" s="141">
        <v>94</v>
      </c>
      <c r="K368" s="45">
        <f t="shared" ref="K368" si="666">IFERROR(J368/J369,"-")</f>
        <v>0.10409745293466224</v>
      </c>
      <c r="L368" s="141">
        <f t="shared" si="596"/>
        <v>158983.80851063831</v>
      </c>
      <c r="M368" s="99">
        <f t="shared" si="660"/>
        <v>1.0702493453261984E-2</v>
      </c>
      <c r="P368" s="46"/>
      <c r="Q368" s="46"/>
      <c r="R368" s="46"/>
    </row>
    <row r="369" spans="2:18" s="18" customFormat="1" ht="13.5" customHeight="1">
      <c r="B369" s="270"/>
      <c r="C369" s="298"/>
      <c r="D369" s="306"/>
      <c r="E369" s="143" t="s">
        <v>188</v>
      </c>
      <c r="F369" s="146"/>
      <c r="G369" s="149"/>
      <c r="H369" s="154">
        <v>234529320</v>
      </c>
      <c r="I369" s="29" t="s">
        <v>181</v>
      </c>
      <c r="J369" s="192">
        <v>903</v>
      </c>
      <c r="K369" s="29" t="s">
        <v>116</v>
      </c>
      <c r="L369" s="142">
        <f t="shared" si="596"/>
        <v>259722.39202657808</v>
      </c>
      <c r="M369" s="100">
        <f t="shared" si="660"/>
        <v>0.10281225093931458</v>
      </c>
      <c r="P369" s="46"/>
      <c r="Q369" s="46"/>
      <c r="R369" s="46"/>
    </row>
    <row r="370" spans="2:18" s="18" customFormat="1" ht="13.5" customHeight="1">
      <c r="B370" s="295">
        <v>62</v>
      </c>
      <c r="C370" s="296" t="s">
        <v>21</v>
      </c>
      <c r="D370" s="299">
        <f>VLOOKUP(C370,'市区町村別_在宅(医科)'!$C$7:$BO$80,65,0)</f>
        <v>12953</v>
      </c>
      <c r="E370" s="130">
        <v>1</v>
      </c>
      <c r="F370" s="133" t="s">
        <v>237</v>
      </c>
      <c r="G370" s="136" t="s">
        <v>243</v>
      </c>
      <c r="H370" s="215">
        <v>54472178</v>
      </c>
      <c r="I370" s="27">
        <f t="shared" ref="I370" si="667">IFERROR(H370/H375,"-")</f>
        <v>0.18739686575018688</v>
      </c>
      <c r="J370" s="139">
        <v>924</v>
      </c>
      <c r="K370" s="27">
        <f t="shared" ref="K370" si="668">IFERROR(J370/J375,"-")</f>
        <v>0.70480549199084663</v>
      </c>
      <c r="L370" s="139">
        <f t="shared" si="596"/>
        <v>58952.57359307359</v>
      </c>
      <c r="M370" s="101">
        <f>IFERROR(J370/$R$65,0)</f>
        <v>7.1334825909055821E-2</v>
      </c>
      <c r="P370" s="46"/>
      <c r="Q370" s="46"/>
      <c r="R370" s="46"/>
    </row>
    <row r="371" spans="2:18" s="18" customFormat="1" ht="13.5" customHeight="1">
      <c r="B371" s="269"/>
      <c r="C371" s="297"/>
      <c r="D371" s="305"/>
      <c r="E371" s="131">
        <v>2</v>
      </c>
      <c r="F371" s="134" t="s">
        <v>238</v>
      </c>
      <c r="G371" s="32" t="s">
        <v>244</v>
      </c>
      <c r="H371" s="152">
        <v>47474923</v>
      </c>
      <c r="I371" s="28">
        <f t="shared" ref="I371" si="669">IFERROR(H371/H375,"-")</f>
        <v>0.16332469342297015</v>
      </c>
      <c r="J371" s="140">
        <v>602</v>
      </c>
      <c r="K371" s="28">
        <f t="shared" ref="K371" si="670">IFERROR(J371/J375,"-")</f>
        <v>0.4591914569031274</v>
      </c>
      <c r="L371" s="140">
        <f t="shared" si="596"/>
        <v>78861.998338870428</v>
      </c>
      <c r="M371" s="98">
        <f t="shared" ref="M371:M375" si="671">IFERROR(J371/$R$65,0)</f>
        <v>4.6475719910445454E-2</v>
      </c>
      <c r="P371" s="46"/>
      <c r="Q371" s="46"/>
      <c r="R371" s="46"/>
    </row>
    <row r="372" spans="2:18" s="18" customFormat="1" ht="13.5" customHeight="1">
      <c r="B372" s="269"/>
      <c r="C372" s="297"/>
      <c r="D372" s="305"/>
      <c r="E372" s="131">
        <v>3</v>
      </c>
      <c r="F372" s="134" t="s">
        <v>239</v>
      </c>
      <c r="G372" s="33" t="s">
        <v>245</v>
      </c>
      <c r="H372" s="152">
        <v>25596734</v>
      </c>
      <c r="I372" s="28">
        <f t="shared" ref="I372" si="672">IFERROR(H372/H375,"-")</f>
        <v>8.8058673274295077E-2</v>
      </c>
      <c r="J372" s="140">
        <v>748</v>
      </c>
      <c r="K372" s="28">
        <f t="shared" ref="K372" si="673">IFERROR(J372/J375,"-")</f>
        <v>0.57055682684973308</v>
      </c>
      <c r="L372" s="140">
        <f t="shared" si="596"/>
        <v>34220.232620320858</v>
      </c>
      <c r="M372" s="98">
        <f t="shared" si="671"/>
        <v>5.7747240021616617E-2</v>
      </c>
      <c r="P372" s="46"/>
      <c r="Q372" s="46"/>
      <c r="R372" s="46"/>
    </row>
    <row r="373" spans="2:18" s="18" customFormat="1" ht="13.5" customHeight="1">
      <c r="B373" s="269"/>
      <c r="C373" s="297"/>
      <c r="D373" s="305"/>
      <c r="E373" s="131">
        <v>4</v>
      </c>
      <c r="F373" s="134" t="s">
        <v>242</v>
      </c>
      <c r="G373" s="33" t="s">
        <v>248</v>
      </c>
      <c r="H373" s="152">
        <v>21867248</v>
      </c>
      <c r="I373" s="28">
        <f t="shared" ref="I373" si="674">IFERROR(H373/H375,"-")</f>
        <v>7.5228380583240911E-2</v>
      </c>
      <c r="J373" s="140">
        <v>477</v>
      </c>
      <c r="K373" s="28">
        <f t="shared" ref="K373" si="675">IFERROR(J373/J375,"-")</f>
        <v>0.36384439359267734</v>
      </c>
      <c r="L373" s="140">
        <f t="shared" si="596"/>
        <v>45843.28721174004</v>
      </c>
      <c r="M373" s="98">
        <f t="shared" si="671"/>
        <v>3.6825445842661932E-2</v>
      </c>
      <c r="P373" s="46"/>
      <c r="Q373" s="46"/>
      <c r="R373" s="46"/>
    </row>
    <row r="374" spans="2:18" s="18" customFormat="1" ht="13.5" customHeight="1">
      <c r="B374" s="269"/>
      <c r="C374" s="297"/>
      <c r="D374" s="305"/>
      <c r="E374" s="132">
        <v>5</v>
      </c>
      <c r="F374" s="135" t="s">
        <v>241</v>
      </c>
      <c r="G374" s="34" t="s">
        <v>247</v>
      </c>
      <c r="H374" s="153">
        <v>20320191</v>
      </c>
      <c r="I374" s="45">
        <f t="shared" ref="I374" si="676">IFERROR(H374/H375,"-")</f>
        <v>6.9906147406941496E-2</v>
      </c>
      <c r="J374" s="141">
        <v>456</v>
      </c>
      <c r="K374" s="45">
        <f t="shared" ref="K374" si="677">IFERROR(J374/J375,"-")</f>
        <v>0.34782608695652173</v>
      </c>
      <c r="L374" s="141">
        <f t="shared" si="596"/>
        <v>44561.822368421053</v>
      </c>
      <c r="M374" s="99">
        <f t="shared" si="671"/>
        <v>3.5204199799274298E-2</v>
      </c>
      <c r="P374" s="46"/>
      <c r="Q374" s="46"/>
      <c r="R374" s="46"/>
    </row>
    <row r="375" spans="2:18" s="18" customFormat="1" ht="13.5" customHeight="1">
      <c r="B375" s="270"/>
      <c r="C375" s="298"/>
      <c r="D375" s="306"/>
      <c r="E375" s="143" t="s">
        <v>188</v>
      </c>
      <c r="F375" s="146"/>
      <c r="G375" s="149"/>
      <c r="H375" s="154">
        <v>290678170</v>
      </c>
      <c r="I375" s="29" t="s">
        <v>181</v>
      </c>
      <c r="J375" s="192">
        <v>1311</v>
      </c>
      <c r="K375" s="29" t="s">
        <v>116</v>
      </c>
      <c r="L375" s="142">
        <f t="shared" si="596"/>
        <v>221722.47902364607</v>
      </c>
      <c r="M375" s="100">
        <f t="shared" si="671"/>
        <v>0.10121207442291361</v>
      </c>
      <c r="P375" s="46"/>
      <c r="Q375" s="46"/>
      <c r="R375" s="46"/>
    </row>
    <row r="376" spans="2:18" s="18" customFormat="1" ht="13.5" customHeight="1">
      <c r="B376" s="295">
        <v>63</v>
      </c>
      <c r="C376" s="296" t="s">
        <v>32</v>
      </c>
      <c r="D376" s="299">
        <f>VLOOKUP(C376,'市区町村別_在宅(医科)'!$C$7:$BO$80,65,0)</f>
        <v>9425</v>
      </c>
      <c r="E376" s="130">
        <v>1</v>
      </c>
      <c r="F376" s="133" t="s">
        <v>238</v>
      </c>
      <c r="G376" s="136" t="s">
        <v>244</v>
      </c>
      <c r="H376" s="215">
        <v>46795269</v>
      </c>
      <c r="I376" s="27">
        <f t="shared" ref="I376" si="678">IFERROR(H376/H381,"-")</f>
        <v>0.15515287435335243</v>
      </c>
      <c r="J376" s="139">
        <v>473</v>
      </c>
      <c r="K376" s="27">
        <f t="shared" ref="K376" si="679">IFERROR(J376/J381,"-")</f>
        <v>0.41895482728077943</v>
      </c>
      <c r="L376" s="139">
        <f t="shared" si="596"/>
        <v>98932.915433403803</v>
      </c>
      <c r="M376" s="101">
        <f>IFERROR(J376/$R$66,0)</f>
        <v>5.0185676392572945E-2</v>
      </c>
      <c r="P376" s="46"/>
      <c r="Q376" s="46"/>
      <c r="R376" s="46"/>
    </row>
    <row r="377" spans="2:18" s="18" customFormat="1" ht="13.5" customHeight="1">
      <c r="B377" s="269"/>
      <c r="C377" s="297"/>
      <c r="D377" s="305"/>
      <c r="E377" s="131">
        <v>2</v>
      </c>
      <c r="F377" s="134" t="s">
        <v>237</v>
      </c>
      <c r="G377" s="32" t="s">
        <v>243</v>
      </c>
      <c r="H377" s="152">
        <v>43049056</v>
      </c>
      <c r="I377" s="28">
        <f t="shared" ref="I377" si="680">IFERROR(H377/H381,"-")</f>
        <v>0.14273205217814716</v>
      </c>
      <c r="J377" s="140">
        <v>733</v>
      </c>
      <c r="K377" s="28">
        <f t="shared" ref="K377" si="681">IFERROR(J377/J381,"-")</f>
        <v>0.64924712134632423</v>
      </c>
      <c r="L377" s="140">
        <f t="shared" si="596"/>
        <v>58729.953615279672</v>
      </c>
      <c r="M377" s="98">
        <f t="shared" ref="M377:M381" si="682">IFERROR(J377/$R$66,0)</f>
        <v>7.7771883289124669E-2</v>
      </c>
      <c r="P377" s="46"/>
      <c r="Q377" s="46"/>
      <c r="R377" s="46"/>
    </row>
    <row r="378" spans="2:18" s="18" customFormat="1" ht="13.5" customHeight="1">
      <c r="B378" s="269"/>
      <c r="C378" s="297"/>
      <c r="D378" s="305"/>
      <c r="E378" s="131">
        <v>3</v>
      </c>
      <c r="F378" s="134" t="s">
        <v>239</v>
      </c>
      <c r="G378" s="33" t="s">
        <v>245</v>
      </c>
      <c r="H378" s="152">
        <v>28638880</v>
      </c>
      <c r="I378" s="28">
        <f t="shared" ref="I378" si="683">IFERROR(H378/H381,"-")</f>
        <v>9.4954140561960179E-2</v>
      </c>
      <c r="J378" s="140">
        <v>623</v>
      </c>
      <c r="K378" s="28">
        <f t="shared" ref="K378" si="684">IFERROR(J378/J381,"-")</f>
        <v>0.55181576616474759</v>
      </c>
      <c r="L378" s="140">
        <f t="shared" si="596"/>
        <v>45969.309791332264</v>
      </c>
      <c r="M378" s="98">
        <f t="shared" si="682"/>
        <v>6.6100795755968167E-2</v>
      </c>
      <c r="P378" s="46"/>
      <c r="Q378" s="46"/>
      <c r="R378" s="46"/>
    </row>
    <row r="379" spans="2:18" s="18" customFormat="1" ht="13.5" customHeight="1">
      <c r="B379" s="269"/>
      <c r="C379" s="297"/>
      <c r="D379" s="305"/>
      <c r="E379" s="131">
        <v>4</v>
      </c>
      <c r="F379" s="134" t="s">
        <v>241</v>
      </c>
      <c r="G379" s="33" t="s">
        <v>247</v>
      </c>
      <c r="H379" s="152">
        <v>20371075</v>
      </c>
      <c r="I379" s="28">
        <f t="shared" ref="I379" si="685">IFERROR(H379/H381,"-")</f>
        <v>6.7541674777373731E-2</v>
      </c>
      <c r="J379" s="140">
        <v>372</v>
      </c>
      <c r="K379" s="28">
        <f t="shared" ref="K379" si="686">IFERROR(J379/J381,"-")</f>
        <v>0.32949512843224094</v>
      </c>
      <c r="L379" s="140">
        <f t="shared" si="596"/>
        <v>54760.954301075268</v>
      </c>
      <c r="M379" s="98">
        <f t="shared" si="682"/>
        <v>3.9469496021220157E-2</v>
      </c>
      <c r="P379" s="46"/>
      <c r="Q379" s="46"/>
      <c r="R379" s="46"/>
    </row>
    <row r="380" spans="2:18" s="18" customFormat="1" ht="13.5" customHeight="1">
      <c r="B380" s="269"/>
      <c r="C380" s="297"/>
      <c r="D380" s="305"/>
      <c r="E380" s="132">
        <v>5</v>
      </c>
      <c r="F380" s="135" t="s">
        <v>242</v>
      </c>
      <c r="G380" s="34" t="s">
        <v>248</v>
      </c>
      <c r="H380" s="153">
        <v>20107386</v>
      </c>
      <c r="I380" s="45">
        <f t="shared" ref="I380" si="687">IFERROR(H380/H381,"-")</f>
        <v>6.6667396091522793E-2</v>
      </c>
      <c r="J380" s="141">
        <v>376</v>
      </c>
      <c r="K380" s="45">
        <f t="shared" ref="K380" si="688">IFERROR(J380/J381,"-")</f>
        <v>0.33303808680248009</v>
      </c>
      <c r="L380" s="141">
        <f t="shared" si="596"/>
        <v>53477.090425531918</v>
      </c>
      <c r="M380" s="99">
        <f t="shared" si="682"/>
        <v>3.9893899204244035E-2</v>
      </c>
      <c r="P380" s="46"/>
      <c r="Q380" s="46"/>
      <c r="R380" s="46"/>
    </row>
    <row r="381" spans="2:18" s="18" customFormat="1" ht="13.5" customHeight="1">
      <c r="B381" s="270"/>
      <c r="C381" s="298"/>
      <c r="D381" s="306"/>
      <c r="E381" s="143" t="s">
        <v>188</v>
      </c>
      <c r="F381" s="146"/>
      <c r="G381" s="149"/>
      <c r="H381" s="154">
        <v>301607490</v>
      </c>
      <c r="I381" s="29" t="s">
        <v>181</v>
      </c>
      <c r="J381" s="192">
        <v>1129</v>
      </c>
      <c r="K381" s="29" t="s">
        <v>116</v>
      </c>
      <c r="L381" s="142">
        <f t="shared" si="596"/>
        <v>267145.69530558016</v>
      </c>
      <c r="M381" s="100">
        <f t="shared" si="682"/>
        <v>0.11978779840848806</v>
      </c>
      <c r="P381" s="46"/>
      <c r="Q381" s="46"/>
      <c r="R381" s="46"/>
    </row>
    <row r="382" spans="2:18" s="18" customFormat="1" ht="13.5" customHeight="1">
      <c r="B382" s="295">
        <v>64</v>
      </c>
      <c r="C382" s="296" t="s">
        <v>53</v>
      </c>
      <c r="D382" s="299">
        <f>VLOOKUP(C382,'市区町村別_在宅(医科)'!$C$7:$BO$80,65,0)</f>
        <v>9877</v>
      </c>
      <c r="E382" s="130">
        <v>1</v>
      </c>
      <c r="F382" s="133" t="s">
        <v>237</v>
      </c>
      <c r="G382" s="136" t="s">
        <v>243</v>
      </c>
      <c r="H382" s="215">
        <v>41232955</v>
      </c>
      <c r="I382" s="27">
        <f t="shared" ref="I382" si="689">IFERROR(H382/H387,"-")</f>
        <v>0.14795659954147866</v>
      </c>
      <c r="J382" s="139">
        <v>650</v>
      </c>
      <c r="K382" s="27">
        <f t="shared" ref="K382" si="690">IFERROR(J382/J387,"-")</f>
        <v>0.69518716577540107</v>
      </c>
      <c r="L382" s="139">
        <f t="shared" si="596"/>
        <v>63435.315384615387</v>
      </c>
      <c r="M382" s="101">
        <f>IFERROR(J382/$R$67,0)</f>
        <v>6.5809456312645537E-2</v>
      </c>
      <c r="P382" s="46"/>
      <c r="Q382" s="46"/>
      <c r="R382" s="46"/>
    </row>
    <row r="383" spans="2:18" s="18" customFormat="1" ht="13.5" customHeight="1">
      <c r="B383" s="269"/>
      <c r="C383" s="297"/>
      <c r="D383" s="305"/>
      <c r="E383" s="131">
        <v>2</v>
      </c>
      <c r="F383" s="134" t="s">
        <v>238</v>
      </c>
      <c r="G383" s="32" t="s">
        <v>244</v>
      </c>
      <c r="H383" s="152">
        <v>35377088</v>
      </c>
      <c r="I383" s="28">
        <f t="shared" ref="I383" si="691">IFERROR(H383/H387,"-")</f>
        <v>0.12694393700765927</v>
      </c>
      <c r="J383" s="140">
        <v>424</v>
      </c>
      <c r="K383" s="28">
        <f t="shared" ref="K383" si="692">IFERROR(J383/J387,"-")</f>
        <v>0.45347593582887702</v>
      </c>
      <c r="L383" s="140">
        <f t="shared" si="596"/>
        <v>83436.528301886792</v>
      </c>
      <c r="M383" s="98">
        <f t="shared" ref="M383:M387" si="693">IFERROR(J383/$R$67,0)</f>
        <v>4.2928014579325706E-2</v>
      </c>
      <c r="P383" s="46"/>
      <c r="Q383" s="46"/>
      <c r="R383" s="46"/>
    </row>
    <row r="384" spans="2:18" s="18" customFormat="1" ht="13.5" customHeight="1">
      <c r="B384" s="269"/>
      <c r="C384" s="297"/>
      <c r="D384" s="305"/>
      <c r="E384" s="131">
        <v>3</v>
      </c>
      <c r="F384" s="134" t="s">
        <v>239</v>
      </c>
      <c r="G384" s="33" t="s">
        <v>245</v>
      </c>
      <c r="H384" s="152">
        <v>21033388</v>
      </c>
      <c r="I384" s="28">
        <f t="shared" ref="I384" si="694">IFERROR(H384/H387,"-")</f>
        <v>7.5474303632047296E-2</v>
      </c>
      <c r="J384" s="140">
        <v>546</v>
      </c>
      <c r="K384" s="28">
        <f t="shared" ref="K384" si="695">IFERROR(J384/J387,"-")</f>
        <v>0.58395721925133692</v>
      </c>
      <c r="L384" s="140">
        <f t="shared" si="596"/>
        <v>38522.688644688642</v>
      </c>
      <c r="M384" s="98">
        <f t="shared" si="693"/>
        <v>5.5279943302622252E-2</v>
      </c>
      <c r="P384" s="46"/>
      <c r="Q384" s="46"/>
      <c r="R384" s="46"/>
    </row>
    <row r="385" spans="2:18" s="18" customFormat="1" ht="23.25" customHeight="1">
      <c r="B385" s="269"/>
      <c r="C385" s="297"/>
      <c r="D385" s="305"/>
      <c r="E385" s="131">
        <v>4</v>
      </c>
      <c r="F385" s="134" t="s">
        <v>251</v>
      </c>
      <c r="G385" s="33" t="s">
        <v>257</v>
      </c>
      <c r="H385" s="152">
        <v>20463732</v>
      </c>
      <c r="I385" s="28">
        <f t="shared" ref="I385" si="696">IFERROR(H385/H387,"-")</f>
        <v>7.3430201659040489E-2</v>
      </c>
      <c r="J385" s="140">
        <v>99</v>
      </c>
      <c r="K385" s="28">
        <f t="shared" ref="K385" si="697">IFERROR(J385/J387,"-")</f>
        <v>0.10588235294117647</v>
      </c>
      <c r="L385" s="140">
        <f t="shared" si="596"/>
        <v>206704.36363636365</v>
      </c>
      <c r="M385" s="98">
        <f t="shared" si="693"/>
        <v>1.0023286423002936E-2</v>
      </c>
      <c r="P385" s="46"/>
      <c r="Q385" s="46"/>
      <c r="R385" s="46"/>
    </row>
    <row r="386" spans="2:18" s="18" customFormat="1" ht="13.5" customHeight="1">
      <c r="B386" s="269"/>
      <c r="C386" s="297"/>
      <c r="D386" s="305"/>
      <c r="E386" s="132">
        <v>5</v>
      </c>
      <c r="F386" s="135" t="s">
        <v>241</v>
      </c>
      <c r="G386" s="34" t="s">
        <v>247</v>
      </c>
      <c r="H386" s="153">
        <v>19483108</v>
      </c>
      <c r="I386" s="45">
        <f t="shared" ref="I386" si="698">IFERROR(H386/H387,"-")</f>
        <v>6.9911419353266793E-2</v>
      </c>
      <c r="J386" s="141">
        <v>350</v>
      </c>
      <c r="K386" s="45">
        <f t="shared" ref="K386" si="699">IFERROR(J386/J387,"-")</f>
        <v>0.37433155080213903</v>
      </c>
      <c r="L386" s="141">
        <f t="shared" si="596"/>
        <v>55666.02285714286</v>
      </c>
      <c r="M386" s="99">
        <f t="shared" si="693"/>
        <v>3.543586109142452E-2</v>
      </c>
      <c r="P386" s="46"/>
      <c r="Q386" s="46"/>
      <c r="R386" s="46"/>
    </row>
    <row r="387" spans="2:18" s="18" customFormat="1" ht="13.5" customHeight="1">
      <c r="B387" s="270"/>
      <c r="C387" s="298"/>
      <c r="D387" s="306"/>
      <c r="E387" s="143" t="s">
        <v>188</v>
      </c>
      <c r="F387" s="146"/>
      <c r="G387" s="149"/>
      <c r="H387" s="154">
        <v>278682770</v>
      </c>
      <c r="I387" s="29" t="s">
        <v>181</v>
      </c>
      <c r="J387" s="192">
        <v>935</v>
      </c>
      <c r="K387" s="29" t="s">
        <v>116</v>
      </c>
      <c r="L387" s="142">
        <f t="shared" si="596"/>
        <v>298056.43850267382</v>
      </c>
      <c r="M387" s="100">
        <f t="shared" si="693"/>
        <v>9.4664371772805511E-2</v>
      </c>
      <c r="P387" s="46"/>
      <c r="Q387" s="46"/>
      <c r="R387" s="46"/>
    </row>
    <row r="388" spans="2:18" s="18" customFormat="1" ht="13.5" customHeight="1">
      <c r="B388" s="295">
        <v>65</v>
      </c>
      <c r="C388" s="296" t="s">
        <v>13</v>
      </c>
      <c r="D388" s="299">
        <f>VLOOKUP(C388,'市区町村別_在宅(医科)'!$C$7:$BO$80,65,0)</f>
        <v>4881</v>
      </c>
      <c r="E388" s="130">
        <v>1</v>
      </c>
      <c r="F388" s="133" t="s">
        <v>237</v>
      </c>
      <c r="G388" s="136" t="s">
        <v>243</v>
      </c>
      <c r="H388" s="215">
        <v>20022819</v>
      </c>
      <c r="I388" s="27">
        <f t="shared" ref="I388" si="700">IFERROR(H388/H393,"-")</f>
        <v>0.16351018038301074</v>
      </c>
      <c r="J388" s="139">
        <v>282</v>
      </c>
      <c r="K388" s="27">
        <f t="shared" ref="K388" si="701">IFERROR(J388/J393,"-")</f>
        <v>0.66042154566744726</v>
      </c>
      <c r="L388" s="139">
        <f t="shared" si="596"/>
        <v>71002.904255319154</v>
      </c>
      <c r="M388" s="101">
        <f>IFERROR(J388/$R$68,0)</f>
        <v>5.7775046097111246E-2</v>
      </c>
      <c r="P388" s="46"/>
      <c r="Q388" s="46"/>
      <c r="R388" s="46"/>
    </row>
    <row r="389" spans="2:18" s="18" customFormat="1" ht="13.5" customHeight="1">
      <c r="B389" s="269"/>
      <c r="C389" s="297"/>
      <c r="D389" s="305"/>
      <c r="E389" s="131">
        <v>2</v>
      </c>
      <c r="F389" s="134" t="s">
        <v>238</v>
      </c>
      <c r="G389" s="32" t="s">
        <v>244</v>
      </c>
      <c r="H389" s="152">
        <v>19893218</v>
      </c>
      <c r="I389" s="28">
        <f t="shared" ref="I389" si="702">IFERROR(H389/H393,"-")</f>
        <v>0.16245183375920025</v>
      </c>
      <c r="J389" s="140">
        <v>195</v>
      </c>
      <c r="K389" s="28">
        <f t="shared" ref="K389" si="703">IFERROR(J389/J393,"-")</f>
        <v>0.4566744730679157</v>
      </c>
      <c r="L389" s="140">
        <f t="shared" si="596"/>
        <v>102016.50256410257</v>
      </c>
      <c r="M389" s="98">
        <f t="shared" ref="M389:M393" si="704">IFERROR(J389/$R$68,0)</f>
        <v>3.9950829748002459E-2</v>
      </c>
      <c r="P389" s="46"/>
      <c r="Q389" s="46"/>
      <c r="R389" s="46"/>
    </row>
    <row r="390" spans="2:18" s="18" customFormat="1" ht="13.5" customHeight="1">
      <c r="B390" s="269"/>
      <c r="C390" s="297"/>
      <c r="D390" s="305"/>
      <c r="E390" s="131">
        <v>3</v>
      </c>
      <c r="F390" s="134" t="s">
        <v>253</v>
      </c>
      <c r="G390" s="33" t="s">
        <v>259</v>
      </c>
      <c r="H390" s="152">
        <v>10087901</v>
      </c>
      <c r="I390" s="28">
        <f t="shared" ref="I390" si="705">IFERROR(H390/H393,"-")</f>
        <v>8.2379734451774961E-2</v>
      </c>
      <c r="J390" s="140">
        <v>62</v>
      </c>
      <c r="K390" s="28">
        <f t="shared" ref="K390" si="706">IFERROR(J390/J393,"-")</f>
        <v>0.14519906323185011</v>
      </c>
      <c r="L390" s="140">
        <f t="shared" si="596"/>
        <v>162708.0806451613</v>
      </c>
      <c r="M390" s="98">
        <f t="shared" si="704"/>
        <v>1.2702315099364885E-2</v>
      </c>
      <c r="P390" s="46"/>
      <c r="Q390" s="46"/>
      <c r="R390" s="46"/>
    </row>
    <row r="391" spans="2:18" s="18" customFormat="1" ht="13.5" customHeight="1">
      <c r="B391" s="269"/>
      <c r="C391" s="297"/>
      <c r="D391" s="305"/>
      <c r="E391" s="131">
        <v>4</v>
      </c>
      <c r="F391" s="134" t="s">
        <v>242</v>
      </c>
      <c r="G391" s="33" t="s">
        <v>248</v>
      </c>
      <c r="H391" s="152">
        <v>9004135</v>
      </c>
      <c r="I391" s="28">
        <f t="shared" ref="I391" si="707">IFERROR(H391/H393,"-")</f>
        <v>7.3529493426623904E-2</v>
      </c>
      <c r="J391" s="140">
        <v>177</v>
      </c>
      <c r="K391" s="28">
        <f t="shared" ref="K391" si="708">IFERROR(J391/J393,"-")</f>
        <v>0.41451990632318503</v>
      </c>
      <c r="L391" s="140">
        <f t="shared" si="596"/>
        <v>50870.819209039546</v>
      </c>
      <c r="M391" s="98">
        <f t="shared" si="704"/>
        <v>3.6263060848186847E-2</v>
      </c>
      <c r="P391" s="46"/>
      <c r="Q391" s="46"/>
      <c r="R391" s="46"/>
    </row>
    <row r="392" spans="2:18" s="18" customFormat="1" ht="13.5" customHeight="1">
      <c r="B392" s="269"/>
      <c r="C392" s="297"/>
      <c r="D392" s="305"/>
      <c r="E392" s="132">
        <v>5</v>
      </c>
      <c r="F392" s="135" t="s">
        <v>239</v>
      </c>
      <c r="G392" s="34" t="s">
        <v>245</v>
      </c>
      <c r="H392" s="153">
        <v>8671554</v>
      </c>
      <c r="I392" s="45">
        <f t="shared" ref="I392" si="709">IFERROR(H392/H393,"-")</f>
        <v>7.0813573190718959E-2</v>
      </c>
      <c r="J392" s="141">
        <v>240</v>
      </c>
      <c r="K392" s="45">
        <f t="shared" ref="K392" si="710">IFERROR(J392/J393,"-")</f>
        <v>0.56206088992974235</v>
      </c>
      <c r="L392" s="141">
        <f t="shared" si="596"/>
        <v>36131.474999999999</v>
      </c>
      <c r="M392" s="99">
        <f t="shared" si="704"/>
        <v>4.9170251997541485E-2</v>
      </c>
      <c r="P392" s="46"/>
      <c r="Q392" s="46"/>
      <c r="R392" s="46"/>
    </row>
    <row r="393" spans="2:18" s="18" customFormat="1" ht="13.5" customHeight="1">
      <c r="B393" s="270"/>
      <c r="C393" s="298"/>
      <c r="D393" s="306"/>
      <c r="E393" s="143" t="s">
        <v>188</v>
      </c>
      <c r="F393" s="146"/>
      <c r="G393" s="149"/>
      <c r="H393" s="154">
        <v>122456100</v>
      </c>
      <c r="I393" s="29" t="s">
        <v>181</v>
      </c>
      <c r="J393" s="192">
        <v>427</v>
      </c>
      <c r="K393" s="29" t="s">
        <v>116</v>
      </c>
      <c r="L393" s="142">
        <f t="shared" si="596"/>
        <v>286782.4355971897</v>
      </c>
      <c r="M393" s="100">
        <f t="shared" si="704"/>
        <v>8.7482073345625896E-2</v>
      </c>
      <c r="P393" s="46"/>
      <c r="Q393" s="46"/>
      <c r="R393" s="46"/>
    </row>
    <row r="394" spans="2:18" s="18" customFormat="1" ht="13.5" customHeight="1">
      <c r="B394" s="295">
        <v>66</v>
      </c>
      <c r="C394" s="296" t="s">
        <v>7</v>
      </c>
      <c r="D394" s="299">
        <f>VLOOKUP(C394,'市区町村別_在宅(医科)'!$C$7:$BO$80,65,0)</f>
        <v>5005</v>
      </c>
      <c r="E394" s="130">
        <v>1</v>
      </c>
      <c r="F394" s="133" t="s">
        <v>237</v>
      </c>
      <c r="G394" s="136" t="s">
        <v>243</v>
      </c>
      <c r="H394" s="215">
        <v>18966051</v>
      </c>
      <c r="I394" s="27">
        <f t="shared" ref="I394" si="711">IFERROR(H394/H399,"-")</f>
        <v>0.17558735878105705</v>
      </c>
      <c r="J394" s="139">
        <v>340</v>
      </c>
      <c r="K394" s="27">
        <f t="shared" ref="K394" si="712">IFERROR(J394/J399,"-")</f>
        <v>0.7010309278350515</v>
      </c>
      <c r="L394" s="139">
        <f t="shared" ref="L394:L444" si="713">IFERROR(H394/J394,"-")</f>
        <v>55782.50294117647</v>
      </c>
      <c r="M394" s="101">
        <f>IFERROR(J394/$R$69,0)</f>
        <v>6.7932067932067935E-2</v>
      </c>
      <c r="P394" s="46"/>
      <c r="Q394" s="46"/>
      <c r="R394" s="46"/>
    </row>
    <row r="395" spans="2:18" s="18" customFormat="1" ht="13.5" customHeight="1">
      <c r="B395" s="269"/>
      <c r="C395" s="297"/>
      <c r="D395" s="305"/>
      <c r="E395" s="131">
        <v>2</v>
      </c>
      <c r="F395" s="134" t="s">
        <v>238</v>
      </c>
      <c r="G395" s="32" t="s">
        <v>244</v>
      </c>
      <c r="H395" s="152">
        <v>15732878</v>
      </c>
      <c r="I395" s="28">
        <f t="shared" ref="I395" si="714">IFERROR(H395/H399,"-")</f>
        <v>0.14565470134212966</v>
      </c>
      <c r="J395" s="140">
        <v>215</v>
      </c>
      <c r="K395" s="28">
        <f t="shared" ref="K395" si="715">IFERROR(J395/J399,"-")</f>
        <v>0.44329896907216493</v>
      </c>
      <c r="L395" s="140">
        <f t="shared" si="713"/>
        <v>73176.176744186043</v>
      </c>
      <c r="M395" s="98">
        <f t="shared" ref="M395:M399" si="716">IFERROR(J395/$R$69,0)</f>
        <v>4.295704295704296E-2</v>
      </c>
      <c r="P395" s="46"/>
      <c r="Q395" s="46"/>
      <c r="R395" s="46"/>
    </row>
    <row r="396" spans="2:18" s="18" customFormat="1" ht="13.5" customHeight="1">
      <c r="B396" s="269"/>
      <c r="C396" s="297"/>
      <c r="D396" s="305"/>
      <c r="E396" s="131">
        <v>3</v>
      </c>
      <c r="F396" s="134" t="s">
        <v>239</v>
      </c>
      <c r="G396" s="33" t="s">
        <v>245</v>
      </c>
      <c r="H396" s="152">
        <v>12268299</v>
      </c>
      <c r="I396" s="28">
        <f t="shared" ref="I396" si="717">IFERROR(H396/H399,"-")</f>
        <v>0.11357969132036413</v>
      </c>
      <c r="J396" s="140">
        <v>292</v>
      </c>
      <c r="K396" s="28">
        <f t="shared" ref="K396" si="718">IFERROR(J396/J399,"-")</f>
        <v>0.60206185567010306</v>
      </c>
      <c r="L396" s="140">
        <f t="shared" si="713"/>
        <v>42014.722602739726</v>
      </c>
      <c r="M396" s="98">
        <f t="shared" si="716"/>
        <v>5.8341658341658345E-2</v>
      </c>
      <c r="P396" s="46"/>
      <c r="Q396" s="46"/>
      <c r="R396" s="46"/>
    </row>
    <row r="397" spans="2:18" s="18" customFormat="1" ht="13.5" customHeight="1">
      <c r="B397" s="269"/>
      <c r="C397" s="297"/>
      <c r="D397" s="305"/>
      <c r="E397" s="131">
        <v>4</v>
      </c>
      <c r="F397" s="134" t="s">
        <v>241</v>
      </c>
      <c r="G397" s="33" t="s">
        <v>247</v>
      </c>
      <c r="H397" s="152">
        <v>8669575</v>
      </c>
      <c r="I397" s="28">
        <f t="shared" ref="I397" si="719">IFERROR(H397/H399,"-")</f>
        <v>8.0262769303123926E-2</v>
      </c>
      <c r="J397" s="140">
        <v>179</v>
      </c>
      <c r="K397" s="28">
        <f t="shared" ref="K397" si="720">IFERROR(J397/J399,"-")</f>
        <v>0.36907216494845363</v>
      </c>
      <c r="L397" s="140">
        <f t="shared" si="713"/>
        <v>48433.379888268159</v>
      </c>
      <c r="M397" s="98">
        <f t="shared" si="716"/>
        <v>3.5764235764235763E-2</v>
      </c>
      <c r="P397" s="46"/>
      <c r="Q397" s="46"/>
      <c r="R397" s="46"/>
    </row>
    <row r="398" spans="2:18" s="18" customFormat="1" ht="36.75" customHeight="1">
      <c r="B398" s="269"/>
      <c r="C398" s="297"/>
      <c r="D398" s="305"/>
      <c r="E398" s="132">
        <v>5</v>
      </c>
      <c r="F398" s="135" t="s">
        <v>250</v>
      </c>
      <c r="G398" s="34" t="s">
        <v>256</v>
      </c>
      <c r="H398" s="153">
        <v>7084594</v>
      </c>
      <c r="I398" s="45">
        <f t="shared" ref="I398" si="721">IFERROR(H398/H399,"-")</f>
        <v>6.5589043733781174E-2</v>
      </c>
      <c r="J398" s="141">
        <v>178</v>
      </c>
      <c r="K398" s="45">
        <f t="shared" ref="K398" si="722">IFERROR(J398/J399,"-")</f>
        <v>0.36701030927835049</v>
      </c>
      <c r="L398" s="141">
        <f t="shared" si="713"/>
        <v>39801.089887640446</v>
      </c>
      <c r="M398" s="99">
        <f t="shared" si="716"/>
        <v>3.5564435564435566E-2</v>
      </c>
      <c r="P398" s="46"/>
      <c r="Q398" s="46"/>
      <c r="R398" s="46"/>
    </row>
    <row r="399" spans="2:18" s="18" customFormat="1" ht="13.5" customHeight="1">
      <c r="B399" s="270"/>
      <c r="C399" s="298"/>
      <c r="D399" s="306"/>
      <c r="E399" s="143" t="s">
        <v>188</v>
      </c>
      <c r="F399" s="146"/>
      <c r="G399" s="149"/>
      <c r="H399" s="154">
        <v>108014900</v>
      </c>
      <c r="I399" s="29" t="s">
        <v>181</v>
      </c>
      <c r="J399" s="192">
        <v>485</v>
      </c>
      <c r="K399" s="29" t="s">
        <v>116</v>
      </c>
      <c r="L399" s="142">
        <f t="shared" si="713"/>
        <v>222711.13402061857</v>
      </c>
      <c r="M399" s="100">
        <f t="shared" si="716"/>
        <v>9.6903096903096897E-2</v>
      </c>
      <c r="P399" s="46"/>
      <c r="Q399" s="46"/>
      <c r="R399" s="46"/>
    </row>
    <row r="400" spans="2:18" s="18" customFormat="1" ht="13.5" customHeight="1">
      <c r="B400" s="295">
        <v>67</v>
      </c>
      <c r="C400" s="296" t="s">
        <v>8</v>
      </c>
      <c r="D400" s="299">
        <f>VLOOKUP(C400,'市区町村別_在宅(医科)'!$C$7:$BO$80,65,0)</f>
        <v>2177</v>
      </c>
      <c r="E400" s="130">
        <v>1</v>
      </c>
      <c r="F400" s="133" t="s">
        <v>238</v>
      </c>
      <c r="G400" s="136" t="s">
        <v>244</v>
      </c>
      <c r="H400" s="215">
        <v>6589997</v>
      </c>
      <c r="I400" s="27">
        <f t="shared" ref="I400" si="723">IFERROR(H400/H405,"-")</f>
        <v>0.16084767986269119</v>
      </c>
      <c r="J400" s="139">
        <v>94</v>
      </c>
      <c r="K400" s="27">
        <f t="shared" ref="K400" si="724">IFERROR(J400/J405,"-")</f>
        <v>0.48704663212435234</v>
      </c>
      <c r="L400" s="139">
        <f t="shared" si="713"/>
        <v>70106.351063829788</v>
      </c>
      <c r="M400" s="101">
        <f>IFERROR(J400/$R$70,0)</f>
        <v>4.3178686265502988E-2</v>
      </c>
      <c r="P400" s="46"/>
      <c r="Q400" s="46"/>
      <c r="R400" s="46"/>
    </row>
    <row r="401" spans="2:18" s="18" customFormat="1" ht="13.5" customHeight="1">
      <c r="B401" s="269"/>
      <c r="C401" s="297"/>
      <c r="D401" s="305"/>
      <c r="E401" s="131">
        <v>2</v>
      </c>
      <c r="F401" s="134" t="s">
        <v>237</v>
      </c>
      <c r="G401" s="32" t="s">
        <v>243</v>
      </c>
      <c r="H401" s="152">
        <v>5906298</v>
      </c>
      <c r="I401" s="28">
        <f t="shared" ref="I401" si="725">IFERROR(H401/H405,"-")</f>
        <v>0.14416005498601187</v>
      </c>
      <c r="J401" s="140">
        <v>116</v>
      </c>
      <c r="K401" s="28">
        <f t="shared" ref="K401" si="726">IFERROR(J401/J405,"-")</f>
        <v>0.60103626943005184</v>
      </c>
      <c r="L401" s="140">
        <f t="shared" si="713"/>
        <v>50916.362068965514</v>
      </c>
      <c r="M401" s="98">
        <f t="shared" ref="M401:M405" si="727">IFERROR(J401/$R$70,0)</f>
        <v>5.3284336242535597E-2</v>
      </c>
      <c r="P401" s="46"/>
      <c r="Q401" s="46"/>
      <c r="R401" s="46"/>
    </row>
    <row r="402" spans="2:18" s="18" customFormat="1" ht="13.5" customHeight="1">
      <c r="B402" s="269"/>
      <c r="C402" s="297"/>
      <c r="D402" s="305"/>
      <c r="E402" s="131">
        <v>3</v>
      </c>
      <c r="F402" s="134" t="s">
        <v>242</v>
      </c>
      <c r="G402" s="33" t="s">
        <v>248</v>
      </c>
      <c r="H402" s="152">
        <v>3986568</v>
      </c>
      <c r="I402" s="28">
        <f t="shared" ref="I402" si="728">IFERROR(H402/H405,"-")</f>
        <v>9.7303566817230583E-2</v>
      </c>
      <c r="J402" s="140">
        <v>71</v>
      </c>
      <c r="K402" s="28">
        <f t="shared" ref="K402" si="729">IFERROR(J402/J405,"-")</f>
        <v>0.36787564766839376</v>
      </c>
      <c r="L402" s="140">
        <f t="shared" si="713"/>
        <v>56148.845070422532</v>
      </c>
      <c r="M402" s="98">
        <f t="shared" si="727"/>
        <v>3.2613688562241616E-2</v>
      </c>
      <c r="P402" s="46"/>
      <c r="Q402" s="46"/>
      <c r="R402" s="46"/>
    </row>
    <row r="403" spans="2:18" s="18" customFormat="1" ht="13.5" customHeight="1">
      <c r="B403" s="269"/>
      <c r="C403" s="297"/>
      <c r="D403" s="305"/>
      <c r="E403" s="131">
        <v>4</v>
      </c>
      <c r="F403" s="134" t="s">
        <v>253</v>
      </c>
      <c r="G403" s="33" t="s">
        <v>259</v>
      </c>
      <c r="H403" s="152">
        <v>3151844</v>
      </c>
      <c r="I403" s="28">
        <f t="shared" ref="I403" si="730">IFERROR(H403/H405,"-")</f>
        <v>7.6929745899602692E-2</v>
      </c>
      <c r="J403" s="140">
        <v>35</v>
      </c>
      <c r="K403" s="28">
        <f t="shared" ref="K403" si="731">IFERROR(J403/J405,"-")</f>
        <v>0.18134715025906736</v>
      </c>
      <c r="L403" s="140">
        <f t="shared" si="713"/>
        <v>90052.685714285719</v>
      </c>
      <c r="M403" s="98">
        <f t="shared" si="727"/>
        <v>1.607717041800643E-2</v>
      </c>
      <c r="P403" s="46"/>
      <c r="Q403" s="46"/>
      <c r="R403" s="46"/>
    </row>
    <row r="404" spans="2:18" s="18" customFormat="1" ht="13.5" customHeight="1">
      <c r="B404" s="269"/>
      <c r="C404" s="297"/>
      <c r="D404" s="305"/>
      <c r="E404" s="132">
        <v>5</v>
      </c>
      <c r="F404" s="135" t="s">
        <v>254</v>
      </c>
      <c r="G404" s="34" t="s">
        <v>260</v>
      </c>
      <c r="H404" s="153">
        <v>2964507</v>
      </c>
      <c r="I404" s="45">
        <f t="shared" ref="I404" si="732">IFERROR(H404/H405,"-")</f>
        <v>7.2357251890510274E-2</v>
      </c>
      <c r="J404" s="141">
        <v>7</v>
      </c>
      <c r="K404" s="45">
        <f t="shared" ref="K404" si="733">IFERROR(J404/J405,"-")</f>
        <v>3.6269430051813469E-2</v>
      </c>
      <c r="L404" s="141">
        <f t="shared" si="713"/>
        <v>423501</v>
      </c>
      <c r="M404" s="99">
        <f t="shared" si="727"/>
        <v>3.2154340836012861E-3</v>
      </c>
      <c r="P404" s="46"/>
      <c r="Q404" s="46"/>
      <c r="R404" s="46"/>
    </row>
    <row r="405" spans="2:18" s="18" customFormat="1" ht="13.5" customHeight="1">
      <c r="B405" s="270"/>
      <c r="C405" s="298"/>
      <c r="D405" s="306"/>
      <c r="E405" s="143" t="s">
        <v>188</v>
      </c>
      <c r="F405" s="146"/>
      <c r="G405" s="149"/>
      <c r="H405" s="154">
        <v>40970420</v>
      </c>
      <c r="I405" s="29" t="s">
        <v>181</v>
      </c>
      <c r="J405" s="192">
        <v>193</v>
      </c>
      <c r="K405" s="29" t="s">
        <v>116</v>
      </c>
      <c r="L405" s="142">
        <f t="shared" si="713"/>
        <v>212281.96891191709</v>
      </c>
      <c r="M405" s="100">
        <f t="shared" si="727"/>
        <v>8.8654111162149746E-2</v>
      </c>
      <c r="P405" s="46"/>
      <c r="Q405" s="46"/>
      <c r="R405" s="46"/>
    </row>
    <row r="406" spans="2:18" s="18" customFormat="1" ht="13.5" customHeight="1">
      <c r="B406" s="295">
        <v>68</v>
      </c>
      <c r="C406" s="296" t="s">
        <v>54</v>
      </c>
      <c r="D406" s="299">
        <f>VLOOKUP(C406,'市区町村別_在宅(医科)'!$C$7:$BO$80,65,0)</f>
        <v>2923</v>
      </c>
      <c r="E406" s="130">
        <v>1</v>
      </c>
      <c r="F406" s="133" t="s">
        <v>237</v>
      </c>
      <c r="G406" s="136" t="s">
        <v>243</v>
      </c>
      <c r="H406" s="215">
        <v>11411851</v>
      </c>
      <c r="I406" s="27">
        <f t="shared" ref="I406" si="734">IFERROR(H406/H411,"-")</f>
        <v>0.14978836145511343</v>
      </c>
      <c r="J406" s="139">
        <v>207</v>
      </c>
      <c r="K406" s="27">
        <f t="shared" ref="K406" si="735">IFERROR(J406/J411,"-")</f>
        <v>0.74460431654676262</v>
      </c>
      <c r="L406" s="139">
        <f t="shared" si="713"/>
        <v>55129.714975845411</v>
      </c>
      <c r="M406" s="101">
        <f>IFERROR(J406/$R$71,0)</f>
        <v>7.0817653096134109E-2</v>
      </c>
      <c r="P406" s="46"/>
      <c r="Q406" s="46"/>
      <c r="R406" s="46"/>
    </row>
    <row r="407" spans="2:18" s="18" customFormat="1" ht="13.5" customHeight="1">
      <c r="B407" s="269"/>
      <c r="C407" s="297"/>
      <c r="D407" s="305"/>
      <c r="E407" s="131">
        <v>2</v>
      </c>
      <c r="F407" s="134" t="s">
        <v>238</v>
      </c>
      <c r="G407" s="32" t="s">
        <v>244</v>
      </c>
      <c r="H407" s="152">
        <v>11189208</v>
      </c>
      <c r="I407" s="28">
        <f t="shared" ref="I407" si="736">IFERROR(H407/H411,"-")</f>
        <v>0.14686601957039633</v>
      </c>
      <c r="J407" s="140">
        <v>149</v>
      </c>
      <c r="K407" s="28">
        <f t="shared" ref="K407" si="737">IFERROR(J407/J411,"-")</f>
        <v>0.53597122302158273</v>
      </c>
      <c r="L407" s="140">
        <f t="shared" si="713"/>
        <v>75095.355704697984</v>
      </c>
      <c r="M407" s="98">
        <f t="shared" ref="M407:M411" si="738">IFERROR(J407/$R$71,0)</f>
        <v>5.0975025658569963E-2</v>
      </c>
      <c r="P407" s="46"/>
      <c r="Q407" s="46"/>
      <c r="R407" s="46"/>
    </row>
    <row r="408" spans="2:18" s="18" customFormat="1" ht="13.5" customHeight="1">
      <c r="B408" s="269"/>
      <c r="C408" s="297"/>
      <c r="D408" s="305"/>
      <c r="E408" s="131">
        <v>3</v>
      </c>
      <c r="F408" s="134" t="s">
        <v>254</v>
      </c>
      <c r="G408" s="33" t="s">
        <v>260</v>
      </c>
      <c r="H408" s="152">
        <v>9439805</v>
      </c>
      <c r="I408" s="28">
        <f t="shared" ref="I408" si="739">IFERROR(H408/H411,"-")</f>
        <v>0.12390390686013926</v>
      </c>
      <c r="J408" s="140">
        <v>20</v>
      </c>
      <c r="K408" s="28">
        <f t="shared" ref="K408" si="740">IFERROR(J408/J411,"-")</f>
        <v>7.1942446043165464E-2</v>
      </c>
      <c r="L408" s="140">
        <f t="shared" si="713"/>
        <v>471990.25</v>
      </c>
      <c r="M408" s="98">
        <f t="shared" si="738"/>
        <v>6.8422853232979813E-3</v>
      </c>
      <c r="P408" s="46"/>
      <c r="Q408" s="46"/>
      <c r="R408" s="46"/>
    </row>
    <row r="409" spans="2:18" s="18" customFormat="1" ht="13.5" customHeight="1">
      <c r="B409" s="269"/>
      <c r="C409" s="297"/>
      <c r="D409" s="305"/>
      <c r="E409" s="131">
        <v>4</v>
      </c>
      <c r="F409" s="134" t="s">
        <v>239</v>
      </c>
      <c r="G409" s="33" t="s">
        <v>245</v>
      </c>
      <c r="H409" s="152">
        <v>6303644</v>
      </c>
      <c r="I409" s="28">
        <f t="shared" ref="I409" si="741">IFERROR(H409/H411,"-")</f>
        <v>8.2739645475248244E-2</v>
      </c>
      <c r="J409" s="140">
        <v>177</v>
      </c>
      <c r="K409" s="28">
        <f t="shared" ref="K409" si="742">IFERROR(J409/J411,"-")</f>
        <v>0.63669064748201443</v>
      </c>
      <c r="L409" s="140">
        <f t="shared" si="713"/>
        <v>35613.807909604518</v>
      </c>
      <c r="M409" s="98">
        <f t="shared" si="738"/>
        <v>6.0554225111187139E-2</v>
      </c>
      <c r="P409" s="46"/>
      <c r="Q409" s="46"/>
      <c r="R409" s="46"/>
    </row>
    <row r="410" spans="2:18" s="18" customFormat="1" ht="13.5" customHeight="1">
      <c r="B410" s="269"/>
      <c r="C410" s="297"/>
      <c r="D410" s="305"/>
      <c r="E410" s="132">
        <v>5</v>
      </c>
      <c r="F410" s="135" t="s">
        <v>241</v>
      </c>
      <c r="G410" s="34" t="s">
        <v>247</v>
      </c>
      <c r="H410" s="153">
        <v>6244354</v>
      </c>
      <c r="I410" s="45">
        <f t="shared" ref="I410" si="743">IFERROR(H410/H411,"-")</f>
        <v>8.1961423611794745E-2</v>
      </c>
      <c r="J410" s="141">
        <v>116</v>
      </c>
      <c r="K410" s="45">
        <f t="shared" ref="K410" si="744">IFERROR(J410/J411,"-")</f>
        <v>0.41726618705035973</v>
      </c>
      <c r="L410" s="141">
        <f t="shared" si="713"/>
        <v>53830.637931034486</v>
      </c>
      <c r="M410" s="99">
        <f t="shared" si="738"/>
        <v>3.9685254875128292E-2</v>
      </c>
      <c r="P410" s="46"/>
      <c r="Q410" s="46"/>
      <c r="R410" s="46"/>
    </row>
    <row r="411" spans="2:18" s="18" customFormat="1" ht="13.5" customHeight="1">
      <c r="B411" s="270"/>
      <c r="C411" s="298"/>
      <c r="D411" s="306"/>
      <c r="E411" s="143" t="s">
        <v>188</v>
      </c>
      <c r="F411" s="146"/>
      <c r="G411" s="149"/>
      <c r="H411" s="154">
        <v>76186500</v>
      </c>
      <c r="I411" s="29" t="s">
        <v>181</v>
      </c>
      <c r="J411" s="192">
        <v>278</v>
      </c>
      <c r="K411" s="29" t="s">
        <v>116</v>
      </c>
      <c r="L411" s="142">
        <f t="shared" si="713"/>
        <v>274052.1582733813</v>
      </c>
      <c r="M411" s="100">
        <f t="shared" si="738"/>
        <v>9.510776599384195E-2</v>
      </c>
      <c r="P411" s="46"/>
      <c r="Q411" s="46"/>
      <c r="R411" s="46"/>
    </row>
    <row r="412" spans="2:18" s="18" customFormat="1" ht="13.5" customHeight="1">
      <c r="B412" s="295">
        <v>69</v>
      </c>
      <c r="C412" s="296" t="s">
        <v>55</v>
      </c>
      <c r="D412" s="299">
        <f>VLOOKUP(C412,'市区町村別_在宅(医科)'!$C$7:$BO$80,65,0)</f>
        <v>6841</v>
      </c>
      <c r="E412" s="130">
        <v>1</v>
      </c>
      <c r="F412" s="133" t="s">
        <v>237</v>
      </c>
      <c r="G412" s="136" t="s">
        <v>243</v>
      </c>
      <c r="H412" s="215">
        <v>32337442</v>
      </c>
      <c r="I412" s="27">
        <f t="shared" ref="I412" si="745">IFERROR(H412/H417,"-")</f>
        <v>0.15864547648257807</v>
      </c>
      <c r="J412" s="139">
        <v>530</v>
      </c>
      <c r="K412" s="27">
        <f t="shared" ref="K412" si="746">IFERROR(J412/J417,"-")</f>
        <v>0.7433380084151473</v>
      </c>
      <c r="L412" s="139">
        <f t="shared" si="713"/>
        <v>61014.041509433962</v>
      </c>
      <c r="M412" s="101">
        <f>IFERROR(J412/$R$72,0)</f>
        <v>7.7474053500950157E-2</v>
      </c>
      <c r="P412" s="46"/>
      <c r="Q412" s="46"/>
      <c r="R412" s="46"/>
    </row>
    <row r="413" spans="2:18" s="18" customFormat="1" ht="13.5" customHeight="1">
      <c r="B413" s="269"/>
      <c r="C413" s="297"/>
      <c r="D413" s="305"/>
      <c r="E413" s="131">
        <v>2</v>
      </c>
      <c r="F413" s="134" t="s">
        <v>238</v>
      </c>
      <c r="G413" s="32" t="s">
        <v>244</v>
      </c>
      <c r="H413" s="152">
        <v>30571549</v>
      </c>
      <c r="I413" s="28">
        <f t="shared" ref="I413" si="747">IFERROR(H413/H417,"-")</f>
        <v>0.14998211540404102</v>
      </c>
      <c r="J413" s="140">
        <v>344</v>
      </c>
      <c r="K413" s="28">
        <f t="shared" ref="K413" si="748">IFERROR(J413/J417,"-")</f>
        <v>0.48246844319775595</v>
      </c>
      <c r="L413" s="140">
        <f t="shared" si="713"/>
        <v>88870.781976744183</v>
      </c>
      <c r="M413" s="98">
        <f t="shared" ref="M413:M417" si="749">IFERROR(J413/$R$72,0)</f>
        <v>5.0285046045899721E-2</v>
      </c>
      <c r="P413" s="46"/>
      <c r="Q413" s="46"/>
      <c r="R413" s="46"/>
    </row>
    <row r="414" spans="2:18" s="18" customFormat="1" ht="13.5" customHeight="1">
      <c r="B414" s="269"/>
      <c r="C414" s="297"/>
      <c r="D414" s="305"/>
      <c r="E414" s="131">
        <v>3</v>
      </c>
      <c r="F414" s="134" t="s">
        <v>239</v>
      </c>
      <c r="G414" s="33" t="s">
        <v>245</v>
      </c>
      <c r="H414" s="152">
        <v>18376906</v>
      </c>
      <c r="I414" s="28">
        <f t="shared" ref="I414" si="750">IFERROR(H414/H417,"-")</f>
        <v>9.0155956325968747E-2</v>
      </c>
      <c r="J414" s="140">
        <v>449</v>
      </c>
      <c r="K414" s="28">
        <f t="shared" ref="K414" si="751">IFERROR(J414/J417,"-")</f>
        <v>0.6297335203366059</v>
      </c>
      <c r="L414" s="140">
        <f t="shared" si="713"/>
        <v>40928.521158129173</v>
      </c>
      <c r="M414" s="98">
        <f t="shared" si="749"/>
        <v>6.5633679286653993E-2</v>
      </c>
      <c r="P414" s="46"/>
      <c r="Q414" s="46"/>
      <c r="R414" s="46"/>
    </row>
    <row r="415" spans="2:18" s="18" customFormat="1" ht="13.5" customHeight="1">
      <c r="B415" s="269"/>
      <c r="C415" s="297"/>
      <c r="D415" s="305"/>
      <c r="E415" s="131">
        <v>4</v>
      </c>
      <c r="F415" s="134" t="s">
        <v>242</v>
      </c>
      <c r="G415" s="33" t="s">
        <v>248</v>
      </c>
      <c r="H415" s="152">
        <v>13628521</v>
      </c>
      <c r="I415" s="28">
        <f t="shared" ref="I415" si="752">IFERROR(H415/H417,"-")</f>
        <v>6.6860675244437118E-2</v>
      </c>
      <c r="J415" s="140">
        <v>289</v>
      </c>
      <c r="K415" s="28">
        <f t="shared" ref="K415" si="753">IFERROR(J415/J417,"-")</f>
        <v>0.4053295932678822</v>
      </c>
      <c r="L415" s="140">
        <f t="shared" si="713"/>
        <v>47157.512110726646</v>
      </c>
      <c r="M415" s="98">
        <f t="shared" si="749"/>
        <v>4.2245285776933199E-2</v>
      </c>
      <c r="P415" s="46"/>
      <c r="Q415" s="46"/>
      <c r="R415" s="46"/>
    </row>
    <row r="416" spans="2:18" s="18" customFormat="1" ht="36.75" customHeight="1">
      <c r="B416" s="269"/>
      <c r="C416" s="297"/>
      <c r="D416" s="305"/>
      <c r="E416" s="132">
        <v>5</v>
      </c>
      <c r="F416" s="135" t="s">
        <v>250</v>
      </c>
      <c r="G416" s="34" t="s">
        <v>256</v>
      </c>
      <c r="H416" s="153">
        <v>13547312</v>
      </c>
      <c r="I416" s="45">
        <f t="shared" ref="I416" si="754">IFERROR(H416/H417,"-")</f>
        <v>6.6462268948117409E-2</v>
      </c>
      <c r="J416" s="141">
        <v>304</v>
      </c>
      <c r="K416" s="45">
        <f t="shared" ref="K416" si="755">IFERROR(J416/J417,"-")</f>
        <v>0.42636746143057502</v>
      </c>
      <c r="L416" s="141">
        <f t="shared" si="713"/>
        <v>44563.526315789473</v>
      </c>
      <c r="M416" s="99">
        <f t="shared" si="749"/>
        <v>4.4437947668469521E-2</v>
      </c>
      <c r="P416" s="46"/>
      <c r="Q416" s="46"/>
      <c r="R416" s="46"/>
    </row>
    <row r="417" spans="2:18" s="18" customFormat="1" ht="13.5" customHeight="1">
      <c r="B417" s="270"/>
      <c r="C417" s="298"/>
      <c r="D417" s="306"/>
      <c r="E417" s="143" t="s">
        <v>188</v>
      </c>
      <c r="F417" s="146"/>
      <c r="G417" s="149"/>
      <c r="H417" s="154">
        <v>203834630</v>
      </c>
      <c r="I417" s="29" t="s">
        <v>181</v>
      </c>
      <c r="J417" s="192">
        <v>713</v>
      </c>
      <c r="K417" s="29" t="s">
        <v>116</v>
      </c>
      <c r="L417" s="142">
        <f t="shared" si="713"/>
        <v>285883.07152875175</v>
      </c>
      <c r="M417" s="100">
        <f t="shared" si="749"/>
        <v>0.10422452857769332</v>
      </c>
      <c r="P417" s="46"/>
      <c r="Q417" s="46"/>
      <c r="R417" s="46"/>
    </row>
    <row r="418" spans="2:18" s="18" customFormat="1" ht="13.5" customHeight="1">
      <c r="B418" s="295">
        <v>70</v>
      </c>
      <c r="C418" s="296" t="s">
        <v>56</v>
      </c>
      <c r="D418" s="299">
        <f>VLOOKUP(C418,'市区町村別_在宅(医科)'!$C$7:$BO$80,65,0)</f>
        <v>1191</v>
      </c>
      <c r="E418" s="130">
        <v>1</v>
      </c>
      <c r="F418" s="133" t="s">
        <v>237</v>
      </c>
      <c r="G418" s="136" t="s">
        <v>243</v>
      </c>
      <c r="H418" s="215">
        <v>6996249</v>
      </c>
      <c r="I418" s="27">
        <f t="shared" ref="I418" si="756">IFERROR(H418/H423,"-")</f>
        <v>0.14359916569308967</v>
      </c>
      <c r="J418" s="139">
        <v>120</v>
      </c>
      <c r="K418" s="27">
        <f t="shared" ref="K418" si="757">IFERROR(J418/J423,"-")</f>
        <v>0.66298342541436461</v>
      </c>
      <c r="L418" s="139">
        <f t="shared" si="713"/>
        <v>58302.074999999997</v>
      </c>
      <c r="M418" s="101">
        <f>IFERROR(J418/$R$73,0)</f>
        <v>0.10075566750629723</v>
      </c>
      <c r="P418" s="46"/>
      <c r="Q418" s="46"/>
      <c r="R418" s="46"/>
    </row>
    <row r="419" spans="2:18" s="18" customFormat="1" ht="13.5" customHeight="1">
      <c r="B419" s="269"/>
      <c r="C419" s="297"/>
      <c r="D419" s="305"/>
      <c r="E419" s="131">
        <v>2</v>
      </c>
      <c r="F419" s="134" t="s">
        <v>239</v>
      </c>
      <c r="G419" s="32" t="s">
        <v>245</v>
      </c>
      <c r="H419" s="152">
        <v>5272157</v>
      </c>
      <c r="I419" s="28">
        <f t="shared" ref="I419" si="758">IFERROR(H419/H423,"-")</f>
        <v>0.10821189277325358</v>
      </c>
      <c r="J419" s="140">
        <v>113</v>
      </c>
      <c r="K419" s="28">
        <f t="shared" ref="K419" si="759">IFERROR(J419/J423,"-")</f>
        <v>0.62430939226519333</v>
      </c>
      <c r="L419" s="140">
        <f t="shared" si="713"/>
        <v>46656.256637168139</v>
      </c>
      <c r="M419" s="98">
        <f t="shared" ref="M419:M423" si="760">IFERROR(J419/$R$73,0)</f>
        <v>9.4878253568429896E-2</v>
      </c>
      <c r="P419" s="46"/>
      <c r="Q419" s="46"/>
      <c r="R419" s="46"/>
    </row>
    <row r="420" spans="2:18" s="18" customFormat="1" ht="13.5" customHeight="1">
      <c r="B420" s="269"/>
      <c r="C420" s="297"/>
      <c r="D420" s="305"/>
      <c r="E420" s="131">
        <v>3</v>
      </c>
      <c r="F420" s="134" t="s">
        <v>238</v>
      </c>
      <c r="G420" s="33" t="s">
        <v>244</v>
      </c>
      <c r="H420" s="152">
        <v>4976377</v>
      </c>
      <c r="I420" s="28">
        <f t="shared" ref="I420" si="761">IFERROR(H420/H423,"-")</f>
        <v>0.10214095944473682</v>
      </c>
      <c r="J420" s="140">
        <v>70</v>
      </c>
      <c r="K420" s="28">
        <f t="shared" ref="K420" si="762">IFERROR(J420/J423,"-")</f>
        <v>0.38674033149171272</v>
      </c>
      <c r="L420" s="140">
        <f t="shared" si="713"/>
        <v>71091.100000000006</v>
      </c>
      <c r="M420" s="98">
        <f t="shared" si="760"/>
        <v>5.877413937867338E-2</v>
      </c>
      <c r="P420" s="46"/>
      <c r="Q420" s="46"/>
      <c r="R420" s="46"/>
    </row>
    <row r="421" spans="2:18" s="18" customFormat="1" ht="13.5" customHeight="1">
      <c r="B421" s="269"/>
      <c r="C421" s="297"/>
      <c r="D421" s="305"/>
      <c r="E421" s="131">
        <v>4</v>
      </c>
      <c r="F421" s="134" t="s">
        <v>252</v>
      </c>
      <c r="G421" s="33" t="s">
        <v>258</v>
      </c>
      <c r="H421" s="152">
        <v>3859618</v>
      </c>
      <c r="I421" s="28">
        <f t="shared" ref="I421" si="763">IFERROR(H421/H423,"-")</f>
        <v>7.9219296610802639E-2</v>
      </c>
      <c r="J421" s="140">
        <v>20</v>
      </c>
      <c r="K421" s="28">
        <f t="shared" ref="K421" si="764">IFERROR(J421/J423,"-")</f>
        <v>0.11049723756906077</v>
      </c>
      <c r="L421" s="140">
        <f t="shared" si="713"/>
        <v>192980.9</v>
      </c>
      <c r="M421" s="98">
        <f t="shared" si="760"/>
        <v>1.6792611251049538E-2</v>
      </c>
      <c r="P421" s="46"/>
      <c r="Q421" s="46"/>
      <c r="R421" s="46"/>
    </row>
    <row r="422" spans="2:18" s="18" customFormat="1" ht="13.5" customHeight="1">
      <c r="B422" s="269"/>
      <c r="C422" s="297"/>
      <c r="D422" s="305"/>
      <c r="E422" s="132">
        <v>5</v>
      </c>
      <c r="F422" s="135" t="s">
        <v>242</v>
      </c>
      <c r="G422" s="34" t="s">
        <v>248</v>
      </c>
      <c r="H422" s="153">
        <v>3605521</v>
      </c>
      <c r="I422" s="45">
        <f t="shared" ref="I422" si="765">IFERROR(H422/H423,"-")</f>
        <v>7.40039137384782E-2</v>
      </c>
      <c r="J422" s="141">
        <v>66</v>
      </c>
      <c r="K422" s="45">
        <f t="shared" ref="K422" si="766">IFERROR(J422/J423,"-")</f>
        <v>0.36464088397790057</v>
      </c>
      <c r="L422" s="141">
        <f t="shared" si="713"/>
        <v>54629.106060606064</v>
      </c>
      <c r="M422" s="99">
        <f t="shared" si="760"/>
        <v>5.5415617128463476E-2</v>
      </c>
      <c r="P422" s="46"/>
      <c r="Q422" s="46"/>
      <c r="R422" s="46"/>
    </row>
    <row r="423" spans="2:18" s="18" customFormat="1" ht="13.5" customHeight="1">
      <c r="B423" s="270"/>
      <c r="C423" s="298"/>
      <c r="D423" s="306"/>
      <c r="E423" s="143" t="s">
        <v>188</v>
      </c>
      <c r="F423" s="146"/>
      <c r="G423" s="149"/>
      <c r="H423" s="154">
        <v>48720680</v>
      </c>
      <c r="I423" s="29" t="s">
        <v>181</v>
      </c>
      <c r="J423" s="192">
        <v>181</v>
      </c>
      <c r="K423" s="29" t="s">
        <v>116</v>
      </c>
      <c r="L423" s="142">
        <f t="shared" si="713"/>
        <v>269175.02762430941</v>
      </c>
      <c r="M423" s="100">
        <f t="shared" si="760"/>
        <v>0.15197313182199831</v>
      </c>
      <c r="P423" s="46"/>
      <c r="Q423" s="46"/>
      <c r="R423" s="46"/>
    </row>
    <row r="424" spans="2:18" s="18" customFormat="1" ht="13.5" customHeight="1">
      <c r="B424" s="295">
        <v>71</v>
      </c>
      <c r="C424" s="296" t="s">
        <v>57</v>
      </c>
      <c r="D424" s="299">
        <f>VLOOKUP(C424,'市区町村別_在宅(医科)'!$C$7:$BO$80,65,0)</f>
        <v>3573</v>
      </c>
      <c r="E424" s="130">
        <v>1</v>
      </c>
      <c r="F424" s="133" t="s">
        <v>238</v>
      </c>
      <c r="G424" s="136" t="s">
        <v>244</v>
      </c>
      <c r="H424" s="215">
        <v>17958144</v>
      </c>
      <c r="I424" s="27">
        <f t="shared" ref="I424" si="767">IFERROR(H424/H429,"-")</f>
        <v>0.17933100425256129</v>
      </c>
      <c r="J424" s="139">
        <v>170</v>
      </c>
      <c r="K424" s="27">
        <f t="shared" ref="K424" si="768">IFERROR(J424/J429,"-")</f>
        <v>0.44736842105263158</v>
      </c>
      <c r="L424" s="139">
        <f t="shared" si="713"/>
        <v>105636.14117647058</v>
      </c>
      <c r="M424" s="101">
        <f>IFERROR(J424/$R$74,0)</f>
        <v>4.7579065211307024E-2</v>
      </c>
      <c r="P424" s="46"/>
      <c r="Q424" s="46"/>
      <c r="R424" s="46"/>
    </row>
    <row r="425" spans="2:18" s="18" customFormat="1" ht="13.5" customHeight="1">
      <c r="B425" s="269"/>
      <c r="C425" s="297"/>
      <c r="D425" s="305"/>
      <c r="E425" s="131">
        <v>2</v>
      </c>
      <c r="F425" s="134" t="s">
        <v>237</v>
      </c>
      <c r="G425" s="32" t="s">
        <v>243</v>
      </c>
      <c r="H425" s="152">
        <v>15180668</v>
      </c>
      <c r="I425" s="28">
        <f t="shared" ref="I425" si="769">IFERROR(H425/H429,"-")</f>
        <v>0.15159497761376239</v>
      </c>
      <c r="J425" s="140">
        <v>247</v>
      </c>
      <c r="K425" s="28">
        <f t="shared" ref="K425" si="770">IFERROR(J425/J429,"-")</f>
        <v>0.65</v>
      </c>
      <c r="L425" s="140">
        <f t="shared" si="713"/>
        <v>61460.194331983803</v>
      </c>
      <c r="M425" s="98">
        <f t="shared" ref="M425:M429" si="771">IFERROR(J425/$R$74,0)</f>
        <v>6.9129582983487259E-2</v>
      </c>
      <c r="P425" s="46"/>
      <c r="Q425" s="46"/>
      <c r="R425" s="46"/>
    </row>
    <row r="426" spans="2:18" s="18" customFormat="1" ht="13.5" customHeight="1">
      <c r="B426" s="269"/>
      <c r="C426" s="297"/>
      <c r="D426" s="305"/>
      <c r="E426" s="131">
        <v>3</v>
      </c>
      <c r="F426" s="134" t="s">
        <v>239</v>
      </c>
      <c r="G426" s="33" t="s">
        <v>245</v>
      </c>
      <c r="H426" s="152">
        <v>10706324</v>
      </c>
      <c r="I426" s="28">
        <f t="shared" ref="I426" si="772">IFERROR(H426/H429,"-")</f>
        <v>0.10691393469020513</v>
      </c>
      <c r="J426" s="140">
        <v>241</v>
      </c>
      <c r="K426" s="28">
        <f t="shared" ref="K426" si="773">IFERROR(J426/J429,"-")</f>
        <v>0.63421052631578945</v>
      </c>
      <c r="L426" s="140">
        <f t="shared" si="713"/>
        <v>44424.580912863072</v>
      </c>
      <c r="M426" s="98">
        <f t="shared" si="771"/>
        <v>6.7450321858382317E-2</v>
      </c>
      <c r="P426" s="46"/>
      <c r="Q426" s="46"/>
      <c r="R426" s="46"/>
    </row>
    <row r="427" spans="2:18" s="18" customFormat="1" ht="13.5" customHeight="1">
      <c r="B427" s="269"/>
      <c r="C427" s="297"/>
      <c r="D427" s="305"/>
      <c r="E427" s="131">
        <v>4</v>
      </c>
      <c r="F427" s="134" t="s">
        <v>242</v>
      </c>
      <c r="G427" s="33" t="s">
        <v>248</v>
      </c>
      <c r="H427" s="152">
        <v>8092842</v>
      </c>
      <c r="I427" s="28">
        <f t="shared" ref="I427" si="774">IFERROR(H427/H429,"-")</f>
        <v>8.0815561068967187E-2</v>
      </c>
      <c r="J427" s="140">
        <v>117</v>
      </c>
      <c r="K427" s="28">
        <f t="shared" ref="K427" si="775">IFERROR(J427/J429,"-")</f>
        <v>0.30789473684210528</v>
      </c>
      <c r="L427" s="140">
        <f t="shared" si="713"/>
        <v>69169.58974358975</v>
      </c>
      <c r="M427" s="98">
        <f t="shared" si="771"/>
        <v>3.2745591939546598E-2</v>
      </c>
      <c r="P427" s="46"/>
      <c r="Q427" s="46"/>
      <c r="R427" s="46"/>
    </row>
    <row r="428" spans="2:18" s="18" customFormat="1" ht="13.5" customHeight="1">
      <c r="B428" s="269"/>
      <c r="C428" s="297"/>
      <c r="D428" s="305"/>
      <c r="E428" s="132">
        <v>5</v>
      </c>
      <c r="F428" s="135" t="s">
        <v>241</v>
      </c>
      <c r="G428" s="34" t="s">
        <v>247</v>
      </c>
      <c r="H428" s="153">
        <v>6674982</v>
      </c>
      <c r="I428" s="45">
        <f t="shared" ref="I428" si="776">IFERROR(H428/H429,"-")</f>
        <v>6.665673387114894E-2</v>
      </c>
      <c r="J428" s="141">
        <v>132</v>
      </c>
      <c r="K428" s="45">
        <f t="shared" ref="K428" si="777">IFERROR(J428/J429,"-")</f>
        <v>0.3473684210526316</v>
      </c>
      <c r="L428" s="141">
        <f t="shared" si="713"/>
        <v>50568.045454545456</v>
      </c>
      <c r="M428" s="99">
        <f t="shared" si="771"/>
        <v>3.6943744752308987E-2</v>
      </c>
      <c r="P428" s="46"/>
      <c r="Q428" s="46"/>
      <c r="R428" s="46"/>
    </row>
    <row r="429" spans="2:18" s="18" customFormat="1" ht="13.5" customHeight="1">
      <c r="B429" s="270"/>
      <c r="C429" s="298"/>
      <c r="D429" s="306"/>
      <c r="E429" s="143" t="s">
        <v>188</v>
      </c>
      <c r="F429" s="146"/>
      <c r="G429" s="149"/>
      <c r="H429" s="154">
        <v>100139650</v>
      </c>
      <c r="I429" s="29" t="s">
        <v>181</v>
      </c>
      <c r="J429" s="192">
        <v>380</v>
      </c>
      <c r="K429" s="29" t="s">
        <v>116</v>
      </c>
      <c r="L429" s="142">
        <f t="shared" si="713"/>
        <v>263525.39473684208</v>
      </c>
      <c r="M429" s="100">
        <f t="shared" si="771"/>
        <v>0.1063532045899804</v>
      </c>
      <c r="P429" s="46"/>
      <c r="Q429" s="46"/>
      <c r="R429" s="46"/>
    </row>
    <row r="430" spans="2:18" s="18" customFormat="1" ht="13.5" customHeight="1">
      <c r="B430" s="295">
        <v>72</v>
      </c>
      <c r="C430" s="296" t="s">
        <v>33</v>
      </c>
      <c r="D430" s="299">
        <f>VLOOKUP(C430,'市区町村別_在宅(医科)'!$C$7:$BO$80,65,0)</f>
        <v>2211</v>
      </c>
      <c r="E430" s="130">
        <v>1</v>
      </c>
      <c r="F430" s="133" t="s">
        <v>238</v>
      </c>
      <c r="G430" s="136" t="s">
        <v>244</v>
      </c>
      <c r="H430" s="215">
        <v>6650094</v>
      </c>
      <c r="I430" s="27">
        <f t="shared" ref="I430" si="778">IFERROR(H430/H435,"-")</f>
        <v>0.14079746983112801</v>
      </c>
      <c r="J430" s="139">
        <v>99</v>
      </c>
      <c r="K430" s="27">
        <f t="shared" ref="K430" si="779">IFERROR(J430/J435,"-")</f>
        <v>0.40408163265306124</v>
      </c>
      <c r="L430" s="139">
        <f t="shared" si="713"/>
        <v>67172.666666666672</v>
      </c>
      <c r="M430" s="101">
        <f>IFERROR(J430/$R$75,0)</f>
        <v>4.4776119402985072E-2</v>
      </c>
      <c r="P430" s="46"/>
      <c r="Q430" s="46"/>
      <c r="R430" s="46"/>
    </row>
    <row r="431" spans="2:18" s="18" customFormat="1" ht="13.5" customHeight="1">
      <c r="B431" s="269"/>
      <c r="C431" s="297"/>
      <c r="D431" s="305"/>
      <c r="E431" s="131">
        <v>2</v>
      </c>
      <c r="F431" s="134" t="s">
        <v>237</v>
      </c>
      <c r="G431" s="32" t="s">
        <v>243</v>
      </c>
      <c r="H431" s="152">
        <v>6238656</v>
      </c>
      <c r="I431" s="28">
        <f t="shared" ref="I431" si="780">IFERROR(H431/H435,"-")</f>
        <v>0.13208640057520776</v>
      </c>
      <c r="J431" s="140">
        <v>136</v>
      </c>
      <c r="K431" s="28">
        <f t="shared" ref="K431" si="781">IFERROR(J431/J435,"-")</f>
        <v>0.55510204081632653</v>
      </c>
      <c r="L431" s="140">
        <f t="shared" si="713"/>
        <v>45872.470588235294</v>
      </c>
      <c r="M431" s="98">
        <f t="shared" ref="M431:M435" si="782">IFERROR(J431/$R$75,0)</f>
        <v>6.1510628674807777E-2</v>
      </c>
      <c r="P431" s="46"/>
      <c r="Q431" s="46"/>
      <c r="R431" s="46"/>
    </row>
    <row r="432" spans="2:18" s="18" customFormat="1" ht="13.5" customHeight="1">
      <c r="B432" s="269"/>
      <c r="C432" s="297"/>
      <c r="D432" s="305"/>
      <c r="E432" s="131">
        <v>3</v>
      </c>
      <c r="F432" s="134" t="s">
        <v>241</v>
      </c>
      <c r="G432" s="33" t="s">
        <v>247</v>
      </c>
      <c r="H432" s="152">
        <v>4984362</v>
      </c>
      <c r="I432" s="28">
        <f t="shared" ref="I432" si="783">IFERROR(H432/H435,"-")</f>
        <v>0.10553017120095157</v>
      </c>
      <c r="J432" s="140">
        <v>84</v>
      </c>
      <c r="K432" s="28">
        <f t="shared" ref="K432" si="784">IFERROR(J432/J435,"-")</f>
        <v>0.34285714285714286</v>
      </c>
      <c r="L432" s="140">
        <f t="shared" si="713"/>
        <v>59337.642857142855</v>
      </c>
      <c r="M432" s="98">
        <f t="shared" si="782"/>
        <v>3.7991858887381276E-2</v>
      </c>
      <c r="P432" s="46"/>
      <c r="Q432" s="46"/>
      <c r="R432" s="46"/>
    </row>
    <row r="433" spans="2:18" s="18" customFormat="1" ht="13.5" customHeight="1">
      <c r="B433" s="269"/>
      <c r="C433" s="297"/>
      <c r="D433" s="305"/>
      <c r="E433" s="131">
        <v>4</v>
      </c>
      <c r="F433" s="134" t="s">
        <v>239</v>
      </c>
      <c r="G433" s="33" t="s">
        <v>245</v>
      </c>
      <c r="H433" s="152">
        <v>4253919</v>
      </c>
      <c r="I433" s="28">
        <f t="shared" ref="I433" si="785">IFERROR(H433/H435,"-")</f>
        <v>9.0065047511593402E-2</v>
      </c>
      <c r="J433" s="140">
        <v>124</v>
      </c>
      <c r="K433" s="28">
        <f t="shared" ref="K433" si="786">IFERROR(J433/J435,"-")</f>
        <v>0.5061224489795918</v>
      </c>
      <c r="L433" s="140">
        <f t="shared" si="713"/>
        <v>34305.798387096773</v>
      </c>
      <c r="M433" s="98">
        <f t="shared" si="782"/>
        <v>5.6083220262324741E-2</v>
      </c>
      <c r="P433" s="46"/>
      <c r="Q433" s="46"/>
      <c r="R433" s="46"/>
    </row>
    <row r="434" spans="2:18" s="18" customFormat="1" ht="36.75" customHeight="1">
      <c r="B434" s="269"/>
      <c r="C434" s="297"/>
      <c r="D434" s="305"/>
      <c r="E434" s="132">
        <v>5</v>
      </c>
      <c r="F434" s="135" t="s">
        <v>250</v>
      </c>
      <c r="G434" s="34" t="s">
        <v>256</v>
      </c>
      <c r="H434" s="153">
        <v>3366685</v>
      </c>
      <c r="I434" s="45">
        <f t="shared" ref="I434" si="787">IFERROR(H434/H435,"-")</f>
        <v>7.1280305168379743E-2</v>
      </c>
      <c r="J434" s="141">
        <v>82</v>
      </c>
      <c r="K434" s="45">
        <f t="shared" ref="K434" si="788">IFERROR(J434/J435,"-")</f>
        <v>0.33469387755102042</v>
      </c>
      <c r="L434" s="141">
        <f t="shared" si="713"/>
        <v>41057.134146341465</v>
      </c>
      <c r="M434" s="99">
        <f t="shared" si="782"/>
        <v>3.70872908186341E-2</v>
      </c>
      <c r="P434" s="46"/>
      <c r="Q434" s="46"/>
      <c r="R434" s="46"/>
    </row>
    <row r="435" spans="2:18" s="18" customFormat="1" ht="13.5" customHeight="1">
      <c r="B435" s="270"/>
      <c r="C435" s="298"/>
      <c r="D435" s="306"/>
      <c r="E435" s="143" t="s">
        <v>188</v>
      </c>
      <c r="F435" s="146"/>
      <c r="G435" s="149"/>
      <c r="H435" s="154">
        <v>47231630</v>
      </c>
      <c r="I435" s="29" t="s">
        <v>181</v>
      </c>
      <c r="J435" s="192">
        <v>245</v>
      </c>
      <c r="K435" s="29" t="s">
        <v>116</v>
      </c>
      <c r="L435" s="142">
        <f t="shared" si="713"/>
        <v>192782.16326530612</v>
      </c>
      <c r="M435" s="100">
        <f t="shared" si="782"/>
        <v>0.11080958842152872</v>
      </c>
      <c r="P435" s="46"/>
      <c r="Q435" s="46"/>
      <c r="R435" s="46"/>
    </row>
    <row r="436" spans="2:18" s="18" customFormat="1" ht="13.5" customHeight="1">
      <c r="B436" s="295">
        <v>73</v>
      </c>
      <c r="C436" s="296" t="s">
        <v>34</v>
      </c>
      <c r="D436" s="299">
        <f>VLOOKUP(C436,'市区町村別_在宅(医科)'!$C$7:$BO$80,65,0)</f>
        <v>3021</v>
      </c>
      <c r="E436" s="130">
        <v>1</v>
      </c>
      <c r="F436" s="133" t="s">
        <v>237</v>
      </c>
      <c r="G436" s="136" t="s">
        <v>243</v>
      </c>
      <c r="H436" s="215">
        <v>10528999</v>
      </c>
      <c r="I436" s="27">
        <f t="shared" ref="I436" si="789">IFERROR(H436/H441,"-")</f>
        <v>0.13893346486423933</v>
      </c>
      <c r="J436" s="139">
        <v>166</v>
      </c>
      <c r="K436" s="27">
        <f t="shared" ref="K436" si="790">IFERROR(J436/J441,"-")</f>
        <v>0.59927797833935015</v>
      </c>
      <c r="L436" s="139">
        <f t="shared" si="713"/>
        <v>63427.704819277111</v>
      </c>
      <c r="M436" s="101">
        <f>IFERROR(J436/$R$76,0)</f>
        <v>5.4948692485931809E-2</v>
      </c>
      <c r="P436" s="46"/>
      <c r="Q436" s="46"/>
      <c r="R436" s="46"/>
    </row>
    <row r="437" spans="2:18" s="18" customFormat="1" ht="13.5" customHeight="1">
      <c r="B437" s="269"/>
      <c r="C437" s="297"/>
      <c r="D437" s="305"/>
      <c r="E437" s="131">
        <v>2</v>
      </c>
      <c r="F437" s="134" t="s">
        <v>238</v>
      </c>
      <c r="G437" s="32" t="s">
        <v>244</v>
      </c>
      <c r="H437" s="152">
        <v>7452533</v>
      </c>
      <c r="I437" s="28">
        <f t="shared" ref="I437" si="791">IFERROR(H437/H441,"-")</f>
        <v>9.8338525030260152E-2</v>
      </c>
      <c r="J437" s="140">
        <v>107</v>
      </c>
      <c r="K437" s="28">
        <f t="shared" ref="K437" si="792">IFERROR(J437/J441,"-")</f>
        <v>0.38628158844765342</v>
      </c>
      <c r="L437" s="140">
        <f t="shared" si="713"/>
        <v>69649.841121495323</v>
      </c>
      <c r="M437" s="98">
        <f t="shared" ref="M437" si="793">IFERROR(J437/$R$76,0)</f>
        <v>3.5418735518040381E-2</v>
      </c>
      <c r="P437" s="46"/>
      <c r="Q437" s="46"/>
      <c r="R437" s="46"/>
    </row>
    <row r="438" spans="2:18" s="18" customFormat="1" ht="13.5" customHeight="1">
      <c r="B438" s="269"/>
      <c r="C438" s="297"/>
      <c r="D438" s="305"/>
      <c r="E438" s="131">
        <v>3</v>
      </c>
      <c r="F438" s="134" t="s">
        <v>239</v>
      </c>
      <c r="G438" s="33" t="s">
        <v>245</v>
      </c>
      <c r="H438" s="152">
        <v>6367179</v>
      </c>
      <c r="I438" s="28">
        <f t="shared" ref="I438" si="794">IFERROR(H438/H441,"-")</f>
        <v>8.4016936451491969E-2</v>
      </c>
      <c r="J438" s="140">
        <v>151</v>
      </c>
      <c r="K438" s="28">
        <f t="shared" ref="K438" si="795">IFERROR(J438/J441,"-")</f>
        <v>0.54512635379061369</v>
      </c>
      <c r="L438" s="140">
        <f t="shared" si="713"/>
        <v>42166.748344370862</v>
      </c>
      <c r="M438" s="98">
        <f>IFERROR(J438/$R$76,0)</f>
        <v>4.9983449189010258E-2</v>
      </c>
      <c r="P438" s="46"/>
      <c r="Q438" s="46"/>
      <c r="R438" s="46"/>
    </row>
    <row r="439" spans="2:18" s="18" customFormat="1" ht="13.5" customHeight="1">
      <c r="B439" s="269"/>
      <c r="C439" s="297"/>
      <c r="D439" s="305"/>
      <c r="E439" s="131">
        <v>4</v>
      </c>
      <c r="F439" s="134" t="s">
        <v>240</v>
      </c>
      <c r="G439" s="33" t="s">
        <v>246</v>
      </c>
      <c r="H439" s="152">
        <v>4758442</v>
      </c>
      <c r="I439" s="28">
        <f t="shared" ref="I439" si="796">IFERROR(H439/H441,"-")</f>
        <v>6.2789144002722452E-2</v>
      </c>
      <c r="J439" s="140">
        <v>48</v>
      </c>
      <c r="K439" s="28">
        <f t="shared" ref="K439" si="797">IFERROR(J439/J441,"-")</f>
        <v>0.17328519855595667</v>
      </c>
      <c r="L439" s="140">
        <f t="shared" si="713"/>
        <v>99134.208333333328</v>
      </c>
      <c r="M439" s="98">
        <f>IFERROR(J439/$R$76,0)</f>
        <v>1.5888778550148957E-2</v>
      </c>
      <c r="P439" s="46"/>
      <c r="Q439" s="46"/>
      <c r="R439" s="46"/>
    </row>
    <row r="440" spans="2:18" s="18" customFormat="1" ht="13.5" customHeight="1">
      <c r="B440" s="269"/>
      <c r="C440" s="297"/>
      <c r="D440" s="305"/>
      <c r="E440" s="132">
        <v>5</v>
      </c>
      <c r="F440" s="135" t="s">
        <v>241</v>
      </c>
      <c r="G440" s="34" t="s">
        <v>247</v>
      </c>
      <c r="H440" s="153">
        <v>4595409</v>
      </c>
      <c r="I440" s="45">
        <f t="shared" ref="I440" si="798">IFERROR(H440/H441,"-")</f>
        <v>6.0637872112848448E-2</v>
      </c>
      <c r="J440" s="141">
        <v>86</v>
      </c>
      <c r="K440" s="45">
        <f t="shared" ref="K440" si="799">IFERROR(J440/J441,"-")</f>
        <v>0.31046931407942241</v>
      </c>
      <c r="L440" s="141">
        <f t="shared" si="713"/>
        <v>53434.988372093023</v>
      </c>
      <c r="M440" s="99">
        <f>IFERROR(J440/$R$76,0)</f>
        <v>2.8467394902350215E-2</v>
      </c>
      <c r="P440" s="46"/>
      <c r="Q440" s="46"/>
      <c r="R440" s="46"/>
    </row>
    <row r="441" spans="2:18" s="18" customFormat="1" ht="13.5" customHeight="1">
      <c r="B441" s="270"/>
      <c r="C441" s="298"/>
      <c r="D441" s="306"/>
      <c r="E441" s="143" t="s">
        <v>188</v>
      </c>
      <c r="F441" s="146"/>
      <c r="G441" s="149"/>
      <c r="H441" s="154">
        <v>75784470</v>
      </c>
      <c r="I441" s="29" t="s">
        <v>181</v>
      </c>
      <c r="J441" s="192">
        <v>277</v>
      </c>
      <c r="K441" s="29" t="s">
        <v>116</v>
      </c>
      <c r="L441" s="142">
        <f t="shared" si="713"/>
        <v>273590.14440433215</v>
      </c>
      <c r="M441" s="100">
        <f>IFERROR(J441/$R$76,0)</f>
        <v>9.1691492883151274E-2</v>
      </c>
      <c r="P441" s="46"/>
      <c r="Q441" s="46"/>
      <c r="R441" s="46"/>
    </row>
    <row r="442" spans="2:18" s="18" customFormat="1" ht="23.25" customHeight="1">
      <c r="B442" s="295">
        <v>74</v>
      </c>
      <c r="C442" s="296" t="s">
        <v>35</v>
      </c>
      <c r="D442" s="299">
        <f>VLOOKUP(C442,'市区町村別_在宅(医科)'!$C$7:$BO$80,65,0)</f>
        <v>1391</v>
      </c>
      <c r="E442" s="130">
        <v>1</v>
      </c>
      <c r="F442" s="133" t="s">
        <v>251</v>
      </c>
      <c r="G442" s="136" t="s">
        <v>257</v>
      </c>
      <c r="H442" s="215">
        <v>6478101</v>
      </c>
      <c r="I442" s="27">
        <f t="shared" ref="I442" si="800">IFERROR(H442/H447,"-")</f>
        <v>0.19064789254666062</v>
      </c>
      <c r="J442" s="139">
        <v>14</v>
      </c>
      <c r="K442" s="27">
        <f t="shared" ref="K442" si="801">IFERROR(J442/J447,"-")</f>
        <v>0.11570247933884298</v>
      </c>
      <c r="L442" s="139">
        <f t="shared" si="713"/>
        <v>462721.5</v>
      </c>
      <c r="M442" s="101">
        <f t="shared" ref="M442:M447" si="802">IFERROR(J442/$R$77,0)</f>
        <v>1.0064701653486701E-2</v>
      </c>
      <c r="P442" s="46"/>
      <c r="Q442" s="46"/>
      <c r="R442" s="46"/>
    </row>
    <row r="443" spans="2:18" s="18" customFormat="1" ht="13.5" customHeight="1">
      <c r="B443" s="269"/>
      <c r="C443" s="297"/>
      <c r="D443" s="305"/>
      <c r="E443" s="131">
        <v>2</v>
      </c>
      <c r="F443" s="134" t="s">
        <v>237</v>
      </c>
      <c r="G443" s="32" t="s">
        <v>243</v>
      </c>
      <c r="H443" s="152">
        <v>3378500</v>
      </c>
      <c r="I443" s="28">
        <f t="shared" ref="I443" si="803">IFERROR(H443/H447,"-")</f>
        <v>9.9427888661954011E-2</v>
      </c>
      <c r="J443" s="140">
        <v>70</v>
      </c>
      <c r="K443" s="28">
        <f t="shared" ref="K443" si="804">IFERROR(J443/J447,"-")</f>
        <v>0.57851239669421484</v>
      </c>
      <c r="L443" s="140">
        <f t="shared" si="713"/>
        <v>48264.285714285717</v>
      </c>
      <c r="M443" s="98">
        <f t="shared" si="802"/>
        <v>5.0323508267433502E-2</v>
      </c>
      <c r="P443" s="46"/>
      <c r="Q443" s="46"/>
      <c r="R443" s="46"/>
    </row>
    <row r="444" spans="2:18" s="18" customFormat="1" ht="13.5" customHeight="1">
      <c r="B444" s="269"/>
      <c r="C444" s="297"/>
      <c r="D444" s="305"/>
      <c r="E444" s="131">
        <v>3</v>
      </c>
      <c r="F444" s="134" t="s">
        <v>238</v>
      </c>
      <c r="G444" s="33" t="s">
        <v>244</v>
      </c>
      <c r="H444" s="152">
        <v>3176350</v>
      </c>
      <c r="I444" s="28">
        <f t="shared" ref="I444" si="805">IFERROR(H444/H447,"-")</f>
        <v>9.3478695915760732E-2</v>
      </c>
      <c r="J444" s="140">
        <v>59</v>
      </c>
      <c r="K444" s="28">
        <f t="shared" ref="K444" si="806">IFERROR(J444/J447,"-")</f>
        <v>0.48760330578512395</v>
      </c>
      <c r="L444" s="140">
        <f t="shared" si="713"/>
        <v>53836.4406779661</v>
      </c>
      <c r="M444" s="98">
        <f t="shared" si="802"/>
        <v>4.2415528396836807E-2</v>
      </c>
      <c r="P444" s="46"/>
      <c r="Q444" s="46"/>
      <c r="R444" s="46"/>
    </row>
    <row r="445" spans="2:18" s="18" customFormat="1" ht="13.5" customHeight="1">
      <c r="B445" s="269"/>
      <c r="C445" s="297"/>
      <c r="D445" s="305"/>
      <c r="E445" s="131">
        <v>4</v>
      </c>
      <c r="F445" s="134" t="s">
        <v>239</v>
      </c>
      <c r="G445" s="33" t="s">
        <v>245</v>
      </c>
      <c r="H445" s="152">
        <v>2910231</v>
      </c>
      <c r="I445" s="28">
        <f t="shared" ref="I445" si="807">IFERROR(H445/H447,"-")</f>
        <v>8.564692137000654E-2</v>
      </c>
      <c r="J445" s="140">
        <v>70</v>
      </c>
      <c r="K445" s="28">
        <f t="shared" ref="K445" si="808">IFERROR(J445/J447,"-")</f>
        <v>0.57851239669421484</v>
      </c>
      <c r="L445" s="140">
        <f t="shared" ref="L445:L447" si="809">IFERROR(H445/J445,"-")</f>
        <v>41574.728571428568</v>
      </c>
      <c r="M445" s="98">
        <f t="shared" si="802"/>
        <v>5.0323508267433502E-2</v>
      </c>
      <c r="P445" s="46"/>
      <c r="Q445" s="46"/>
      <c r="R445" s="46"/>
    </row>
    <row r="446" spans="2:18" s="18" customFormat="1" ht="13.5" customHeight="1">
      <c r="B446" s="269"/>
      <c r="C446" s="297"/>
      <c r="D446" s="305"/>
      <c r="E446" s="132">
        <v>5</v>
      </c>
      <c r="F446" s="135" t="s">
        <v>253</v>
      </c>
      <c r="G446" s="34" t="s">
        <v>259</v>
      </c>
      <c r="H446" s="153">
        <v>2681067</v>
      </c>
      <c r="I446" s="45">
        <f t="shared" ref="I446" si="810">IFERROR(H446/H447,"-")</f>
        <v>7.890271752885572E-2</v>
      </c>
      <c r="J446" s="141">
        <v>19</v>
      </c>
      <c r="K446" s="45">
        <f t="shared" ref="K446" si="811">IFERROR(J446/J447,"-")</f>
        <v>0.15702479338842976</v>
      </c>
      <c r="L446" s="141">
        <f t="shared" si="809"/>
        <v>141108.78947368421</v>
      </c>
      <c r="M446" s="99">
        <f t="shared" si="802"/>
        <v>1.3659237958303379E-2</v>
      </c>
      <c r="P446" s="46"/>
      <c r="Q446" s="46"/>
      <c r="R446" s="46"/>
    </row>
    <row r="447" spans="2:18" s="18" customFormat="1" ht="13.5" customHeight="1" thickBot="1">
      <c r="B447" s="269"/>
      <c r="C447" s="297"/>
      <c r="D447" s="306"/>
      <c r="E447" s="144" t="s">
        <v>133</v>
      </c>
      <c r="F447" s="147"/>
      <c r="G447" s="150"/>
      <c r="H447" s="216">
        <v>33979400</v>
      </c>
      <c r="I447" s="30" t="s">
        <v>181</v>
      </c>
      <c r="J447" s="178">
        <v>121</v>
      </c>
      <c r="K447" s="30" t="s">
        <v>116</v>
      </c>
      <c r="L447" s="129">
        <f t="shared" si="809"/>
        <v>280821.48760330578</v>
      </c>
      <c r="M447" s="101">
        <f t="shared" si="802"/>
        <v>8.6987778576563618E-2</v>
      </c>
      <c r="P447" s="46"/>
      <c r="Q447" s="46"/>
      <c r="R447" s="46"/>
    </row>
    <row r="448" spans="2:18" s="18" customFormat="1" ht="13.5" customHeight="1" thickTop="1">
      <c r="B448" s="286" t="s">
        <v>113</v>
      </c>
      <c r="C448" s="302"/>
      <c r="D448" s="307">
        <f>'地区別_在宅(医科)'!BO15</f>
        <v>1303145</v>
      </c>
      <c r="E448" s="157">
        <v>1</v>
      </c>
      <c r="F448" s="148" t="str">
        <f>'地区別_在宅患者の疾病傾向(医療費)'!F52</f>
        <v>1113</v>
      </c>
      <c r="G448" s="151" t="str">
        <f>'地区別_在宅患者の疾病傾向(医療費)'!G52</f>
        <v>その他の消化器系の疾患</v>
      </c>
      <c r="H448" s="155">
        <f>'地区別_在宅患者の疾病傾向(医療費)'!H52</f>
        <v>6855085791</v>
      </c>
      <c r="I448" s="167">
        <f>'地区別_在宅患者の疾病傾向(医療費)'!I52</f>
        <v>0.15003147043062356</v>
      </c>
      <c r="J448" s="155">
        <f>'地区別_在宅患者の疾病傾向(医療費)'!J52</f>
        <v>108437</v>
      </c>
      <c r="K448" s="167">
        <f>'地区別_在宅患者の疾病傾向(医療費)'!K52</f>
        <v>0.69998644400405385</v>
      </c>
      <c r="L448" s="155">
        <f>'地区別_在宅患者の疾病傾向(医療費)'!L52</f>
        <v>63217.220976235047</v>
      </c>
      <c r="M448" s="167">
        <f>'地区別_在宅患者の疾病傾向(医療費)'!M52</f>
        <v>8.3211768452474591E-2</v>
      </c>
      <c r="P448" s="46"/>
      <c r="Q448" s="46"/>
      <c r="R448" s="46"/>
    </row>
    <row r="449" spans="2:19" s="18" customFormat="1" ht="13.5" customHeight="1">
      <c r="B449" s="288"/>
      <c r="C449" s="303"/>
      <c r="D449" s="308"/>
      <c r="E449" s="158">
        <v>2</v>
      </c>
      <c r="F449" s="134" t="str">
        <f>'地区別_在宅患者の疾病傾向(医療費)'!F53</f>
        <v>0903</v>
      </c>
      <c r="G449" s="32" t="str">
        <f>'地区別_在宅患者の疾病傾向(医療費)'!G53</f>
        <v>その他の心疾患</v>
      </c>
      <c r="H449" s="152">
        <f>'地区別_在宅患者の疾病傾向(医療費)'!H53</f>
        <v>6661947465</v>
      </c>
      <c r="I449" s="168">
        <f>'地区別_在宅患者の疾病傾向(医療費)'!I53</f>
        <v>0.14580441508372585</v>
      </c>
      <c r="J449" s="152">
        <f>'地区別_在宅患者の疾病傾向(医療費)'!J53</f>
        <v>73461</v>
      </c>
      <c r="K449" s="168">
        <f>'地区別_在宅患者の疾病傾向(医療費)'!K53</f>
        <v>0.47420810390348128</v>
      </c>
      <c r="L449" s="152">
        <f>'地区別_在宅患者の疾病傾向(医療費)'!L53</f>
        <v>90686.860579082771</v>
      </c>
      <c r="M449" s="168">
        <f>'地区別_在宅患者の疾病傾向(医療費)'!M53</f>
        <v>5.6372084457216962E-2</v>
      </c>
      <c r="P449" s="46"/>
      <c r="Q449" s="46"/>
      <c r="R449" s="46"/>
    </row>
    <row r="450" spans="2:19" s="18" customFormat="1" ht="13.5" customHeight="1">
      <c r="B450" s="288"/>
      <c r="C450" s="303"/>
      <c r="D450" s="308"/>
      <c r="E450" s="158">
        <v>3</v>
      </c>
      <c r="F450" s="134" t="str">
        <f>'地区別_在宅患者の疾病傾向(医療費)'!F54</f>
        <v>0901</v>
      </c>
      <c r="G450" s="33" t="str">
        <f>'地区別_在宅患者の疾病傾向(医療費)'!G54</f>
        <v>高血圧性疾患</v>
      </c>
      <c r="H450" s="152">
        <f>'地区別_在宅患者の疾病傾向(医療費)'!H54</f>
        <v>4051946739</v>
      </c>
      <c r="I450" s="168">
        <f>'地区別_在宅患者の疾病傾向(医療費)'!I54</f>
        <v>8.8681534541387344E-2</v>
      </c>
      <c r="J450" s="152">
        <f>'地区別_在宅患者の疾病傾向(医療費)'!J54</f>
        <v>93225</v>
      </c>
      <c r="K450" s="168">
        <f>'地区別_在宅患者の疾病傾向(医療費)'!K54</f>
        <v>0.60178939146488675</v>
      </c>
      <c r="L450" s="152">
        <f>'地区別_在宅患者の疾病傾向(医療費)'!L54</f>
        <v>43464.164537409495</v>
      </c>
      <c r="M450" s="168">
        <f>'地区別_在宅患者の疾病傾向(医療費)'!M54</f>
        <v>7.1538470392780537E-2</v>
      </c>
      <c r="P450" s="46"/>
      <c r="Q450" s="46"/>
      <c r="R450" s="46"/>
    </row>
    <row r="451" spans="2:19" s="18" customFormat="1" ht="13.5" customHeight="1">
      <c r="B451" s="288"/>
      <c r="C451" s="303"/>
      <c r="D451" s="308"/>
      <c r="E451" s="158">
        <v>4</v>
      </c>
      <c r="F451" s="134" t="str">
        <f>'地区別_在宅患者の疾病傾向(医療費)'!F55</f>
        <v>0402</v>
      </c>
      <c r="G451" s="33" t="str">
        <f>'地区別_在宅患者の疾病傾向(医療費)'!G55</f>
        <v>糖尿病</v>
      </c>
      <c r="H451" s="152">
        <f>'地区別_在宅患者の疾病傾向(医療費)'!H55</f>
        <v>3302031745</v>
      </c>
      <c r="I451" s="168">
        <f>'地区別_在宅患者の疾病傾向(医療費)'!I55</f>
        <v>7.2268778716287813E-2</v>
      </c>
      <c r="J451" s="152">
        <f>'地区別_在宅患者の疾病傾向(医療費)'!J55</f>
        <v>60218</v>
      </c>
      <c r="K451" s="168">
        <f>'地区別_在宅患者の疾病傾向(医療費)'!K55</f>
        <v>0.38872141137283506</v>
      </c>
      <c r="L451" s="152">
        <f>'地区別_在宅患者の疾病傾向(医療費)'!L55</f>
        <v>54834.629927928523</v>
      </c>
      <c r="M451" s="168">
        <f>'地区別_在宅患者の疾病傾向(医療費)'!M55</f>
        <v>4.6209746421158042E-2</v>
      </c>
      <c r="P451" s="46"/>
      <c r="Q451" s="46"/>
      <c r="R451" s="46"/>
    </row>
    <row r="452" spans="2:19" s="18" customFormat="1" ht="13.5" customHeight="1">
      <c r="B452" s="288"/>
      <c r="C452" s="303"/>
      <c r="D452" s="308"/>
      <c r="E452" s="159">
        <v>5</v>
      </c>
      <c r="F452" s="135" t="str">
        <f>'地区別_在宅患者の疾病傾向(医療費)'!F56</f>
        <v>0606</v>
      </c>
      <c r="G452" s="34" t="str">
        <f>'地区別_在宅患者の疾病傾向(医療費)'!G56</f>
        <v>その他の神経系の疾患</v>
      </c>
      <c r="H452" s="153">
        <f>'地区別_在宅患者の疾病傾向(医療費)'!H56</f>
        <v>3125911685</v>
      </c>
      <c r="I452" s="169">
        <f>'地区別_在宅患者の疾病傾向(医療費)'!I56</f>
        <v>6.8414187777568858E-2</v>
      </c>
      <c r="J452" s="153">
        <f>'地区別_在宅患者の疾病傾向(医療費)'!J56</f>
        <v>58365</v>
      </c>
      <c r="K452" s="169">
        <f>'地区別_在宅患者の疾病傾向(医療費)'!K56</f>
        <v>0.37675985875943269</v>
      </c>
      <c r="L452" s="153">
        <f>'地区別_在宅患者の疾病傾向(医療費)'!L56</f>
        <v>53557.983123447273</v>
      </c>
      <c r="M452" s="169">
        <f>'地区別_在宅患者の疾病傾向(医療費)'!M56</f>
        <v>4.4787801817909749E-2</v>
      </c>
      <c r="P452" s="46"/>
      <c r="Q452" s="46"/>
      <c r="R452" s="46"/>
    </row>
    <row r="453" spans="2:19" s="18" customFormat="1" ht="13.5" customHeight="1">
      <c r="B453" s="290"/>
      <c r="C453" s="304"/>
      <c r="D453" s="308"/>
      <c r="E453" s="143" t="s">
        <v>188</v>
      </c>
      <c r="F453" s="146"/>
      <c r="G453" s="149"/>
      <c r="H453" s="154">
        <f>'地区別_在宅患者の疾病傾向(医療費)'!H57</f>
        <v>45690985840</v>
      </c>
      <c r="I453" s="154" t="str">
        <f>'地区別_在宅患者の疾病傾向(医療費)'!I57</f>
        <v>-</v>
      </c>
      <c r="J453" s="192">
        <f>'地区別_在宅患者の疾病傾向(医療費)'!J57</f>
        <v>154913</v>
      </c>
      <c r="K453" s="192" t="str">
        <f>'地区別_在宅患者の疾病傾向(医療費)'!K57</f>
        <v>-</v>
      </c>
      <c r="L453" s="192">
        <f>'地区別_在宅(医科)'!BV15</f>
        <v>294946.10420042218</v>
      </c>
      <c r="M453" s="100">
        <f>'地区別_在宅(医科)'!BR15</f>
        <v>0.11887625705504759</v>
      </c>
      <c r="P453" s="46"/>
      <c r="Q453" s="46"/>
      <c r="R453" s="46"/>
    </row>
    <row r="454" spans="2:19">
      <c r="D454" s="309"/>
      <c r="G454" s="18"/>
      <c r="H454" s="18"/>
      <c r="I454" s="18"/>
      <c r="J454" s="18"/>
      <c r="K454" s="18"/>
      <c r="L454" s="18"/>
      <c r="N454" s="18"/>
      <c r="O454" s="18"/>
      <c r="S454" s="18"/>
    </row>
    <row r="455" spans="2:19">
      <c r="D455" s="310"/>
      <c r="G455" s="18"/>
      <c r="H455" s="18"/>
      <c r="I455" s="18"/>
      <c r="J455" s="18"/>
      <c r="K455" s="18"/>
      <c r="L455" s="18"/>
      <c r="N455" s="18"/>
      <c r="O455" s="18"/>
      <c r="S455" s="18"/>
    </row>
    <row r="456" spans="2:19">
      <c r="D456" s="310"/>
      <c r="G456" s="18"/>
      <c r="H456" s="18"/>
      <c r="I456" s="18"/>
      <c r="J456" s="18"/>
      <c r="K456" s="18"/>
      <c r="L456" s="18"/>
      <c r="N456" s="18"/>
      <c r="O456" s="18"/>
      <c r="S456" s="18"/>
    </row>
    <row r="457" spans="2:19">
      <c r="D457" s="310"/>
      <c r="G457" s="18"/>
      <c r="H457" s="18"/>
      <c r="I457" s="18"/>
      <c r="J457" s="18"/>
      <c r="K457" s="18"/>
      <c r="L457" s="18"/>
      <c r="N457" s="18"/>
      <c r="O457" s="18"/>
      <c r="S457" s="18"/>
    </row>
    <row r="458" spans="2:19">
      <c r="D458" s="310"/>
      <c r="G458" s="18"/>
      <c r="H458" s="18"/>
      <c r="I458" s="18"/>
      <c r="J458" s="18"/>
      <c r="K458" s="18"/>
      <c r="L458" s="18"/>
      <c r="N458" s="18"/>
      <c r="O458" s="18"/>
      <c r="S458" s="18"/>
    </row>
    <row r="459" spans="2:19">
      <c r="D459" s="310"/>
      <c r="G459" s="18"/>
      <c r="H459" s="18"/>
      <c r="I459" s="18"/>
      <c r="J459" s="18"/>
      <c r="K459" s="18"/>
      <c r="L459" s="18"/>
      <c r="N459" s="18"/>
      <c r="O459" s="18"/>
      <c r="S459" s="18"/>
    </row>
    <row r="460" spans="2:19">
      <c r="D460" s="309"/>
      <c r="G460" s="18"/>
      <c r="H460" s="18"/>
      <c r="I460" s="18"/>
      <c r="J460" s="18"/>
      <c r="K460" s="18"/>
      <c r="L460" s="18"/>
      <c r="N460" s="18"/>
      <c r="O460" s="18"/>
      <c r="S460" s="18"/>
    </row>
    <row r="461" spans="2:19">
      <c r="D461" s="310"/>
      <c r="G461" s="18"/>
      <c r="H461" s="18"/>
      <c r="I461" s="18"/>
      <c r="J461" s="18"/>
      <c r="K461" s="18"/>
      <c r="L461" s="18"/>
      <c r="N461" s="18"/>
      <c r="O461" s="18"/>
      <c r="S461" s="18"/>
    </row>
    <row r="462" spans="2:19">
      <c r="D462" s="310"/>
      <c r="G462" s="18"/>
      <c r="H462" s="18"/>
      <c r="I462" s="18"/>
      <c r="J462" s="18"/>
      <c r="K462" s="18"/>
      <c r="L462" s="18"/>
      <c r="N462" s="18"/>
      <c r="O462" s="18"/>
      <c r="S462" s="18"/>
    </row>
    <row r="463" spans="2:19">
      <c r="D463" s="310"/>
    </row>
    <row r="464" spans="2:19">
      <c r="D464" s="310"/>
    </row>
    <row r="465" spans="4:4">
      <c r="D465" s="310"/>
    </row>
  </sheetData>
  <sortState ref="H6:H9">
    <sortCondition descending="1" ref="H5"/>
  </sortState>
  <mergeCells count="227">
    <mergeCell ref="D442:D447"/>
    <mergeCell ref="D448:D453"/>
    <mergeCell ref="D454:D459"/>
    <mergeCell ref="D460:D465"/>
    <mergeCell ref="D388:D393"/>
    <mergeCell ref="D394:D399"/>
    <mergeCell ref="D400:D405"/>
    <mergeCell ref="D406:D411"/>
    <mergeCell ref="D412:D417"/>
    <mergeCell ref="D418:D423"/>
    <mergeCell ref="D424:D429"/>
    <mergeCell ref="D430:D435"/>
    <mergeCell ref="D436:D441"/>
    <mergeCell ref="D334:D339"/>
    <mergeCell ref="D340:D345"/>
    <mergeCell ref="D346:D351"/>
    <mergeCell ref="D352:D357"/>
    <mergeCell ref="D358:D363"/>
    <mergeCell ref="D364:D369"/>
    <mergeCell ref="D370:D375"/>
    <mergeCell ref="D376:D381"/>
    <mergeCell ref="D382:D387"/>
    <mergeCell ref="D280:D285"/>
    <mergeCell ref="D286:D291"/>
    <mergeCell ref="D292:D297"/>
    <mergeCell ref="D298:D303"/>
    <mergeCell ref="D304:D309"/>
    <mergeCell ref="D310:D315"/>
    <mergeCell ref="D316:D321"/>
    <mergeCell ref="D322:D327"/>
    <mergeCell ref="D328:D333"/>
    <mergeCell ref="D226:D231"/>
    <mergeCell ref="D232:D237"/>
    <mergeCell ref="D238:D243"/>
    <mergeCell ref="D244:D249"/>
    <mergeCell ref="D250:D255"/>
    <mergeCell ref="D256:D261"/>
    <mergeCell ref="D262:D267"/>
    <mergeCell ref="D268:D273"/>
    <mergeCell ref="D274:D279"/>
    <mergeCell ref="D172:D177"/>
    <mergeCell ref="D178:D183"/>
    <mergeCell ref="D184:D189"/>
    <mergeCell ref="D190:D195"/>
    <mergeCell ref="D196:D201"/>
    <mergeCell ref="D202:D207"/>
    <mergeCell ref="D208:D213"/>
    <mergeCell ref="D214:D219"/>
    <mergeCell ref="D220:D225"/>
    <mergeCell ref="D118:D123"/>
    <mergeCell ref="D124:D129"/>
    <mergeCell ref="D130:D135"/>
    <mergeCell ref="D136:D141"/>
    <mergeCell ref="D142:D147"/>
    <mergeCell ref="D148:D153"/>
    <mergeCell ref="D154:D159"/>
    <mergeCell ref="D160:D165"/>
    <mergeCell ref="D166:D171"/>
    <mergeCell ref="D64:D69"/>
    <mergeCell ref="D70:D75"/>
    <mergeCell ref="D76:D81"/>
    <mergeCell ref="D82:D87"/>
    <mergeCell ref="D88:D93"/>
    <mergeCell ref="D94:D99"/>
    <mergeCell ref="D100:D105"/>
    <mergeCell ref="D106:D111"/>
    <mergeCell ref="D112:D117"/>
    <mergeCell ref="C304:C309"/>
    <mergeCell ref="C310:C315"/>
    <mergeCell ref="C316:C321"/>
    <mergeCell ref="C322:C327"/>
    <mergeCell ref="C280:C285"/>
    <mergeCell ref="C286:C291"/>
    <mergeCell ref="C292:C297"/>
    <mergeCell ref="C298:C303"/>
    <mergeCell ref="C262:C267"/>
    <mergeCell ref="C268:C273"/>
    <mergeCell ref="C274:C279"/>
    <mergeCell ref="C370:C375"/>
    <mergeCell ref="C376:C381"/>
    <mergeCell ref="C382:C387"/>
    <mergeCell ref="C388:C393"/>
    <mergeCell ref="C346:C351"/>
    <mergeCell ref="C352:C357"/>
    <mergeCell ref="C358:C363"/>
    <mergeCell ref="C364:C369"/>
    <mergeCell ref="C328:C333"/>
    <mergeCell ref="C334:C339"/>
    <mergeCell ref="C340:C345"/>
    <mergeCell ref="C238:C243"/>
    <mergeCell ref="C244:C249"/>
    <mergeCell ref="C250:C255"/>
    <mergeCell ref="C256:C261"/>
    <mergeCell ref="C214:C219"/>
    <mergeCell ref="C220:C225"/>
    <mergeCell ref="C226:C231"/>
    <mergeCell ref="C232:C237"/>
    <mergeCell ref="C196:C201"/>
    <mergeCell ref="C202:C207"/>
    <mergeCell ref="C208:C213"/>
    <mergeCell ref="C172:C177"/>
    <mergeCell ref="C178:C183"/>
    <mergeCell ref="C184:C189"/>
    <mergeCell ref="C190:C195"/>
    <mergeCell ref="C148:C153"/>
    <mergeCell ref="C154:C159"/>
    <mergeCell ref="C160:C165"/>
    <mergeCell ref="C166:C171"/>
    <mergeCell ref="C130:C135"/>
    <mergeCell ref="C136:C141"/>
    <mergeCell ref="C142:C147"/>
    <mergeCell ref="C106:C111"/>
    <mergeCell ref="C112:C117"/>
    <mergeCell ref="C118:C123"/>
    <mergeCell ref="C124:C129"/>
    <mergeCell ref="C82:C87"/>
    <mergeCell ref="C88:C93"/>
    <mergeCell ref="C94:C99"/>
    <mergeCell ref="C100:C105"/>
    <mergeCell ref="C64:C69"/>
    <mergeCell ref="C70:C75"/>
    <mergeCell ref="C76:C81"/>
    <mergeCell ref="C46:C51"/>
    <mergeCell ref="C52:C57"/>
    <mergeCell ref="C58:C63"/>
    <mergeCell ref="C28:C33"/>
    <mergeCell ref="C34:C39"/>
    <mergeCell ref="C40:C45"/>
    <mergeCell ref="F3:G3"/>
    <mergeCell ref="C4:C9"/>
    <mergeCell ref="C10:C15"/>
    <mergeCell ref="C16:C21"/>
    <mergeCell ref="C22:C27"/>
    <mergeCell ref="D4:D9"/>
    <mergeCell ref="D10:D15"/>
    <mergeCell ref="D16:D21"/>
    <mergeCell ref="D22:D27"/>
    <mergeCell ref="D28:D33"/>
    <mergeCell ref="D34:D39"/>
    <mergeCell ref="D40:D45"/>
    <mergeCell ref="D46:D51"/>
    <mergeCell ref="D52:D57"/>
    <mergeCell ref="D58:D63"/>
    <mergeCell ref="B4:B9"/>
    <mergeCell ref="B10:B15"/>
    <mergeCell ref="B16:B21"/>
    <mergeCell ref="B22:B27"/>
    <mergeCell ref="B28:B33"/>
    <mergeCell ref="B34:B39"/>
    <mergeCell ref="B40:B45"/>
    <mergeCell ref="B46:B51"/>
    <mergeCell ref="B52:B57"/>
    <mergeCell ref="B58:B63"/>
    <mergeCell ref="B64:B69"/>
    <mergeCell ref="B70:B75"/>
    <mergeCell ref="B76:B81"/>
    <mergeCell ref="B82:B87"/>
    <mergeCell ref="B88:B93"/>
    <mergeCell ref="B94:B99"/>
    <mergeCell ref="B100:B105"/>
    <mergeCell ref="B106:B111"/>
    <mergeCell ref="B112:B117"/>
    <mergeCell ref="B118:B123"/>
    <mergeCell ref="B124:B129"/>
    <mergeCell ref="B130:B135"/>
    <mergeCell ref="B136:B141"/>
    <mergeCell ref="B142:B147"/>
    <mergeCell ref="B148:B153"/>
    <mergeCell ref="B154:B159"/>
    <mergeCell ref="B160:B165"/>
    <mergeCell ref="B166:B171"/>
    <mergeCell ref="B172:B177"/>
    <mergeCell ref="B178:B183"/>
    <mergeCell ref="B184:B189"/>
    <mergeCell ref="B190:B195"/>
    <mergeCell ref="B196:B201"/>
    <mergeCell ref="B202:B207"/>
    <mergeCell ref="B208:B213"/>
    <mergeCell ref="B214:B219"/>
    <mergeCell ref="B220:B225"/>
    <mergeCell ref="B226:B231"/>
    <mergeCell ref="B232:B237"/>
    <mergeCell ref="B238:B243"/>
    <mergeCell ref="B244:B249"/>
    <mergeCell ref="B250:B255"/>
    <mergeCell ref="B256:B261"/>
    <mergeCell ref="B262:B267"/>
    <mergeCell ref="B268:B273"/>
    <mergeCell ref="B274:B279"/>
    <mergeCell ref="B280:B285"/>
    <mergeCell ref="B286:B291"/>
    <mergeCell ref="B292:B297"/>
    <mergeCell ref="B298:B303"/>
    <mergeCell ref="B304:B309"/>
    <mergeCell ref="B310:B315"/>
    <mergeCell ref="B316:B321"/>
    <mergeCell ref="B322:B327"/>
    <mergeCell ref="B328:B333"/>
    <mergeCell ref="B334:B339"/>
    <mergeCell ref="B340:B345"/>
    <mergeCell ref="B346:B351"/>
    <mergeCell ref="B352:B357"/>
    <mergeCell ref="B358:B363"/>
    <mergeCell ref="B364:B369"/>
    <mergeCell ref="B370:B375"/>
    <mergeCell ref="B376:B381"/>
    <mergeCell ref="B436:B441"/>
    <mergeCell ref="B442:B447"/>
    <mergeCell ref="B448:C453"/>
    <mergeCell ref="B382:B387"/>
    <mergeCell ref="B388:B393"/>
    <mergeCell ref="B394:B399"/>
    <mergeCell ref="B400:B405"/>
    <mergeCell ref="B406:B411"/>
    <mergeCell ref="B412:B417"/>
    <mergeCell ref="B418:B423"/>
    <mergeCell ref="B424:B429"/>
    <mergeCell ref="B430:B435"/>
    <mergeCell ref="C436:C441"/>
    <mergeCell ref="C442:C447"/>
    <mergeCell ref="C412:C417"/>
    <mergeCell ref="C418:C423"/>
    <mergeCell ref="C424:C429"/>
    <mergeCell ref="C430:C435"/>
    <mergeCell ref="C394:C399"/>
    <mergeCell ref="C400:C405"/>
    <mergeCell ref="C406:C411"/>
  </mergeCells>
  <phoneticPr fontId="3"/>
  <pageMargins left="0.39370078740157483" right="0.47244094488188981" top="0.43307086614173229" bottom="0.31496062992125984" header="0.31496062992125984" footer="0.19685039370078741"/>
  <pageSetup paperSize="9" scale="66" orientation="portrait" r:id="rId1"/>
  <headerFooter>
    <oddHeader>&amp;R&amp;"ＭＳ 明朝,標準"&amp;12 2-17.在宅医療に係る分析</oddHeader>
  </headerFooter>
  <rowBreaks count="6" manualBreakCount="6">
    <brk id="69" max="12" man="1"/>
    <brk id="135" max="12" man="1"/>
    <brk id="201" max="12" man="1"/>
    <brk id="267" max="12" man="1"/>
    <brk id="333" max="12" man="1"/>
    <brk id="399" max="12" man="1"/>
  </rowBreaks>
  <ignoredErrors>
    <ignoredError sqref="D4 I4:I8 K4:M8 L9:M9 D10 I10:I14 K10:M14 L15:M15 D16 I16:I20 K16:M20 L21:M21 D22 I22:I26 K22:M26 L27:M27 D28 I28:I32 K28:M32 L33:M33 D34 I34:I38 K34:M38 L39:M39 D40 I40:I44 K40:M44 L45:M45 D46 I46:I50 K46:M50 L51:M51 D52 I52:I56 K52:M56 L57:M57 D58 I58:I62 K58:M62 L63:M63 D64 I64:I68 K64:M68 L69:M69 D70 I70:I74 K70:M74 L75:M75 D76 I76:I80 K76:M78 R78 K79:M80 L81:M81 D82 I82:I86 K82:M86 L87:M87 D88 I88:I92 K88:M92 L93:M93 D94 I94:I98 K94:M98 L99:M99 D100 I100:I104 K100:M104 L105:M105 D106 I106:I110 K106:M110 L111:M111 D112 I112:I116 K112:M116 L117:M117 D118 I118:I122 K118:M122 L123:M123 D124 I124:I128 K124:M128 L129:M129 D130 I130:I134 K130:M134 L135:M135 D136 I136:I140 K136:M140 L141:M141 D142 I142:I146 K142:M146 L147:M147 D148 I148:I152 K148:M152 L153:M153 D154 I154:I158 K154:M158 L159:M159 D160 I160:I164 K160:M164 L165:M165 D166 I166:I170 K166:M170 L171:M171 D172 I172:I176 K172:M176 L177:M177 D178 I178:I182 K178:M182 L183:M183 D184 I184:I188 K184:M188 L189:M189 D190 I190:I194 K190:M194 L195:M195 D196 I196:I200 K196:M200 L201:M201 D202 I202:I206 K202:M206 L207:M207 D208 I208:I212 K208:M212 L213:M213 D214 I214:I218 K214:M218 L219:M219 D220 I220:I224 K220:M224 L225:M225 D226 I226:I230 K226:M230 L231:M231 D232 I232:I236 K232:M236 L237:M237 D238 I238:I242 K238:M242 L243:M243 D244 I244:I248 K244:M248 L249:M249 D250 I250:I254 K250:M254 L255:M255 D256 I256:I260 K256:M260 L261:M261 D262 I262:I266 K262:M266 L267:M267 D268 I268:I272 K268:M272 L273:M273 D274 I274:I278 K274:M278 L279:M279 D280 I280:I284 K280:M284 L285:M285 D286 I286:I290 K286:M290 L291:M291 D292 I292:I296 K292:M296 L297:M297 D298 I298:I302 K298:M302 L303:M303 D304 I304:I308 K304:M308 L309:M309 D310 I310:I314 K310:M314 L315:M315 D316 I316:I320 K316:M320 L321:M321 D322 I322:I326 K322:M326 L327:M327 D328 I328:I332 K328:M332 L333:M333 D334 I334:I338 K334:M338 L339:M339 D340 I340:I344 K340:M344 L345:M345 D346 I346:I350 K346:M350 L351:M351 D352 I352:I356 K352:M356 L357:M357 D358 I358:I362 K358:M362 L363:M363 D364 I364:I368 K364:M368 L369:M369 D370 I370:I374 K370:M374 L375:M375 D376 I376:I380 K376:M380 L381:M381 D382 I382:I386 K382:M386 L387:M387 D388 I388:I392 K388:M392 L393:M393 D394 I394:I398 K394:M398 L399:M399 D400 I400:I404 K400:M404 L405:M405 D406 I406:I410 K406:M410 L411:M411 D412 I412:I416 K412:M416 L417:M417 D418 I418:I422 K418:M422 L423:M423 D424 I424:I428 K424:M428 L429:M429 D430 I430:I434 K430:M434 L435:M435 D436 I436:I440 K436:M440 L441:M441 D442 I442:I446 K442:M446 L447:M447 D448 F448:H448 J448:J453 F449:H452 H453" emptyCellReference="1"/>
    <ignoredError sqref="F4:F8 F10:F14 F16:F20 F22:F26 F28:F32 F34:F38 F40:F44 F46:F50 F52:F56 F58:F62 F64:F68 F70:F74 F76:F80 F82:F86 F88:F92 F94:F98 F100:F104 F106:F110 F112:F116 F118:F122 F124:F128 F130:F134 F136:F140 F142:F146 F148:F152 F154:F158 F160:F164 F166:F170 F172:F176 F178:F182 F184:F188 F190:F194 F196:F200 F202:F206 F208:F212 F214:F218 F220:F224 F226:F230 F232:F236 F238:F242 F244:F248 F250:F254 F256:F260 F262:F266 F268:F272 F274:F278 F280:F284 F286:F290 F292:F296 F298:F302 F304:F308 F310:F314 F316:F320 F322:F326 F328:F332 F334:F338 F340:F344 F346:F350 F352:F356 F358:F362 F364:F368 F370:F374 F376:F380 F382:F386 F388:F392 F394:F398 F400:F404 F406:F410 F412:F416 F418:F422 F424:F428 F430:F434 F436:F440 F442:F446"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B1:Q59"/>
  <sheetViews>
    <sheetView showGridLines="0" zoomScaleNormal="100" zoomScaleSheetLayoutView="100" workbookViewId="0"/>
  </sheetViews>
  <sheetFormatPr defaultColWidth="9" defaultRowHeight="13.5"/>
  <cols>
    <col min="1" max="1" width="4.625" style="7" customWidth="1"/>
    <col min="2" max="2" width="3.625" style="7" customWidth="1"/>
    <col min="3" max="3" width="12.125" style="7" customWidth="1"/>
    <col min="4" max="4" width="10.625" style="7" customWidth="1"/>
    <col min="5" max="5" width="4.625" style="7" customWidth="1"/>
    <col min="6" max="6" width="5.625" style="7" customWidth="1"/>
    <col min="7" max="7" width="23.25" style="7" bestFit="1" customWidth="1"/>
    <col min="8" max="8" width="16" style="7" customWidth="1"/>
    <col min="9" max="13" width="12.375" style="7" customWidth="1"/>
    <col min="14" max="15" width="9" style="7"/>
    <col min="16" max="16" width="15" style="11" customWidth="1"/>
    <col min="17" max="17" width="12.5" style="11" customWidth="1"/>
    <col min="18" max="16384" width="9" style="7"/>
  </cols>
  <sheetData>
    <row r="1" spans="2:17" ht="16.5" customHeight="1">
      <c r="B1" s="19" t="s">
        <v>173</v>
      </c>
      <c r="C1" s="19"/>
      <c r="D1" s="86"/>
    </row>
    <row r="2" spans="2:17" ht="16.5" customHeight="1">
      <c r="B2" s="19" t="s">
        <v>174</v>
      </c>
      <c r="C2" s="19"/>
      <c r="D2" s="86"/>
      <c r="F2" s="7" t="s">
        <v>151</v>
      </c>
      <c r="P2" s="7" t="s">
        <v>154</v>
      </c>
    </row>
    <row r="3" spans="2:17" ht="45">
      <c r="B3" s="12"/>
      <c r="C3" s="12" t="s">
        <v>74</v>
      </c>
      <c r="D3" s="54" t="s">
        <v>153</v>
      </c>
      <c r="E3" s="13" t="s">
        <v>83</v>
      </c>
      <c r="F3" s="301" t="s">
        <v>85</v>
      </c>
      <c r="G3" s="285"/>
      <c r="H3" s="14" t="s">
        <v>141</v>
      </c>
      <c r="I3" s="60" t="s">
        <v>150</v>
      </c>
      <c r="J3" s="15" t="s">
        <v>86</v>
      </c>
      <c r="K3" s="60" t="s">
        <v>180</v>
      </c>
      <c r="L3" s="44" t="s">
        <v>140</v>
      </c>
      <c r="M3" s="44" t="s">
        <v>152</v>
      </c>
      <c r="P3" s="104" t="s">
        <v>74</v>
      </c>
      <c r="Q3" s="103" t="s">
        <v>155</v>
      </c>
    </row>
    <row r="4" spans="2:17" s="18" customFormat="1" ht="13.5" customHeight="1">
      <c r="B4" s="295">
        <v>1</v>
      </c>
      <c r="C4" s="296" t="s">
        <v>111</v>
      </c>
      <c r="D4" s="299">
        <f>VLOOKUP(C4,'地区別_在宅(医科)'!$C$7:$BO$14,65,0)</f>
        <v>154242</v>
      </c>
      <c r="E4" s="130">
        <v>1</v>
      </c>
      <c r="F4" s="133" t="s">
        <v>237</v>
      </c>
      <c r="G4" s="136" t="s">
        <v>243</v>
      </c>
      <c r="H4" s="215">
        <v>950262153</v>
      </c>
      <c r="I4" s="27">
        <f>IFERROR(H4/H9,"-")</f>
        <v>0.16155530737003218</v>
      </c>
      <c r="J4" s="139">
        <v>14528</v>
      </c>
      <c r="K4" s="27">
        <f>IFERROR(J4/J9,"-")</f>
        <v>0.70986025603439851</v>
      </c>
      <c r="L4" s="139">
        <f>IFERROR(H4/J4,"-")</f>
        <v>65409.013835352423</v>
      </c>
      <c r="M4" s="97">
        <f>IFERROR(J4/$Q$4,0)</f>
        <v>9.4189650030471597E-2</v>
      </c>
      <c r="P4" s="47" t="s">
        <v>156</v>
      </c>
      <c r="Q4" s="121">
        <f>'地区別_在宅(医科)'!BO7</f>
        <v>154242</v>
      </c>
    </row>
    <row r="5" spans="2:17" s="18" customFormat="1" ht="13.5" customHeight="1">
      <c r="B5" s="269"/>
      <c r="C5" s="297"/>
      <c r="D5" s="293"/>
      <c r="E5" s="131">
        <v>2</v>
      </c>
      <c r="F5" s="134" t="s">
        <v>239</v>
      </c>
      <c r="G5" s="32" t="s">
        <v>245</v>
      </c>
      <c r="H5" s="152">
        <v>535900038</v>
      </c>
      <c r="I5" s="28">
        <f>IFERROR(H5/H9,"-")</f>
        <v>9.1109064046563076E-2</v>
      </c>
      <c r="J5" s="140">
        <v>12153</v>
      </c>
      <c r="K5" s="28">
        <f>IFERROR(J5/J9,"-")</f>
        <v>0.59381413075344469</v>
      </c>
      <c r="L5" s="140">
        <f t="shared" ref="L5:L56" si="0">IFERROR(H5/J5,"-")</f>
        <v>44096.111083683041</v>
      </c>
      <c r="M5" s="98">
        <f t="shared" ref="M5:M9" si="1">IFERROR(J5/$Q$4,0)</f>
        <v>7.8791768778931806E-2</v>
      </c>
      <c r="P5" s="47" t="s">
        <v>157</v>
      </c>
      <c r="Q5" s="121">
        <f>'地区別_在宅(医科)'!BO8</f>
        <v>115907</v>
      </c>
    </row>
    <row r="6" spans="2:17" s="18" customFormat="1" ht="13.5" customHeight="1">
      <c r="B6" s="269"/>
      <c r="C6" s="297"/>
      <c r="D6" s="293"/>
      <c r="E6" s="131">
        <v>3</v>
      </c>
      <c r="F6" s="134" t="s">
        <v>238</v>
      </c>
      <c r="G6" s="33" t="s">
        <v>244</v>
      </c>
      <c r="H6" s="152">
        <v>925517543</v>
      </c>
      <c r="I6" s="28">
        <f>IFERROR(H6/H9,"-")</f>
        <v>0.15734844396746375</v>
      </c>
      <c r="J6" s="140">
        <v>9884</v>
      </c>
      <c r="K6" s="28">
        <f>IFERROR(J6/J9,"-")</f>
        <v>0.48294732727450407</v>
      </c>
      <c r="L6" s="140">
        <f t="shared" si="0"/>
        <v>93637.954573047347</v>
      </c>
      <c r="M6" s="98">
        <f t="shared" si="1"/>
        <v>6.4081119280092316E-2</v>
      </c>
      <c r="P6" s="47" t="s">
        <v>158</v>
      </c>
      <c r="Q6" s="121">
        <f>'地区別_在宅(医科)'!BO9</f>
        <v>184329</v>
      </c>
    </row>
    <row r="7" spans="2:17" s="18" customFormat="1" ht="36">
      <c r="B7" s="269"/>
      <c r="C7" s="297"/>
      <c r="D7" s="293"/>
      <c r="E7" s="131">
        <v>4</v>
      </c>
      <c r="F7" s="134" t="s">
        <v>250</v>
      </c>
      <c r="G7" s="33" t="s">
        <v>256</v>
      </c>
      <c r="H7" s="152">
        <v>293725520</v>
      </c>
      <c r="I7" s="28">
        <f>IFERROR(H7/H9,"-")</f>
        <v>4.9936658548604254E-2</v>
      </c>
      <c r="J7" s="140">
        <v>8150</v>
      </c>
      <c r="K7" s="28">
        <f>IFERROR(J7/J9,"-")</f>
        <v>0.39822144043779928</v>
      </c>
      <c r="L7" s="140">
        <f t="shared" si="0"/>
        <v>36039.941104294478</v>
      </c>
      <c r="M7" s="98">
        <f t="shared" si="1"/>
        <v>5.2839045136862849E-2</v>
      </c>
      <c r="P7" s="47" t="s">
        <v>159</v>
      </c>
      <c r="Q7" s="121">
        <f>'地区別_在宅(医科)'!BO10</f>
        <v>130081</v>
      </c>
    </row>
    <row r="8" spans="2:17" s="18" customFormat="1" ht="24">
      <c r="B8" s="269"/>
      <c r="C8" s="297"/>
      <c r="D8" s="293"/>
      <c r="E8" s="132">
        <v>5</v>
      </c>
      <c r="F8" s="135" t="s">
        <v>261</v>
      </c>
      <c r="G8" s="34" t="s">
        <v>262</v>
      </c>
      <c r="H8" s="153">
        <v>147363023</v>
      </c>
      <c r="I8" s="45">
        <f>IFERROR(H8/H9,"-")</f>
        <v>2.5053379639062737E-2</v>
      </c>
      <c r="J8" s="141">
        <v>7900</v>
      </c>
      <c r="K8" s="45">
        <f>IFERROR(J8/J9,"-")</f>
        <v>0.38600605882927785</v>
      </c>
      <c r="L8" s="141">
        <f t="shared" si="0"/>
        <v>18653.547215189872</v>
      </c>
      <c r="M8" s="99">
        <f t="shared" si="1"/>
        <v>5.1218215531437614E-2</v>
      </c>
      <c r="P8" s="47" t="s">
        <v>160</v>
      </c>
      <c r="Q8" s="121">
        <f>'地区別_在宅(医科)'!BO11</f>
        <v>105572</v>
      </c>
    </row>
    <row r="9" spans="2:17" s="18" customFormat="1" ht="13.5" customHeight="1">
      <c r="B9" s="270"/>
      <c r="C9" s="298"/>
      <c r="D9" s="294"/>
      <c r="E9" s="143" t="s">
        <v>133</v>
      </c>
      <c r="F9" s="146"/>
      <c r="G9" s="149"/>
      <c r="H9" s="154">
        <v>5881961840</v>
      </c>
      <c r="I9" s="29" t="s">
        <v>181</v>
      </c>
      <c r="J9" s="192">
        <v>20466</v>
      </c>
      <c r="K9" s="29" t="s">
        <v>124</v>
      </c>
      <c r="L9" s="142">
        <f t="shared" si="0"/>
        <v>287401.63392944395</v>
      </c>
      <c r="M9" s="100">
        <f t="shared" si="1"/>
        <v>0.13268759481853193</v>
      </c>
      <c r="P9" s="47" t="s">
        <v>161</v>
      </c>
      <c r="Q9" s="121">
        <f>'地区別_在宅(医科)'!BO12</f>
        <v>132591</v>
      </c>
    </row>
    <row r="10" spans="2:17" s="18" customFormat="1" ht="13.5" customHeight="1">
      <c r="B10" s="295">
        <v>2</v>
      </c>
      <c r="C10" s="296" t="s">
        <v>118</v>
      </c>
      <c r="D10" s="299">
        <f>VLOOKUP(C10,'地区別_在宅(医科)'!$C$7:$BO$14,65,0)</f>
        <v>115907</v>
      </c>
      <c r="E10" s="130">
        <v>1</v>
      </c>
      <c r="F10" s="133" t="s">
        <v>237</v>
      </c>
      <c r="G10" s="136" t="s">
        <v>243</v>
      </c>
      <c r="H10" s="215">
        <v>585954382</v>
      </c>
      <c r="I10" s="27">
        <f t="shared" ref="I10" si="2">IFERROR(H10/H15,"-")</f>
        <v>0.16173331271855104</v>
      </c>
      <c r="J10" s="139">
        <v>8843</v>
      </c>
      <c r="K10" s="27">
        <f t="shared" ref="K10" si="3">IFERROR(J10/J15,"-")</f>
        <v>0.69999208422385817</v>
      </c>
      <c r="L10" s="139">
        <f t="shared" si="0"/>
        <v>66261.945267443181</v>
      </c>
      <c r="M10" s="97">
        <f>IFERROR(J10/$Q$5,0)</f>
        <v>7.6293925302181917E-2</v>
      </c>
      <c r="P10" s="47" t="s">
        <v>162</v>
      </c>
      <c r="Q10" s="121">
        <f>'地区別_在宅(医科)'!BO13</f>
        <v>134913</v>
      </c>
    </row>
    <row r="11" spans="2:17" s="18" customFormat="1" ht="13.5" customHeight="1">
      <c r="B11" s="269"/>
      <c r="C11" s="297"/>
      <c r="D11" s="293"/>
      <c r="E11" s="131">
        <v>2</v>
      </c>
      <c r="F11" s="134" t="s">
        <v>239</v>
      </c>
      <c r="G11" s="32" t="s">
        <v>245</v>
      </c>
      <c r="H11" s="152">
        <v>323079654</v>
      </c>
      <c r="I11" s="28">
        <f t="shared" ref="I11" si="4">IFERROR(H11/H15,"-")</f>
        <v>8.9175444912677981E-2</v>
      </c>
      <c r="J11" s="140">
        <v>7500</v>
      </c>
      <c r="K11" s="28">
        <f t="shared" ref="K11" si="5">IFERROR(J11/J15,"-")</f>
        <v>0.59368321063880314</v>
      </c>
      <c r="L11" s="140">
        <f t="shared" si="0"/>
        <v>43077.287199999999</v>
      </c>
      <c r="M11" s="98">
        <f t="shared" ref="M11:M15" si="6">IFERROR(J11/$Q$5,0)</f>
        <v>6.4707049617365647E-2</v>
      </c>
      <c r="P11" s="47" t="s">
        <v>163</v>
      </c>
      <c r="Q11" s="121">
        <f>'地区別_在宅(医科)'!BO14</f>
        <v>367590</v>
      </c>
    </row>
    <row r="12" spans="2:17" s="18" customFormat="1" ht="13.5" customHeight="1">
      <c r="B12" s="269"/>
      <c r="C12" s="297"/>
      <c r="D12" s="293"/>
      <c r="E12" s="131">
        <v>3</v>
      </c>
      <c r="F12" s="134" t="s">
        <v>238</v>
      </c>
      <c r="G12" s="33" t="s">
        <v>244</v>
      </c>
      <c r="H12" s="152">
        <v>566545200</v>
      </c>
      <c r="I12" s="28">
        <f t="shared" ref="I12" si="7">IFERROR(H12/H15,"-")</f>
        <v>0.15637605044959635</v>
      </c>
      <c r="J12" s="140">
        <v>6091</v>
      </c>
      <c r="K12" s="28">
        <f t="shared" ref="K12" si="8">IFERROR(J12/J15,"-")</f>
        <v>0.48214992480012664</v>
      </c>
      <c r="L12" s="140">
        <f t="shared" si="0"/>
        <v>93013.495320965361</v>
      </c>
      <c r="M12" s="98">
        <f t="shared" si="6"/>
        <v>5.2550751895916556E-2</v>
      </c>
      <c r="P12" s="47" t="s">
        <v>164</v>
      </c>
      <c r="Q12" s="121">
        <f>'地区別_在宅(医科)'!BO15</f>
        <v>1303145</v>
      </c>
    </row>
    <row r="13" spans="2:17" s="18" customFormat="1" ht="13.5" customHeight="1">
      <c r="B13" s="269"/>
      <c r="C13" s="297"/>
      <c r="D13" s="293"/>
      <c r="E13" s="131">
        <v>4</v>
      </c>
      <c r="F13" s="134" t="s">
        <v>242</v>
      </c>
      <c r="G13" s="33" t="s">
        <v>248</v>
      </c>
      <c r="H13" s="152">
        <v>282580792</v>
      </c>
      <c r="I13" s="28">
        <f t="shared" ref="I13" si="9">IFERROR(H13/H15,"-")</f>
        <v>7.7997074524466692E-2</v>
      </c>
      <c r="J13" s="140">
        <v>5027</v>
      </c>
      <c r="K13" s="28">
        <f t="shared" ref="K13" si="10">IFERROR(J13/J15,"-")</f>
        <v>0.39792606665083513</v>
      </c>
      <c r="L13" s="140">
        <f t="shared" si="0"/>
        <v>56212.610304356473</v>
      </c>
      <c r="M13" s="98">
        <f t="shared" si="6"/>
        <v>4.3370978456866278E-2</v>
      </c>
      <c r="P13" s="46"/>
      <c r="Q13" s="46"/>
    </row>
    <row r="14" spans="2:17" s="18" customFormat="1" ht="24" customHeight="1">
      <c r="B14" s="269"/>
      <c r="C14" s="297"/>
      <c r="D14" s="293"/>
      <c r="E14" s="132">
        <v>5</v>
      </c>
      <c r="F14" s="135" t="s">
        <v>261</v>
      </c>
      <c r="G14" s="34" t="s">
        <v>262</v>
      </c>
      <c r="H14" s="153">
        <v>90380126</v>
      </c>
      <c r="I14" s="45">
        <f t="shared" ref="I14" si="11">IFERROR(H14/H15,"-")</f>
        <v>2.4946442301544296E-2</v>
      </c>
      <c r="J14" s="141">
        <v>5000</v>
      </c>
      <c r="K14" s="45">
        <f t="shared" ref="K14" si="12">IFERROR(J14/J15,"-")</f>
        <v>0.39578880709253544</v>
      </c>
      <c r="L14" s="141">
        <f t="shared" si="0"/>
        <v>18076.0252</v>
      </c>
      <c r="M14" s="99">
        <f t="shared" si="6"/>
        <v>4.3138033078243765E-2</v>
      </c>
      <c r="P14" s="46"/>
      <c r="Q14" s="46"/>
    </row>
    <row r="15" spans="2:17" s="18" customFormat="1" ht="13.5" customHeight="1">
      <c r="B15" s="270"/>
      <c r="C15" s="298"/>
      <c r="D15" s="294"/>
      <c r="E15" s="143" t="s">
        <v>133</v>
      </c>
      <c r="F15" s="146"/>
      <c r="G15" s="149"/>
      <c r="H15" s="154">
        <v>3622966550</v>
      </c>
      <c r="I15" s="29" t="s">
        <v>181</v>
      </c>
      <c r="J15" s="192">
        <v>12633</v>
      </c>
      <c r="K15" s="29" t="s">
        <v>116</v>
      </c>
      <c r="L15" s="142">
        <f t="shared" si="0"/>
        <v>286785.92179213173</v>
      </c>
      <c r="M15" s="100">
        <f t="shared" si="6"/>
        <v>0.1089925543754907</v>
      </c>
      <c r="P15" s="46"/>
      <c r="Q15" s="46"/>
    </row>
    <row r="16" spans="2:17" s="18" customFormat="1" ht="13.5" customHeight="1">
      <c r="B16" s="295">
        <v>3</v>
      </c>
      <c r="C16" s="296" t="s">
        <v>112</v>
      </c>
      <c r="D16" s="299">
        <f>VLOOKUP(C16,'地区別_在宅(医科)'!$C$7:$BO$14,65,0)</f>
        <v>184329</v>
      </c>
      <c r="E16" s="130">
        <v>1</v>
      </c>
      <c r="F16" s="133" t="s">
        <v>237</v>
      </c>
      <c r="G16" s="136" t="s">
        <v>243</v>
      </c>
      <c r="H16" s="215">
        <v>883062276</v>
      </c>
      <c r="I16" s="27">
        <f t="shared" ref="I16" si="13">IFERROR(H16/H21,"-")</f>
        <v>0.16755351045481992</v>
      </c>
      <c r="J16" s="139">
        <v>13981</v>
      </c>
      <c r="K16" s="27">
        <f t="shared" ref="K16" si="14">IFERROR(J16/J21,"-")</f>
        <v>0.70775539131315179</v>
      </c>
      <c r="L16" s="139">
        <f t="shared" si="0"/>
        <v>63161.596166225594</v>
      </c>
      <c r="M16" s="97">
        <f>IFERROR(J16/$Q$6,0)</f>
        <v>7.5848075994553218E-2</v>
      </c>
      <c r="P16" s="46"/>
      <c r="Q16" s="46"/>
    </row>
    <row r="17" spans="2:17" s="18" customFormat="1" ht="13.5" customHeight="1">
      <c r="B17" s="269"/>
      <c r="C17" s="297"/>
      <c r="D17" s="293"/>
      <c r="E17" s="131">
        <v>2</v>
      </c>
      <c r="F17" s="134" t="s">
        <v>239</v>
      </c>
      <c r="G17" s="32" t="s">
        <v>245</v>
      </c>
      <c r="H17" s="152">
        <v>484691131</v>
      </c>
      <c r="I17" s="28">
        <f t="shared" ref="I17" si="15">IFERROR(H17/H21,"-")</f>
        <v>9.1965994576544446E-2</v>
      </c>
      <c r="J17" s="140">
        <v>11699</v>
      </c>
      <c r="K17" s="28">
        <f t="shared" ref="K17" si="16">IFERROR(J17/J21,"-")</f>
        <v>0.59223448415510782</v>
      </c>
      <c r="L17" s="140">
        <f t="shared" si="0"/>
        <v>41430.133430207708</v>
      </c>
      <c r="M17" s="98">
        <f t="shared" ref="M17:M21" si="17">IFERROR(J17/$Q$6,0)</f>
        <v>6.3468038127478588E-2</v>
      </c>
      <c r="P17" s="46"/>
      <c r="Q17" s="46"/>
    </row>
    <row r="18" spans="2:17" s="18" customFormat="1" ht="13.5" customHeight="1">
      <c r="B18" s="269"/>
      <c r="C18" s="297"/>
      <c r="D18" s="293"/>
      <c r="E18" s="131">
        <v>3</v>
      </c>
      <c r="F18" s="134" t="s">
        <v>238</v>
      </c>
      <c r="G18" s="33" t="s">
        <v>244</v>
      </c>
      <c r="H18" s="152">
        <v>767574656</v>
      </c>
      <c r="I18" s="28">
        <f t="shared" ref="I18" si="18">IFERROR(H18/H21,"-")</f>
        <v>0.14564072279422205</v>
      </c>
      <c r="J18" s="140">
        <v>9421</v>
      </c>
      <c r="K18" s="28">
        <f t="shared" ref="K18" si="19">IFERROR(J18/J21,"-")</f>
        <v>0.476916067631872</v>
      </c>
      <c r="L18" s="140">
        <f t="shared" si="0"/>
        <v>81474.859993631253</v>
      </c>
      <c r="M18" s="98">
        <f t="shared" si="17"/>
        <v>5.1109700589706451E-2</v>
      </c>
      <c r="P18" s="46"/>
      <c r="Q18" s="46"/>
    </row>
    <row r="19" spans="2:17" s="18" customFormat="1" ht="13.5" customHeight="1">
      <c r="B19" s="269"/>
      <c r="C19" s="297"/>
      <c r="D19" s="293"/>
      <c r="E19" s="131">
        <v>4</v>
      </c>
      <c r="F19" s="134" t="s">
        <v>242</v>
      </c>
      <c r="G19" s="33" t="s">
        <v>248</v>
      </c>
      <c r="H19" s="152">
        <v>381541327</v>
      </c>
      <c r="I19" s="28">
        <f t="shared" ref="I19" si="20">IFERROR(H19/H21,"-")</f>
        <v>7.2394201926524557E-2</v>
      </c>
      <c r="J19" s="140">
        <v>7874</v>
      </c>
      <c r="K19" s="28">
        <f t="shared" ref="K19" si="21">IFERROR(J19/J21,"-")</f>
        <v>0.39860281461982383</v>
      </c>
      <c r="L19" s="140">
        <f t="shared" si="0"/>
        <v>48455.845440690879</v>
      </c>
      <c r="M19" s="98">
        <f t="shared" si="17"/>
        <v>4.2717098231965671E-2</v>
      </c>
      <c r="P19" s="46"/>
      <c r="Q19" s="46"/>
    </row>
    <row r="20" spans="2:17" s="18" customFormat="1" ht="39" customHeight="1">
      <c r="B20" s="269"/>
      <c r="C20" s="297"/>
      <c r="D20" s="293"/>
      <c r="E20" s="132">
        <v>5</v>
      </c>
      <c r="F20" s="135" t="s">
        <v>250</v>
      </c>
      <c r="G20" s="34" t="s">
        <v>256</v>
      </c>
      <c r="H20" s="153">
        <v>264744804</v>
      </c>
      <c r="I20" s="45">
        <f t="shared" ref="I20" si="22">IFERROR(H20/H21,"-")</f>
        <v>5.0233061122037161E-2</v>
      </c>
      <c r="J20" s="141">
        <v>7863</v>
      </c>
      <c r="K20" s="45">
        <f t="shared" ref="K20" si="23">IFERROR(J20/J21,"-")</f>
        <v>0.39804596537410147</v>
      </c>
      <c r="L20" s="141">
        <f t="shared" si="0"/>
        <v>33669.694009919876</v>
      </c>
      <c r="M20" s="99">
        <f t="shared" si="17"/>
        <v>4.2657422326383802E-2</v>
      </c>
      <c r="P20" s="46"/>
      <c r="Q20" s="46"/>
    </row>
    <row r="21" spans="2:17" s="18" customFormat="1" ht="13.5" customHeight="1">
      <c r="B21" s="270"/>
      <c r="C21" s="298"/>
      <c r="D21" s="294"/>
      <c r="E21" s="143" t="s">
        <v>133</v>
      </c>
      <c r="F21" s="146"/>
      <c r="G21" s="149"/>
      <c r="H21" s="154">
        <v>5270329900</v>
      </c>
      <c r="I21" s="29" t="s">
        <v>181</v>
      </c>
      <c r="J21" s="192">
        <v>19754</v>
      </c>
      <c r="K21" s="29" t="s">
        <v>116</v>
      </c>
      <c r="L21" s="142">
        <f t="shared" si="0"/>
        <v>266798.11177483044</v>
      </c>
      <c r="M21" s="100">
        <f t="shared" si="17"/>
        <v>0.10716707626038226</v>
      </c>
      <c r="P21" s="46"/>
      <c r="Q21" s="46"/>
    </row>
    <row r="22" spans="2:17" s="18" customFormat="1" ht="13.5" customHeight="1">
      <c r="B22" s="295">
        <v>4</v>
      </c>
      <c r="C22" s="296" t="s">
        <v>119</v>
      </c>
      <c r="D22" s="299">
        <f>VLOOKUP(C22,'地区別_在宅(医科)'!$C$7:$BO$14,65,0)</f>
        <v>130081</v>
      </c>
      <c r="E22" s="130">
        <v>1</v>
      </c>
      <c r="F22" s="133" t="s">
        <v>237</v>
      </c>
      <c r="G22" s="136" t="s">
        <v>243</v>
      </c>
      <c r="H22" s="215">
        <v>721766770</v>
      </c>
      <c r="I22" s="27">
        <f t="shared" ref="I22" si="24">IFERROR(H22/H27,"-")</f>
        <v>0.14301034754447883</v>
      </c>
      <c r="J22" s="139">
        <v>10923</v>
      </c>
      <c r="K22" s="27">
        <f t="shared" ref="K22" si="25">IFERROR(J22/J27,"-")</f>
        <v>0.69799987219630644</v>
      </c>
      <c r="L22" s="139">
        <f t="shared" si="0"/>
        <v>66077.70484299185</v>
      </c>
      <c r="M22" s="97">
        <f>IFERROR(J22/$Q$7,0)</f>
        <v>8.3970756682374831E-2</v>
      </c>
      <c r="P22" s="46"/>
      <c r="Q22" s="46"/>
    </row>
    <row r="23" spans="2:17" s="18" customFormat="1" ht="13.5" customHeight="1">
      <c r="B23" s="269"/>
      <c r="C23" s="297"/>
      <c r="D23" s="293"/>
      <c r="E23" s="131">
        <v>2</v>
      </c>
      <c r="F23" s="134" t="s">
        <v>239</v>
      </c>
      <c r="G23" s="32" t="s">
        <v>245</v>
      </c>
      <c r="H23" s="152">
        <v>424794053</v>
      </c>
      <c r="I23" s="28">
        <f t="shared" ref="I23" si="26">IFERROR(H23/H27,"-")</f>
        <v>8.4168387461725017E-2</v>
      </c>
      <c r="J23" s="140">
        <v>9363</v>
      </c>
      <c r="K23" s="28">
        <f t="shared" ref="K23" si="27">IFERROR(J23/J27,"-")</f>
        <v>0.59831299124544701</v>
      </c>
      <c r="L23" s="140">
        <f t="shared" si="0"/>
        <v>45369.438534657696</v>
      </c>
      <c r="M23" s="98">
        <f t="shared" ref="M23:M27" si="28">IFERROR(J23/$Q$7,0)</f>
        <v>7.1978228949654444E-2</v>
      </c>
      <c r="P23" s="46"/>
      <c r="Q23" s="46"/>
    </row>
    <row r="24" spans="2:17" s="18" customFormat="1" ht="13.5" customHeight="1">
      <c r="B24" s="269"/>
      <c r="C24" s="297"/>
      <c r="D24" s="293"/>
      <c r="E24" s="131">
        <v>3</v>
      </c>
      <c r="F24" s="134" t="s">
        <v>238</v>
      </c>
      <c r="G24" s="33" t="s">
        <v>244</v>
      </c>
      <c r="H24" s="152">
        <v>695822083</v>
      </c>
      <c r="I24" s="28">
        <f t="shared" ref="I24" si="29">IFERROR(H24/H27,"-")</f>
        <v>0.13786968596372648</v>
      </c>
      <c r="J24" s="140">
        <v>7278</v>
      </c>
      <c r="K24" s="28">
        <f t="shared" ref="K24" si="30">IFERROR(J24/J27,"-")</f>
        <v>0.46507764074381752</v>
      </c>
      <c r="L24" s="140">
        <f t="shared" si="0"/>
        <v>95606.22190162132</v>
      </c>
      <c r="M24" s="98">
        <f t="shared" si="28"/>
        <v>5.5949754383807011E-2</v>
      </c>
      <c r="P24" s="46"/>
      <c r="Q24" s="46"/>
    </row>
    <row r="25" spans="2:17" s="18" customFormat="1" ht="39" customHeight="1">
      <c r="B25" s="269"/>
      <c r="C25" s="297"/>
      <c r="D25" s="293"/>
      <c r="E25" s="131">
        <v>4</v>
      </c>
      <c r="F25" s="134" t="s">
        <v>250</v>
      </c>
      <c r="G25" s="33" t="s">
        <v>256</v>
      </c>
      <c r="H25" s="152">
        <v>266821338</v>
      </c>
      <c r="I25" s="28">
        <f t="shared" ref="I25" si="31">IFERROR(H25/H27,"-")</f>
        <v>5.2867787581385682E-2</v>
      </c>
      <c r="J25" s="140">
        <v>6483</v>
      </c>
      <c r="K25" s="28">
        <f t="shared" ref="K25" si="32">IFERROR(J25/J27,"-")</f>
        <v>0.4142756725669372</v>
      </c>
      <c r="L25" s="140">
        <f t="shared" si="0"/>
        <v>41157.078204534941</v>
      </c>
      <c r="M25" s="98">
        <f t="shared" si="28"/>
        <v>4.9838177750786049E-2</v>
      </c>
      <c r="P25" s="46"/>
      <c r="Q25" s="46"/>
    </row>
    <row r="26" spans="2:17" s="18" customFormat="1" ht="13.5" customHeight="1">
      <c r="B26" s="269"/>
      <c r="C26" s="297"/>
      <c r="D26" s="293"/>
      <c r="E26" s="132">
        <v>5</v>
      </c>
      <c r="F26" s="135" t="s">
        <v>242</v>
      </c>
      <c r="G26" s="34" t="s">
        <v>248</v>
      </c>
      <c r="H26" s="153">
        <v>374214936</v>
      </c>
      <c r="I26" s="45">
        <f t="shared" ref="I26" si="33">IFERROR(H26/H27,"-")</f>
        <v>7.414667767774194E-2</v>
      </c>
      <c r="J26" s="141">
        <v>6200</v>
      </c>
      <c r="K26" s="45">
        <f t="shared" ref="K26" si="34">IFERROR(J26/J27,"-")</f>
        <v>0.39619144993290306</v>
      </c>
      <c r="L26" s="141">
        <f t="shared" si="0"/>
        <v>60357.247741935484</v>
      </c>
      <c r="M26" s="99">
        <f t="shared" si="28"/>
        <v>4.7662610219786135E-2</v>
      </c>
      <c r="P26" s="46"/>
      <c r="Q26" s="46"/>
    </row>
    <row r="27" spans="2:17" s="18" customFormat="1" ht="13.5" customHeight="1">
      <c r="B27" s="270"/>
      <c r="C27" s="298"/>
      <c r="D27" s="294"/>
      <c r="E27" s="143" t="s">
        <v>133</v>
      </c>
      <c r="F27" s="146"/>
      <c r="G27" s="149"/>
      <c r="H27" s="154">
        <v>5046954870</v>
      </c>
      <c r="I27" s="29" t="s">
        <v>181</v>
      </c>
      <c r="J27" s="192">
        <v>15649</v>
      </c>
      <c r="K27" s="29" t="s">
        <v>116</v>
      </c>
      <c r="L27" s="142">
        <f t="shared" si="0"/>
        <v>322509.73672439135</v>
      </c>
      <c r="M27" s="100">
        <f t="shared" si="28"/>
        <v>0.12030196569829568</v>
      </c>
      <c r="P27" s="46"/>
      <c r="Q27" s="46"/>
    </row>
    <row r="28" spans="2:17" s="18" customFormat="1" ht="13.5" customHeight="1">
      <c r="B28" s="295">
        <v>5</v>
      </c>
      <c r="C28" s="296" t="s">
        <v>120</v>
      </c>
      <c r="D28" s="299">
        <f>VLOOKUP(C28,'地区別_在宅(医科)'!$C$7:$BO$14,65,0)</f>
        <v>105572</v>
      </c>
      <c r="E28" s="130">
        <v>1</v>
      </c>
      <c r="F28" s="133" t="s">
        <v>237</v>
      </c>
      <c r="G28" s="136" t="s">
        <v>243</v>
      </c>
      <c r="H28" s="215">
        <v>459164764</v>
      </c>
      <c r="I28" s="27">
        <f t="shared" ref="I28" si="35">IFERROR(H28/H33,"-")</f>
        <v>0.14843254438151199</v>
      </c>
      <c r="J28" s="139">
        <v>7945</v>
      </c>
      <c r="K28" s="27">
        <f t="shared" ref="K28" si="36">IFERROR(J28/J33,"-")</f>
        <v>0.67182479282935903</v>
      </c>
      <c r="L28" s="139">
        <f t="shared" si="0"/>
        <v>57792.92183763373</v>
      </c>
      <c r="M28" s="97">
        <f>IFERROR(J28/$Q$8,0)</f>
        <v>7.5256696851437876E-2</v>
      </c>
      <c r="P28" s="46"/>
      <c r="Q28" s="46"/>
    </row>
    <row r="29" spans="2:17" s="18" customFormat="1" ht="13.5" customHeight="1">
      <c r="B29" s="269"/>
      <c r="C29" s="297"/>
      <c r="D29" s="293"/>
      <c r="E29" s="131">
        <v>2</v>
      </c>
      <c r="F29" s="134" t="s">
        <v>239</v>
      </c>
      <c r="G29" s="32" t="s">
        <v>245</v>
      </c>
      <c r="H29" s="152">
        <v>288859306</v>
      </c>
      <c r="I29" s="28">
        <f t="shared" ref="I29" si="37">IFERROR(H29/H33,"-")</f>
        <v>9.3378510546723373E-2</v>
      </c>
      <c r="J29" s="140">
        <v>6858</v>
      </c>
      <c r="K29" s="28">
        <f t="shared" ref="K29" si="38">IFERROR(J29/J33,"-")</f>
        <v>0.57990867579908678</v>
      </c>
      <c r="L29" s="140">
        <f t="shared" si="0"/>
        <v>42120.05045202683</v>
      </c>
      <c r="M29" s="98">
        <f t="shared" ref="M29:M33" si="39">IFERROR(J29/$Q$8,0)</f>
        <v>6.4960406168302204E-2</v>
      </c>
      <c r="P29" s="46"/>
      <c r="Q29" s="46"/>
    </row>
    <row r="30" spans="2:17" s="18" customFormat="1" ht="13.5" customHeight="1">
      <c r="B30" s="269"/>
      <c r="C30" s="297"/>
      <c r="D30" s="293"/>
      <c r="E30" s="131">
        <v>3</v>
      </c>
      <c r="F30" s="134" t="s">
        <v>238</v>
      </c>
      <c r="G30" s="33" t="s">
        <v>244</v>
      </c>
      <c r="H30" s="152">
        <v>431021404</v>
      </c>
      <c r="I30" s="28">
        <f t="shared" ref="I30" si="40">IFERROR(H30/H33,"-")</f>
        <v>0.13933474145810459</v>
      </c>
      <c r="J30" s="140">
        <v>5058</v>
      </c>
      <c r="K30" s="28">
        <f t="shared" ref="K30" si="41">IFERROR(J30/J33,"-")</f>
        <v>0.42770167427701672</v>
      </c>
      <c r="L30" s="140">
        <f t="shared" si="0"/>
        <v>85215.777777777781</v>
      </c>
      <c r="M30" s="98">
        <f t="shared" si="39"/>
        <v>4.7910430796044408E-2</v>
      </c>
      <c r="P30" s="46"/>
      <c r="Q30" s="46"/>
    </row>
    <row r="31" spans="2:17" s="18" customFormat="1" ht="39" customHeight="1">
      <c r="B31" s="269"/>
      <c r="C31" s="297"/>
      <c r="D31" s="293"/>
      <c r="E31" s="131">
        <v>4</v>
      </c>
      <c r="F31" s="134" t="s">
        <v>250</v>
      </c>
      <c r="G31" s="33" t="s">
        <v>256</v>
      </c>
      <c r="H31" s="152">
        <v>154806275</v>
      </c>
      <c r="I31" s="28">
        <f t="shared" ref="I31" si="42">IFERROR(H31/H33,"-")</f>
        <v>5.004366860448823E-2</v>
      </c>
      <c r="J31" s="140">
        <v>4575</v>
      </c>
      <c r="K31" s="28">
        <f t="shared" ref="K31" si="43">IFERROR(J31/J33,"-")</f>
        <v>0.38685946220192796</v>
      </c>
      <c r="L31" s="140">
        <f t="shared" si="0"/>
        <v>33837.437158469947</v>
      </c>
      <c r="M31" s="98">
        <f t="shared" si="39"/>
        <v>4.3335354071155227E-2</v>
      </c>
      <c r="P31" s="46"/>
      <c r="Q31" s="46"/>
    </row>
    <row r="32" spans="2:17" s="18" customFormat="1" ht="24" customHeight="1">
      <c r="B32" s="269"/>
      <c r="C32" s="297"/>
      <c r="D32" s="293"/>
      <c r="E32" s="132">
        <v>5</v>
      </c>
      <c r="F32" s="135" t="s">
        <v>261</v>
      </c>
      <c r="G32" s="34" t="s">
        <v>262</v>
      </c>
      <c r="H32" s="153">
        <v>81118652</v>
      </c>
      <c r="I32" s="45">
        <f t="shared" ref="I32" si="44">IFERROR(H32/H33,"-")</f>
        <v>2.6222935332116264E-2</v>
      </c>
      <c r="J32" s="141">
        <v>4269</v>
      </c>
      <c r="K32" s="45">
        <f t="shared" ref="K32" si="45">IFERROR(J32/J33,"-")</f>
        <v>0.36098427194317606</v>
      </c>
      <c r="L32" s="141">
        <f t="shared" si="0"/>
        <v>19001.792457249943</v>
      </c>
      <c r="M32" s="99">
        <f t="shared" si="39"/>
        <v>4.0436858257871404E-2</v>
      </c>
      <c r="P32" s="46"/>
      <c r="Q32" s="46"/>
    </row>
    <row r="33" spans="2:17" s="18" customFormat="1" ht="13.5" customHeight="1">
      <c r="B33" s="270"/>
      <c r="C33" s="298"/>
      <c r="D33" s="294"/>
      <c r="E33" s="143" t="s">
        <v>133</v>
      </c>
      <c r="F33" s="146"/>
      <c r="G33" s="149"/>
      <c r="H33" s="154">
        <v>3093423790</v>
      </c>
      <c r="I33" s="29" t="s">
        <v>181</v>
      </c>
      <c r="J33" s="192">
        <v>11826</v>
      </c>
      <c r="K33" s="29" t="s">
        <v>116</v>
      </c>
      <c r="L33" s="142">
        <f t="shared" si="0"/>
        <v>261578.19972940977</v>
      </c>
      <c r="M33" s="100">
        <f t="shared" si="39"/>
        <v>0.11201833819573372</v>
      </c>
      <c r="P33" s="46"/>
      <c r="Q33" s="46"/>
    </row>
    <row r="34" spans="2:17" s="18" customFormat="1" ht="13.5" customHeight="1">
      <c r="B34" s="295">
        <v>6</v>
      </c>
      <c r="C34" s="296" t="s">
        <v>121</v>
      </c>
      <c r="D34" s="299">
        <f>VLOOKUP(C34,'地区別_在宅(医科)'!$C$7:$BO$14,65,0)</f>
        <v>132591</v>
      </c>
      <c r="E34" s="130">
        <v>1</v>
      </c>
      <c r="F34" s="133" t="s">
        <v>237</v>
      </c>
      <c r="G34" s="136" t="s">
        <v>243</v>
      </c>
      <c r="H34" s="215">
        <v>654322009</v>
      </c>
      <c r="I34" s="27">
        <f t="shared" ref="I34" si="46">IFERROR(H34/H39,"-")</f>
        <v>0.14471206547472787</v>
      </c>
      <c r="J34" s="139">
        <v>10660</v>
      </c>
      <c r="K34" s="27">
        <f t="shared" ref="K34" si="47">IFERROR(J34/J39,"-")</f>
        <v>0.70117739919752675</v>
      </c>
      <c r="L34" s="139">
        <f t="shared" si="0"/>
        <v>61381.051500938083</v>
      </c>
      <c r="M34" s="97">
        <f>IFERROR(J34/$Q$9,0)</f>
        <v>8.0397613714354665E-2</v>
      </c>
      <c r="P34" s="46"/>
      <c r="Q34" s="46"/>
    </row>
    <row r="35" spans="2:17" s="18" customFormat="1" ht="13.5" customHeight="1">
      <c r="B35" s="269"/>
      <c r="C35" s="297"/>
      <c r="D35" s="293"/>
      <c r="E35" s="131">
        <v>2</v>
      </c>
      <c r="F35" s="134" t="s">
        <v>239</v>
      </c>
      <c r="G35" s="32" t="s">
        <v>245</v>
      </c>
      <c r="H35" s="152">
        <v>413079978</v>
      </c>
      <c r="I35" s="28">
        <f t="shared" ref="I35" si="48">IFERROR(H35/H39,"-")</f>
        <v>9.1358163106867382E-2</v>
      </c>
      <c r="J35" s="140">
        <v>9266</v>
      </c>
      <c r="K35" s="28">
        <f t="shared" ref="K35" si="49">IFERROR(J35/J39,"-")</f>
        <v>0.60948497007169633</v>
      </c>
      <c r="L35" s="140">
        <f t="shared" si="0"/>
        <v>44580.183250593567</v>
      </c>
      <c r="M35" s="98">
        <f t="shared" ref="M35:M39" si="50">IFERROR(J35/$Q$9,0)</f>
        <v>6.9884079613246747E-2</v>
      </c>
      <c r="P35" s="46"/>
      <c r="Q35" s="46"/>
    </row>
    <row r="36" spans="2:17" s="18" customFormat="1" ht="13.5" customHeight="1">
      <c r="B36" s="269"/>
      <c r="C36" s="297"/>
      <c r="D36" s="293"/>
      <c r="E36" s="131">
        <v>3</v>
      </c>
      <c r="F36" s="134" t="s">
        <v>238</v>
      </c>
      <c r="G36" s="33" t="s">
        <v>244</v>
      </c>
      <c r="H36" s="152">
        <v>595833020</v>
      </c>
      <c r="I36" s="28">
        <f t="shared" ref="I36" si="51">IFERROR(H36/H39,"-")</f>
        <v>0.13177644312166922</v>
      </c>
      <c r="J36" s="140">
        <v>7020</v>
      </c>
      <c r="K36" s="28">
        <f t="shared" ref="K36" si="52">IFERROR(J36/J39,"-")</f>
        <v>0.46175097020324934</v>
      </c>
      <c r="L36" s="140">
        <f t="shared" si="0"/>
        <v>84876.498575498568</v>
      </c>
      <c r="M36" s="98">
        <f t="shared" si="50"/>
        <v>5.2944770007014051E-2</v>
      </c>
      <c r="P36" s="46"/>
      <c r="Q36" s="46"/>
    </row>
    <row r="37" spans="2:17" s="18" customFormat="1" ht="13.5" customHeight="1">
      <c r="B37" s="269"/>
      <c r="C37" s="297"/>
      <c r="D37" s="293"/>
      <c r="E37" s="131">
        <v>4</v>
      </c>
      <c r="F37" s="134" t="s">
        <v>242</v>
      </c>
      <c r="G37" s="33" t="s">
        <v>248</v>
      </c>
      <c r="H37" s="152">
        <v>340070100</v>
      </c>
      <c r="I37" s="28">
        <f t="shared" ref="I37" si="53">IFERROR(H37/H39,"-")</f>
        <v>7.5211051898450287E-2</v>
      </c>
      <c r="J37" s="140">
        <v>6116</v>
      </c>
      <c r="K37" s="28">
        <f t="shared" ref="K37" si="54">IFERROR(J37/J39,"-")</f>
        <v>0.40228902190357169</v>
      </c>
      <c r="L37" s="140">
        <f t="shared" si="0"/>
        <v>55603.351863963377</v>
      </c>
      <c r="M37" s="98">
        <f t="shared" si="50"/>
        <v>4.6126811020355832E-2</v>
      </c>
      <c r="P37" s="46"/>
      <c r="Q37" s="46"/>
    </row>
    <row r="38" spans="2:17" s="18" customFormat="1" ht="39" customHeight="1">
      <c r="B38" s="269"/>
      <c r="C38" s="297"/>
      <c r="D38" s="293"/>
      <c r="E38" s="132">
        <v>5</v>
      </c>
      <c r="F38" s="135" t="s">
        <v>250</v>
      </c>
      <c r="G38" s="34" t="s">
        <v>256</v>
      </c>
      <c r="H38" s="153">
        <v>212400212</v>
      </c>
      <c r="I38" s="45">
        <f t="shared" ref="I38" si="55">IFERROR(H38/H39,"-")</f>
        <v>4.6975148264942562E-2</v>
      </c>
      <c r="J38" s="141">
        <v>6085</v>
      </c>
      <c r="K38" s="45">
        <f t="shared" ref="K38" si="56">IFERROR(J38/J39,"-")</f>
        <v>0.40024995066763142</v>
      </c>
      <c r="L38" s="141">
        <f t="shared" si="0"/>
        <v>34905.54018077239</v>
      </c>
      <c r="M38" s="99">
        <f t="shared" si="50"/>
        <v>4.5893009329441667E-2</v>
      </c>
      <c r="P38" s="46"/>
      <c r="Q38" s="46"/>
    </row>
    <row r="39" spans="2:17" s="18" customFormat="1" ht="13.5" customHeight="1">
      <c r="B39" s="270"/>
      <c r="C39" s="298"/>
      <c r="D39" s="294"/>
      <c r="E39" s="143" t="s">
        <v>133</v>
      </c>
      <c r="F39" s="146"/>
      <c r="G39" s="149"/>
      <c r="H39" s="154">
        <v>4521544260</v>
      </c>
      <c r="I39" s="29" t="s">
        <v>181</v>
      </c>
      <c r="J39" s="192">
        <v>15203</v>
      </c>
      <c r="K39" s="29" t="s">
        <v>116</v>
      </c>
      <c r="L39" s="142">
        <f t="shared" si="0"/>
        <v>297411.31750312436</v>
      </c>
      <c r="M39" s="100">
        <f t="shared" si="50"/>
        <v>0.11466087441832402</v>
      </c>
      <c r="P39" s="46"/>
      <c r="Q39" s="46"/>
    </row>
    <row r="40" spans="2:17" s="18" customFormat="1" ht="13.5" customHeight="1">
      <c r="B40" s="295">
        <v>7</v>
      </c>
      <c r="C40" s="296" t="s">
        <v>122</v>
      </c>
      <c r="D40" s="299">
        <f>VLOOKUP(C40,'地区別_在宅(医科)'!$C$7:$BO$14,65,0)</f>
        <v>134913</v>
      </c>
      <c r="E40" s="130">
        <v>1</v>
      </c>
      <c r="F40" s="133" t="s">
        <v>237</v>
      </c>
      <c r="G40" s="136" t="s">
        <v>243</v>
      </c>
      <c r="H40" s="215">
        <v>573672209</v>
      </c>
      <c r="I40" s="27">
        <f t="shared" ref="I40" si="57">IFERROR(H40/H45,"-")</f>
        <v>0.14156363551358975</v>
      </c>
      <c r="J40" s="139">
        <v>9827</v>
      </c>
      <c r="K40" s="27">
        <f t="shared" ref="K40" si="58">IFERROR(J40/J45,"-")</f>
        <v>0.70937703024615606</v>
      </c>
      <c r="L40" s="139">
        <f t="shared" si="0"/>
        <v>58377.145517451921</v>
      </c>
      <c r="M40" s="97">
        <f>IFERROR(J40/$Q$10,0)</f>
        <v>7.283953362537339E-2</v>
      </c>
      <c r="P40" s="46"/>
      <c r="Q40" s="46"/>
    </row>
    <row r="41" spans="2:17" s="18" customFormat="1" ht="13.5" customHeight="1">
      <c r="B41" s="269"/>
      <c r="C41" s="297"/>
      <c r="D41" s="293"/>
      <c r="E41" s="131">
        <v>2</v>
      </c>
      <c r="F41" s="134" t="s">
        <v>239</v>
      </c>
      <c r="G41" s="32" t="s">
        <v>245</v>
      </c>
      <c r="H41" s="152">
        <v>364610889</v>
      </c>
      <c r="I41" s="28">
        <f t="shared" ref="I41" si="59">IFERROR(H41/H45,"-")</f>
        <v>8.9974104000359434E-2</v>
      </c>
      <c r="J41" s="140">
        <v>8563</v>
      </c>
      <c r="K41" s="28">
        <f t="shared" ref="K41" si="60">IFERROR(J41/J45,"-")</f>
        <v>0.618133256334368</v>
      </c>
      <c r="L41" s="140">
        <f t="shared" si="0"/>
        <v>42579.807193740511</v>
      </c>
      <c r="M41" s="98">
        <f t="shared" ref="M41:M45" si="61">IFERROR(J41/$Q$10,0)</f>
        <v>6.3470532861918422E-2</v>
      </c>
      <c r="P41" s="46"/>
      <c r="Q41" s="46"/>
    </row>
    <row r="42" spans="2:17" s="18" customFormat="1" ht="13.5" customHeight="1">
      <c r="B42" s="269"/>
      <c r="C42" s="297"/>
      <c r="D42" s="293"/>
      <c r="E42" s="131">
        <v>3</v>
      </c>
      <c r="F42" s="134" t="s">
        <v>238</v>
      </c>
      <c r="G42" s="33" t="s">
        <v>244</v>
      </c>
      <c r="H42" s="152">
        <v>588574935</v>
      </c>
      <c r="I42" s="28">
        <f t="shared" ref="I42" si="62">IFERROR(H42/H45,"-")</f>
        <v>0.1452411433979274</v>
      </c>
      <c r="J42" s="140">
        <v>6697</v>
      </c>
      <c r="K42" s="28">
        <f t="shared" ref="K42" si="63">IFERROR(J42/J45,"-")</f>
        <v>0.48343319136649099</v>
      </c>
      <c r="L42" s="140">
        <f t="shared" si="0"/>
        <v>87886.357324174998</v>
      </c>
      <c r="M42" s="98">
        <f t="shared" si="61"/>
        <v>4.963939724118506E-2</v>
      </c>
      <c r="P42" s="46"/>
      <c r="Q42" s="46"/>
    </row>
    <row r="43" spans="2:17" s="18" customFormat="1" ht="36">
      <c r="B43" s="269"/>
      <c r="C43" s="297"/>
      <c r="D43" s="293"/>
      <c r="E43" s="131">
        <v>4</v>
      </c>
      <c r="F43" s="134" t="s">
        <v>250</v>
      </c>
      <c r="G43" s="33" t="s">
        <v>256</v>
      </c>
      <c r="H43" s="152">
        <v>207927234</v>
      </c>
      <c r="I43" s="28">
        <f t="shared" ref="I43" si="64">IFERROR(H43/H45,"-")</f>
        <v>5.1309675988374201E-2</v>
      </c>
      <c r="J43" s="140">
        <v>5433</v>
      </c>
      <c r="K43" s="28">
        <f t="shared" ref="K43" si="65">IFERROR(J43/J45,"-")</f>
        <v>0.39218941745470293</v>
      </c>
      <c r="L43" s="140">
        <f t="shared" si="0"/>
        <v>38271.163997791278</v>
      </c>
      <c r="M43" s="98">
        <f t="shared" si="61"/>
        <v>4.0270396477730092E-2</v>
      </c>
      <c r="P43" s="46"/>
      <c r="Q43" s="46"/>
    </row>
    <row r="44" spans="2:17" s="18" customFormat="1" ht="13.5" customHeight="1">
      <c r="B44" s="269"/>
      <c r="C44" s="297"/>
      <c r="D44" s="293"/>
      <c r="E44" s="132">
        <v>5</v>
      </c>
      <c r="F44" s="135" t="s">
        <v>242</v>
      </c>
      <c r="G44" s="34" t="s">
        <v>248</v>
      </c>
      <c r="H44" s="153">
        <v>277040447</v>
      </c>
      <c r="I44" s="45">
        <f t="shared" ref="I44" si="66">IFERROR(H44/H45,"-")</f>
        <v>6.8364568208724191E-2</v>
      </c>
      <c r="J44" s="141">
        <v>5343</v>
      </c>
      <c r="K44" s="45">
        <f t="shared" ref="K44" si="67">IFERROR(J44/J45,"-")</f>
        <v>0.38569262975528767</v>
      </c>
      <c r="L44" s="141">
        <f t="shared" si="0"/>
        <v>51851.103687067189</v>
      </c>
      <c r="M44" s="99">
        <f t="shared" si="61"/>
        <v>3.9603299904382827E-2</v>
      </c>
      <c r="P44" s="46"/>
      <c r="Q44" s="46"/>
    </row>
    <row r="45" spans="2:17" s="18" customFormat="1">
      <c r="B45" s="270"/>
      <c r="C45" s="298"/>
      <c r="D45" s="294"/>
      <c r="E45" s="143" t="s">
        <v>133</v>
      </c>
      <c r="F45" s="146"/>
      <c r="G45" s="149"/>
      <c r="H45" s="154">
        <v>4052398110</v>
      </c>
      <c r="I45" s="29" t="s">
        <v>181</v>
      </c>
      <c r="J45" s="192">
        <v>13853</v>
      </c>
      <c r="K45" s="29" t="s">
        <v>116</v>
      </c>
      <c r="L45" s="142">
        <f t="shared" si="0"/>
        <v>292528.55771313072</v>
      </c>
      <c r="M45" s="100">
        <f t="shared" si="61"/>
        <v>0.10268098700644118</v>
      </c>
      <c r="P45" s="46"/>
      <c r="Q45" s="46"/>
    </row>
    <row r="46" spans="2:17" s="18" customFormat="1" ht="13.5" customHeight="1">
      <c r="B46" s="295">
        <v>8</v>
      </c>
      <c r="C46" s="296" t="s">
        <v>123</v>
      </c>
      <c r="D46" s="299">
        <f>VLOOKUP(C46,'地区別_在宅(医科)'!$C$7:$BO$14,65,0)</f>
        <v>367590</v>
      </c>
      <c r="E46" s="130">
        <v>1</v>
      </c>
      <c r="F46" s="133" t="s">
        <v>237</v>
      </c>
      <c r="G46" s="136" t="s">
        <v>243</v>
      </c>
      <c r="H46" s="215">
        <v>2026881228</v>
      </c>
      <c r="I46" s="27">
        <f t="shared" ref="I46" si="68">IFERROR(H46/H51,"-")</f>
        <v>0.1427239777373826</v>
      </c>
      <c r="J46" s="139">
        <v>31731</v>
      </c>
      <c r="K46" s="27">
        <f t="shared" ref="K46" si="69">IFERROR(J46/J51,"-")</f>
        <v>0.69686388193437876</v>
      </c>
      <c r="L46" s="139">
        <f t="shared" si="0"/>
        <v>63877.004443604048</v>
      </c>
      <c r="M46" s="97">
        <f>IFERROR(J46/$Q$11,0)</f>
        <v>8.632171713049866E-2</v>
      </c>
      <c r="P46" s="46"/>
      <c r="Q46" s="46"/>
    </row>
    <row r="47" spans="2:17" s="18" customFormat="1" ht="13.5" customHeight="1">
      <c r="B47" s="269"/>
      <c r="C47" s="297"/>
      <c r="D47" s="293"/>
      <c r="E47" s="131">
        <v>2</v>
      </c>
      <c r="F47" s="134" t="s">
        <v>239</v>
      </c>
      <c r="G47" s="32" t="s">
        <v>245</v>
      </c>
      <c r="H47" s="152">
        <v>1216931690</v>
      </c>
      <c r="I47" s="28">
        <f t="shared" ref="I47" si="70">IFERROR(H47/H51,"-")</f>
        <v>8.5690927042063159E-2</v>
      </c>
      <c r="J47" s="140">
        <v>27823</v>
      </c>
      <c r="K47" s="28">
        <f t="shared" ref="K47" si="71">IFERROR(J47/J51,"-")</f>
        <v>0.61103790574076511</v>
      </c>
      <c r="L47" s="140">
        <f t="shared" si="0"/>
        <v>43738.334830895299</v>
      </c>
      <c r="M47" s="98">
        <f t="shared" ref="M47:M51" si="72">IFERROR(J47/$Q$11,0)</f>
        <v>7.5690307135667462E-2</v>
      </c>
      <c r="P47" s="46"/>
      <c r="Q47" s="46"/>
    </row>
    <row r="48" spans="2:17" s="18" customFormat="1" ht="13.5" customHeight="1">
      <c r="B48" s="269"/>
      <c r="C48" s="297"/>
      <c r="D48" s="293"/>
      <c r="E48" s="131">
        <v>3</v>
      </c>
      <c r="F48" s="134" t="s">
        <v>238</v>
      </c>
      <c r="G48" s="33" t="s">
        <v>244</v>
      </c>
      <c r="H48" s="152">
        <v>2091058624</v>
      </c>
      <c r="I48" s="28">
        <f t="shared" ref="I48" si="73">IFERROR(H48/H51,"-")</f>
        <v>0.14724306504817947</v>
      </c>
      <c r="J48" s="140">
        <v>22013</v>
      </c>
      <c r="K48" s="28">
        <f t="shared" ref="K48" si="74">IFERROR(J48/J51,"-")</f>
        <v>0.48344094522774189</v>
      </c>
      <c r="L48" s="140">
        <f t="shared" si="0"/>
        <v>94991.98764366511</v>
      </c>
      <c r="M48" s="98">
        <f t="shared" si="72"/>
        <v>5.9884654098316059E-2</v>
      </c>
      <c r="P48" s="46"/>
      <c r="Q48" s="46"/>
    </row>
    <row r="49" spans="2:17" s="18" customFormat="1" ht="36">
      <c r="B49" s="269"/>
      <c r="C49" s="297"/>
      <c r="D49" s="293"/>
      <c r="E49" s="131">
        <v>4</v>
      </c>
      <c r="F49" s="134" t="s">
        <v>250</v>
      </c>
      <c r="G49" s="33" t="s">
        <v>256</v>
      </c>
      <c r="H49" s="152">
        <v>648023865</v>
      </c>
      <c r="I49" s="28">
        <f t="shared" ref="I49" si="75">IFERROR(H49/H51,"-")</f>
        <v>4.563096367161807E-2</v>
      </c>
      <c r="J49" s="140">
        <v>18642</v>
      </c>
      <c r="K49" s="28">
        <f t="shared" ref="K49" si="76">IFERROR(J49/J51,"-")</f>
        <v>0.40940835419686389</v>
      </c>
      <c r="L49" s="140">
        <f t="shared" si="0"/>
        <v>34761.499034438362</v>
      </c>
      <c r="M49" s="98">
        <f t="shared" si="72"/>
        <v>5.0714110830000818E-2</v>
      </c>
      <c r="P49" s="46"/>
      <c r="Q49" s="46"/>
    </row>
    <row r="50" spans="2:17" s="18" customFormat="1" ht="13.5" customHeight="1">
      <c r="B50" s="269"/>
      <c r="C50" s="297"/>
      <c r="D50" s="293"/>
      <c r="E50" s="132">
        <v>5</v>
      </c>
      <c r="F50" s="135" t="s">
        <v>242</v>
      </c>
      <c r="G50" s="34" t="s">
        <v>248</v>
      </c>
      <c r="H50" s="153">
        <v>1033208431</v>
      </c>
      <c r="I50" s="45">
        <f t="shared" ref="I50" si="77">IFERROR(H50/H51,"-")</f>
        <v>7.2753950782615859E-2</v>
      </c>
      <c r="J50" s="141">
        <v>18096</v>
      </c>
      <c r="K50" s="45">
        <f t="shared" ref="K50" si="78">IFERROR(J50/J51,"-")</f>
        <v>0.39741731453419421</v>
      </c>
      <c r="L50" s="141">
        <f t="shared" si="0"/>
        <v>57095.956620247569</v>
      </c>
      <c r="M50" s="99">
        <f t="shared" si="72"/>
        <v>4.9228760303599121E-2</v>
      </c>
      <c r="P50" s="46"/>
      <c r="Q50" s="46"/>
    </row>
    <row r="51" spans="2:17" s="18" customFormat="1" ht="13.5" customHeight="1" thickBot="1">
      <c r="B51" s="270"/>
      <c r="C51" s="300"/>
      <c r="D51" s="294"/>
      <c r="E51" s="143" t="s">
        <v>133</v>
      </c>
      <c r="F51" s="146"/>
      <c r="G51" s="149"/>
      <c r="H51" s="216">
        <v>14201406520</v>
      </c>
      <c r="I51" s="30" t="s">
        <v>181</v>
      </c>
      <c r="J51" s="178">
        <v>45534</v>
      </c>
      <c r="K51" s="30" t="s">
        <v>116</v>
      </c>
      <c r="L51" s="129">
        <f t="shared" si="0"/>
        <v>311885.76711907587</v>
      </c>
      <c r="M51" s="101">
        <f t="shared" si="72"/>
        <v>0.12387170488859871</v>
      </c>
      <c r="P51" s="46"/>
      <c r="Q51" s="46"/>
    </row>
    <row r="52" spans="2:17" s="18" customFormat="1" ht="13.5" customHeight="1" thickTop="1">
      <c r="B52" s="286" t="s">
        <v>113</v>
      </c>
      <c r="C52" s="287"/>
      <c r="D52" s="292">
        <f>'地区別_在宅(医科)'!BO15</f>
        <v>1303145</v>
      </c>
      <c r="E52" s="145">
        <v>1</v>
      </c>
      <c r="F52" s="148" t="s">
        <v>237</v>
      </c>
      <c r="G52" s="151" t="s">
        <v>243</v>
      </c>
      <c r="H52" s="155">
        <v>6855085791</v>
      </c>
      <c r="I52" s="31">
        <f t="shared" ref="I52" si="79">IFERROR(H52/H57,"-")</f>
        <v>0.15003147043062356</v>
      </c>
      <c r="J52" s="156">
        <v>108437</v>
      </c>
      <c r="K52" s="31">
        <f t="shared" ref="K52" si="80">IFERROR(J52/J57,"-")</f>
        <v>0.69998644400405385</v>
      </c>
      <c r="L52" s="156">
        <f>IFERROR(H52/J52,"-")</f>
        <v>63217.220976235047</v>
      </c>
      <c r="M52" s="102">
        <f>IFERROR(J52/$Q$12,0)</f>
        <v>8.3211768452474591E-2</v>
      </c>
      <c r="P52" s="46"/>
      <c r="Q52" s="46"/>
    </row>
    <row r="53" spans="2:17" s="18" customFormat="1" ht="13.5" customHeight="1">
      <c r="B53" s="288"/>
      <c r="C53" s="289"/>
      <c r="D53" s="293"/>
      <c r="E53" s="131">
        <v>2</v>
      </c>
      <c r="F53" s="134" t="s">
        <v>239</v>
      </c>
      <c r="G53" s="32" t="s">
        <v>245</v>
      </c>
      <c r="H53" s="152">
        <v>4051946739</v>
      </c>
      <c r="I53" s="28">
        <f t="shared" ref="I53" si="81">IFERROR(H53/H57,"-")</f>
        <v>8.8681534541387344E-2</v>
      </c>
      <c r="J53" s="140">
        <v>93225</v>
      </c>
      <c r="K53" s="28">
        <f t="shared" ref="K53" si="82">IFERROR(J53/J57,"-")</f>
        <v>0.60178939146488675</v>
      </c>
      <c r="L53" s="140">
        <f t="shared" si="0"/>
        <v>43464.164537409495</v>
      </c>
      <c r="M53" s="98">
        <f t="shared" ref="M53:M56" si="83">IFERROR(J53/$Q$12,0)</f>
        <v>7.1538470392780537E-2</v>
      </c>
      <c r="P53" s="46"/>
      <c r="Q53" s="46"/>
    </row>
    <row r="54" spans="2:17" s="18" customFormat="1" ht="13.5" customHeight="1">
      <c r="B54" s="288"/>
      <c r="C54" s="289"/>
      <c r="D54" s="293"/>
      <c r="E54" s="131">
        <v>3</v>
      </c>
      <c r="F54" s="134" t="s">
        <v>238</v>
      </c>
      <c r="G54" s="33" t="s">
        <v>244</v>
      </c>
      <c r="H54" s="152">
        <v>6661947465</v>
      </c>
      <c r="I54" s="28">
        <f t="shared" ref="I54" si="84">IFERROR(H54/H57,"-")</f>
        <v>0.14580441508372585</v>
      </c>
      <c r="J54" s="140">
        <v>73461</v>
      </c>
      <c r="K54" s="28">
        <f t="shared" ref="K54" si="85">IFERROR(J54/J57,"-")</f>
        <v>0.47420810390348128</v>
      </c>
      <c r="L54" s="140">
        <f t="shared" si="0"/>
        <v>90686.860579082771</v>
      </c>
      <c r="M54" s="98">
        <f t="shared" si="83"/>
        <v>5.6372084457216962E-2</v>
      </c>
      <c r="P54" s="46"/>
      <c r="Q54" s="46"/>
    </row>
    <row r="55" spans="2:17" s="18" customFormat="1" ht="36">
      <c r="B55" s="288"/>
      <c r="C55" s="289"/>
      <c r="D55" s="293"/>
      <c r="E55" s="131">
        <v>4</v>
      </c>
      <c r="F55" s="134" t="s">
        <v>250</v>
      </c>
      <c r="G55" s="33" t="s">
        <v>256</v>
      </c>
      <c r="H55" s="152">
        <v>2233494806</v>
      </c>
      <c r="I55" s="28">
        <f t="shared" ref="I55" si="86">IFERROR(H55/H57,"-")</f>
        <v>4.8882613603944074E-2</v>
      </c>
      <c r="J55" s="140">
        <v>62174</v>
      </c>
      <c r="K55" s="28">
        <f t="shared" ref="K55" si="87">IFERROR(J55/J57,"-")</f>
        <v>0.40134785331121337</v>
      </c>
      <c r="L55" s="140">
        <f t="shared" si="0"/>
        <v>35923.292791198895</v>
      </c>
      <c r="M55" s="98">
        <f t="shared" si="83"/>
        <v>4.7710730578715339E-2</v>
      </c>
      <c r="P55" s="46"/>
      <c r="Q55" s="46"/>
    </row>
    <row r="56" spans="2:17" s="18" customFormat="1" ht="13.5" customHeight="1">
      <c r="B56" s="288"/>
      <c r="C56" s="289"/>
      <c r="D56" s="293"/>
      <c r="E56" s="132">
        <v>5</v>
      </c>
      <c r="F56" s="135" t="s">
        <v>242</v>
      </c>
      <c r="G56" s="34" t="s">
        <v>248</v>
      </c>
      <c r="H56" s="153">
        <v>3302031745</v>
      </c>
      <c r="I56" s="45">
        <f t="shared" ref="I56" si="88">IFERROR(H56/H57,"-")</f>
        <v>7.2268778716287813E-2</v>
      </c>
      <c r="J56" s="141">
        <v>60218</v>
      </c>
      <c r="K56" s="45">
        <f t="shared" ref="K56" si="89">IFERROR(J56/J57,"-")</f>
        <v>0.38872141137283506</v>
      </c>
      <c r="L56" s="141">
        <f t="shared" si="0"/>
        <v>54834.629927928523</v>
      </c>
      <c r="M56" s="99">
        <f t="shared" si="83"/>
        <v>4.6209746421158042E-2</v>
      </c>
      <c r="P56" s="46"/>
      <c r="Q56" s="46"/>
    </row>
    <row r="57" spans="2:17" s="18" customFormat="1" ht="13.5" customHeight="1">
      <c r="B57" s="290"/>
      <c r="C57" s="291"/>
      <c r="D57" s="294"/>
      <c r="E57" s="143" t="s">
        <v>133</v>
      </c>
      <c r="F57" s="146"/>
      <c r="G57" s="149"/>
      <c r="H57" s="154">
        <f>'地区別_在宅患者の疾病傾向(医療費)'!H57</f>
        <v>45690985840</v>
      </c>
      <c r="I57" s="154" t="str">
        <f>'地区別_在宅患者の疾病傾向(医療費)'!I57</f>
        <v>-</v>
      </c>
      <c r="J57" s="154">
        <f>'地区別_在宅患者の疾病傾向(医療費)'!J57</f>
        <v>154913</v>
      </c>
      <c r="K57" s="154" t="str">
        <f>'地区別_在宅患者の疾病傾向(医療費)'!K57</f>
        <v>-</v>
      </c>
      <c r="L57" s="154">
        <f>'地区別_在宅(医科)'!BV15</f>
        <v>294946.10420042218</v>
      </c>
      <c r="M57" s="166">
        <f>'地区別_在宅(医科)'!BR15</f>
        <v>0.11887625705504759</v>
      </c>
      <c r="P57" s="46"/>
      <c r="Q57" s="46"/>
    </row>
    <row r="58" spans="2:17" s="18" customFormat="1">
      <c r="P58" s="46"/>
      <c r="Q58" s="46"/>
    </row>
    <row r="59" spans="2:17" s="18" customFormat="1">
      <c r="P59" s="46"/>
      <c r="Q59" s="46"/>
    </row>
  </sheetData>
  <mergeCells count="27">
    <mergeCell ref="D52:D57"/>
    <mergeCell ref="D22:D27"/>
    <mergeCell ref="D28:D33"/>
    <mergeCell ref="D34:D39"/>
    <mergeCell ref="D40:D45"/>
    <mergeCell ref="D46:D51"/>
    <mergeCell ref="B40:B45"/>
    <mergeCell ref="C40:C45"/>
    <mergeCell ref="B46:B51"/>
    <mergeCell ref="C46:C51"/>
    <mergeCell ref="B52:C57"/>
    <mergeCell ref="B22:B27"/>
    <mergeCell ref="C22:C27"/>
    <mergeCell ref="B28:B33"/>
    <mergeCell ref="C28:C33"/>
    <mergeCell ref="B34:B39"/>
    <mergeCell ref="C34:C39"/>
    <mergeCell ref="B16:B21"/>
    <mergeCell ref="C16:C21"/>
    <mergeCell ref="F3:G3"/>
    <mergeCell ref="B4:B9"/>
    <mergeCell ref="C4:C9"/>
    <mergeCell ref="B10:B15"/>
    <mergeCell ref="C10:C15"/>
    <mergeCell ref="D4:D9"/>
    <mergeCell ref="D10:D15"/>
    <mergeCell ref="D16:D21"/>
  </mergeCells>
  <phoneticPr fontId="3"/>
  <pageMargins left="0.39370078740157483" right="0.47244094488188981" top="0.43307086614173229" bottom="0.31496062992125984" header="0.31496062992125984" footer="0.19685039370078741"/>
  <pageSetup paperSize="9" scale="66" orientation="portrait" r:id="rId1"/>
  <headerFooter>
    <oddHeader>&amp;R&amp;"ＭＳ 明朝,標準"&amp;12 2-17.在宅医療に係る分析</oddHeader>
  </headerFooter>
  <ignoredErrors>
    <ignoredError sqref="D4 I4:I8 K4:M8 L9:M9 D10 I10:I14 K10:M12 Q12 K13:M14 L15:M15 D16 I16:I20 K16:M20 L21:M21 D22 I22:I26 K22:M26 L27:M27 D28 I28:I32 K28:M32 L33:M33 D34 I34:I38 K34:M38 L39:M39 D40 I40:I44 K40:M44 L45:M45 D46 I46:I50 K46:M50 L51:M51 D52 I52:I56 K52:M56" emptyCellReference="1"/>
    <ignoredError sqref="F4:F8 F10:F14 F16:F20 F22:F26 F28:F32 F34:F38 F40:F44 F46:F50 F52:F56"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dimension ref="B1:R465"/>
  <sheetViews>
    <sheetView showGridLines="0" zoomScaleNormal="100" zoomScaleSheetLayoutView="100" workbookViewId="0"/>
  </sheetViews>
  <sheetFormatPr defaultColWidth="9" defaultRowHeight="13.5"/>
  <cols>
    <col min="1" max="1" width="4.625" style="18" customWidth="1"/>
    <col min="2" max="2" width="3.625" style="18" customWidth="1"/>
    <col min="3" max="3" width="12.125" style="18" customWidth="1"/>
    <col min="4" max="4" width="10.625" style="7" customWidth="1"/>
    <col min="5" max="5" width="4.625" style="18" customWidth="1"/>
    <col min="6" max="6" width="5.625" style="18" customWidth="1"/>
    <col min="7" max="7" width="23.25" style="18" bestFit="1" customWidth="1"/>
    <col min="8" max="8" width="16" style="18" customWidth="1"/>
    <col min="9" max="12" width="12.375" style="18" customWidth="1"/>
    <col min="13" max="13" width="12.375" style="7" customWidth="1"/>
    <col min="14" max="15" width="9" style="18"/>
    <col min="16" max="16" width="5.375" style="11" customWidth="1"/>
    <col min="17" max="17" width="14.5" style="11" customWidth="1"/>
    <col min="18" max="18" width="12.625" style="11" customWidth="1"/>
    <col min="19" max="16384" width="9" style="18"/>
  </cols>
  <sheetData>
    <row r="1" spans="2:18" s="7" customFormat="1" ht="16.5" customHeight="1">
      <c r="B1" s="19" t="s">
        <v>173</v>
      </c>
      <c r="C1" s="19"/>
      <c r="D1" s="86"/>
      <c r="P1" s="11"/>
      <c r="Q1" s="11"/>
      <c r="R1" s="11"/>
    </row>
    <row r="2" spans="2:18" s="7" customFormat="1" ht="16.5" customHeight="1">
      <c r="B2" s="19" t="s">
        <v>172</v>
      </c>
      <c r="C2" s="19"/>
      <c r="D2" s="86"/>
      <c r="F2" s="7" t="s">
        <v>151</v>
      </c>
      <c r="P2" s="7" t="s">
        <v>154</v>
      </c>
      <c r="Q2" s="11"/>
      <c r="R2" s="11"/>
    </row>
    <row r="3" spans="2:18" s="7" customFormat="1" ht="45">
      <c r="B3" s="12"/>
      <c r="C3" s="12" t="s">
        <v>110</v>
      </c>
      <c r="D3" s="54" t="s">
        <v>153</v>
      </c>
      <c r="E3" s="13" t="s">
        <v>83</v>
      </c>
      <c r="F3" s="301" t="s">
        <v>85</v>
      </c>
      <c r="G3" s="285"/>
      <c r="H3" s="14" t="s">
        <v>141</v>
      </c>
      <c r="I3" s="60" t="s">
        <v>150</v>
      </c>
      <c r="J3" s="52" t="s">
        <v>86</v>
      </c>
      <c r="K3" s="60" t="s">
        <v>180</v>
      </c>
      <c r="L3" s="44" t="s">
        <v>140</v>
      </c>
      <c r="M3" s="44" t="s">
        <v>152</v>
      </c>
      <c r="P3" s="91"/>
      <c r="Q3" s="96" t="s">
        <v>110</v>
      </c>
      <c r="R3" s="103" t="s">
        <v>155</v>
      </c>
    </row>
    <row r="4" spans="2:18" ht="13.5" customHeight="1">
      <c r="B4" s="295">
        <v>1</v>
      </c>
      <c r="C4" s="296" t="s">
        <v>59</v>
      </c>
      <c r="D4" s="299">
        <f>VLOOKUP(C4,'市区町村別_在宅(医科)'!$C$7:$BO$80,65,0)</f>
        <v>367590</v>
      </c>
      <c r="E4" s="130">
        <v>1</v>
      </c>
      <c r="F4" s="133" t="s">
        <v>237</v>
      </c>
      <c r="G4" s="136" t="s">
        <v>243</v>
      </c>
      <c r="H4" s="215">
        <v>2026881228</v>
      </c>
      <c r="I4" s="27">
        <f>IFERROR(H4/H9,"-")</f>
        <v>0.1427239777373826</v>
      </c>
      <c r="J4" s="139">
        <v>31731</v>
      </c>
      <c r="K4" s="27">
        <f>IFERROR(J4/J9,"-")</f>
        <v>0.69686388193437876</v>
      </c>
      <c r="L4" s="139">
        <f>IFERROR(H4/J4,"-")</f>
        <v>63877.004443604048</v>
      </c>
      <c r="M4" s="97">
        <f t="shared" ref="M4:M9" si="0">IFERROR(J4/$R$4,0)</f>
        <v>8.632171713049866E-2</v>
      </c>
      <c r="P4" s="120">
        <v>1</v>
      </c>
      <c r="Q4" s="47" t="s">
        <v>90</v>
      </c>
      <c r="R4" s="122">
        <f>'市区町村別_在宅(医科)'!BO7</f>
        <v>367590</v>
      </c>
    </row>
    <row r="5" spans="2:18" ht="13.5" customHeight="1">
      <c r="B5" s="269"/>
      <c r="C5" s="297"/>
      <c r="D5" s="293"/>
      <c r="E5" s="131">
        <v>2</v>
      </c>
      <c r="F5" s="134" t="s">
        <v>239</v>
      </c>
      <c r="G5" s="32" t="s">
        <v>245</v>
      </c>
      <c r="H5" s="152">
        <v>1216931690</v>
      </c>
      <c r="I5" s="28">
        <f>IFERROR(H5/H9,"-")</f>
        <v>8.5690927042063159E-2</v>
      </c>
      <c r="J5" s="140">
        <v>27823</v>
      </c>
      <c r="K5" s="28">
        <f>IFERROR(J5/J9,"-")</f>
        <v>0.61103790574076511</v>
      </c>
      <c r="L5" s="140">
        <f t="shared" ref="L5:L8" si="1">IFERROR(H5/J5,"-")</f>
        <v>43738.334830895299</v>
      </c>
      <c r="M5" s="98">
        <f t="shared" si="0"/>
        <v>7.5690307135667462E-2</v>
      </c>
      <c r="P5" s="120">
        <v>2</v>
      </c>
      <c r="Q5" s="47" t="s">
        <v>91</v>
      </c>
      <c r="R5" s="122">
        <f>'市区町村別_在宅(医科)'!BO8</f>
        <v>13946</v>
      </c>
    </row>
    <row r="6" spans="2:18" ht="13.5" customHeight="1">
      <c r="B6" s="269"/>
      <c r="C6" s="297"/>
      <c r="D6" s="293"/>
      <c r="E6" s="131">
        <v>3</v>
      </c>
      <c r="F6" s="134" t="s">
        <v>238</v>
      </c>
      <c r="G6" s="33" t="s">
        <v>244</v>
      </c>
      <c r="H6" s="152">
        <v>2091058624</v>
      </c>
      <c r="I6" s="28">
        <f>IFERROR(H6/H9,"-")</f>
        <v>0.14724306504817947</v>
      </c>
      <c r="J6" s="140">
        <v>22013</v>
      </c>
      <c r="K6" s="28">
        <f>IFERROR(J6/J9,"-")</f>
        <v>0.48344094522774189</v>
      </c>
      <c r="L6" s="140">
        <f t="shared" si="1"/>
        <v>94991.98764366511</v>
      </c>
      <c r="M6" s="98">
        <f t="shared" si="0"/>
        <v>5.9884654098316059E-2</v>
      </c>
      <c r="P6" s="120">
        <v>3</v>
      </c>
      <c r="Q6" s="47" t="s">
        <v>92</v>
      </c>
      <c r="R6" s="122">
        <f>'市区町村別_在宅(医科)'!BO9</f>
        <v>8818</v>
      </c>
    </row>
    <row r="7" spans="2:18" ht="36">
      <c r="B7" s="269"/>
      <c r="C7" s="297"/>
      <c r="D7" s="293"/>
      <c r="E7" s="131">
        <v>4</v>
      </c>
      <c r="F7" s="134" t="s">
        <v>250</v>
      </c>
      <c r="G7" s="33" t="s">
        <v>256</v>
      </c>
      <c r="H7" s="152">
        <v>648023865</v>
      </c>
      <c r="I7" s="28">
        <f>IFERROR(H7/H9,"-")</f>
        <v>4.563096367161807E-2</v>
      </c>
      <c r="J7" s="140">
        <v>18642</v>
      </c>
      <c r="K7" s="28">
        <f>IFERROR(J7/J9,"-")</f>
        <v>0.40940835419686389</v>
      </c>
      <c r="L7" s="140">
        <f t="shared" si="1"/>
        <v>34761.499034438362</v>
      </c>
      <c r="M7" s="98">
        <f t="shared" si="0"/>
        <v>5.0714110830000818E-2</v>
      </c>
      <c r="P7" s="120">
        <v>4</v>
      </c>
      <c r="Q7" s="47" t="s">
        <v>93</v>
      </c>
      <c r="R7" s="122">
        <f>'市区町村別_在宅(医科)'!BO10</f>
        <v>10015</v>
      </c>
    </row>
    <row r="8" spans="2:18" ht="13.5" customHeight="1">
      <c r="B8" s="269"/>
      <c r="C8" s="297"/>
      <c r="D8" s="293"/>
      <c r="E8" s="132">
        <v>5</v>
      </c>
      <c r="F8" s="135" t="s">
        <v>242</v>
      </c>
      <c r="G8" s="34" t="s">
        <v>248</v>
      </c>
      <c r="H8" s="153">
        <v>1033208431</v>
      </c>
      <c r="I8" s="45">
        <f>IFERROR(H8/H9,"-")</f>
        <v>7.2753950782615859E-2</v>
      </c>
      <c r="J8" s="141">
        <v>18096</v>
      </c>
      <c r="K8" s="45">
        <f>IFERROR(J8/J9,"-")</f>
        <v>0.39741731453419421</v>
      </c>
      <c r="L8" s="141">
        <f t="shared" si="1"/>
        <v>57095.956620247569</v>
      </c>
      <c r="M8" s="99">
        <f t="shared" si="0"/>
        <v>4.9228760303599121E-2</v>
      </c>
      <c r="P8" s="120">
        <v>5</v>
      </c>
      <c r="Q8" s="47" t="s">
        <v>94</v>
      </c>
      <c r="R8" s="122">
        <f>'市区町村別_在宅(医科)'!BO11</f>
        <v>8822</v>
      </c>
    </row>
    <row r="9" spans="2:18" ht="13.5" customHeight="1">
      <c r="B9" s="270"/>
      <c r="C9" s="298"/>
      <c r="D9" s="294"/>
      <c r="E9" s="160" t="s">
        <v>133</v>
      </c>
      <c r="F9" s="35"/>
      <c r="G9" s="36"/>
      <c r="H9" s="154">
        <v>14201406520</v>
      </c>
      <c r="I9" s="29" t="s">
        <v>181</v>
      </c>
      <c r="J9" s="192">
        <v>45534</v>
      </c>
      <c r="K9" s="29" t="s">
        <v>116</v>
      </c>
      <c r="L9" s="142">
        <f>IFERROR(H9/J9,"-")</f>
        <v>311885.76711907587</v>
      </c>
      <c r="M9" s="100">
        <f t="shared" si="0"/>
        <v>0.12387170488859871</v>
      </c>
      <c r="P9" s="120">
        <v>6</v>
      </c>
      <c r="Q9" s="47" t="s">
        <v>95</v>
      </c>
      <c r="R9" s="122">
        <f>'市区町村別_在宅(医科)'!BO12</f>
        <v>12352</v>
      </c>
    </row>
    <row r="10" spans="2:18" ht="13.5" customHeight="1">
      <c r="B10" s="295">
        <v>2</v>
      </c>
      <c r="C10" s="296" t="s">
        <v>91</v>
      </c>
      <c r="D10" s="299">
        <f>VLOOKUP(C10,'市区町村別_在宅(医科)'!$C$7:$BO$80,65,0)</f>
        <v>13946</v>
      </c>
      <c r="E10" s="130">
        <v>1</v>
      </c>
      <c r="F10" s="133" t="s">
        <v>237</v>
      </c>
      <c r="G10" s="136" t="s">
        <v>243</v>
      </c>
      <c r="H10" s="215">
        <v>68527109</v>
      </c>
      <c r="I10" s="27">
        <f t="shared" ref="I10" si="2">IFERROR(H10/H15,"-")</f>
        <v>0.14505401050300537</v>
      </c>
      <c r="J10" s="139">
        <v>1093</v>
      </c>
      <c r="K10" s="27">
        <f t="shared" ref="K10" si="3">IFERROR(J10/J15,"-")</f>
        <v>0.68014934660858739</v>
      </c>
      <c r="L10" s="139">
        <f t="shared" ref="L10:L73" si="4">IFERROR(H10/J10,"-")</f>
        <v>62696.348581884718</v>
      </c>
      <c r="M10" s="97">
        <f t="shared" ref="M10:M15" si="5">IFERROR(J10/$R$5,0)</f>
        <v>7.8373727233615367E-2</v>
      </c>
      <c r="P10" s="120">
        <v>7</v>
      </c>
      <c r="Q10" s="47" t="s">
        <v>96</v>
      </c>
      <c r="R10" s="122">
        <f>'市区町村別_在宅(医科)'!BO13</f>
        <v>11002</v>
      </c>
    </row>
    <row r="11" spans="2:18" ht="13.5" customHeight="1">
      <c r="B11" s="269"/>
      <c r="C11" s="297"/>
      <c r="D11" s="293"/>
      <c r="E11" s="131">
        <v>2</v>
      </c>
      <c r="F11" s="134" t="s">
        <v>239</v>
      </c>
      <c r="G11" s="32" t="s">
        <v>245</v>
      </c>
      <c r="H11" s="152">
        <v>48754407</v>
      </c>
      <c r="I11" s="28">
        <f t="shared" ref="I11" si="6">IFERROR(H11/H15,"-")</f>
        <v>0.10320035921909092</v>
      </c>
      <c r="J11" s="140">
        <v>994</v>
      </c>
      <c r="K11" s="28">
        <f t="shared" ref="K11" si="7">IFERROR(J11/J15,"-")</f>
        <v>0.61854387056627258</v>
      </c>
      <c r="L11" s="140">
        <f t="shared" si="4"/>
        <v>49048.69919517103</v>
      </c>
      <c r="M11" s="98">
        <f t="shared" si="5"/>
        <v>7.1274917539079302E-2</v>
      </c>
      <c r="P11" s="120">
        <v>8</v>
      </c>
      <c r="Q11" s="47" t="s">
        <v>60</v>
      </c>
      <c r="R11" s="122">
        <f>'市区町村別_在宅(医科)'!BO14</f>
        <v>9040</v>
      </c>
    </row>
    <row r="12" spans="2:18" ht="13.5" customHeight="1">
      <c r="B12" s="269"/>
      <c r="C12" s="297"/>
      <c r="D12" s="293"/>
      <c r="E12" s="131">
        <v>3</v>
      </c>
      <c r="F12" s="134" t="s">
        <v>238</v>
      </c>
      <c r="G12" s="33" t="s">
        <v>244</v>
      </c>
      <c r="H12" s="152">
        <v>72067642</v>
      </c>
      <c r="I12" s="28">
        <f t="shared" ref="I12" si="8">IFERROR(H12/H15,"-")</f>
        <v>0.15254839511170434</v>
      </c>
      <c r="J12" s="140">
        <v>758</v>
      </c>
      <c r="K12" s="28">
        <f t="shared" ref="K12" si="9">IFERROR(J12/J15,"-")</f>
        <v>0.4716863721219664</v>
      </c>
      <c r="L12" s="140">
        <f t="shared" si="4"/>
        <v>95076.044854881271</v>
      </c>
      <c r="M12" s="98">
        <f t="shared" si="5"/>
        <v>5.4352502509680198E-2</v>
      </c>
      <c r="P12" s="120">
        <v>9</v>
      </c>
      <c r="Q12" s="47" t="s">
        <v>97</v>
      </c>
      <c r="R12" s="122">
        <f>'市区町村別_在宅(医科)'!BO15</f>
        <v>5832</v>
      </c>
    </row>
    <row r="13" spans="2:18" ht="36">
      <c r="B13" s="269"/>
      <c r="C13" s="297"/>
      <c r="D13" s="293"/>
      <c r="E13" s="131">
        <v>4</v>
      </c>
      <c r="F13" s="134" t="s">
        <v>250</v>
      </c>
      <c r="G13" s="33" t="s">
        <v>256</v>
      </c>
      <c r="H13" s="152">
        <v>21448518</v>
      </c>
      <c r="I13" s="28">
        <f t="shared" ref="I13" si="10">IFERROR(H13/H15,"-")</f>
        <v>4.5400916522626102E-2</v>
      </c>
      <c r="J13" s="140">
        <v>624</v>
      </c>
      <c r="K13" s="28">
        <f t="shared" ref="K13" si="11">IFERROR(J13/J15,"-")</f>
        <v>0.38830118232731797</v>
      </c>
      <c r="L13" s="140">
        <f t="shared" si="4"/>
        <v>34372.625</v>
      </c>
      <c r="M13" s="98">
        <f t="shared" si="5"/>
        <v>4.4744012620106126E-2</v>
      </c>
      <c r="P13" s="120">
        <v>10</v>
      </c>
      <c r="Q13" s="47" t="s">
        <v>61</v>
      </c>
      <c r="R13" s="122">
        <f>'市区町村別_在宅(医科)'!BO16</f>
        <v>13483</v>
      </c>
    </row>
    <row r="14" spans="2:18" ht="13.5" customHeight="1">
      <c r="B14" s="269"/>
      <c r="C14" s="297"/>
      <c r="D14" s="293"/>
      <c r="E14" s="132">
        <v>5</v>
      </c>
      <c r="F14" s="135" t="s">
        <v>242</v>
      </c>
      <c r="G14" s="34" t="s">
        <v>248</v>
      </c>
      <c r="H14" s="153">
        <v>38310801</v>
      </c>
      <c r="I14" s="45">
        <f t="shared" ref="I14" si="12">IFERROR(H14/H15,"-")</f>
        <v>8.1093970134250792E-2</v>
      </c>
      <c r="J14" s="141">
        <v>592</v>
      </c>
      <c r="K14" s="45">
        <f t="shared" ref="K14" si="13">IFERROR(J14/J15,"-")</f>
        <v>0.36838830118232729</v>
      </c>
      <c r="L14" s="141">
        <f t="shared" si="4"/>
        <v>64714.19087837838</v>
      </c>
      <c r="M14" s="99">
        <f t="shared" si="5"/>
        <v>4.2449447870357093E-2</v>
      </c>
      <c r="P14" s="120">
        <v>11</v>
      </c>
      <c r="Q14" s="47" t="s">
        <v>62</v>
      </c>
      <c r="R14" s="122">
        <f>'市区町村別_在宅(医科)'!BO17</f>
        <v>23211</v>
      </c>
    </row>
    <row r="15" spans="2:18" ht="13.5" customHeight="1">
      <c r="B15" s="270"/>
      <c r="C15" s="298"/>
      <c r="D15" s="294"/>
      <c r="E15" s="160" t="s">
        <v>133</v>
      </c>
      <c r="F15" s="35"/>
      <c r="G15" s="36"/>
      <c r="H15" s="154">
        <v>472424780</v>
      </c>
      <c r="I15" s="29" t="s">
        <v>181</v>
      </c>
      <c r="J15" s="192">
        <v>1607</v>
      </c>
      <c r="K15" s="29" t="s">
        <v>116</v>
      </c>
      <c r="L15" s="142">
        <f t="shared" si="4"/>
        <v>293979.32794026134</v>
      </c>
      <c r="M15" s="100">
        <f t="shared" si="5"/>
        <v>0.1152301735264592</v>
      </c>
      <c r="P15" s="120">
        <v>12</v>
      </c>
      <c r="Q15" s="47" t="s">
        <v>98</v>
      </c>
      <c r="R15" s="122">
        <f>'市区町村別_在宅(医科)'!BO18</f>
        <v>12001</v>
      </c>
    </row>
    <row r="16" spans="2:18" ht="13.5" customHeight="1">
      <c r="B16" s="295">
        <v>3</v>
      </c>
      <c r="C16" s="296" t="s">
        <v>92</v>
      </c>
      <c r="D16" s="299">
        <f>VLOOKUP(C16,'市区町村別_在宅(医科)'!$C$7:$BO$80,65,0)</f>
        <v>8818</v>
      </c>
      <c r="E16" s="130">
        <v>1</v>
      </c>
      <c r="F16" s="133" t="s">
        <v>237</v>
      </c>
      <c r="G16" s="136" t="s">
        <v>243</v>
      </c>
      <c r="H16" s="215">
        <v>46895816</v>
      </c>
      <c r="I16" s="27">
        <f t="shared" ref="I16" si="14">IFERROR(H16/H21,"-")</f>
        <v>0.14216158114273308</v>
      </c>
      <c r="J16" s="139">
        <v>789</v>
      </c>
      <c r="K16" s="27">
        <f t="shared" ref="K16" si="15">IFERROR(J16/J21,"-")</f>
        <v>0.67493584260051331</v>
      </c>
      <c r="L16" s="139">
        <f t="shared" si="4"/>
        <v>59437.02915082383</v>
      </c>
      <c r="M16" s="97">
        <f t="shared" ref="M16:M21" si="16">IFERROR(J16/$R$6,0)</f>
        <v>8.9476071671580851E-2</v>
      </c>
      <c r="P16" s="120">
        <v>13</v>
      </c>
      <c r="Q16" s="47" t="s">
        <v>99</v>
      </c>
      <c r="R16" s="122">
        <f>'市区町村別_在宅(医科)'!BO19</f>
        <v>20792</v>
      </c>
    </row>
    <row r="17" spans="2:18" ht="13.5" customHeight="1">
      <c r="B17" s="269"/>
      <c r="C17" s="297"/>
      <c r="D17" s="293"/>
      <c r="E17" s="131">
        <v>2</v>
      </c>
      <c r="F17" s="134" t="s">
        <v>239</v>
      </c>
      <c r="G17" s="32" t="s">
        <v>245</v>
      </c>
      <c r="H17" s="152">
        <v>25308335</v>
      </c>
      <c r="I17" s="28">
        <f t="shared" ref="I17" si="17">IFERROR(H17/H21,"-")</f>
        <v>7.6720552632882466E-2</v>
      </c>
      <c r="J17" s="140">
        <v>679</v>
      </c>
      <c r="K17" s="28">
        <f t="shared" ref="K17" si="18">IFERROR(J17/J21,"-")</f>
        <v>0.58083832335329344</v>
      </c>
      <c r="L17" s="140">
        <f t="shared" si="4"/>
        <v>37272.952871870395</v>
      </c>
      <c r="M17" s="98">
        <f t="shared" si="16"/>
        <v>7.700158766160127E-2</v>
      </c>
      <c r="P17" s="120">
        <v>14</v>
      </c>
      <c r="Q17" s="47" t="s">
        <v>100</v>
      </c>
      <c r="R17" s="122">
        <f>'市区町村別_在宅(医科)'!BO20</f>
        <v>15727</v>
      </c>
    </row>
    <row r="18" spans="2:18" ht="13.5" customHeight="1">
      <c r="B18" s="269"/>
      <c r="C18" s="297"/>
      <c r="D18" s="293"/>
      <c r="E18" s="131">
        <v>3</v>
      </c>
      <c r="F18" s="134" t="s">
        <v>238</v>
      </c>
      <c r="G18" s="33" t="s">
        <v>244</v>
      </c>
      <c r="H18" s="152">
        <v>48134254</v>
      </c>
      <c r="I18" s="28">
        <f t="shared" ref="I18" si="19">IFERROR(H18/H21,"-")</f>
        <v>0.14591582446856077</v>
      </c>
      <c r="J18" s="140">
        <v>506</v>
      </c>
      <c r="K18" s="28">
        <f t="shared" ref="K18" si="20">IFERROR(J18/J21,"-")</f>
        <v>0.43284858853721131</v>
      </c>
      <c r="L18" s="140">
        <f t="shared" si="4"/>
        <v>95126.984189723327</v>
      </c>
      <c r="M18" s="98">
        <f t="shared" si="16"/>
        <v>5.7382626445906103E-2</v>
      </c>
      <c r="P18" s="120">
        <v>15</v>
      </c>
      <c r="Q18" s="47" t="s">
        <v>101</v>
      </c>
      <c r="R18" s="122">
        <f>'市区町村別_在宅(医科)'!BO21</f>
        <v>25355</v>
      </c>
    </row>
    <row r="19" spans="2:18" ht="36">
      <c r="B19" s="269"/>
      <c r="C19" s="297"/>
      <c r="D19" s="293"/>
      <c r="E19" s="131">
        <v>4</v>
      </c>
      <c r="F19" s="134" t="s">
        <v>250</v>
      </c>
      <c r="G19" s="33" t="s">
        <v>256</v>
      </c>
      <c r="H19" s="152">
        <v>12965211</v>
      </c>
      <c r="I19" s="28">
        <f t="shared" ref="I19" si="21">IFERROR(H19/H21,"-")</f>
        <v>3.9303184224561853E-2</v>
      </c>
      <c r="J19" s="140">
        <v>467</v>
      </c>
      <c r="K19" s="28">
        <f t="shared" ref="K19" si="22">IFERROR(J19/J21,"-")</f>
        <v>0.39948674080410607</v>
      </c>
      <c r="L19" s="140">
        <f t="shared" si="4"/>
        <v>27762.764453961456</v>
      </c>
      <c r="M19" s="98">
        <f t="shared" si="16"/>
        <v>5.2959854842367884E-2</v>
      </c>
      <c r="P19" s="120">
        <v>16</v>
      </c>
      <c r="Q19" s="47" t="s">
        <v>63</v>
      </c>
      <c r="R19" s="122">
        <f>'市区町村別_在宅(医科)'!BO22</f>
        <v>16971</v>
      </c>
    </row>
    <row r="20" spans="2:18" ht="29.25" customHeight="1">
      <c r="B20" s="269"/>
      <c r="C20" s="297"/>
      <c r="D20" s="293"/>
      <c r="E20" s="132">
        <v>5</v>
      </c>
      <c r="F20" s="135" t="s">
        <v>261</v>
      </c>
      <c r="G20" s="34" t="s">
        <v>262</v>
      </c>
      <c r="H20" s="153">
        <v>10913423</v>
      </c>
      <c r="I20" s="45">
        <f t="shared" ref="I20" si="23">IFERROR(H20/H21,"-")</f>
        <v>3.3083323880310975E-2</v>
      </c>
      <c r="J20" s="141">
        <v>463</v>
      </c>
      <c r="K20" s="45">
        <f t="shared" ref="K20" si="24">IFERROR(J20/J21,"-")</f>
        <v>0.39606501283147988</v>
      </c>
      <c r="L20" s="141">
        <f t="shared" si="4"/>
        <v>23571.107991360692</v>
      </c>
      <c r="M20" s="99">
        <f t="shared" si="16"/>
        <v>5.250623724200499E-2</v>
      </c>
      <c r="P20" s="120">
        <v>17</v>
      </c>
      <c r="Q20" s="47" t="s">
        <v>102</v>
      </c>
      <c r="R20" s="122">
        <f>'市区町村別_在宅(医科)'!BO23</f>
        <v>23970</v>
      </c>
    </row>
    <row r="21" spans="2:18" ht="13.5" customHeight="1">
      <c r="B21" s="270"/>
      <c r="C21" s="298"/>
      <c r="D21" s="294"/>
      <c r="E21" s="160" t="s">
        <v>133</v>
      </c>
      <c r="F21" s="35"/>
      <c r="G21" s="36"/>
      <c r="H21" s="154">
        <v>329876860</v>
      </c>
      <c r="I21" s="29" t="s">
        <v>181</v>
      </c>
      <c r="J21" s="192">
        <v>1169</v>
      </c>
      <c r="K21" s="29" t="s">
        <v>116</v>
      </c>
      <c r="L21" s="142">
        <f t="shared" si="4"/>
        <v>282187.21984602226</v>
      </c>
      <c r="M21" s="100">
        <f t="shared" si="16"/>
        <v>0.13256974370605579</v>
      </c>
      <c r="P21" s="120">
        <v>18</v>
      </c>
      <c r="Q21" s="47" t="s">
        <v>64</v>
      </c>
      <c r="R21" s="122">
        <f>'市区町村別_在宅(医科)'!BO24</f>
        <v>21661</v>
      </c>
    </row>
    <row r="22" spans="2:18" ht="13.5" customHeight="1">
      <c r="B22" s="295">
        <v>4</v>
      </c>
      <c r="C22" s="296" t="s">
        <v>93</v>
      </c>
      <c r="D22" s="299">
        <f>VLOOKUP(C22,'市区町村別_在宅(医科)'!$C$7:$BO$80,65,0)</f>
        <v>10015</v>
      </c>
      <c r="E22" s="130">
        <v>1</v>
      </c>
      <c r="F22" s="133" t="s">
        <v>237</v>
      </c>
      <c r="G22" s="136" t="s">
        <v>243</v>
      </c>
      <c r="H22" s="215">
        <v>44308508</v>
      </c>
      <c r="I22" s="27">
        <f t="shared" ref="I22" si="25">IFERROR(H22/H27,"-")</f>
        <v>0.13973858637754891</v>
      </c>
      <c r="J22" s="139">
        <v>702</v>
      </c>
      <c r="K22" s="27">
        <f t="shared" ref="K22" si="26">IFERROR(J22/J27,"-")</f>
        <v>0.65302325581395348</v>
      </c>
      <c r="L22" s="139">
        <f t="shared" si="4"/>
        <v>63117.532763532763</v>
      </c>
      <c r="M22" s="97">
        <f t="shared" ref="M22:M27" si="27">IFERROR(J22/$R$7,0)</f>
        <v>7.0094857713429853E-2</v>
      </c>
      <c r="P22" s="120">
        <v>19</v>
      </c>
      <c r="Q22" s="47" t="s">
        <v>103</v>
      </c>
      <c r="R22" s="122">
        <f>'市区町村別_在宅(医科)'!BO25</f>
        <v>15098</v>
      </c>
    </row>
    <row r="23" spans="2:18" ht="13.5" customHeight="1">
      <c r="B23" s="269"/>
      <c r="C23" s="297"/>
      <c r="D23" s="293"/>
      <c r="E23" s="131">
        <v>2</v>
      </c>
      <c r="F23" s="134" t="s">
        <v>239</v>
      </c>
      <c r="G23" s="32" t="s">
        <v>245</v>
      </c>
      <c r="H23" s="152">
        <v>25532720</v>
      </c>
      <c r="I23" s="28">
        <f t="shared" ref="I23" si="28">IFERROR(H23/H27,"-")</f>
        <v>8.0524178317486358E-2</v>
      </c>
      <c r="J23" s="140">
        <v>654</v>
      </c>
      <c r="K23" s="28">
        <f t="shared" ref="K23" si="29">IFERROR(J23/J27,"-")</f>
        <v>0.60837209302325579</v>
      </c>
      <c r="L23" s="140">
        <f t="shared" si="4"/>
        <v>39040.856269113152</v>
      </c>
      <c r="M23" s="98">
        <f t="shared" si="27"/>
        <v>6.5302046929605589E-2</v>
      </c>
      <c r="P23" s="120">
        <v>20</v>
      </c>
      <c r="Q23" s="47" t="s">
        <v>104</v>
      </c>
      <c r="R23" s="122">
        <f>'市区町村別_在宅(医科)'!BO26</f>
        <v>22649</v>
      </c>
    </row>
    <row r="24" spans="2:18" ht="13.5" customHeight="1">
      <c r="B24" s="269"/>
      <c r="C24" s="297"/>
      <c r="D24" s="293"/>
      <c r="E24" s="131">
        <v>3</v>
      </c>
      <c r="F24" s="134" t="s">
        <v>238</v>
      </c>
      <c r="G24" s="33" t="s">
        <v>244</v>
      </c>
      <c r="H24" s="152">
        <v>52701336</v>
      </c>
      <c r="I24" s="28">
        <f t="shared" ref="I24" si="30">IFERROR(H24/H27,"-")</f>
        <v>0.16620758687808282</v>
      </c>
      <c r="J24" s="140">
        <v>518</v>
      </c>
      <c r="K24" s="28">
        <f t="shared" ref="K24" si="31">IFERROR(J24/J27,"-")</f>
        <v>0.48186046511627906</v>
      </c>
      <c r="L24" s="140">
        <f t="shared" si="4"/>
        <v>101740.03088803089</v>
      </c>
      <c r="M24" s="98">
        <f t="shared" si="27"/>
        <v>5.1722416375436842E-2</v>
      </c>
      <c r="P24" s="120">
        <v>21</v>
      </c>
      <c r="Q24" s="47" t="s">
        <v>105</v>
      </c>
      <c r="R24" s="122">
        <f>'市区町村別_在宅(医科)'!BO27</f>
        <v>15046</v>
      </c>
    </row>
    <row r="25" spans="2:18" ht="13.5" customHeight="1">
      <c r="B25" s="269"/>
      <c r="C25" s="297"/>
      <c r="D25" s="293"/>
      <c r="E25" s="131">
        <v>4</v>
      </c>
      <c r="F25" s="134" t="s">
        <v>242</v>
      </c>
      <c r="G25" s="33" t="s">
        <v>248</v>
      </c>
      <c r="H25" s="152">
        <v>24462285</v>
      </c>
      <c r="I25" s="28">
        <f t="shared" ref="I25" si="32">IFERROR(H25/H27,"-")</f>
        <v>7.7148278733843154E-2</v>
      </c>
      <c r="J25" s="140">
        <v>447</v>
      </c>
      <c r="K25" s="28">
        <f t="shared" ref="K25" si="33">IFERROR(J25/J27,"-")</f>
        <v>0.41581395348837208</v>
      </c>
      <c r="L25" s="140">
        <f t="shared" si="4"/>
        <v>54725.469798657716</v>
      </c>
      <c r="M25" s="98">
        <f t="shared" si="27"/>
        <v>4.4633050424363455E-2</v>
      </c>
      <c r="P25" s="120">
        <v>22</v>
      </c>
      <c r="Q25" s="47" t="s">
        <v>65</v>
      </c>
      <c r="R25" s="122">
        <f>'市区町村別_在宅(医科)'!BO28</f>
        <v>19329</v>
      </c>
    </row>
    <row r="26" spans="2:18" ht="39" customHeight="1">
      <c r="B26" s="269"/>
      <c r="C26" s="297"/>
      <c r="D26" s="293"/>
      <c r="E26" s="132">
        <v>5</v>
      </c>
      <c r="F26" s="135" t="s">
        <v>250</v>
      </c>
      <c r="G26" s="34" t="s">
        <v>256</v>
      </c>
      <c r="H26" s="153">
        <v>13186367</v>
      </c>
      <c r="I26" s="45">
        <f t="shared" ref="I26" si="34">IFERROR(H26/H27,"-")</f>
        <v>4.1586692199962146E-2</v>
      </c>
      <c r="J26" s="141">
        <v>420</v>
      </c>
      <c r="K26" s="45">
        <f t="shared" ref="K26" si="35">IFERROR(J26/J27,"-")</f>
        <v>0.39069767441860465</v>
      </c>
      <c r="L26" s="141">
        <f t="shared" si="4"/>
        <v>31396.111904761903</v>
      </c>
      <c r="M26" s="99">
        <f t="shared" si="27"/>
        <v>4.193709435846231E-2</v>
      </c>
      <c r="P26" s="120">
        <v>23</v>
      </c>
      <c r="Q26" s="47" t="s">
        <v>106</v>
      </c>
      <c r="R26" s="122">
        <f>'市区町村別_在宅(医科)'!BO29</f>
        <v>31367</v>
      </c>
    </row>
    <row r="27" spans="2:18" ht="13.5" customHeight="1">
      <c r="B27" s="270"/>
      <c r="C27" s="298"/>
      <c r="D27" s="294"/>
      <c r="E27" s="160" t="s">
        <v>133</v>
      </c>
      <c r="F27" s="35"/>
      <c r="G27" s="36"/>
      <c r="H27" s="154">
        <v>317081410</v>
      </c>
      <c r="I27" s="29" t="s">
        <v>181</v>
      </c>
      <c r="J27" s="192">
        <v>1075</v>
      </c>
      <c r="K27" s="29" t="s">
        <v>116</v>
      </c>
      <c r="L27" s="142">
        <f t="shared" si="4"/>
        <v>294959.4511627907</v>
      </c>
      <c r="M27" s="100">
        <f t="shared" si="27"/>
        <v>0.10733899151273091</v>
      </c>
      <c r="P27" s="120">
        <v>24</v>
      </c>
      <c r="Q27" s="47" t="s">
        <v>107</v>
      </c>
      <c r="R27" s="122">
        <f>'市区町村別_在宅(医科)'!BO30</f>
        <v>13718</v>
      </c>
    </row>
    <row r="28" spans="2:18" ht="13.5" customHeight="1">
      <c r="B28" s="295">
        <v>5</v>
      </c>
      <c r="C28" s="296" t="s">
        <v>94</v>
      </c>
      <c r="D28" s="299">
        <f>VLOOKUP(C28,'市区町村別_在宅(医科)'!$C$7:$BO$80,65,0)</f>
        <v>8822</v>
      </c>
      <c r="E28" s="130">
        <v>1</v>
      </c>
      <c r="F28" s="133" t="s">
        <v>237</v>
      </c>
      <c r="G28" s="136" t="s">
        <v>243</v>
      </c>
      <c r="H28" s="215">
        <v>37389975</v>
      </c>
      <c r="I28" s="27">
        <f t="shared" ref="I28" si="36">IFERROR(H28/H33,"-")</f>
        <v>0.12891252712026255</v>
      </c>
      <c r="J28" s="139">
        <v>670</v>
      </c>
      <c r="K28" s="27">
        <f t="shared" ref="K28" si="37">IFERROR(J28/J33,"-")</f>
        <v>0.67</v>
      </c>
      <c r="L28" s="139">
        <f t="shared" si="4"/>
        <v>55805.932835820895</v>
      </c>
      <c r="M28" s="97">
        <f t="shared" ref="M28:M33" si="38">IFERROR(J28/$R$8,0)</f>
        <v>7.5946497392881437E-2</v>
      </c>
      <c r="P28" s="120">
        <v>25</v>
      </c>
      <c r="Q28" s="47" t="s">
        <v>108</v>
      </c>
      <c r="R28" s="122">
        <f>'市区町村別_在宅(医科)'!BO31</f>
        <v>9548</v>
      </c>
    </row>
    <row r="29" spans="2:18" ht="13.5" customHeight="1">
      <c r="B29" s="269"/>
      <c r="C29" s="297"/>
      <c r="D29" s="293"/>
      <c r="E29" s="131">
        <v>2</v>
      </c>
      <c r="F29" s="134" t="s">
        <v>239</v>
      </c>
      <c r="G29" s="32" t="s">
        <v>245</v>
      </c>
      <c r="H29" s="152">
        <v>23741318</v>
      </c>
      <c r="I29" s="28">
        <f t="shared" ref="I29" si="39">IFERROR(H29/H33,"-")</f>
        <v>8.1854917007721378E-2</v>
      </c>
      <c r="J29" s="140">
        <v>574</v>
      </c>
      <c r="K29" s="28">
        <f t="shared" ref="K29" si="40">IFERROR(J29/J33,"-")</f>
        <v>0.57399999999999995</v>
      </c>
      <c r="L29" s="140">
        <f t="shared" si="4"/>
        <v>41361.181184668989</v>
      </c>
      <c r="M29" s="98">
        <f t="shared" si="38"/>
        <v>6.5064611199274536E-2</v>
      </c>
      <c r="P29" s="120">
        <v>26</v>
      </c>
      <c r="Q29" s="47" t="s">
        <v>37</v>
      </c>
      <c r="R29" s="122">
        <f>'市区町村別_在宅(医科)'!BO32</f>
        <v>132591</v>
      </c>
    </row>
    <row r="30" spans="2:18" ht="13.5" customHeight="1">
      <c r="B30" s="269"/>
      <c r="C30" s="297"/>
      <c r="D30" s="293"/>
      <c r="E30" s="131">
        <v>3</v>
      </c>
      <c r="F30" s="134" t="s">
        <v>238</v>
      </c>
      <c r="G30" s="33" t="s">
        <v>244</v>
      </c>
      <c r="H30" s="152">
        <v>47186470</v>
      </c>
      <c r="I30" s="28">
        <f t="shared" ref="I30" si="41">IFERROR(H30/H33,"-")</f>
        <v>0.16268871786045469</v>
      </c>
      <c r="J30" s="140">
        <v>503</v>
      </c>
      <c r="K30" s="28">
        <f t="shared" ref="K30" si="42">IFERROR(J30/J33,"-")</f>
        <v>0.503</v>
      </c>
      <c r="L30" s="140">
        <f t="shared" si="4"/>
        <v>93810.079522862827</v>
      </c>
      <c r="M30" s="98">
        <f t="shared" si="38"/>
        <v>5.7016549535252779E-2</v>
      </c>
      <c r="P30" s="120">
        <v>27</v>
      </c>
      <c r="Q30" s="47" t="s">
        <v>38</v>
      </c>
      <c r="R30" s="122">
        <f>'市区町村別_在宅(医科)'!BO33</f>
        <v>22608</v>
      </c>
    </row>
    <row r="31" spans="2:18" ht="13.5" customHeight="1">
      <c r="B31" s="269"/>
      <c r="C31" s="297"/>
      <c r="D31" s="293"/>
      <c r="E31" s="131">
        <v>4</v>
      </c>
      <c r="F31" s="134" t="s">
        <v>242</v>
      </c>
      <c r="G31" s="33" t="s">
        <v>248</v>
      </c>
      <c r="H31" s="152">
        <v>18353153</v>
      </c>
      <c r="I31" s="28">
        <f t="shared" ref="I31" si="43">IFERROR(H31/H33,"-")</f>
        <v>6.3277692318725209E-2</v>
      </c>
      <c r="J31" s="140">
        <v>442</v>
      </c>
      <c r="K31" s="28">
        <f t="shared" ref="K31" si="44">IFERROR(J31/J33,"-")</f>
        <v>0.442</v>
      </c>
      <c r="L31" s="140">
        <f t="shared" si="4"/>
        <v>41522.970588235294</v>
      </c>
      <c r="M31" s="98">
        <f t="shared" si="38"/>
        <v>5.0102017683065062E-2</v>
      </c>
      <c r="P31" s="120">
        <v>28</v>
      </c>
      <c r="Q31" s="47" t="s">
        <v>39</v>
      </c>
      <c r="R31" s="122">
        <f>'市区町村別_在宅(医科)'!BO34</f>
        <v>18603</v>
      </c>
    </row>
    <row r="32" spans="2:18" ht="39" customHeight="1">
      <c r="B32" s="269"/>
      <c r="C32" s="297"/>
      <c r="D32" s="293"/>
      <c r="E32" s="132">
        <v>5</v>
      </c>
      <c r="F32" s="135" t="s">
        <v>250</v>
      </c>
      <c r="G32" s="34" t="s">
        <v>256</v>
      </c>
      <c r="H32" s="153">
        <v>13753271</v>
      </c>
      <c r="I32" s="45">
        <f t="shared" ref="I32" si="45">IFERROR(H32/H33,"-")</f>
        <v>4.7418296502734228E-2</v>
      </c>
      <c r="J32" s="141">
        <v>405</v>
      </c>
      <c r="K32" s="45">
        <f t="shared" ref="K32" si="46">IFERROR(J32/J33,"-")</f>
        <v>0.40500000000000003</v>
      </c>
      <c r="L32" s="141">
        <f t="shared" si="4"/>
        <v>33958.693827160496</v>
      </c>
      <c r="M32" s="99">
        <f t="shared" si="38"/>
        <v>4.5907957379279073E-2</v>
      </c>
      <c r="P32" s="120">
        <v>29</v>
      </c>
      <c r="Q32" s="47" t="s">
        <v>40</v>
      </c>
      <c r="R32" s="122">
        <f>'市区町村別_在宅(医科)'!BO35</f>
        <v>15649</v>
      </c>
    </row>
    <row r="33" spans="2:18" ht="13.5" customHeight="1">
      <c r="B33" s="270"/>
      <c r="C33" s="298"/>
      <c r="D33" s="294"/>
      <c r="E33" s="160" t="s">
        <v>133</v>
      </c>
      <c r="F33" s="35"/>
      <c r="G33" s="36"/>
      <c r="H33" s="154">
        <v>290041440</v>
      </c>
      <c r="I33" s="29" t="s">
        <v>181</v>
      </c>
      <c r="J33" s="192">
        <v>1000</v>
      </c>
      <c r="K33" s="29" t="s">
        <v>116</v>
      </c>
      <c r="L33" s="142">
        <f t="shared" si="4"/>
        <v>290041.44</v>
      </c>
      <c r="M33" s="100">
        <f t="shared" si="38"/>
        <v>0.11335298118340513</v>
      </c>
      <c r="P33" s="120">
        <v>30</v>
      </c>
      <c r="Q33" s="47" t="s">
        <v>41</v>
      </c>
      <c r="R33" s="122">
        <f>'市区町村別_在宅(医科)'!BO36</f>
        <v>20907</v>
      </c>
    </row>
    <row r="34" spans="2:18" ht="13.5" customHeight="1">
      <c r="B34" s="295">
        <v>6</v>
      </c>
      <c r="C34" s="296" t="s">
        <v>95</v>
      </c>
      <c r="D34" s="299">
        <f>VLOOKUP(C34,'市区町村別_在宅(医科)'!$C$7:$BO$80,65,0)</f>
        <v>12352</v>
      </c>
      <c r="E34" s="130">
        <v>1</v>
      </c>
      <c r="F34" s="133" t="s">
        <v>237</v>
      </c>
      <c r="G34" s="136" t="s">
        <v>243</v>
      </c>
      <c r="H34" s="215">
        <v>45785250</v>
      </c>
      <c r="I34" s="27">
        <f t="shared" ref="I34" si="47">IFERROR(H34/H39,"-")</f>
        <v>0.15468850580976584</v>
      </c>
      <c r="J34" s="139">
        <v>649</v>
      </c>
      <c r="K34" s="27">
        <f t="shared" ref="K34" si="48">IFERROR(J34/J39,"-")</f>
        <v>0.64384920634920639</v>
      </c>
      <c r="L34" s="139">
        <f t="shared" si="4"/>
        <v>70547.380585516177</v>
      </c>
      <c r="M34" s="97">
        <f t="shared" ref="M34:M39" si="49">IFERROR(J34/$R$9,0)</f>
        <v>5.2542098445595854E-2</v>
      </c>
      <c r="P34" s="120">
        <v>31</v>
      </c>
      <c r="Q34" s="47" t="s">
        <v>42</v>
      </c>
      <c r="R34" s="122">
        <f>'市区町村別_在宅(医科)'!BO37</f>
        <v>27885</v>
      </c>
    </row>
    <row r="35" spans="2:18" ht="13.5" customHeight="1">
      <c r="B35" s="269"/>
      <c r="C35" s="297"/>
      <c r="D35" s="293"/>
      <c r="E35" s="131">
        <v>2</v>
      </c>
      <c r="F35" s="134" t="s">
        <v>239</v>
      </c>
      <c r="G35" s="32" t="s">
        <v>245</v>
      </c>
      <c r="H35" s="152">
        <v>23518656</v>
      </c>
      <c r="I35" s="28">
        <f t="shared" ref="I35" si="50">IFERROR(H35/H39,"-")</f>
        <v>7.9459340186935401E-2</v>
      </c>
      <c r="J35" s="140">
        <v>571</v>
      </c>
      <c r="K35" s="28">
        <f t="shared" ref="K35" si="51">IFERROR(J35/J39,"-")</f>
        <v>0.56646825396825395</v>
      </c>
      <c r="L35" s="140">
        <f t="shared" si="4"/>
        <v>41188.539404553412</v>
      </c>
      <c r="M35" s="98">
        <f t="shared" si="49"/>
        <v>4.6227331606217614E-2</v>
      </c>
      <c r="P35" s="120">
        <v>32</v>
      </c>
      <c r="Q35" s="47" t="s">
        <v>43</v>
      </c>
      <c r="R35" s="122">
        <f>'市区町村別_在宅(医科)'!BO38</f>
        <v>23454</v>
      </c>
    </row>
    <row r="36" spans="2:18" ht="13.5" customHeight="1">
      <c r="B36" s="269"/>
      <c r="C36" s="297"/>
      <c r="D36" s="293"/>
      <c r="E36" s="131">
        <v>3</v>
      </c>
      <c r="F36" s="134" t="s">
        <v>238</v>
      </c>
      <c r="G36" s="33" t="s">
        <v>244</v>
      </c>
      <c r="H36" s="152">
        <v>39864299</v>
      </c>
      <c r="I36" s="28">
        <f t="shared" ref="I36" si="52">IFERROR(H36/H39,"-")</f>
        <v>0.13468417989338799</v>
      </c>
      <c r="J36" s="140">
        <v>428</v>
      </c>
      <c r="K36" s="28">
        <f t="shared" ref="K36" si="53">IFERROR(J36/J39,"-")</f>
        <v>0.42460317460317459</v>
      </c>
      <c r="L36" s="140">
        <f t="shared" si="4"/>
        <v>93140.885514018693</v>
      </c>
      <c r="M36" s="98">
        <f t="shared" si="49"/>
        <v>3.4650259067357511E-2</v>
      </c>
      <c r="P36" s="120">
        <v>33</v>
      </c>
      <c r="Q36" s="47" t="s">
        <v>44</v>
      </c>
      <c r="R36" s="122">
        <f>'市区町村別_在宅(医科)'!BO39</f>
        <v>6680</v>
      </c>
    </row>
    <row r="37" spans="2:18" ht="39" customHeight="1">
      <c r="B37" s="269"/>
      <c r="C37" s="297"/>
      <c r="D37" s="293"/>
      <c r="E37" s="131">
        <v>4</v>
      </c>
      <c r="F37" s="134" t="s">
        <v>250</v>
      </c>
      <c r="G37" s="33" t="s">
        <v>256</v>
      </c>
      <c r="H37" s="152">
        <v>13936015</v>
      </c>
      <c r="I37" s="28">
        <f t="shared" ref="I37" si="54">IFERROR(H37/H39,"-")</f>
        <v>4.7083751585772354E-2</v>
      </c>
      <c r="J37" s="140">
        <v>382</v>
      </c>
      <c r="K37" s="28">
        <f t="shared" ref="K37" si="55">IFERROR(J37/J39,"-")</f>
        <v>0.37896825396825395</v>
      </c>
      <c r="L37" s="140">
        <f t="shared" si="4"/>
        <v>36481.714659685866</v>
      </c>
      <c r="M37" s="98">
        <f t="shared" si="49"/>
        <v>3.0926165803108807E-2</v>
      </c>
      <c r="P37" s="120">
        <v>34</v>
      </c>
      <c r="Q37" s="47" t="s">
        <v>46</v>
      </c>
      <c r="R37" s="122">
        <f>'市区町村別_在宅(医科)'!BO40</f>
        <v>29757</v>
      </c>
    </row>
    <row r="38" spans="2:18" ht="13.5" customHeight="1">
      <c r="B38" s="269"/>
      <c r="C38" s="297"/>
      <c r="D38" s="293"/>
      <c r="E38" s="132">
        <v>5</v>
      </c>
      <c r="F38" s="135" t="s">
        <v>242</v>
      </c>
      <c r="G38" s="34" t="s">
        <v>248</v>
      </c>
      <c r="H38" s="153">
        <v>19472797</v>
      </c>
      <c r="I38" s="45">
        <f t="shared" ref="I38" si="56">IFERROR(H38/H39,"-")</f>
        <v>6.579013703904403E-2</v>
      </c>
      <c r="J38" s="141">
        <v>381</v>
      </c>
      <c r="K38" s="45">
        <f t="shared" ref="K38" si="57">IFERROR(J38/J39,"-")</f>
        <v>0.37797619047619047</v>
      </c>
      <c r="L38" s="141">
        <f t="shared" si="4"/>
        <v>51109.70341207349</v>
      </c>
      <c r="M38" s="99">
        <f t="shared" si="49"/>
        <v>3.0845207253886009E-2</v>
      </c>
      <c r="P38" s="120">
        <v>35</v>
      </c>
      <c r="Q38" s="47" t="s">
        <v>3</v>
      </c>
      <c r="R38" s="122">
        <f>'市区町村別_在宅(医科)'!BO41</f>
        <v>60596</v>
      </c>
    </row>
    <row r="39" spans="2:18" ht="13.5" customHeight="1">
      <c r="B39" s="270"/>
      <c r="C39" s="298"/>
      <c r="D39" s="294"/>
      <c r="E39" s="160" t="s">
        <v>133</v>
      </c>
      <c r="F39" s="35"/>
      <c r="G39" s="36"/>
      <c r="H39" s="154">
        <v>295983530</v>
      </c>
      <c r="I39" s="29" t="s">
        <v>181</v>
      </c>
      <c r="J39" s="192">
        <v>1008</v>
      </c>
      <c r="K39" s="29" t="s">
        <v>116</v>
      </c>
      <c r="L39" s="142">
        <f t="shared" si="4"/>
        <v>293634.45436507935</v>
      </c>
      <c r="M39" s="100">
        <f t="shared" si="49"/>
        <v>8.1606217616580309E-2</v>
      </c>
      <c r="P39" s="120">
        <v>36</v>
      </c>
      <c r="Q39" s="47" t="s">
        <v>4</v>
      </c>
      <c r="R39" s="122">
        <f>'市区町村別_在宅(医科)'!BO42</f>
        <v>16741</v>
      </c>
    </row>
    <row r="40" spans="2:18" ht="13.5" customHeight="1">
      <c r="B40" s="295">
        <v>7</v>
      </c>
      <c r="C40" s="296" t="s">
        <v>96</v>
      </c>
      <c r="D40" s="299">
        <f>VLOOKUP(C40,'市区町村別_在宅(医科)'!$C$7:$BO$80,65,0)</f>
        <v>11002</v>
      </c>
      <c r="E40" s="130">
        <v>1</v>
      </c>
      <c r="F40" s="133" t="s">
        <v>237</v>
      </c>
      <c r="G40" s="136" t="s">
        <v>243</v>
      </c>
      <c r="H40" s="215">
        <v>48302974</v>
      </c>
      <c r="I40" s="27">
        <f t="shared" ref="I40" si="58">IFERROR(H40/H45,"-")</f>
        <v>0.15751168384297021</v>
      </c>
      <c r="J40" s="139">
        <v>675</v>
      </c>
      <c r="K40" s="27">
        <f t="shared" ref="K40" si="59">IFERROR(J40/J45,"-")</f>
        <v>0.6703078450844091</v>
      </c>
      <c r="L40" s="139">
        <f t="shared" si="4"/>
        <v>71559.961481481485</v>
      </c>
      <c r="M40" s="97">
        <f t="shared" ref="M40:M45" si="60">IFERROR(J40/$R$10,0)</f>
        <v>6.1352481367024175E-2</v>
      </c>
      <c r="P40" s="120">
        <v>37</v>
      </c>
      <c r="Q40" s="47" t="s">
        <v>5</v>
      </c>
      <c r="R40" s="122">
        <f>'市区町村別_在宅(医科)'!BO43</f>
        <v>51067</v>
      </c>
    </row>
    <row r="41" spans="2:18" ht="13.5" customHeight="1">
      <c r="B41" s="269"/>
      <c r="C41" s="297"/>
      <c r="D41" s="293"/>
      <c r="E41" s="131">
        <v>2</v>
      </c>
      <c r="F41" s="134" t="s">
        <v>239</v>
      </c>
      <c r="G41" s="32" t="s">
        <v>245</v>
      </c>
      <c r="H41" s="152">
        <v>26763890</v>
      </c>
      <c r="I41" s="28">
        <f t="shared" ref="I41" si="61">IFERROR(H41/H45,"-")</f>
        <v>8.7274654767386203E-2</v>
      </c>
      <c r="J41" s="140">
        <v>613</v>
      </c>
      <c r="K41" s="28">
        <f t="shared" ref="K41" si="62">IFERROR(J41/J45,"-")</f>
        <v>0.60873882820258196</v>
      </c>
      <c r="L41" s="140">
        <f t="shared" si="4"/>
        <v>43660.505709624798</v>
      </c>
      <c r="M41" s="98">
        <f t="shared" si="60"/>
        <v>5.5717142337756771E-2</v>
      </c>
      <c r="P41" s="120">
        <v>38</v>
      </c>
      <c r="Q41" s="47" t="s">
        <v>47</v>
      </c>
      <c r="R41" s="122">
        <f>'市区町村別_在宅(医科)'!BO44</f>
        <v>10794</v>
      </c>
    </row>
    <row r="42" spans="2:18" ht="13.5" customHeight="1">
      <c r="B42" s="269"/>
      <c r="C42" s="297"/>
      <c r="D42" s="293"/>
      <c r="E42" s="131">
        <v>3</v>
      </c>
      <c r="F42" s="134" t="s">
        <v>242</v>
      </c>
      <c r="G42" s="33" t="s">
        <v>248</v>
      </c>
      <c r="H42" s="152">
        <v>25850242</v>
      </c>
      <c r="I42" s="28">
        <f t="shared" ref="I42" si="63">IFERROR(H42/H45,"-")</f>
        <v>8.4295330245468314E-2</v>
      </c>
      <c r="J42" s="140">
        <v>471</v>
      </c>
      <c r="K42" s="28">
        <f t="shared" ref="K42" si="64">IFERROR(J42/J45,"-")</f>
        <v>0.46772591857000995</v>
      </c>
      <c r="L42" s="140">
        <f t="shared" si="4"/>
        <v>54883.740976645437</v>
      </c>
      <c r="M42" s="98">
        <f t="shared" si="60"/>
        <v>4.2810398109434648E-2</v>
      </c>
      <c r="P42" s="120">
        <v>39</v>
      </c>
      <c r="Q42" s="47" t="s">
        <v>10</v>
      </c>
      <c r="R42" s="122">
        <f>'市区町村別_在宅(医科)'!BO45</f>
        <v>60444</v>
      </c>
    </row>
    <row r="43" spans="2:18" ht="13.5" customHeight="1">
      <c r="B43" s="269"/>
      <c r="C43" s="297"/>
      <c r="D43" s="293"/>
      <c r="E43" s="131">
        <v>4</v>
      </c>
      <c r="F43" s="134" t="s">
        <v>238</v>
      </c>
      <c r="G43" s="33" t="s">
        <v>244</v>
      </c>
      <c r="H43" s="152">
        <v>47255304</v>
      </c>
      <c r="I43" s="28">
        <f t="shared" ref="I43" si="65">IFERROR(H43/H45,"-")</f>
        <v>0.15409532554975694</v>
      </c>
      <c r="J43" s="140">
        <v>466</v>
      </c>
      <c r="K43" s="28">
        <f t="shared" ref="K43" si="66">IFERROR(J43/J45,"-")</f>
        <v>0.4627606752730884</v>
      </c>
      <c r="L43" s="140">
        <f t="shared" si="4"/>
        <v>101406.23175965666</v>
      </c>
      <c r="M43" s="98">
        <f t="shared" si="60"/>
        <v>4.2355935284493731E-2</v>
      </c>
      <c r="P43" s="120">
        <v>40</v>
      </c>
      <c r="Q43" s="47" t="s">
        <v>48</v>
      </c>
      <c r="R43" s="122">
        <f>'市区町村別_在宅(医科)'!BO46</f>
        <v>13161</v>
      </c>
    </row>
    <row r="44" spans="2:18" ht="13.5" customHeight="1">
      <c r="B44" s="269"/>
      <c r="C44" s="297"/>
      <c r="D44" s="293"/>
      <c r="E44" s="132">
        <v>5</v>
      </c>
      <c r="F44" s="135" t="s">
        <v>241</v>
      </c>
      <c r="G44" s="34" t="s">
        <v>247</v>
      </c>
      <c r="H44" s="153">
        <v>18152849</v>
      </c>
      <c r="I44" s="45">
        <f t="shared" ref="I44" si="67">IFERROR(H44/H45,"-")</f>
        <v>5.919481919554638E-2</v>
      </c>
      <c r="J44" s="141">
        <v>374</v>
      </c>
      <c r="K44" s="45">
        <f t="shared" ref="K44" si="68">IFERROR(J44/J45,"-")</f>
        <v>0.37140019860973189</v>
      </c>
      <c r="L44" s="141">
        <f t="shared" si="4"/>
        <v>48537.029411764706</v>
      </c>
      <c r="M44" s="99">
        <f t="shared" si="60"/>
        <v>3.3993819305580805E-2</v>
      </c>
      <c r="P44" s="120">
        <v>41</v>
      </c>
      <c r="Q44" s="47" t="s">
        <v>15</v>
      </c>
      <c r="R44" s="122">
        <f>'市区町村別_在宅(医科)'!BO47</f>
        <v>24206</v>
      </c>
    </row>
    <row r="45" spans="2:18" ht="13.5" customHeight="1">
      <c r="B45" s="270"/>
      <c r="C45" s="298"/>
      <c r="D45" s="294"/>
      <c r="E45" s="160" t="s">
        <v>133</v>
      </c>
      <c r="F45" s="35"/>
      <c r="G45" s="36"/>
      <c r="H45" s="154">
        <v>306662800</v>
      </c>
      <c r="I45" s="29" t="s">
        <v>181</v>
      </c>
      <c r="J45" s="192">
        <v>1007</v>
      </c>
      <c r="K45" s="29" t="s">
        <v>116</v>
      </c>
      <c r="L45" s="142">
        <f t="shared" si="4"/>
        <v>304531.08242303872</v>
      </c>
      <c r="M45" s="100">
        <f t="shared" si="60"/>
        <v>9.1528812943101251E-2</v>
      </c>
      <c r="P45" s="120">
        <v>42</v>
      </c>
      <c r="Q45" s="47" t="s">
        <v>16</v>
      </c>
      <c r="R45" s="122">
        <f>'市区町村別_在宅(医科)'!BO48</f>
        <v>63271</v>
      </c>
    </row>
    <row r="46" spans="2:18" ht="13.5" customHeight="1">
      <c r="B46" s="295">
        <v>8</v>
      </c>
      <c r="C46" s="296" t="s">
        <v>60</v>
      </c>
      <c r="D46" s="299">
        <f>VLOOKUP(C46,'市区町村別_在宅(医科)'!$C$7:$BO$80,65,0)</f>
        <v>9040</v>
      </c>
      <c r="E46" s="130">
        <v>1</v>
      </c>
      <c r="F46" s="133" t="s">
        <v>237</v>
      </c>
      <c r="G46" s="136" t="s">
        <v>243</v>
      </c>
      <c r="H46" s="215">
        <v>54543509</v>
      </c>
      <c r="I46" s="27">
        <f t="shared" ref="I46" si="69">IFERROR(H46/H51,"-")</f>
        <v>0.14974156554041751</v>
      </c>
      <c r="J46" s="139">
        <v>816</v>
      </c>
      <c r="K46" s="27">
        <f t="shared" ref="K46" si="70">IFERROR(J46/J51,"-")</f>
        <v>0.69387755102040816</v>
      </c>
      <c r="L46" s="139">
        <f t="shared" si="4"/>
        <v>66842.535539215693</v>
      </c>
      <c r="M46" s="97">
        <f t="shared" ref="M46:M51" si="71">IFERROR(J46/$R$11,0)</f>
        <v>9.0265486725663716E-2</v>
      </c>
      <c r="P46" s="120">
        <v>43</v>
      </c>
      <c r="Q46" s="47" t="s">
        <v>11</v>
      </c>
      <c r="R46" s="122">
        <f>'市区町村別_在宅(医科)'!BO49</f>
        <v>38793</v>
      </c>
    </row>
    <row r="47" spans="2:18" ht="13.5" customHeight="1">
      <c r="B47" s="269"/>
      <c r="C47" s="297"/>
      <c r="D47" s="293"/>
      <c r="E47" s="131">
        <v>2</v>
      </c>
      <c r="F47" s="134" t="s">
        <v>239</v>
      </c>
      <c r="G47" s="32" t="s">
        <v>245</v>
      </c>
      <c r="H47" s="152">
        <v>35120166</v>
      </c>
      <c r="I47" s="28">
        <f t="shared" ref="I47" si="72">IFERROR(H47/H51,"-")</f>
        <v>9.6417497430892146E-2</v>
      </c>
      <c r="J47" s="140">
        <v>708</v>
      </c>
      <c r="K47" s="28">
        <f t="shared" ref="K47" si="73">IFERROR(J47/J51,"-")</f>
        <v>0.60204081632653061</v>
      </c>
      <c r="L47" s="140">
        <f t="shared" si="4"/>
        <v>49604.754237288136</v>
      </c>
      <c r="M47" s="98">
        <f t="shared" si="71"/>
        <v>7.8318584070796463E-2</v>
      </c>
      <c r="P47" s="120">
        <v>44</v>
      </c>
      <c r="Q47" s="47" t="s">
        <v>23</v>
      </c>
      <c r="R47" s="122">
        <f>'市区町村別_在宅(医科)'!BO50</f>
        <v>42898</v>
      </c>
    </row>
    <row r="48" spans="2:18" ht="13.5" customHeight="1">
      <c r="B48" s="269"/>
      <c r="C48" s="297"/>
      <c r="D48" s="293"/>
      <c r="E48" s="131">
        <v>3</v>
      </c>
      <c r="F48" s="134" t="s">
        <v>238</v>
      </c>
      <c r="G48" s="33" t="s">
        <v>244</v>
      </c>
      <c r="H48" s="152">
        <v>47135485</v>
      </c>
      <c r="I48" s="28">
        <f t="shared" ref="I48" si="74">IFERROR(H48/H51,"-")</f>
        <v>0.12940387308793916</v>
      </c>
      <c r="J48" s="140">
        <v>548</v>
      </c>
      <c r="K48" s="28">
        <f t="shared" ref="K48" si="75">IFERROR(J48/J51,"-")</f>
        <v>0.46598639455782315</v>
      </c>
      <c r="L48" s="140">
        <f t="shared" si="4"/>
        <v>86013.658759124082</v>
      </c>
      <c r="M48" s="98">
        <f t="shared" si="71"/>
        <v>6.0619469026548675E-2</v>
      </c>
      <c r="P48" s="120">
        <v>45</v>
      </c>
      <c r="Q48" s="47" t="s">
        <v>49</v>
      </c>
      <c r="R48" s="122">
        <f>'市区町村別_在宅(医科)'!BO51</f>
        <v>14920</v>
      </c>
    </row>
    <row r="49" spans="2:18" ht="39" customHeight="1">
      <c r="B49" s="269"/>
      <c r="C49" s="297"/>
      <c r="D49" s="293"/>
      <c r="E49" s="131">
        <v>4</v>
      </c>
      <c r="F49" s="134" t="s">
        <v>250</v>
      </c>
      <c r="G49" s="33" t="s">
        <v>256</v>
      </c>
      <c r="H49" s="152">
        <v>20151509</v>
      </c>
      <c r="I49" s="28">
        <f t="shared" ref="I49" si="76">IFERROR(H49/H51,"-")</f>
        <v>5.5323145888208504E-2</v>
      </c>
      <c r="J49" s="140">
        <v>499</v>
      </c>
      <c r="K49" s="28">
        <f t="shared" ref="K49" si="77">IFERROR(J49/J51,"-")</f>
        <v>0.42431972789115646</v>
      </c>
      <c r="L49" s="140">
        <f t="shared" si="4"/>
        <v>40383.785571142282</v>
      </c>
      <c r="M49" s="98">
        <f t="shared" si="71"/>
        <v>5.5199115044247786E-2</v>
      </c>
      <c r="P49" s="120">
        <v>46</v>
      </c>
      <c r="Q49" s="47" t="s">
        <v>27</v>
      </c>
      <c r="R49" s="122">
        <f>'市区町村別_在宅(医科)'!BO52</f>
        <v>19066</v>
      </c>
    </row>
    <row r="50" spans="2:18" ht="24">
      <c r="B50" s="269"/>
      <c r="C50" s="297"/>
      <c r="D50" s="293"/>
      <c r="E50" s="132">
        <v>5</v>
      </c>
      <c r="F50" s="135" t="s">
        <v>261</v>
      </c>
      <c r="G50" s="34" t="s">
        <v>262</v>
      </c>
      <c r="H50" s="153">
        <v>13726059</v>
      </c>
      <c r="I50" s="45">
        <f t="shared" ref="I50" si="78">IFERROR(H50/H51,"-")</f>
        <v>3.7682972750435577E-2</v>
      </c>
      <c r="J50" s="141">
        <v>482</v>
      </c>
      <c r="K50" s="45">
        <f t="shared" ref="K50" si="79">IFERROR(J50/J51,"-")</f>
        <v>0.4098639455782313</v>
      </c>
      <c r="L50" s="141">
        <f t="shared" si="4"/>
        <v>28477.300829875519</v>
      </c>
      <c r="M50" s="99">
        <f t="shared" si="71"/>
        <v>5.3318584070796461E-2</v>
      </c>
      <c r="P50" s="120">
        <v>47</v>
      </c>
      <c r="Q50" s="47" t="s">
        <v>17</v>
      </c>
      <c r="R50" s="122">
        <f>'市区町村別_在宅(医科)'!BO53</f>
        <v>38675</v>
      </c>
    </row>
    <row r="51" spans="2:18" ht="13.5" customHeight="1">
      <c r="B51" s="270"/>
      <c r="C51" s="298"/>
      <c r="D51" s="294"/>
      <c r="E51" s="160" t="s">
        <v>133</v>
      </c>
      <c r="F51" s="35"/>
      <c r="G51" s="36"/>
      <c r="H51" s="154">
        <v>364250960</v>
      </c>
      <c r="I51" s="29" t="s">
        <v>181</v>
      </c>
      <c r="J51" s="192">
        <v>1176</v>
      </c>
      <c r="K51" s="29" t="s">
        <v>116</v>
      </c>
      <c r="L51" s="142">
        <f t="shared" si="4"/>
        <v>309737.21088435373</v>
      </c>
      <c r="M51" s="101">
        <f t="shared" si="71"/>
        <v>0.13008849557522123</v>
      </c>
      <c r="P51" s="120">
        <v>48</v>
      </c>
      <c r="Q51" s="47" t="s">
        <v>28</v>
      </c>
      <c r="R51" s="122">
        <f>'市区町村別_在宅(医科)'!BO54</f>
        <v>20759</v>
      </c>
    </row>
    <row r="52" spans="2:18" ht="13.5" customHeight="1">
      <c r="B52" s="295">
        <v>9</v>
      </c>
      <c r="C52" s="296" t="s">
        <v>97</v>
      </c>
      <c r="D52" s="299">
        <f>VLOOKUP(C52,'市区町村別_在宅(医科)'!$C$7:$BO$80,65,0)</f>
        <v>5832</v>
      </c>
      <c r="E52" s="130">
        <v>1</v>
      </c>
      <c r="F52" s="133" t="s">
        <v>237</v>
      </c>
      <c r="G52" s="136" t="s">
        <v>243</v>
      </c>
      <c r="H52" s="215">
        <v>27133510</v>
      </c>
      <c r="I52" s="27">
        <f t="shared" ref="I52" si="80">IFERROR(H52/H57,"-")</f>
        <v>0.16051307136784701</v>
      </c>
      <c r="J52" s="139">
        <v>441</v>
      </c>
      <c r="K52" s="27">
        <f t="shared" ref="K52" si="81">IFERROR(J52/J57,"-")</f>
        <v>0.6826625386996904</v>
      </c>
      <c r="L52" s="139">
        <f t="shared" si="4"/>
        <v>61527.233560090703</v>
      </c>
      <c r="M52" s="97">
        <f t="shared" ref="M52:M57" si="82">IFERROR(J52/$R$12,0)</f>
        <v>7.5617283950617287E-2</v>
      </c>
      <c r="P52" s="120">
        <v>49</v>
      </c>
      <c r="Q52" s="47" t="s">
        <v>29</v>
      </c>
      <c r="R52" s="122">
        <f>'市区町村別_在宅(医科)'!BO55</f>
        <v>20958</v>
      </c>
    </row>
    <row r="53" spans="2:18" ht="13.5" customHeight="1">
      <c r="B53" s="269"/>
      <c r="C53" s="297"/>
      <c r="D53" s="293"/>
      <c r="E53" s="131">
        <v>2</v>
      </c>
      <c r="F53" s="134" t="s">
        <v>239</v>
      </c>
      <c r="G53" s="32" t="s">
        <v>245</v>
      </c>
      <c r="H53" s="152">
        <v>18349508</v>
      </c>
      <c r="I53" s="28">
        <f t="shared" ref="I53" si="83">IFERROR(H53/H57,"-")</f>
        <v>0.10854975589847682</v>
      </c>
      <c r="J53" s="140">
        <v>391</v>
      </c>
      <c r="K53" s="28">
        <f t="shared" ref="K53" si="84">IFERROR(J53/J57,"-")</f>
        <v>0.60526315789473684</v>
      </c>
      <c r="L53" s="140">
        <f t="shared" si="4"/>
        <v>46929.687979539645</v>
      </c>
      <c r="M53" s="98">
        <f t="shared" si="82"/>
        <v>6.7043895747599447E-2</v>
      </c>
      <c r="P53" s="120">
        <v>50</v>
      </c>
      <c r="Q53" s="47" t="s">
        <v>18</v>
      </c>
      <c r="R53" s="122">
        <f>'市区町村別_在宅(医科)'!BO56</f>
        <v>18785</v>
      </c>
    </row>
    <row r="54" spans="2:18" ht="13.5" customHeight="1">
      <c r="B54" s="269"/>
      <c r="C54" s="297"/>
      <c r="D54" s="293"/>
      <c r="E54" s="131">
        <v>3</v>
      </c>
      <c r="F54" s="134" t="s">
        <v>238</v>
      </c>
      <c r="G54" s="33" t="s">
        <v>244</v>
      </c>
      <c r="H54" s="152">
        <v>17258698</v>
      </c>
      <c r="I54" s="28">
        <f t="shared" ref="I54" si="85">IFERROR(H54/H57,"-")</f>
        <v>0.1020968766587927</v>
      </c>
      <c r="J54" s="140">
        <v>257</v>
      </c>
      <c r="K54" s="28">
        <f t="shared" ref="K54" si="86">IFERROR(J54/J57,"-")</f>
        <v>0.39783281733746129</v>
      </c>
      <c r="L54" s="140">
        <f t="shared" si="4"/>
        <v>67154.466926070032</v>
      </c>
      <c r="M54" s="98">
        <f t="shared" si="82"/>
        <v>4.4067215363511658E-2</v>
      </c>
      <c r="P54" s="120">
        <v>51</v>
      </c>
      <c r="Q54" s="47" t="s">
        <v>50</v>
      </c>
      <c r="R54" s="122">
        <f>'市区町村別_在宅(医科)'!BO57</f>
        <v>25056</v>
      </c>
    </row>
    <row r="55" spans="2:18" ht="13.5" customHeight="1">
      <c r="B55" s="269"/>
      <c r="C55" s="297"/>
      <c r="D55" s="293"/>
      <c r="E55" s="131">
        <v>4</v>
      </c>
      <c r="F55" s="134" t="s">
        <v>241</v>
      </c>
      <c r="G55" s="33" t="s">
        <v>247</v>
      </c>
      <c r="H55" s="152">
        <v>14086027</v>
      </c>
      <c r="I55" s="28">
        <f t="shared" ref="I55" si="87">IFERROR(H55/H57,"-")</f>
        <v>8.3328380926036477E-2</v>
      </c>
      <c r="J55" s="140">
        <v>247</v>
      </c>
      <c r="K55" s="28">
        <f t="shared" ref="K55" si="88">IFERROR(J55/J57,"-")</f>
        <v>0.38235294117647056</v>
      </c>
      <c r="L55" s="140">
        <f t="shared" si="4"/>
        <v>57028.449392712551</v>
      </c>
      <c r="M55" s="98">
        <f t="shared" si="82"/>
        <v>4.235253772290809E-2</v>
      </c>
      <c r="P55" s="120">
        <v>52</v>
      </c>
      <c r="Q55" s="47" t="s">
        <v>6</v>
      </c>
      <c r="R55" s="122">
        <f>'市区町村別_在宅(医科)'!BO58</f>
        <v>20478</v>
      </c>
    </row>
    <row r="56" spans="2:18" ht="13.5" customHeight="1">
      <c r="B56" s="269"/>
      <c r="C56" s="297"/>
      <c r="D56" s="293"/>
      <c r="E56" s="132">
        <v>5</v>
      </c>
      <c r="F56" s="135" t="s">
        <v>242</v>
      </c>
      <c r="G56" s="34" t="s">
        <v>248</v>
      </c>
      <c r="H56" s="153">
        <v>12227651</v>
      </c>
      <c r="I56" s="45">
        <f t="shared" ref="I56" si="89">IFERROR(H56/H57,"-")</f>
        <v>7.233482942767544E-2</v>
      </c>
      <c r="J56" s="141">
        <v>219</v>
      </c>
      <c r="K56" s="45">
        <f t="shared" ref="K56" si="90">IFERROR(J56/J57,"-")</f>
        <v>0.33900928792569657</v>
      </c>
      <c r="L56" s="141">
        <f t="shared" si="4"/>
        <v>55834.022831050228</v>
      </c>
      <c r="M56" s="99">
        <f t="shared" si="82"/>
        <v>3.755144032921811E-2</v>
      </c>
      <c r="P56" s="120">
        <v>53</v>
      </c>
      <c r="Q56" s="47" t="s">
        <v>24</v>
      </c>
      <c r="R56" s="122">
        <f>'市区町村別_在宅(医科)'!BO59</f>
        <v>11403</v>
      </c>
    </row>
    <row r="57" spans="2:18" ht="13.5" customHeight="1">
      <c r="B57" s="270"/>
      <c r="C57" s="298"/>
      <c r="D57" s="294"/>
      <c r="E57" s="160" t="s">
        <v>133</v>
      </c>
      <c r="F57" s="35"/>
      <c r="G57" s="36"/>
      <c r="H57" s="154">
        <v>169042370</v>
      </c>
      <c r="I57" s="29" t="s">
        <v>181</v>
      </c>
      <c r="J57" s="192">
        <v>646</v>
      </c>
      <c r="K57" s="29" t="s">
        <v>116</v>
      </c>
      <c r="L57" s="142">
        <f t="shared" si="4"/>
        <v>261675.49535603717</v>
      </c>
      <c r="M57" s="100">
        <f t="shared" si="82"/>
        <v>0.1107681755829904</v>
      </c>
      <c r="P57" s="120">
        <v>54</v>
      </c>
      <c r="Q57" s="47" t="s">
        <v>30</v>
      </c>
      <c r="R57" s="122">
        <f>'市区町村別_在宅(医科)'!BO60</f>
        <v>19212</v>
      </c>
    </row>
    <row r="58" spans="2:18" ht="13.5" customHeight="1">
      <c r="B58" s="295">
        <v>10</v>
      </c>
      <c r="C58" s="296" t="s">
        <v>61</v>
      </c>
      <c r="D58" s="299">
        <f>VLOOKUP(C58,'市区町村別_在宅(医科)'!$C$7:$BO$80,65,0)</f>
        <v>13483</v>
      </c>
      <c r="E58" s="130">
        <v>1</v>
      </c>
      <c r="F58" s="133" t="s">
        <v>237</v>
      </c>
      <c r="G58" s="136" t="s">
        <v>243</v>
      </c>
      <c r="H58" s="215">
        <v>77582332</v>
      </c>
      <c r="I58" s="27">
        <f t="shared" ref="I58" si="91">IFERROR(H58/H63,"-")</f>
        <v>0.14814429263388873</v>
      </c>
      <c r="J58" s="139">
        <v>1203</v>
      </c>
      <c r="K58" s="27">
        <f t="shared" ref="K58" si="92">IFERROR(J58/J63,"-")</f>
        <v>0.74167694204685575</v>
      </c>
      <c r="L58" s="139">
        <f t="shared" si="4"/>
        <v>64490.716541978385</v>
      </c>
      <c r="M58" s="97">
        <f>IFERROR(J58/$R$13,0)</f>
        <v>8.9223466587554701E-2</v>
      </c>
      <c r="P58" s="120">
        <v>55</v>
      </c>
      <c r="Q58" s="47" t="s">
        <v>19</v>
      </c>
      <c r="R58" s="122">
        <f>'市区町村別_在宅(医科)'!BO61</f>
        <v>20118</v>
      </c>
    </row>
    <row r="59" spans="2:18" ht="13.5" customHeight="1">
      <c r="B59" s="269"/>
      <c r="C59" s="297"/>
      <c r="D59" s="293"/>
      <c r="E59" s="131">
        <v>2</v>
      </c>
      <c r="F59" s="134" t="s">
        <v>239</v>
      </c>
      <c r="G59" s="32" t="s">
        <v>245</v>
      </c>
      <c r="H59" s="152">
        <v>38291013</v>
      </c>
      <c r="I59" s="28">
        <f t="shared" ref="I59" si="93">IFERROR(H59/H63,"-")</f>
        <v>7.3117098814715162E-2</v>
      </c>
      <c r="J59" s="140">
        <v>1023</v>
      </c>
      <c r="K59" s="28">
        <f t="shared" ref="K59" si="94">IFERROR(J59/J63,"-")</f>
        <v>0.63070283600493215</v>
      </c>
      <c r="L59" s="140">
        <f t="shared" si="4"/>
        <v>37430.120234604103</v>
      </c>
      <c r="M59" s="98">
        <f t="shared" ref="M59:M63" si="95">IFERROR(J59/$R$13,0)</f>
        <v>7.5873321960987908E-2</v>
      </c>
      <c r="P59" s="120">
        <v>56</v>
      </c>
      <c r="Q59" s="47" t="s">
        <v>12</v>
      </c>
      <c r="R59" s="122">
        <f>'市区町村別_在宅(医科)'!BO62</f>
        <v>12664</v>
      </c>
    </row>
    <row r="60" spans="2:18" ht="39" customHeight="1">
      <c r="B60" s="269"/>
      <c r="C60" s="297"/>
      <c r="D60" s="293"/>
      <c r="E60" s="131">
        <v>3</v>
      </c>
      <c r="F60" s="134" t="s">
        <v>250</v>
      </c>
      <c r="G60" s="33" t="s">
        <v>256</v>
      </c>
      <c r="H60" s="152">
        <v>30204112</v>
      </c>
      <c r="I60" s="28">
        <f t="shared" ref="I60" si="96">IFERROR(H60/H63,"-")</f>
        <v>5.7675074872391693E-2</v>
      </c>
      <c r="J60" s="140">
        <v>796</v>
      </c>
      <c r="K60" s="28">
        <f t="shared" ref="K60" si="97">IFERROR(J60/J63,"-")</f>
        <v>0.49075215782983972</v>
      </c>
      <c r="L60" s="140">
        <f t="shared" si="4"/>
        <v>37944.864321608038</v>
      </c>
      <c r="M60" s="98">
        <f t="shared" si="95"/>
        <v>5.9037306237484238E-2</v>
      </c>
      <c r="P60" s="120">
        <v>57</v>
      </c>
      <c r="Q60" s="47" t="s">
        <v>51</v>
      </c>
      <c r="R60" s="122">
        <f>'市区町村別_在宅(医科)'!BO63</f>
        <v>9154</v>
      </c>
    </row>
    <row r="61" spans="2:18" ht="13.5" customHeight="1">
      <c r="B61" s="269"/>
      <c r="C61" s="297"/>
      <c r="D61" s="293"/>
      <c r="E61" s="131">
        <v>4</v>
      </c>
      <c r="F61" s="134" t="s">
        <v>238</v>
      </c>
      <c r="G61" s="33" t="s">
        <v>244</v>
      </c>
      <c r="H61" s="152">
        <v>73280852</v>
      </c>
      <c r="I61" s="28">
        <f t="shared" ref="I61" si="98">IFERROR(H61/H63,"-")</f>
        <v>0.13993057057306155</v>
      </c>
      <c r="J61" s="140">
        <v>757</v>
      </c>
      <c r="K61" s="28">
        <f t="shared" ref="K61" si="99">IFERROR(J61/J63,"-")</f>
        <v>0.46670776818742293</v>
      </c>
      <c r="L61" s="140">
        <f t="shared" si="4"/>
        <v>96804.295904887709</v>
      </c>
      <c r="M61" s="98">
        <f t="shared" si="95"/>
        <v>5.6144774901728103E-2</v>
      </c>
      <c r="P61" s="120">
        <v>58</v>
      </c>
      <c r="Q61" s="47" t="s">
        <v>31</v>
      </c>
      <c r="R61" s="122">
        <f>'市区町村別_在宅(医科)'!BO64</f>
        <v>10701</v>
      </c>
    </row>
    <row r="62" spans="2:18" ht="27" customHeight="1">
      <c r="B62" s="269"/>
      <c r="C62" s="297"/>
      <c r="D62" s="293"/>
      <c r="E62" s="132">
        <v>5</v>
      </c>
      <c r="F62" s="135" t="s">
        <v>261</v>
      </c>
      <c r="G62" s="34" t="s">
        <v>262</v>
      </c>
      <c r="H62" s="153">
        <v>11456268</v>
      </c>
      <c r="I62" s="45">
        <f t="shared" ref="I62" si="100">IFERROR(H62/H63,"-")</f>
        <v>2.1875866261460861E-2</v>
      </c>
      <c r="J62" s="141">
        <v>630</v>
      </c>
      <c r="K62" s="45">
        <f t="shared" ref="K62" si="101">IFERROR(J62/J63,"-")</f>
        <v>0.38840937114673241</v>
      </c>
      <c r="L62" s="141">
        <f t="shared" si="4"/>
        <v>18184.55238095238</v>
      </c>
      <c r="M62" s="99">
        <f t="shared" si="95"/>
        <v>4.6725506192983754E-2</v>
      </c>
      <c r="P62" s="120">
        <v>59</v>
      </c>
      <c r="Q62" s="47" t="s">
        <v>25</v>
      </c>
      <c r="R62" s="122">
        <f>'市区町村別_在宅(医科)'!BO65</f>
        <v>76479</v>
      </c>
    </row>
    <row r="63" spans="2:18" ht="13.5" customHeight="1">
      <c r="B63" s="270"/>
      <c r="C63" s="298"/>
      <c r="D63" s="294"/>
      <c r="E63" s="160" t="s">
        <v>133</v>
      </c>
      <c r="F63" s="35"/>
      <c r="G63" s="36"/>
      <c r="H63" s="154">
        <v>523694370</v>
      </c>
      <c r="I63" s="29" t="s">
        <v>181</v>
      </c>
      <c r="J63" s="192">
        <v>1622</v>
      </c>
      <c r="K63" s="29" t="s">
        <v>116</v>
      </c>
      <c r="L63" s="142">
        <f t="shared" si="4"/>
        <v>322869.52527743526</v>
      </c>
      <c r="M63" s="101">
        <f t="shared" si="95"/>
        <v>0.12029963657939628</v>
      </c>
      <c r="P63" s="120">
        <v>60</v>
      </c>
      <c r="Q63" s="47" t="s">
        <v>52</v>
      </c>
      <c r="R63" s="122">
        <f>'市区町村別_在宅(医科)'!BO66</f>
        <v>9993</v>
      </c>
    </row>
    <row r="64" spans="2:18" ht="13.5" customHeight="1">
      <c r="B64" s="295">
        <v>11</v>
      </c>
      <c r="C64" s="296" t="s">
        <v>62</v>
      </c>
      <c r="D64" s="299">
        <f>VLOOKUP(C64,'市区町村別_在宅(医科)'!$C$7:$BO$80,65,0)</f>
        <v>23211</v>
      </c>
      <c r="E64" s="130">
        <v>1</v>
      </c>
      <c r="F64" s="133" t="s">
        <v>237</v>
      </c>
      <c r="G64" s="136" t="s">
        <v>243</v>
      </c>
      <c r="H64" s="215">
        <v>122820709</v>
      </c>
      <c r="I64" s="27">
        <f t="shared" ref="I64" si="102">IFERROR(H64/H69,"-")</f>
        <v>0.16975701666578025</v>
      </c>
      <c r="J64" s="139">
        <v>1916</v>
      </c>
      <c r="K64" s="27">
        <f t="shared" ref="K64" si="103">IFERROR(J64/J69,"-")</f>
        <v>0.71226765799256508</v>
      </c>
      <c r="L64" s="161">
        <f t="shared" si="4"/>
        <v>64102.666492693112</v>
      </c>
      <c r="M64" s="27">
        <f>IFERROR(J64/$R$14,0)</f>
        <v>8.2547068200422208E-2</v>
      </c>
      <c r="P64" s="120">
        <v>61</v>
      </c>
      <c r="Q64" s="47" t="s">
        <v>20</v>
      </c>
      <c r="R64" s="122">
        <f>'市区町村別_在宅(医科)'!BO67</f>
        <v>8783</v>
      </c>
    </row>
    <row r="65" spans="2:18" ht="13.5" customHeight="1">
      <c r="B65" s="269"/>
      <c r="C65" s="297"/>
      <c r="D65" s="293"/>
      <c r="E65" s="131">
        <v>2</v>
      </c>
      <c r="F65" s="134" t="s">
        <v>239</v>
      </c>
      <c r="G65" s="32" t="s">
        <v>245</v>
      </c>
      <c r="H65" s="152">
        <v>61782055</v>
      </c>
      <c r="I65" s="28">
        <f t="shared" ref="I65" si="104">IFERROR(H65/H69,"-")</f>
        <v>8.5392255309983206E-2</v>
      </c>
      <c r="J65" s="140">
        <v>1659</v>
      </c>
      <c r="K65" s="28">
        <f t="shared" ref="K65" si="105">IFERROR(J65/J69,"-")</f>
        <v>0.61672862453531596</v>
      </c>
      <c r="L65" s="140">
        <f t="shared" si="4"/>
        <v>37240.539481615429</v>
      </c>
      <c r="M65" s="114">
        <f t="shared" ref="M65:M69" si="106">IFERROR(J65/$R$14,0)</f>
        <v>7.1474731808194386E-2</v>
      </c>
      <c r="P65" s="120">
        <v>62</v>
      </c>
      <c r="Q65" s="47" t="s">
        <v>21</v>
      </c>
      <c r="R65" s="122">
        <f>'市区町村別_在宅(医科)'!BO68</f>
        <v>12953</v>
      </c>
    </row>
    <row r="66" spans="2:18" ht="13.5" customHeight="1">
      <c r="B66" s="269"/>
      <c r="C66" s="297"/>
      <c r="D66" s="293"/>
      <c r="E66" s="131">
        <v>3</v>
      </c>
      <c r="F66" s="134" t="s">
        <v>238</v>
      </c>
      <c r="G66" s="33" t="s">
        <v>244</v>
      </c>
      <c r="H66" s="152">
        <v>119026405</v>
      </c>
      <c r="I66" s="28">
        <f t="shared" ref="I66" si="107">IFERROR(H66/H69,"-")</f>
        <v>0.16451270784679242</v>
      </c>
      <c r="J66" s="140">
        <v>1302</v>
      </c>
      <c r="K66" s="28">
        <f t="shared" ref="K66" si="108">IFERROR(J66/J69,"-")</f>
        <v>0.48401486988847586</v>
      </c>
      <c r="L66" s="140">
        <f t="shared" si="4"/>
        <v>91418.129800307215</v>
      </c>
      <c r="M66" s="98">
        <f t="shared" si="106"/>
        <v>5.6094093317823446E-2</v>
      </c>
      <c r="P66" s="120">
        <v>63</v>
      </c>
      <c r="Q66" s="47" t="s">
        <v>32</v>
      </c>
      <c r="R66" s="122">
        <f>'市区町村別_在宅(医科)'!BO69</f>
        <v>9425</v>
      </c>
    </row>
    <row r="67" spans="2:18" ht="39" customHeight="1">
      <c r="B67" s="269"/>
      <c r="C67" s="297"/>
      <c r="D67" s="293"/>
      <c r="E67" s="131">
        <v>4</v>
      </c>
      <c r="F67" s="134" t="s">
        <v>250</v>
      </c>
      <c r="G67" s="33" t="s">
        <v>256</v>
      </c>
      <c r="H67" s="152">
        <v>36450068</v>
      </c>
      <c r="I67" s="28">
        <f t="shared" ref="I67" si="109">IFERROR(H67/H69,"-")</f>
        <v>5.0379572397231669E-2</v>
      </c>
      <c r="J67" s="140">
        <v>1126</v>
      </c>
      <c r="K67" s="28">
        <f t="shared" ref="K67" si="110">IFERROR(J67/J69,"-")</f>
        <v>0.41858736059479557</v>
      </c>
      <c r="L67" s="140">
        <f t="shared" si="4"/>
        <v>32371.28596802842</v>
      </c>
      <c r="M67" s="98">
        <f t="shared" si="106"/>
        <v>4.851148162509155E-2</v>
      </c>
      <c r="P67" s="120">
        <v>64</v>
      </c>
      <c r="Q67" s="47" t="s">
        <v>53</v>
      </c>
      <c r="R67" s="122">
        <f>'市区町村別_在宅(医科)'!BO70</f>
        <v>9877</v>
      </c>
    </row>
    <row r="68" spans="2:18" ht="29.25" customHeight="1">
      <c r="B68" s="269"/>
      <c r="C68" s="297"/>
      <c r="D68" s="293"/>
      <c r="E68" s="132">
        <v>5</v>
      </c>
      <c r="F68" s="135" t="s">
        <v>261</v>
      </c>
      <c r="G68" s="34" t="s">
        <v>262</v>
      </c>
      <c r="H68" s="153">
        <v>17608602</v>
      </c>
      <c r="I68" s="45">
        <f t="shared" ref="I68" si="111">IFERROR(H68/H69,"-")</f>
        <v>2.4337782834123613E-2</v>
      </c>
      <c r="J68" s="141">
        <v>1079</v>
      </c>
      <c r="K68" s="45">
        <f t="shared" ref="K68" si="112">IFERROR(J68/J69,"-")</f>
        <v>0.40111524163568774</v>
      </c>
      <c r="L68" s="141">
        <f t="shared" si="4"/>
        <v>16319.371640407786</v>
      </c>
      <c r="M68" s="99">
        <f t="shared" si="106"/>
        <v>4.6486579638964284E-2</v>
      </c>
      <c r="P68" s="120">
        <v>65</v>
      </c>
      <c r="Q68" s="47" t="s">
        <v>13</v>
      </c>
      <c r="R68" s="122">
        <f>'市区町村別_在宅(医科)'!BO71</f>
        <v>4881</v>
      </c>
    </row>
    <row r="69" spans="2:18" ht="13.5" customHeight="1">
      <c r="B69" s="270"/>
      <c r="C69" s="298"/>
      <c r="D69" s="294"/>
      <c r="E69" s="160" t="s">
        <v>133</v>
      </c>
      <c r="F69" s="35"/>
      <c r="G69" s="36"/>
      <c r="H69" s="154">
        <v>723508880</v>
      </c>
      <c r="I69" s="29" t="s">
        <v>181</v>
      </c>
      <c r="J69" s="192">
        <v>2690</v>
      </c>
      <c r="K69" s="29" t="s">
        <v>116</v>
      </c>
      <c r="L69" s="142">
        <f t="shared" si="4"/>
        <v>268962.40892193309</v>
      </c>
      <c r="M69" s="100">
        <f t="shared" si="106"/>
        <v>0.11589332644004997</v>
      </c>
      <c r="P69" s="120">
        <v>66</v>
      </c>
      <c r="Q69" s="47" t="s">
        <v>7</v>
      </c>
      <c r="R69" s="122">
        <f>'市区町村別_在宅(医科)'!BO72</f>
        <v>5005</v>
      </c>
    </row>
    <row r="70" spans="2:18" ht="13.5" customHeight="1">
      <c r="B70" s="295">
        <v>12</v>
      </c>
      <c r="C70" s="296" t="s">
        <v>98</v>
      </c>
      <c r="D70" s="299">
        <f>VLOOKUP(C70,'市区町村別_在宅(医科)'!$C$7:$BO$80,65,0)</f>
        <v>12001</v>
      </c>
      <c r="E70" s="130">
        <v>1</v>
      </c>
      <c r="F70" s="133" t="s">
        <v>237</v>
      </c>
      <c r="G70" s="136" t="s">
        <v>243</v>
      </c>
      <c r="H70" s="215">
        <v>78142727</v>
      </c>
      <c r="I70" s="27">
        <f t="shared" ref="I70" si="113">IFERROR(H70/H75,"-")</f>
        <v>0.14426810547694546</v>
      </c>
      <c r="J70" s="139">
        <v>1178</v>
      </c>
      <c r="K70" s="27">
        <f t="shared" ref="K70" si="114">IFERROR(J70/J75,"-")</f>
        <v>0.70538922155688621</v>
      </c>
      <c r="L70" s="139">
        <f t="shared" si="4"/>
        <v>66335.082342954163</v>
      </c>
      <c r="M70" s="101">
        <f>IFERROR(J70/$R$15,0)</f>
        <v>9.8158486792767272E-2</v>
      </c>
      <c r="P70" s="120">
        <v>67</v>
      </c>
      <c r="Q70" s="47" t="s">
        <v>8</v>
      </c>
      <c r="R70" s="122">
        <f>'市区町村別_在宅(医科)'!BO73</f>
        <v>2177</v>
      </c>
    </row>
    <row r="71" spans="2:18" ht="13.5" customHeight="1">
      <c r="B71" s="269"/>
      <c r="C71" s="297"/>
      <c r="D71" s="293"/>
      <c r="E71" s="131">
        <v>2</v>
      </c>
      <c r="F71" s="134" t="s">
        <v>239</v>
      </c>
      <c r="G71" s="32" t="s">
        <v>245</v>
      </c>
      <c r="H71" s="152">
        <v>49202116</v>
      </c>
      <c r="I71" s="28">
        <f t="shared" ref="I71" si="115">IFERROR(H71/H75,"-")</f>
        <v>9.0837578022800583E-2</v>
      </c>
      <c r="J71" s="140">
        <v>1064</v>
      </c>
      <c r="K71" s="28">
        <f t="shared" ref="K71" si="116">IFERROR(J71/J75,"-")</f>
        <v>0.63712574850299397</v>
      </c>
      <c r="L71" s="140">
        <f t="shared" si="4"/>
        <v>46242.590225563908</v>
      </c>
      <c r="M71" s="98">
        <f t="shared" ref="M71:M75" si="117">IFERROR(J71/$R$15,0)</f>
        <v>8.8659278393467211E-2</v>
      </c>
      <c r="P71" s="120">
        <v>68</v>
      </c>
      <c r="Q71" s="47" t="s">
        <v>54</v>
      </c>
      <c r="R71" s="122">
        <f>'市区町村別_在宅(医科)'!BO74</f>
        <v>2923</v>
      </c>
    </row>
    <row r="72" spans="2:18" ht="13.5" customHeight="1">
      <c r="B72" s="269"/>
      <c r="C72" s="297"/>
      <c r="D72" s="293"/>
      <c r="E72" s="131">
        <v>3</v>
      </c>
      <c r="F72" s="134" t="s">
        <v>238</v>
      </c>
      <c r="G72" s="33" t="s">
        <v>244</v>
      </c>
      <c r="H72" s="152">
        <v>69591397</v>
      </c>
      <c r="I72" s="28">
        <f t="shared" ref="I72" si="118">IFERROR(H72/H75,"-")</f>
        <v>0.12848053028254294</v>
      </c>
      <c r="J72" s="140">
        <v>860</v>
      </c>
      <c r="K72" s="28">
        <f t="shared" ref="K72" si="119">IFERROR(J72/J75,"-")</f>
        <v>0.51497005988023947</v>
      </c>
      <c r="L72" s="140">
        <f t="shared" si="4"/>
        <v>80920.229069767447</v>
      </c>
      <c r="M72" s="98">
        <f t="shared" si="117"/>
        <v>7.1660694942088154E-2</v>
      </c>
      <c r="P72" s="120">
        <v>69</v>
      </c>
      <c r="Q72" s="47" t="s">
        <v>55</v>
      </c>
      <c r="R72" s="122">
        <f>'市区町村別_在宅(医科)'!BO75</f>
        <v>6841</v>
      </c>
    </row>
    <row r="73" spans="2:18" ht="39" customHeight="1">
      <c r="B73" s="269"/>
      <c r="C73" s="297"/>
      <c r="D73" s="293"/>
      <c r="E73" s="131">
        <v>4</v>
      </c>
      <c r="F73" s="134" t="s">
        <v>250</v>
      </c>
      <c r="G73" s="33" t="s">
        <v>256</v>
      </c>
      <c r="H73" s="152">
        <v>21918627</v>
      </c>
      <c r="I73" s="28">
        <f t="shared" ref="I73" si="120">IFERROR(H73/H75,"-")</f>
        <v>4.0466450472682179E-2</v>
      </c>
      <c r="J73" s="140">
        <v>671</v>
      </c>
      <c r="K73" s="28">
        <f t="shared" ref="K73" si="121">IFERROR(J73/J75,"-")</f>
        <v>0.40179640718562876</v>
      </c>
      <c r="L73" s="140">
        <f t="shared" si="4"/>
        <v>32665.614008941877</v>
      </c>
      <c r="M73" s="98">
        <f t="shared" si="117"/>
        <v>5.5912007332722273E-2</v>
      </c>
      <c r="P73" s="120">
        <v>70</v>
      </c>
      <c r="Q73" s="47" t="s">
        <v>56</v>
      </c>
      <c r="R73" s="122">
        <f>'市区町村別_在宅(医科)'!BO76</f>
        <v>1191</v>
      </c>
    </row>
    <row r="74" spans="2:18" ht="13.5" customHeight="1">
      <c r="B74" s="269"/>
      <c r="C74" s="297"/>
      <c r="D74" s="293"/>
      <c r="E74" s="132">
        <v>5</v>
      </c>
      <c r="F74" s="135" t="s">
        <v>241</v>
      </c>
      <c r="G74" s="34" t="s">
        <v>247</v>
      </c>
      <c r="H74" s="153">
        <v>32271632</v>
      </c>
      <c r="I74" s="45">
        <f t="shared" ref="I74" si="122">IFERROR(H74/H75,"-")</f>
        <v>5.9580301174915078E-2</v>
      </c>
      <c r="J74" s="141">
        <v>660</v>
      </c>
      <c r="K74" s="45">
        <f t="shared" ref="K74" si="123">IFERROR(J74/J75,"-")</f>
        <v>0.39520958083832336</v>
      </c>
      <c r="L74" s="141">
        <f t="shared" ref="L74:L137" si="124">IFERROR(H74/J74,"-")</f>
        <v>48896.412121212124</v>
      </c>
      <c r="M74" s="99">
        <f t="shared" si="117"/>
        <v>5.4995417048579284E-2</v>
      </c>
      <c r="P74" s="120">
        <v>71</v>
      </c>
      <c r="Q74" s="47" t="s">
        <v>57</v>
      </c>
      <c r="R74" s="122">
        <f>'市区町村別_在宅(医科)'!BO77</f>
        <v>3573</v>
      </c>
    </row>
    <row r="75" spans="2:18" ht="13.5" customHeight="1">
      <c r="B75" s="270"/>
      <c r="C75" s="298"/>
      <c r="D75" s="294"/>
      <c r="E75" s="160" t="s">
        <v>133</v>
      </c>
      <c r="F75" s="35"/>
      <c r="G75" s="36"/>
      <c r="H75" s="154">
        <v>541649360</v>
      </c>
      <c r="I75" s="29" t="s">
        <v>181</v>
      </c>
      <c r="J75" s="192">
        <v>1670</v>
      </c>
      <c r="K75" s="29" t="s">
        <v>116</v>
      </c>
      <c r="L75" s="142">
        <f t="shared" si="124"/>
        <v>324340.93413173652</v>
      </c>
      <c r="M75" s="100">
        <f t="shared" si="117"/>
        <v>0.13915507041079911</v>
      </c>
      <c r="P75" s="120">
        <v>72</v>
      </c>
      <c r="Q75" s="47" t="s">
        <v>33</v>
      </c>
      <c r="R75" s="122">
        <f>'市区町村別_在宅(医科)'!BO78</f>
        <v>2211</v>
      </c>
    </row>
    <row r="76" spans="2:18" ht="13.5" customHeight="1">
      <c r="B76" s="295">
        <v>13</v>
      </c>
      <c r="C76" s="296" t="s">
        <v>99</v>
      </c>
      <c r="D76" s="299">
        <f>VLOOKUP(C76,'市区町村別_在宅(医科)'!$C$7:$BO$80,65,0)</f>
        <v>20792</v>
      </c>
      <c r="E76" s="130">
        <v>1</v>
      </c>
      <c r="F76" s="133" t="s">
        <v>237</v>
      </c>
      <c r="G76" s="136" t="s">
        <v>243</v>
      </c>
      <c r="H76" s="215">
        <v>110863484</v>
      </c>
      <c r="I76" s="27">
        <f t="shared" ref="I76" si="125">IFERROR(H76/H81,"-")</f>
        <v>0.13623527552288475</v>
      </c>
      <c r="J76" s="139">
        <v>1719</v>
      </c>
      <c r="K76" s="27">
        <f t="shared" ref="K76" si="126">IFERROR(J76/J81,"-")</f>
        <v>0.68377088305489264</v>
      </c>
      <c r="L76" s="139">
        <f t="shared" si="124"/>
        <v>64493.009889470624</v>
      </c>
      <c r="M76" s="101">
        <f>IFERROR(J76/$R$16,0)</f>
        <v>8.2676029242016155E-2</v>
      </c>
      <c r="P76" s="120">
        <v>73</v>
      </c>
      <c r="Q76" s="47" t="s">
        <v>34</v>
      </c>
      <c r="R76" s="122">
        <f>'市区町村別_在宅(医科)'!BO79</f>
        <v>3021</v>
      </c>
    </row>
    <row r="77" spans="2:18" ht="13.5" customHeight="1">
      <c r="B77" s="269"/>
      <c r="C77" s="297"/>
      <c r="D77" s="293"/>
      <c r="E77" s="131">
        <v>2</v>
      </c>
      <c r="F77" s="134" t="s">
        <v>239</v>
      </c>
      <c r="G77" s="32" t="s">
        <v>245</v>
      </c>
      <c r="H77" s="152">
        <v>71972997</v>
      </c>
      <c r="I77" s="28">
        <f t="shared" ref="I77" si="127">IFERROR(H77/H81,"-")</f>
        <v>8.8444460905655442E-2</v>
      </c>
      <c r="J77" s="140">
        <v>1523</v>
      </c>
      <c r="K77" s="28">
        <f t="shared" ref="K77" si="128">IFERROR(J77/J81,"-")</f>
        <v>0.6058074781225139</v>
      </c>
      <c r="L77" s="140">
        <f t="shared" si="124"/>
        <v>47257.384766907417</v>
      </c>
      <c r="M77" s="98">
        <f t="shared" ref="M77:M81" si="129">IFERROR(J77/$R$16,0)</f>
        <v>7.3249326664101583E-2</v>
      </c>
      <c r="P77" s="120">
        <v>74</v>
      </c>
      <c r="Q77" s="47" t="s">
        <v>35</v>
      </c>
      <c r="R77" s="122">
        <f>'市区町村別_在宅(医科)'!BO80</f>
        <v>1391</v>
      </c>
    </row>
    <row r="78" spans="2:18" ht="13.5" customHeight="1">
      <c r="B78" s="269"/>
      <c r="C78" s="297"/>
      <c r="D78" s="293"/>
      <c r="E78" s="131">
        <v>3</v>
      </c>
      <c r="F78" s="134" t="s">
        <v>238</v>
      </c>
      <c r="G78" s="33" t="s">
        <v>244</v>
      </c>
      <c r="H78" s="152">
        <v>107244867</v>
      </c>
      <c r="I78" s="28">
        <f t="shared" ref="I78" si="130">IFERROR(H78/H81,"-")</f>
        <v>0.13178851572227451</v>
      </c>
      <c r="J78" s="140">
        <v>1179</v>
      </c>
      <c r="K78" s="28">
        <f t="shared" ref="K78" si="131">IFERROR(J78/J81,"-")</f>
        <v>0.46897374701670647</v>
      </c>
      <c r="L78" s="140">
        <f t="shared" si="124"/>
        <v>90962.567430025447</v>
      </c>
      <c r="M78" s="98">
        <f t="shared" si="129"/>
        <v>5.6704501731435167E-2</v>
      </c>
      <c r="P78" s="110"/>
      <c r="Q78" s="47" t="s">
        <v>164</v>
      </c>
      <c r="R78" s="122">
        <f>'地区別_在宅(医科)'!BO15</f>
        <v>1303145</v>
      </c>
    </row>
    <row r="79" spans="2:18" ht="39" customHeight="1">
      <c r="B79" s="269"/>
      <c r="C79" s="297"/>
      <c r="D79" s="293"/>
      <c r="E79" s="131">
        <v>4</v>
      </c>
      <c r="F79" s="134" t="s">
        <v>250</v>
      </c>
      <c r="G79" s="33" t="s">
        <v>256</v>
      </c>
      <c r="H79" s="152">
        <v>33149959</v>
      </c>
      <c r="I79" s="28">
        <f t="shared" ref="I79" si="132">IFERROR(H79/H81,"-")</f>
        <v>4.0736531407738662E-2</v>
      </c>
      <c r="J79" s="140">
        <v>1012</v>
      </c>
      <c r="K79" s="28">
        <f t="shared" ref="K79" si="133">IFERROR(J79/J81,"-")</f>
        <v>0.40254574383452663</v>
      </c>
      <c r="L79" s="140">
        <f t="shared" si="124"/>
        <v>32756.87648221344</v>
      </c>
      <c r="M79" s="98">
        <f t="shared" si="129"/>
        <v>4.8672566371681415E-2</v>
      </c>
      <c r="P79" s="46"/>
      <c r="Q79" s="46"/>
      <c r="R79" s="46"/>
    </row>
    <row r="80" spans="2:18" ht="29.25" customHeight="1">
      <c r="B80" s="269"/>
      <c r="C80" s="297"/>
      <c r="D80" s="293"/>
      <c r="E80" s="132">
        <v>5</v>
      </c>
      <c r="F80" s="135" t="s">
        <v>261</v>
      </c>
      <c r="G80" s="34" t="s">
        <v>262</v>
      </c>
      <c r="H80" s="153">
        <v>18221741</v>
      </c>
      <c r="I80" s="45">
        <f t="shared" ref="I80" si="134">IFERROR(H80/H81,"-")</f>
        <v>2.239189872150911E-2</v>
      </c>
      <c r="J80" s="141">
        <v>981</v>
      </c>
      <c r="K80" s="45">
        <f t="shared" ref="K80" si="135">IFERROR(J80/J81,"-")</f>
        <v>0.39021479713603818</v>
      </c>
      <c r="L80" s="141">
        <f t="shared" si="124"/>
        <v>18574.659531090725</v>
      </c>
      <c r="M80" s="99">
        <f t="shared" si="129"/>
        <v>4.7181608310888801E-2</v>
      </c>
      <c r="P80" s="46"/>
      <c r="Q80" s="46"/>
      <c r="R80" s="46"/>
    </row>
    <row r="81" spans="2:18" ht="13.5" customHeight="1">
      <c r="B81" s="270"/>
      <c r="C81" s="298"/>
      <c r="D81" s="294"/>
      <c r="E81" s="160" t="s">
        <v>133</v>
      </c>
      <c r="F81" s="35"/>
      <c r="G81" s="36"/>
      <c r="H81" s="154">
        <v>813764890</v>
      </c>
      <c r="I81" s="29" t="s">
        <v>181</v>
      </c>
      <c r="J81" s="192">
        <v>2514</v>
      </c>
      <c r="K81" s="29" t="s">
        <v>116</v>
      </c>
      <c r="L81" s="142">
        <f t="shared" si="124"/>
        <v>323693.27366746223</v>
      </c>
      <c r="M81" s="100">
        <f t="shared" si="129"/>
        <v>0.12091188918814928</v>
      </c>
      <c r="P81" s="46"/>
      <c r="Q81" s="46"/>
      <c r="R81" s="46"/>
    </row>
    <row r="82" spans="2:18" ht="13.5" customHeight="1">
      <c r="B82" s="295">
        <v>14</v>
      </c>
      <c r="C82" s="296" t="s">
        <v>100</v>
      </c>
      <c r="D82" s="299">
        <f>VLOOKUP(C82,'市区町村別_在宅(医科)'!$C$7:$BO$80,65,0)</f>
        <v>15727</v>
      </c>
      <c r="E82" s="130">
        <v>1</v>
      </c>
      <c r="F82" s="133" t="s">
        <v>237</v>
      </c>
      <c r="G82" s="136" t="s">
        <v>243</v>
      </c>
      <c r="H82" s="215">
        <v>94457329</v>
      </c>
      <c r="I82" s="27">
        <f t="shared" ref="I82" si="136">IFERROR(H82/H87,"-")</f>
        <v>0.13357762778742116</v>
      </c>
      <c r="J82" s="139">
        <v>1444</v>
      </c>
      <c r="K82" s="27">
        <f t="shared" ref="K82" si="137">IFERROR(J82/J87,"-")</f>
        <v>0.71133004926108379</v>
      </c>
      <c r="L82" s="139">
        <f t="shared" si="124"/>
        <v>65413.662742382272</v>
      </c>
      <c r="M82" s="101">
        <f>IFERROR(J82/$R$17,0)</f>
        <v>9.1816621097475681E-2</v>
      </c>
      <c r="P82" s="46"/>
      <c r="Q82" s="46"/>
      <c r="R82" s="46"/>
    </row>
    <row r="83" spans="2:18" ht="13.5" customHeight="1">
      <c r="B83" s="269"/>
      <c r="C83" s="297"/>
      <c r="D83" s="293"/>
      <c r="E83" s="131">
        <v>2</v>
      </c>
      <c r="F83" s="134" t="s">
        <v>239</v>
      </c>
      <c r="G83" s="32" t="s">
        <v>245</v>
      </c>
      <c r="H83" s="152">
        <v>57696809</v>
      </c>
      <c r="I83" s="28">
        <f t="shared" ref="I83" si="138">IFERROR(H83/H87,"-")</f>
        <v>8.1592428652348739E-2</v>
      </c>
      <c r="J83" s="140">
        <v>1300</v>
      </c>
      <c r="K83" s="28">
        <f t="shared" ref="K83" si="139">IFERROR(J83/J87,"-")</f>
        <v>0.64039408866995073</v>
      </c>
      <c r="L83" s="140">
        <f t="shared" si="124"/>
        <v>44382.160769230766</v>
      </c>
      <c r="M83" s="98">
        <f t="shared" ref="M83:M87" si="140">IFERROR(J83/$R$17,0)</f>
        <v>8.266039295479112E-2</v>
      </c>
      <c r="P83" s="46"/>
      <c r="Q83" s="46"/>
      <c r="R83" s="46"/>
    </row>
    <row r="84" spans="2:18" ht="13.5" customHeight="1">
      <c r="B84" s="269"/>
      <c r="C84" s="297"/>
      <c r="D84" s="293"/>
      <c r="E84" s="131">
        <v>3</v>
      </c>
      <c r="F84" s="134" t="s">
        <v>238</v>
      </c>
      <c r="G84" s="33" t="s">
        <v>244</v>
      </c>
      <c r="H84" s="152">
        <v>107038567</v>
      </c>
      <c r="I84" s="28">
        <f t="shared" ref="I84" si="141">IFERROR(H84/H87,"-")</f>
        <v>0.15136949152590309</v>
      </c>
      <c r="J84" s="140">
        <v>1096</v>
      </c>
      <c r="K84" s="28">
        <f t="shared" ref="K84" si="142">IFERROR(J84/J87,"-")</f>
        <v>0.5399014778325123</v>
      </c>
      <c r="L84" s="140">
        <f t="shared" si="124"/>
        <v>97662.926094890514</v>
      </c>
      <c r="M84" s="98">
        <f t="shared" si="140"/>
        <v>6.9689069752654667E-2</v>
      </c>
      <c r="P84" s="46"/>
      <c r="Q84" s="46"/>
      <c r="R84" s="46"/>
    </row>
    <row r="85" spans="2:18" ht="13.5" customHeight="1">
      <c r="B85" s="269"/>
      <c r="C85" s="297"/>
      <c r="D85" s="293"/>
      <c r="E85" s="131">
        <v>4</v>
      </c>
      <c r="F85" s="134" t="s">
        <v>242</v>
      </c>
      <c r="G85" s="33" t="s">
        <v>248</v>
      </c>
      <c r="H85" s="152">
        <v>51348822</v>
      </c>
      <c r="I85" s="28">
        <f t="shared" ref="I85" si="143">IFERROR(H85/H87,"-")</f>
        <v>7.2615369342473604E-2</v>
      </c>
      <c r="J85" s="140">
        <v>907</v>
      </c>
      <c r="K85" s="28">
        <f t="shared" ref="K85" si="144">IFERROR(J85/J87,"-")</f>
        <v>0.44679802955665027</v>
      </c>
      <c r="L85" s="140">
        <f t="shared" si="124"/>
        <v>56613.916207276736</v>
      </c>
      <c r="M85" s="98">
        <f t="shared" si="140"/>
        <v>5.767152031538119E-2</v>
      </c>
      <c r="P85" s="46"/>
      <c r="Q85" s="46"/>
      <c r="R85" s="46"/>
    </row>
    <row r="86" spans="2:18" ht="39" customHeight="1">
      <c r="B86" s="269"/>
      <c r="C86" s="297"/>
      <c r="D86" s="293"/>
      <c r="E86" s="132">
        <v>5</v>
      </c>
      <c r="F86" s="135" t="s">
        <v>250</v>
      </c>
      <c r="G86" s="34" t="s">
        <v>256</v>
      </c>
      <c r="H86" s="153">
        <v>40716625</v>
      </c>
      <c r="I86" s="45">
        <f t="shared" ref="I86" si="145">IFERROR(H86/H87,"-")</f>
        <v>5.7579758358507122E-2</v>
      </c>
      <c r="J86" s="141">
        <v>830</v>
      </c>
      <c r="K86" s="45">
        <f t="shared" ref="K86" si="146">IFERROR(J86/J87,"-")</f>
        <v>0.40886699507389163</v>
      </c>
      <c r="L86" s="141">
        <f t="shared" si="124"/>
        <v>49056.174698795177</v>
      </c>
      <c r="M86" s="99">
        <f t="shared" si="140"/>
        <v>5.2775481655751258E-2</v>
      </c>
      <c r="P86" s="46"/>
      <c r="Q86" s="46"/>
      <c r="R86" s="46"/>
    </row>
    <row r="87" spans="2:18" ht="13.5" customHeight="1">
      <c r="B87" s="270"/>
      <c r="C87" s="298"/>
      <c r="D87" s="294"/>
      <c r="E87" s="160" t="s">
        <v>133</v>
      </c>
      <c r="F87" s="35"/>
      <c r="G87" s="36"/>
      <c r="H87" s="154">
        <v>707134350</v>
      </c>
      <c r="I87" s="29" t="s">
        <v>181</v>
      </c>
      <c r="J87" s="192">
        <v>2030</v>
      </c>
      <c r="K87" s="29" t="s">
        <v>116</v>
      </c>
      <c r="L87" s="142">
        <f t="shared" si="124"/>
        <v>348342.04433497536</v>
      </c>
      <c r="M87" s="100">
        <f t="shared" si="140"/>
        <v>0.12907738284478923</v>
      </c>
      <c r="P87" s="46"/>
      <c r="Q87" s="46"/>
      <c r="R87" s="46"/>
    </row>
    <row r="88" spans="2:18" ht="13.5" customHeight="1">
      <c r="B88" s="295">
        <v>15</v>
      </c>
      <c r="C88" s="296" t="s">
        <v>101</v>
      </c>
      <c r="D88" s="299">
        <f>VLOOKUP(C88,'市区町村別_在宅(医科)'!$C$7:$BO$80,65,0)</f>
        <v>25355</v>
      </c>
      <c r="E88" s="130">
        <v>1</v>
      </c>
      <c r="F88" s="133" t="s">
        <v>237</v>
      </c>
      <c r="G88" s="136" t="s">
        <v>243</v>
      </c>
      <c r="H88" s="215">
        <v>145606063</v>
      </c>
      <c r="I88" s="27">
        <f t="shared" ref="I88" si="147">IFERROR(H88/H93,"-")</f>
        <v>0.14981958758298808</v>
      </c>
      <c r="J88" s="139">
        <v>2176</v>
      </c>
      <c r="K88" s="27">
        <f t="shared" ref="K88" si="148">IFERROR(J88/J93,"-")</f>
        <v>0.69967845659163985</v>
      </c>
      <c r="L88" s="139">
        <f t="shared" si="124"/>
        <v>66914.551011029413</v>
      </c>
      <c r="M88" s="101">
        <f>IFERROR(J88/$R$18,0)</f>
        <v>8.5821337014395579E-2</v>
      </c>
      <c r="P88" s="46"/>
      <c r="Q88" s="46"/>
      <c r="R88" s="46"/>
    </row>
    <row r="89" spans="2:18" ht="13.5" customHeight="1">
      <c r="B89" s="269"/>
      <c r="C89" s="297"/>
      <c r="D89" s="293"/>
      <c r="E89" s="131">
        <v>2</v>
      </c>
      <c r="F89" s="134" t="s">
        <v>239</v>
      </c>
      <c r="G89" s="32" t="s">
        <v>245</v>
      </c>
      <c r="H89" s="152">
        <v>88420490</v>
      </c>
      <c r="I89" s="28">
        <f t="shared" ref="I89" si="149">IFERROR(H89/H93,"-")</f>
        <v>9.0979187766966285E-2</v>
      </c>
      <c r="J89" s="140">
        <v>1914</v>
      </c>
      <c r="K89" s="28">
        <f t="shared" ref="K89" si="150">IFERROR(J89/J93,"-")</f>
        <v>0.61543408360128615</v>
      </c>
      <c r="L89" s="140">
        <f t="shared" si="124"/>
        <v>46196.703239289447</v>
      </c>
      <c r="M89" s="98">
        <f t="shared" ref="M89:M93" si="151">IFERROR(J89/$R$18,0)</f>
        <v>7.5488069414316697E-2</v>
      </c>
      <c r="P89" s="46"/>
      <c r="Q89" s="46"/>
      <c r="R89" s="46"/>
    </row>
    <row r="90" spans="2:18" ht="13.5" customHeight="1">
      <c r="B90" s="269"/>
      <c r="C90" s="297"/>
      <c r="D90" s="293"/>
      <c r="E90" s="131">
        <v>3</v>
      </c>
      <c r="F90" s="134" t="s">
        <v>238</v>
      </c>
      <c r="G90" s="33" t="s">
        <v>244</v>
      </c>
      <c r="H90" s="152">
        <v>150940321</v>
      </c>
      <c r="I90" s="28">
        <f t="shared" ref="I90" si="152">IFERROR(H90/H93,"-")</f>
        <v>0.1553082074739143</v>
      </c>
      <c r="J90" s="140">
        <v>1461</v>
      </c>
      <c r="K90" s="28">
        <f t="shared" ref="K90" si="153">IFERROR(J90/J93,"-")</f>
        <v>0.46977491961414791</v>
      </c>
      <c r="L90" s="140">
        <f t="shared" si="124"/>
        <v>103313.01916495551</v>
      </c>
      <c r="M90" s="98">
        <f t="shared" si="151"/>
        <v>5.7621770853874973E-2</v>
      </c>
      <c r="P90" s="46"/>
      <c r="Q90" s="46"/>
      <c r="R90" s="46"/>
    </row>
    <row r="91" spans="2:18" ht="39" customHeight="1">
      <c r="B91" s="269"/>
      <c r="C91" s="297"/>
      <c r="D91" s="293"/>
      <c r="E91" s="131">
        <v>4</v>
      </c>
      <c r="F91" s="134" t="s">
        <v>250</v>
      </c>
      <c r="G91" s="33" t="s">
        <v>256</v>
      </c>
      <c r="H91" s="152">
        <v>42352040</v>
      </c>
      <c r="I91" s="28">
        <f t="shared" ref="I91" si="154">IFERROR(H91/H93,"-")</f>
        <v>4.3577616449242323E-2</v>
      </c>
      <c r="J91" s="140">
        <v>1254</v>
      </c>
      <c r="K91" s="28">
        <f t="shared" ref="K91" si="155">IFERROR(J91/J93,"-")</f>
        <v>0.40321543408360128</v>
      </c>
      <c r="L91" s="140">
        <f t="shared" si="124"/>
        <v>33773.556618819777</v>
      </c>
      <c r="M91" s="98">
        <f t="shared" si="151"/>
        <v>4.9457700650759218E-2</v>
      </c>
      <c r="P91" s="46"/>
      <c r="Q91" s="46"/>
      <c r="R91" s="46"/>
    </row>
    <row r="92" spans="2:18" ht="13.5" customHeight="1">
      <c r="B92" s="269"/>
      <c r="C92" s="297"/>
      <c r="D92" s="293"/>
      <c r="E92" s="132">
        <v>5</v>
      </c>
      <c r="F92" s="135" t="s">
        <v>242</v>
      </c>
      <c r="G92" s="34" t="s">
        <v>248</v>
      </c>
      <c r="H92" s="153">
        <v>70168526</v>
      </c>
      <c r="I92" s="45">
        <f t="shared" ref="I92" si="156">IFERROR(H92/H93,"-")</f>
        <v>7.2199051399571015E-2</v>
      </c>
      <c r="J92" s="141">
        <v>1214</v>
      </c>
      <c r="K92" s="45">
        <f t="shared" ref="K92" si="157">IFERROR(J92/J93,"-")</f>
        <v>0.39035369774919615</v>
      </c>
      <c r="L92" s="141">
        <f t="shared" si="124"/>
        <v>57799.44481054366</v>
      </c>
      <c r="M92" s="99">
        <f t="shared" si="151"/>
        <v>4.7880102543876944E-2</v>
      </c>
      <c r="P92" s="46"/>
      <c r="Q92" s="46"/>
      <c r="R92" s="46"/>
    </row>
    <row r="93" spans="2:18" ht="13.5" customHeight="1">
      <c r="B93" s="270"/>
      <c r="C93" s="298"/>
      <c r="D93" s="294"/>
      <c r="E93" s="160" t="s">
        <v>133</v>
      </c>
      <c r="F93" s="35"/>
      <c r="G93" s="36"/>
      <c r="H93" s="154">
        <v>971876010</v>
      </c>
      <c r="I93" s="29" t="s">
        <v>181</v>
      </c>
      <c r="J93" s="192">
        <v>3110</v>
      </c>
      <c r="K93" s="29" t="s">
        <v>116</v>
      </c>
      <c r="L93" s="142">
        <f t="shared" si="124"/>
        <v>312500.32475884247</v>
      </c>
      <c r="M93" s="100">
        <f t="shared" si="151"/>
        <v>0.12265825281009662</v>
      </c>
      <c r="P93" s="46"/>
      <c r="Q93" s="46"/>
      <c r="R93" s="46"/>
    </row>
    <row r="94" spans="2:18" ht="13.5" customHeight="1">
      <c r="B94" s="295">
        <v>16</v>
      </c>
      <c r="C94" s="296" t="s">
        <v>63</v>
      </c>
      <c r="D94" s="299">
        <f>VLOOKUP(C94,'市区町村別_在宅(医科)'!$C$7:$BO$80,65,0)</f>
        <v>16971</v>
      </c>
      <c r="E94" s="130">
        <v>1</v>
      </c>
      <c r="F94" s="133" t="s">
        <v>237</v>
      </c>
      <c r="G94" s="136" t="s">
        <v>243</v>
      </c>
      <c r="H94" s="215">
        <v>95915792</v>
      </c>
      <c r="I94" s="27">
        <f t="shared" ref="I94" si="158">IFERROR(H94/H99,"-")</f>
        <v>0.13991399871212792</v>
      </c>
      <c r="J94" s="139">
        <v>1517</v>
      </c>
      <c r="K94" s="27">
        <f t="shared" ref="K94" si="159">IFERROR(J94/J99,"-")</f>
        <v>0.68487584650112865</v>
      </c>
      <c r="L94" s="139">
        <f t="shared" si="124"/>
        <v>63227.285431773234</v>
      </c>
      <c r="M94" s="101">
        <f>IFERROR(J94/$R$19,0)</f>
        <v>8.9387779152672209E-2</v>
      </c>
      <c r="P94" s="46"/>
      <c r="Q94" s="46"/>
      <c r="R94" s="46"/>
    </row>
    <row r="95" spans="2:18" ht="13.5" customHeight="1">
      <c r="B95" s="269"/>
      <c r="C95" s="297"/>
      <c r="D95" s="293"/>
      <c r="E95" s="131">
        <v>2</v>
      </c>
      <c r="F95" s="134" t="s">
        <v>239</v>
      </c>
      <c r="G95" s="32" t="s">
        <v>245</v>
      </c>
      <c r="H95" s="152">
        <v>64586204</v>
      </c>
      <c r="I95" s="28">
        <f t="shared" ref="I95" si="160">IFERROR(H95/H99,"-")</f>
        <v>9.4212995324870291E-2</v>
      </c>
      <c r="J95" s="140">
        <v>1346</v>
      </c>
      <c r="K95" s="28">
        <f t="shared" ref="K95" si="161">IFERROR(J95/J99,"-")</f>
        <v>0.60767494356659146</v>
      </c>
      <c r="L95" s="140">
        <f t="shared" si="124"/>
        <v>47983.806835066862</v>
      </c>
      <c r="M95" s="98">
        <f t="shared" ref="M95:M99" si="162">IFERROR(J95/$R$19,0)</f>
        <v>7.9311767132166644E-2</v>
      </c>
      <c r="P95" s="46"/>
      <c r="Q95" s="46"/>
      <c r="R95" s="46"/>
    </row>
    <row r="96" spans="2:18" ht="13.5" customHeight="1">
      <c r="B96" s="269"/>
      <c r="C96" s="297"/>
      <c r="D96" s="293"/>
      <c r="E96" s="131">
        <v>3</v>
      </c>
      <c r="F96" s="134" t="s">
        <v>238</v>
      </c>
      <c r="G96" s="33" t="s">
        <v>244</v>
      </c>
      <c r="H96" s="152">
        <v>116052678</v>
      </c>
      <c r="I96" s="28">
        <f t="shared" ref="I96" si="163">IFERROR(H96/H99,"-")</f>
        <v>0.16928801714144209</v>
      </c>
      <c r="J96" s="140">
        <v>1107</v>
      </c>
      <c r="K96" s="28">
        <f t="shared" ref="K96" si="164">IFERROR(J96/J99,"-")</f>
        <v>0.4997742663656885</v>
      </c>
      <c r="L96" s="140">
        <f t="shared" si="124"/>
        <v>104835.30081300813</v>
      </c>
      <c r="M96" s="98">
        <f t="shared" si="162"/>
        <v>6.5228919922220255E-2</v>
      </c>
      <c r="P96" s="46"/>
      <c r="Q96" s="46"/>
      <c r="R96" s="46"/>
    </row>
    <row r="97" spans="2:18" ht="13.5" customHeight="1">
      <c r="B97" s="269"/>
      <c r="C97" s="297"/>
      <c r="D97" s="293"/>
      <c r="E97" s="131">
        <v>4</v>
      </c>
      <c r="F97" s="134" t="s">
        <v>242</v>
      </c>
      <c r="G97" s="33" t="s">
        <v>248</v>
      </c>
      <c r="H97" s="152">
        <v>43953090</v>
      </c>
      <c r="I97" s="28">
        <f t="shared" ref="I97" si="165">IFERROR(H97/H99,"-")</f>
        <v>6.411512066390529E-2</v>
      </c>
      <c r="J97" s="140">
        <v>873</v>
      </c>
      <c r="K97" s="28">
        <f t="shared" ref="K97" si="166">IFERROR(J97/J99,"-")</f>
        <v>0.39413092550790069</v>
      </c>
      <c r="L97" s="140">
        <f t="shared" si="124"/>
        <v>50347.182130584195</v>
      </c>
      <c r="M97" s="98">
        <f t="shared" si="162"/>
        <v>5.1440692946791586E-2</v>
      </c>
      <c r="P97" s="46"/>
      <c r="Q97" s="46"/>
      <c r="R97" s="46"/>
    </row>
    <row r="98" spans="2:18" ht="39" customHeight="1">
      <c r="B98" s="269"/>
      <c r="C98" s="297"/>
      <c r="D98" s="293"/>
      <c r="E98" s="132">
        <v>5</v>
      </c>
      <c r="F98" s="135" t="s">
        <v>250</v>
      </c>
      <c r="G98" s="34" t="s">
        <v>256</v>
      </c>
      <c r="H98" s="153">
        <v>31274196</v>
      </c>
      <c r="I98" s="45">
        <f t="shared" ref="I98" si="167">IFERROR(H98/H99,"-")</f>
        <v>4.5620202133834602E-2</v>
      </c>
      <c r="J98" s="141">
        <v>873</v>
      </c>
      <c r="K98" s="45">
        <f t="shared" ref="K98" si="168">IFERROR(J98/J99,"-")</f>
        <v>0.39413092550790069</v>
      </c>
      <c r="L98" s="141">
        <f t="shared" si="124"/>
        <v>35823.821305841928</v>
      </c>
      <c r="M98" s="99">
        <f t="shared" si="162"/>
        <v>5.1440692946791586E-2</v>
      </c>
      <c r="P98" s="46"/>
      <c r="Q98" s="46"/>
      <c r="R98" s="46"/>
    </row>
    <row r="99" spans="2:18" ht="13.5" customHeight="1">
      <c r="B99" s="270"/>
      <c r="C99" s="298"/>
      <c r="D99" s="294"/>
      <c r="E99" s="160" t="s">
        <v>133</v>
      </c>
      <c r="F99" s="35"/>
      <c r="G99" s="36"/>
      <c r="H99" s="154">
        <v>685533920</v>
      </c>
      <c r="I99" s="29" t="s">
        <v>181</v>
      </c>
      <c r="J99" s="192">
        <v>2215</v>
      </c>
      <c r="K99" s="29" t="s">
        <v>116</v>
      </c>
      <c r="L99" s="142">
        <f t="shared" si="124"/>
        <v>309496.12641083519</v>
      </c>
      <c r="M99" s="100">
        <f t="shared" si="162"/>
        <v>0.13051676389134406</v>
      </c>
      <c r="P99" s="46"/>
      <c r="Q99" s="46"/>
      <c r="R99" s="46"/>
    </row>
    <row r="100" spans="2:18" ht="13.5" customHeight="1">
      <c r="B100" s="295">
        <v>17</v>
      </c>
      <c r="C100" s="296" t="s">
        <v>102</v>
      </c>
      <c r="D100" s="299">
        <f>VLOOKUP(C100,'市区町村別_在宅(医科)'!$C$7:$BO$80,65,0)</f>
        <v>23970</v>
      </c>
      <c r="E100" s="130">
        <v>1</v>
      </c>
      <c r="F100" s="133" t="s">
        <v>237</v>
      </c>
      <c r="G100" s="136" t="s">
        <v>243</v>
      </c>
      <c r="H100" s="215">
        <v>147187057</v>
      </c>
      <c r="I100" s="27">
        <f t="shared" ref="I100" si="169">IFERROR(H100/H105,"-")</f>
        <v>0.14700403991039235</v>
      </c>
      <c r="J100" s="139">
        <v>2325</v>
      </c>
      <c r="K100" s="27">
        <f t="shared" ref="K100" si="170">IFERROR(J100/J105,"-")</f>
        <v>0.73090223200251492</v>
      </c>
      <c r="L100" s="139">
        <f t="shared" si="124"/>
        <v>63306.26107526882</v>
      </c>
      <c r="M100" s="101">
        <f>IFERROR(J100/$R$20,0)</f>
        <v>9.6996245306633297E-2</v>
      </c>
      <c r="P100" s="46"/>
      <c r="Q100" s="46"/>
      <c r="R100" s="46"/>
    </row>
    <row r="101" spans="2:18" ht="13.5" customHeight="1">
      <c r="B101" s="269"/>
      <c r="C101" s="297"/>
      <c r="D101" s="293"/>
      <c r="E101" s="131">
        <v>2</v>
      </c>
      <c r="F101" s="134" t="s">
        <v>239</v>
      </c>
      <c r="G101" s="32" t="s">
        <v>245</v>
      </c>
      <c r="H101" s="152">
        <v>82403170</v>
      </c>
      <c r="I101" s="28">
        <f t="shared" ref="I101" si="171">IFERROR(H101/H105,"-")</f>
        <v>8.2300707265468634E-2</v>
      </c>
      <c r="J101" s="140">
        <v>2019</v>
      </c>
      <c r="K101" s="28">
        <f t="shared" ref="K101" si="172">IFERROR(J101/J105,"-")</f>
        <v>0.63470606727444201</v>
      </c>
      <c r="L101" s="140">
        <f t="shared" si="124"/>
        <v>40813.853392768695</v>
      </c>
      <c r="M101" s="98">
        <f t="shared" ref="M101:M105" si="173">IFERROR(J101/$R$20,0)</f>
        <v>8.4230287859824782E-2</v>
      </c>
      <c r="P101" s="46"/>
      <c r="Q101" s="46"/>
      <c r="R101" s="46"/>
    </row>
    <row r="102" spans="2:18" ht="13.5" customHeight="1">
      <c r="B102" s="269"/>
      <c r="C102" s="297"/>
      <c r="D102" s="293"/>
      <c r="E102" s="131">
        <v>3</v>
      </c>
      <c r="F102" s="134" t="s">
        <v>238</v>
      </c>
      <c r="G102" s="33" t="s">
        <v>244</v>
      </c>
      <c r="H102" s="152">
        <v>154277212</v>
      </c>
      <c r="I102" s="28">
        <f t="shared" ref="I102" si="174">IFERROR(H102/H105,"-")</f>
        <v>0.1540853787851201</v>
      </c>
      <c r="J102" s="140">
        <v>1671</v>
      </c>
      <c r="K102" s="28">
        <f t="shared" ref="K102" si="175">IFERROR(J102/J105,"-")</f>
        <v>0.52530650738761397</v>
      </c>
      <c r="L102" s="140">
        <f t="shared" si="124"/>
        <v>92326.278874925192</v>
      </c>
      <c r="M102" s="98">
        <f t="shared" si="173"/>
        <v>6.9712140175219026E-2</v>
      </c>
      <c r="P102" s="46"/>
      <c r="Q102" s="46"/>
      <c r="R102" s="46"/>
    </row>
    <row r="103" spans="2:18" ht="13.5" customHeight="1">
      <c r="B103" s="269"/>
      <c r="C103" s="297"/>
      <c r="D103" s="293"/>
      <c r="E103" s="131">
        <v>4</v>
      </c>
      <c r="F103" s="134" t="s">
        <v>242</v>
      </c>
      <c r="G103" s="33" t="s">
        <v>248</v>
      </c>
      <c r="H103" s="152">
        <v>78622446</v>
      </c>
      <c r="I103" s="28">
        <f t="shared" ref="I103" si="176">IFERROR(H103/H105,"-")</f>
        <v>7.8524684338492259E-2</v>
      </c>
      <c r="J103" s="140">
        <v>1395</v>
      </c>
      <c r="K103" s="28">
        <f t="shared" ref="K103" si="177">IFERROR(J103/J105,"-")</f>
        <v>0.43854133920150895</v>
      </c>
      <c r="L103" s="140">
        <f t="shared" si="124"/>
        <v>56360.176344086023</v>
      </c>
      <c r="M103" s="98">
        <f t="shared" si="173"/>
        <v>5.8197747183979978E-2</v>
      </c>
      <c r="P103" s="46"/>
      <c r="Q103" s="46"/>
      <c r="R103" s="46"/>
    </row>
    <row r="104" spans="2:18" ht="39" customHeight="1">
      <c r="B104" s="269"/>
      <c r="C104" s="297"/>
      <c r="D104" s="293"/>
      <c r="E104" s="132">
        <v>5</v>
      </c>
      <c r="F104" s="135" t="s">
        <v>250</v>
      </c>
      <c r="G104" s="34" t="s">
        <v>256</v>
      </c>
      <c r="H104" s="153">
        <v>44655624</v>
      </c>
      <c r="I104" s="45">
        <f t="shared" ref="I104" si="178">IFERROR(H104/H105,"-")</f>
        <v>4.4600097770277958E-2</v>
      </c>
      <c r="J104" s="141">
        <v>1299</v>
      </c>
      <c r="K104" s="45">
        <f t="shared" ref="K104" si="179">IFERROR(J104/J105,"-")</f>
        <v>0.40836215026721157</v>
      </c>
      <c r="L104" s="141">
        <f t="shared" si="124"/>
        <v>34376.923787528867</v>
      </c>
      <c r="M104" s="99">
        <f t="shared" si="173"/>
        <v>5.4192740926157695E-2</v>
      </c>
      <c r="P104" s="46"/>
      <c r="Q104" s="46"/>
      <c r="R104" s="46"/>
    </row>
    <row r="105" spans="2:18" ht="13.5" customHeight="1">
      <c r="B105" s="270"/>
      <c r="C105" s="298"/>
      <c r="D105" s="294"/>
      <c r="E105" s="160" t="s">
        <v>133</v>
      </c>
      <c r="F105" s="35"/>
      <c r="G105" s="36"/>
      <c r="H105" s="154">
        <v>1001244980</v>
      </c>
      <c r="I105" s="29" t="s">
        <v>181</v>
      </c>
      <c r="J105" s="192">
        <v>3181</v>
      </c>
      <c r="K105" s="29" t="s">
        <v>116</v>
      </c>
      <c r="L105" s="142">
        <f t="shared" si="124"/>
        <v>314757.93146809179</v>
      </c>
      <c r="M105" s="100">
        <f t="shared" si="173"/>
        <v>0.1327075511055486</v>
      </c>
      <c r="P105" s="46"/>
      <c r="Q105" s="46"/>
      <c r="R105" s="46"/>
    </row>
    <row r="106" spans="2:18" ht="13.5" customHeight="1">
      <c r="B106" s="295">
        <v>18</v>
      </c>
      <c r="C106" s="296" t="s">
        <v>64</v>
      </c>
      <c r="D106" s="299">
        <f>VLOOKUP(C106,'市区町村別_在宅(医科)'!$C$7:$BO$80,65,0)</f>
        <v>21661</v>
      </c>
      <c r="E106" s="130">
        <v>1</v>
      </c>
      <c r="F106" s="133" t="s">
        <v>237</v>
      </c>
      <c r="G106" s="136" t="s">
        <v>243</v>
      </c>
      <c r="H106" s="215">
        <v>140487318</v>
      </c>
      <c r="I106" s="27">
        <f t="shared" ref="I106" si="180">IFERROR(H106/H111,"-")</f>
        <v>0.1403882979218268</v>
      </c>
      <c r="J106" s="139">
        <v>2164</v>
      </c>
      <c r="K106" s="27">
        <f t="shared" ref="K106" si="181">IFERROR(J106/J111,"-")</f>
        <v>0.73231810490693738</v>
      </c>
      <c r="L106" s="139">
        <f t="shared" si="124"/>
        <v>64920.20240295749</v>
      </c>
      <c r="M106" s="101">
        <f>IFERROR(J106/$R$21,0)</f>
        <v>9.9903051567332993E-2</v>
      </c>
      <c r="P106" s="46"/>
      <c r="Q106" s="46"/>
      <c r="R106" s="46"/>
    </row>
    <row r="107" spans="2:18" ht="13.5" customHeight="1">
      <c r="B107" s="269"/>
      <c r="C107" s="297"/>
      <c r="D107" s="293"/>
      <c r="E107" s="131">
        <v>2</v>
      </c>
      <c r="F107" s="134" t="s">
        <v>239</v>
      </c>
      <c r="G107" s="32" t="s">
        <v>245</v>
      </c>
      <c r="H107" s="152">
        <v>91587140</v>
      </c>
      <c r="I107" s="28">
        <f t="shared" ref="I107" si="182">IFERROR(H107/H111,"-")</f>
        <v>9.1522586374152726E-2</v>
      </c>
      <c r="J107" s="140">
        <v>1871</v>
      </c>
      <c r="K107" s="28">
        <f t="shared" ref="K107" si="183">IFERROR(J107/J111,"-")</f>
        <v>0.63316412859560067</v>
      </c>
      <c r="L107" s="140">
        <f t="shared" si="124"/>
        <v>48950.903260288615</v>
      </c>
      <c r="M107" s="98">
        <f t="shared" ref="M107:M111" si="184">IFERROR(J107/$R$21,0)</f>
        <v>8.6376436914269883E-2</v>
      </c>
      <c r="P107" s="46"/>
      <c r="Q107" s="46"/>
      <c r="R107" s="46"/>
    </row>
    <row r="108" spans="2:18" ht="13.5" customHeight="1">
      <c r="B108" s="269"/>
      <c r="C108" s="297"/>
      <c r="D108" s="293"/>
      <c r="E108" s="131">
        <v>3</v>
      </c>
      <c r="F108" s="134" t="s">
        <v>238</v>
      </c>
      <c r="G108" s="33" t="s">
        <v>244</v>
      </c>
      <c r="H108" s="152">
        <v>137524078</v>
      </c>
      <c r="I108" s="28">
        <f t="shared" ref="I108" si="185">IFERROR(H108/H111,"-")</f>
        <v>0.13742714651075158</v>
      </c>
      <c r="J108" s="140">
        <v>1470</v>
      </c>
      <c r="K108" s="28">
        <f t="shared" ref="K108" si="186">IFERROR(J108/J111,"-")</f>
        <v>0.49746192893401014</v>
      </c>
      <c r="L108" s="140">
        <f t="shared" si="124"/>
        <v>93553.79455782313</v>
      </c>
      <c r="M108" s="98">
        <f t="shared" si="184"/>
        <v>6.786390286690365E-2</v>
      </c>
      <c r="P108" s="46"/>
      <c r="Q108" s="46"/>
      <c r="R108" s="46"/>
    </row>
    <row r="109" spans="2:18" ht="39" customHeight="1">
      <c r="B109" s="269"/>
      <c r="C109" s="297"/>
      <c r="D109" s="293"/>
      <c r="E109" s="131">
        <v>4</v>
      </c>
      <c r="F109" s="134" t="s">
        <v>250</v>
      </c>
      <c r="G109" s="33" t="s">
        <v>256</v>
      </c>
      <c r="H109" s="152">
        <v>48191395</v>
      </c>
      <c r="I109" s="28">
        <f t="shared" ref="I109" si="187">IFERROR(H109/H111,"-")</f>
        <v>4.8157428121223256E-2</v>
      </c>
      <c r="J109" s="140">
        <v>1293</v>
      </c>
      <c r="K109" s="28">
        <f t="shared" ref="K109" si="188">IFERROR(J109/J111,"-")</f>
        <v>0.43756345177664974</v>
      </c>
      <c r="L109" s="140">
        <f t="shared" si="124"/>
        <v>37270.993812838358</v>
      </c>
      <c r="M109" s="98">
        <f t="shared" si="184"/>
        <v>5.9692534970684642E-2</v>
      </c>
      <c r="P109" s="46"/>
      <c r="Q109" s="46"/>
      <c r="R109" s="46"/>
    </row>
    <row r="110" spans="2:18" ht="13.5" customHeight="1">
      <c r="B110" s="269"/>
      <c r="C110" s="297"/>
      <c r="D110" s="293"/>
      <c r="E110" s="132">
        <v>5</v>
      </c>
      <c r="F110" s="135" t="s">
        <v>241</v>
      </c>
      <c r="G110" s="34" t="s">
        <v>247</v>
      </c>
      <c r="H110" s="153">
        <v>68732224</v>
      </c>
      <c r="I110" s="45">
        <f t="shared" ref="I110" si="189">IFERROR(H110/H111,"-")</f>
        <v>6.8683779269967507E-2</v>
      </c>
      <c r="J110" s="141">
        <v>1188</v>
      </c>
      <c r="K110" s="45">
        <f t="shared" ref="K110" si="190">IFERROR(J110/J111,"-")</f>
        <v>0.40203045685279187</v>
      </c>
      <c r="L110" s="141">
        <f t="shared" si="124"/>
        <v>57855.407407407409</v>
      </c>
      <c r="M110" s="99">
        <f t="shared" si="184"/>
        <v>5.4845113337334377E-2</v>
      </c>
      <c r="P110" s="46"/>
      <c r="Q110" s="46"/>
      <c r="R110" s="46"/>
    </row>
    <row r="111" spans="2:18" ht="13.5" customHeight="1">
      <c r="B111" s="270"/>
      <c r="C111" s="298"/>
      <c r="D111" s="294"/>
      <c r="E111" s="160" t="s">
        <v>133</v>
      </c>
      <c r="F111" s="35"/>
      <c r="G111" s="36"/>
      <c r="H111" s="154">
        <v>1000705330</v>
      </c>
      <c r="I111" s="29" t="s">
        <v>181</v>
      </c>
      <c r="J111" s="192">
        <v>2955</v>
      </c>
      <c r="K111" s="29" t="s">
        <v>116</v>
      </c>
      <c r="L111" s="142">
        <f t="shared" si="124"/>
        <v>338648.16582064296</v>
      </c>
      <c r="M111" s="100">
        <f t="shared" si="184"/>
        <v>0.13642029453857163</v>
      </c>
      <c r="P111" s="46"/>
      <c r="Q111" s="46"/>
      <c r="R111" s="46"/>
    </row>
    <row r="112" spans="2:18" ht="13.5" customHeight="1">
      <c r="B112" s="295">
        <v>19</v>
      </c>
      <c r="C112" s="296" t="s">
        <v>103</v>
      </c>
      <c r="D112" s="299">
        <f>VLOOKUP(C112,'市区町村別_在宅(医科)'!$C$7:$BO$80,65,0)</f>
        <v>15098</v>
      </c>
      <c r="E112" s="130">
        <v>1</v>
      </c>
      <c r="F112" s="133" t="s">
        <v>237</v>
      </c>
      <c r="G112" s="136" t="s">
        <v>243</v>
      </c>
      <c r="H112" s="215">
        <v>67299494</v>
      </c>
      <c r="I112" s="27">
        <f t="shared" ref="I112" si="191">IFERROR(H112/H117,"-")</f>
        <v>0.13734353204139513</v>
      </c>
      <c r="J112" s="139">
        <v>1111</v>
      </c>
      <c r="K112" s="27">
        <f t="shared" ref="K112" si="192">IFERROR(J112/J117,"-")</f>
        <v>0.66288782816229119</v>
      </c>
      <c r="L112" s="139">
        <f t="shared" si="124"/>
        <v>60575.602160216018</v>
      </c>
      <c r="M112" s="27">
        <f>IFERROR(J112/$R$22,0)</f>
        <v>7.3585905417936151E-2</v>
      </c>
      <c r="P112" s="46"/>
      <c r="Q112" s="46"/>
      <c r="R112" s="46"/>
    </row>
    <row r="113" spans="2:18" ht="13.5" customHeight="1">
      <c r="B113" s="269"/>
      <c r="C113" s="297"/>
      <c r="D113" s="293"/>
      <c r="E113" s="131">
        <v>2</v>
      </c>
      <c r="F113" s="134" t="s">
        <v>239</v>
      </c>
      <c r="G113" s="32" t="s">
        <v>245</v>
      </c>
      <c r="H113" s="152">
        <v>42923323</v>
      </c>
      <c r="I113" s="28">
        <f t="shared" ref="I113" si="193">IFERROR(H113/H117,"-")</f>
        <v>8.7597104188831681E-2</v>
      </c>
      <c r="J113" s="140">
        <v>966</v>
      </c>
      <c r="K113" s="28">
        <f t="shared" ref="K113" si="194">IFERROR(J113/J117,"-")</f>
        <v>0.57637231503579955</v>
      </c>
      <c r="L113" s="140">
        <f t="shared" si="124"/>
        <v>44434.081780538305</v>
      </c>
      <c r="M113" s="98">
        <f t="shared" ref="M113:M117" si="195">IFERROR(J113/$R$22,0)</f>
        <v>6.3981984368790573E-2</v>
      </c>
      <c r="P113" s="46"/>
      <c r="Q113" s="46"/>
      <c r="R113" s="46"/>
    </row>
    <row r="114" spans="2:18" ht="13.5" customHeight="1">
      <c r="B114" s="269"/>
      <c r="C114" s="297"/>
      <c r="D114" s="293"/>
      <c r="E114" s="131">
        <v>3</v>
      </c>
      <c r="F114" s="134" t="s">
        <v>238</v>
      </c>
      <c r="G114" s="33" t="s">
        <v>244</v>
      </c>
      <c r="H114" s="152">
        <v>66672209</v>
      </c>
      <c r="I114" s="28">
        <f t="shared" ref="I114" si="196">IFERROR(H114/H117,"-")</f>
        <v>0.13606338070033769</v>
      </c>
      <c r="J114" s="140">
        <v>731</v>
      </c>
      <c r="K114" s="28">
        <f t="shared" ref="K114" si="197">IFERROR(J114/J117,"-")</f>
        <v>0.43615751789976132</v>
      </c>
      <c r="L114" s="140">
        <f t="shared" si="124"/>
        <v>91206.852257181949</v>
      </c>
      <c r="M114" s="98">
        <f t="shared" si="195"/>
        <v>4.8417008875347729E-2</v>
      </c>
      <c r="P114" s="46"/>
      <c r="Q114" s="46"/>
      <c r="R114" s="46"/>
    </row>
    <row r="115" spans="2:18" ht="39" customHeight="1">
      <c r="B115" s="269"/>
      <c r="C115" s="297"/>
      <c r="D115" s="293"/>
      <c r="E115" s="131">
        <v>4</v>
      </c>
      <c r="F115" s="134" t="s">
        <v>250</v>
      </c>
      <c r="G115" s="33" t="s">
        <v>256</v>
      </c>
      <c r="H115" s="152">
        <v>25009634</v>
      </c>
      <c r="I115" s="28">
        <f t="shared" ref="I115" si="198">IFERROR(H115/H117,"-")</f>
        <v>5.1039187138948845E-2</v>
      </c>
      <c r="J115" s="140">
        <v>702</v>
      </c>
      <c r="K115" s="28">
        <f t="shared" ref="K115" si="199">IFERROR(J115/J117,"-")</f>
        <v>0.41885441527446299</v>
      </c>
      <c r="L115" s="140">
        <f t="shared" si="124"/>
        <v>35626.259259259263</v>
      </c>
      <c r="M115" s="98">
        <f t="shared" si="195"/>
        <v>4.6496224665518615E-2</v>
      </c>
      <c r="P115" s="46"/>
      <c r="Q115" s="46"/>
      <c r="R115" s="46"/>
    </row>
    <row r="116" spans="2:18" ht="13.5" customHeight="1">
      <c r="B116" s="269"/>
      <c r="C116" s="297"/>
      <c r="D116" s="293"/>
      <c r="E116" s="132">
        <v>5</v>
      </c>
      <c r="F116" s="135" t="s">
        <v>242</v>
      </c>
      <c r="G116" s="34" t="s">
        <v>248</v>
      </c>
      <c r="H116" s="153">
        <v>36816063</v>
      </c>
      <c r="I116" s="45">
        <f t="shared" ref="I116" si="200">IFERROR(H116/H117,"-")</f>
        <v>7.5133523712355418E-2</v>
      </c>
      <c r="J116" s="141">
        <v>636</v>
      </c>
      <c r="K116" s="45">
        <f t="shared" ref="K116" si="201">IFERROR(J116/J117,"-")</f>
        <v>0.37947494033412887</v>
      </c>
      <c r="L116" s="141">
        <f t="shared" si="124"/>
        <v>57886.891509433961</v>
      </c>
      <c r="M116" s="99">
        <f t="shared" si="195"/>
        <v>4.2124784739700626E-2</v>
      </c>
      <c r="P116" s="46"/>
      <c r="Q116" s="46"/>
      <c r="R116" s="46"/>
    </row>
    <row r="117" spans="2:18" ht="13.5" customHeight="1">
      <c r="B117" s="270"/>
      <c r="C117" s="298"/>
      <c r="D117" s="294"/>
      <c r="E117" s="160" t="s">
        <v>133</v>
      </c>
      <c r="F117" s="35"/>
      <c r="G117" s="36"/>
      <c r="H117" s="154">
        <v>490008470</v>
      </c>
      <c r="I117" s="29" t="s">
        <v>181</v>
      </c>
      <c r="J117" s="192">
        <v>1676</v>
      </c>
      <c r="K117" s="29" t="s">
        <v>116</v>
      </c>
      <c r="L117" s="142">
        <f t="shared" si="124"/>
        <v>292367.82219570404</v>
      </c>
      <c r="M117" s="100">
        <f t="shared" si="195"/>
        <v>0.11100808054046894</v>
      </c>
      <c r="P117" s="46"/>
      <c r="Q117" s="46"/>
      <c r="R117" s="46"/>
    </row>
    <row r="118" spans="2:18" ht="13.5" customHeight="1">
      <c r="B118" s="295">
        <v>20</v>
      </c>
      <c r="C118" s="296" t="s">
        <v>104</v>
      </c>
      <c r="D118" s="299">
        <f>VLOOKUP(C118,'市区町村別_在宅(医科)'!$C$7:$BO$80,65,0)</f>
        <v>22649</v>
      </c>
      <c r="E118" s="130">
        <v>1</v>
      </c>
      <c r="F118" s="133" t="s">
        <v>237</v>
      </c>
      <c r="G118" s="136" t="s">
        <v>243</v>
      </c>
      <c r="H118" s="215">
        <v>118475103</v>
      </c>
      <c r="I118" s="27">
        <f t="shared" ref="I118" si="202">IFERROR(H118/H123,"-")</f>
        <v>0.15309186306245512</v>
      </c>
      <c r="J118" s="139">
        <v>1748</v>
      </c>
      <c r="K118" s="27">
        <f t="shared" ref="K118" si="203">IFERROR(J118/J123,"-")</f>
        <v>0.6783081102056655</v>
      </c>
      <c r="L118" s="139">
        <f t="shared" si="124"/>
        <v>67777.518878718533</v>
      </c>
      <c r="M118" s="27">
        <f>IFERROR(J118/$R$23,0)</f>
        <v>7.7177800344386066E-2</v>
      </c>
      <c r="P118" s="46"/>
      <c r="Q118" s="46"/>
      <c r="R118" s="46"/>
    </row>
    <row r="119" spans="2:18" ht="13.5" customHeight="1">
      <c r="B119" s="269"/>
      <c r="C119" s="297"/>
      <c r="D119" s="293"/>
      <c r="E119" s="131">
        <v>2</v>
      </c>
      <c r="F119" s="134" t="s">
        <v>239</v>
      </c>
      <c r="G119" s="32" t="s">
        <v>245</v>
      </c>
      <c r="H119" s="152">
        <v>61819131</v>
      </c>
      <c r="I119" s="28">
        <f t="shared" ref="I119" si="204">IFERROR(H119/H123,"-")</f>
        <v>7.9881812279935085E-2</v>
      </c>
      <c r="J119" s="140">
        <v>1474</v>
      </c>
      <c r="K119" s="28">
        <f t="shared" ref="K119" si="205">IFERROR(J119/J123,"-")</f>
        <v>0.57198292588280952</v>
      </c>
      <c r="L119" s="140">
        <f t="shared" si="124"/>
        <v>41939.708955223883</v>
      </c>
      <c r="M119" s="98">
        <f t="shared" ref="M119:M123" si="206">IFERROR(J119/$R$23,0)</f>
        <v>6.5080135988343862E-2</v>
      </c>
      <c r="P119" s="46"/>
      <c r="Q119" s="46"/>
      <c r="R119" s="46"/>
    </row>
    <row r="120" spans="2:18" ht="13.5" customHeight="1">
      <c r="B120" s="269"/>
      <c r="C120" s="297"/>
      <c r="D120" s="293"/>
      <c r="E120" s="131">
        <v>3</v>
      </c>
      <c r="F120" s="134" t="s">
        <v>238</v>
      </c>
      <c r="G120" s="33" t="s">
        <v>244</v>
      </c>
      <c r="H120" s="152">
        <v>119726166</v>
      </c>
      <c r="I120" s="28">
        <f t="shared" ref="I120" si="207">IFERROR(H120/H123,"-")</f>
        <v>0.15470846908877361</v>
      </c>
      <c r="J120" s="140">
        <v>1238</v>
      </c>
      <c r="K120" s="28">
        <f t="shared" ref="K120" si="208">IFERROR(J120/J123,"-")</f>
        <v>0.4804035700426853</v>
      </c>
      <c r="L120" s="140">
        <f t="shared" si="124"/>
        <v>96709.342487883681</v>
      </c>
      <c r="M120" s="98">
        <f t="shared" si="206"/>
        <v>5.4660249900657869E-2</v>
      </c>
      <c r="P120" s="46"/>
      <c r="Q120" s="46"/>
      <c r="R120" s="46"/>
    </row>
    <row r="121" spans="2:18" ht="39" customHeight="1">
      <c r="B121" s="269"/>
      <c r="C121" s="297"/>
      <c r="D121" s="293"/>
      <c r="E121" s="131">
        <v>4</v>
      </c>
      <c r="F121" s="134" t="s">
        <v>250</v>
      </c>
      <c r="G121" s="33" t="s">
        <v>256</v>
      </c>
      <c r="H121" s="152">
        <v>34842207</v>
      </c>
      <c r="I121" s="28">
        <f t="shared" ref="I121" si="209">IFERROR(H121/H123,"-")</f>
        <v>4.5022610217420232E-2</v>
      </c>
      <c r="J121" s="140">
        <v>1003</v>
      </c>
      <c r="K121" s="28">
        <f t="shared" ref="K121" si="210">IFERROR(J121/J123,"-")</f>
        <v>0.38921226232052775</v>
      </c>
      <c r="L121" s="140">
        <f t="shared" si="124"/>
        <v>34737.993020937189</v>
      </c>
      <c r="M121" s="98">
        <f t="shared" si="206"/>
        <v>4.4284515872665457E-2</v>
      </c>
      <c r="P121" s="46"/>
      <c r="Q121" s="46"/>
      <c r="R121" s="46"/>
    </row>
    <row r="122" spans="2:18" ht="29.25" customHeight="1">
      <c r="B122" s="269"/>
      <c r="C122" s="297"/>
      <c r="D122" s="293"/>
      <c r="E122" s="132">
        <v>5</v>
      </c>
      <c r="F122" s="135" t="s">
        <v>261</v>
      </c>
      <c r="G122" s="34" t="s">
        <v>262</v>
      </c>
      <c r="H122" s="153">
        <v>18605635</v>
      </c>
      <c r="I122" s="45">
        <f t="shared" ref="I122" si="211">IFERROR(H122/H123,"-")</f>
        <v>2.4041940065753914E-2</v>
      </c>
      <c r="J122" s="141">
        <v>967</v>
      </c>
      <c r="K122" s="45">
        <f t="shared" ref="K122" si="212">IFERROR(J122/J123,"-")</f>
        <v>0.37524253007372915</v>
      </c>
      <c r="L122" s="141">
        <f t="shared" si="124"/>
        <v>19240.573940020684</v>
      </c>
      <c r="M122" s="99">
        <f t="shared" si="206"/>
        <v>4.2695041723696411E-2</v>
      </c>
      <c r="P122" s="46"/>
      <c r="Q122" s="46"/>
      <c r="R122" s="46"/>
    </row>
    <row r="123" spans="2:18" ht="13.5" customHeight="1">
      <c r="B123" s="270"/>
      <c r="C123" s="298"/>
      <c r="D123" s="294"/>
      <c r="E123" s="160" t="s">
        <v>133</v>
      </c>
      <c r="F123" s="35"/>
      <c r="G123" s="36"/>
      <c r="H123" s="154">
        <v>773882430</v>
      </c>
      <c r="I123" s="29" t="s">
        <v>181</v>
      </c>
      <c r="J123" s="192">
        <v>2577</v>
      </c>
      <c r="K123" s="29" t="s">
        <v>116</v>
      </c>
      <c r="L123" s="142">
        <f t="shared" si="124"/>
        <v>300303.62048894062</v>
      </c>
      <c r="M123" s="100">
        <f t="shared" si="206"/>
        <v>0.11377985783036779</v>
      </c>
      <c r="P123" s="46"/>
      <c r="Q123" s="46"/>
      <c r="R123" s="46"/>
    </row>
    <row r="124" spans="2:18" ht="13.5" customHeight="1">
      <c r="B124" s="295">
        <v>21</v>
      </c>
      <c r="C124" s="296" t="s">
        <v>105</v>
      </c>
      <c r="D124" s="299">
        <f>VLOOKUP(C124,'市区町村別_在宅(医科)'!$C$7:$BO$80,65,0)</f>
        <v>15046</v>
      </c>
      <c r="E124" s="130">
        <v>1</v>
      </c>
      <c r="F124" s="133" t="s">
        <v>237</v>
      </c>
      <c r="G124" s="136" t="s">
        <v>243</v>
      </c>
      <c r="H124" s="215">
        <v>75560598</v>
      </c>
      <c r="I124" s="27">
        <f t="shared" ref="I124" si="213">IFERROR(H124/H129,"-")</f>
        <v>0.13220532430159057</v>
      </c>
      <c r="J124" s="139">
        <v>1195</v>
      </c>
      <c r="K124" s="27">
        <f t="shared" ref="K124" si="214">IFERROR(J124/J129,"-")</f>
        <v>0.71046373365041615</v>
      </c>
      <c r="L124" s="139">
        <f t="shared" si="124"/>
        <v>63230.625941422593</v>
      </c>
      <c r="M124" s="27">
        <f>IFERROR(J124/$R$24,0)</f>
        <v>7.9423102485710481E-2</v>
      </c>
      <c r="P124" s="46"/>
      <c r="Q124" s="46"/>
      <c r="R124" s="46"/>
    </row>
    <row r="125" spans="2:18" ht="13.5" customHeight="1">
      <c r="B125" s="269"/>
      <c r="C125" s="297"/>
      <c r="D125" s="293"/>
      <c r="E125" s="131">
        <v>2</v>
      </c>
      <c r="F125" s="134" t="s">
        <v>239</v>
      </c>
      <c r="G125" s="32" t="s">
        <v>245</v>
      </c>
      <c r="H125" s="152">
        <v>43799940</v>
      </c>
      <c r="I125" s="28">
        <f t="shared" ref="I125" si="215">IFERROR(H125/H129,"-")</f>
        <v>7.6634984705788181E-2</v>
      </c>
      <c r="J125" s="140">
        <v>1077</v>
      </c>
      <c r="K125" s="28">
        <f t="shared" ref="K125" si="216">IFERROR(J125/J129,"-")</f>
        <v>0.64030915576694414</v>
      </c>
      <c r="L125" s="140">
        <f t="shared" si="124"/>
        <v>40668.467966573815</v>
      </c>
      <c r="M125" s="98">
        <f t="shared" ref="M125:M129" si="217">IFERROR(J125/$R$24,0)</f>
        <v>7.158048650804201E-2</v>
      </c>
      <c r="P125" s="46"/>
      <c r="Q125" s="46"/>
      <c r="R125" s="46"/>
    </row>
    <row r="126" spans="2:18" ht="13.5" customHeight="1">
      <c r="B126" s="269"/>
      <c r="C126" s="297"/>
      <c r="D126" s="293"/>
      <c r="E126" s="131">
        <v>3</v>
      </c>
      <c r="F126" s="134" t="s">
        <v>238</v>
      </c>
      <c r="G126" s="33" t="s">
        <v>244</v>
      </c>
      <c r="H126" s="152">
        <v>91793761</v>
      </c>
      <c r="I126" s="28">
        <f t="shared" ref="I126" si="218">IFERROR(H126/H129,"-")</f>
        <v>0.16060783348839691</v>
      </c>
      <c r="J126" s="140">
        <v>909</v>
      </c>
      <c r="K126" s="28">
        <f t="shared" ref="K126" si="219">IFERROR(J126/J129,"-")</f>
        <v>0.54042806183115344</v>
      </c>
      <c r="L126" s="140">
        <f t="shared" si="124"/>
        <v>100983.23542354236</v>
      </c>
      <c r="M126" s="98">
        <f t="shared" si="217"/>
        <v>6.0414728166954673E-2</v>
      </c>
      <c r="P126" s="46"/>
      <c r="Q126" s="46"/>
      <c r="R126" s="46"/>
    </row>
    <row r="127" spans="2:18" ht="13.5" customHeight="1">
      <c r="B127" s="269"/>
      <c r="C127" s="297"/>
      <c r="D127" s="293"/>
      <c r="E127" s="131">
        <v>4</v>
      </c>
      <c r="F127" s="134" t="s">
        <v>242</v>
      </c>
      <c r="G127" s="33" t="s">
        <v>248</v>
      </c>
      <c r="H127" s="152">
        <v>39603804</v>
      </c>
      <c r="I127" s="28">
        <f t="shared" ref="I127" si="220">IFERROR(H127/H129,"-")</f>
        <v>6.9293175146610542E-2</v>
      </c>
      <c r="J127" s="140">
        <v>737</v>
      </c>
      <c r="K127" s="28">
        <f t="shared" ref="K127" si="221">IFERROR(J127/J129,"-")</f>
        <v>0.43816884661117717</v>
      </c>
      <c r="L127" s="140">
        <f t="shared" si="124"/>
        <v>53736.504748982363</v>
      </c>
      <c r="M127" s="98">
        <f t="shared" si="217"/>
        <v>4.8983118436793829E-2</v>
      </c>
      <c r="P127" s="46"/>
      <c r="Q127" s="46"/>
      <c r="R127" s="46"/>
    </row>
    <row r="128" spans="2:18" ht="13.5" customHeight="1">
      <c r="B128" s="269"/>
      <c r="C128" s="297"/>
      <c r="D128" s="293"/>
      <c r="E128" s="132">
        <v>5</v>
      </c>
      <c r="F128" s="135" t="s">
        <v>241</v>
      </c>
      <c r="G128" s="34" t="s">
        <v>247</v>
      </c>
      <c r="H128" s="153">
        <v>35418149</v>
      </c>
      <c r="I128" s="45">
        <f t="shared" ref="I128" si="222">IFERROR(H128/H129,"-")</f>
        <v>6.1969703769510345E-2</v>
      </c>
      <c r="J128" s="141">
        <v>689</v>
      </c>
      <c r="K128" s="45">
        <f t="shared" ref="K128" si="223">IFERROR(J128/J129,"-")</f>
        <v>0.40963139120095127</v>
      </c>
      <c r="L128" s="141">
        <f t="shared" si="124"/>
        <v>51405.150943396227</v>
      </c>
      <c r="M128" s="99">
        <f t="shared" si="217"/>
        <v>4.5792901767911738E-2</v>
      </c>
      <c r="P128" s="46"/>
      <c r="Q128" s="46"/>
      <c r="R128" s="46"/>
    </row>
    <row r="129" spans="2:18" ht="13.5" customHeight="1">
      <c r="B129" s="270"/>
      <c r="C129" s="298"/>
      <c r="D129" s="294"/>
      <c r="E129" s="160" t="s">
        <v>133</v>
      </c>
      <c r="F129" s="35"/>
      <c r="G129" s="36"/>
      <c r="H129" s="154">
        <v>571539750</v>
      </c>
      <c r="I129" s="29" t="s">
        <v>181</v>
      </c>
      <c r="J129" s="192">
        <v>1682</v>
      </c>
      <c r="K129" s="29" t="s">
        <v>116</v>
      </c>
      <c r="L129" s="142">
        <f t="shared" si="124"/>
        <v>339797.71105826396</v>
      </c>
      <c r="M129" s="100">
        <f t="shared" si="217"/>
        <v>0.11179050910541008</v>
      </c>
      <c r="P129" s="46"/>
      <c r="Q129" s="46"/>
      <c r="R129" s="46"/>
    </row>
    <row r="130" spans="2:18" ht="13.5" customHeight="1">
      <c r="B130" s="295">
        <v>22</v>
      </c>
      <c r="C130" s="296" t="s">
        <v>65</v>
      </c>
      <c r="D130" s="299">
        <f>VLOOKUP(C130,'市区町村別_在宅(医科)'!$C$7:$BO$80,65,0)</f>
        <v>19329</v>
      </c>
      <c r="E130" s="130">
        <v>1</v>
      </c>
      <c r="F130" s="133" t="s">
        <v>237</v>
      </c>
      <c r="G130" s="136" t="s">
        <v>243</v>
      </c>
      <c r="H130" s="215">
        <v>81362001</v>
      </c>
      <c r="I130" s="27">
        <f t="shared" ref="I130" si="224">IFERROR(H130/H135,"-")</f>
        <v>0.1331530067659408</v>
      </c>
      <c r="J130" s="139">
        <v>1401</v>
      </c>
      <c r="K130" s="27">
        <f t="shared" ref="K130" si="225">IFERROR(J130/J135,"-")</f>
        <v>0.70225563909774436</v>
      </c>
      <c r="L130" s="139">
        <f t="shared" si="124"/>
        <v>58074.233404710918</v>
      </c>
      <c r="M130" s="27">
        <f>IFERROR(J130/$R$25,0)</f>
        <v>7.248176315381033E-2</v>
      </c>
      <c r="P130" s="46"/>
      <c r="Q130" s="46"/>
      <c r="R130" s="46"/>
    </row>
    <row r="131" spans="2:18" ht="13.5" customHeight="1">
      <c r="B131" s="269"/>
      <c r="C131" s="297"/>
      <c r="D131" s="293"/>
      <c r="E131" s="131">
        <v>2</v>
      </c>
      <c r="F131" s="134" t="s">
        <v>239</v>
      </c>
      <c r="G131" s="32" t="s">
        <v>245</v>
      </c>
      <c r="H131" s="152">
        <v>46043162</v>
      </c>
      <c r="I131" s="28">
        <f t="shared" ref="I131" si="226">IFERROR(H131/H135,"-")</f>
        <v>7.5351950369452053E-2</v>
      </c>
      <c r="J131" s="140">
        <v>1210</v>
      </c>
      <c r="K131" s="28">
        <f t="shared" ref="K131" si="227">IFERROR(J131/J135,"-")</f>
        <v>0.60651629072681701</v>
      </c>
      <c r="L131" s="140">
        <f t="shared" si="124"/>
        <v>38052.199999999997</v>
      </c>
      <c r="M131" s="98">
        <f t="shared" ref="M131:M135" si="228">IFERROR(J131/$R$25,0)</f>
        <v>6.2600237984375806E-2</v>
      </c>
      <c r="P131" s="46"/>
      <c r="Q131" s="46"/>
      <c r="R131" s="46"/>
    </row>
    <row r="132" spans="2:18" ht="13.5" customHeight="1">
      <c r="B132" s="269"/>
      <c r="C132" s="297"/>
      <c r="D132" s="293"/>
      <c r="E132" s="131">
        <v>3</v>
      </c>
      <c r="F132" s="134" t="s">
        <v>238</v>
      </c>
      <c r="G132" s="33" t="s">
        <v>244</v>
      </c>
      <c r="H132" s="152">
        <v>86931082</v>
      </c>
      <c r="I132" s="28">
        <f t="shared" ref="I132" si="229">IFERROR(H132/H135,"-")</f>
        <v>0.14226708792125889</v>
      </c>
      <c r="J132" s="140">
        <v>967</v>
      </c>
      <c r="K132" s="28">
        <f t="shared" ref="K132" si="230">IFERROR(J132/J135,"-")</f>
        <v>0.48471177944862154</v>
      </c>
      <c r="L132" s="140">
        <f t="shared" si="124"/>
        <v>89897.706308169596</v>
      </c>
      <c r="M132" s="98">
        <f t="shared" si="228"/>
        <v>5.0028454653629262E-2</v>
      </c>
      <c r="P132" s="46"/>
      <c r="Q132" s="46"/>
      <c r="R132" s="46"/>
    </row>
    <row r="133" spans="2:18" ht="13.5" customHeight="1">
      <c r="B133" s="269"/>
      <c r="C133" s="297"/>
      <c r="D133" s="293"/>
      <c r="E133" s="131">
        <v>4</v>
      </c>
      <c r="F133" s="134" t="s">
        <v>242</v>
      </c>
      <c r="G133" s="33" t="s">
        <v>248</v>
      </c>
      <c r="H133" s="152">
        <v>50483997</v>
      </c>
      <c r="I133" s="28">
        <f t="shared" ref="I133" si="231">IFERROR(H133/H135,"-")</f>
        <v>8.2619600200254842E-2</v>
      </c>
      <c r="J133" s="140">
        <v>872</v>
      </c>
      <c r="K133" s="28">
        <f t="shared" ref="K133" si="232">IFERROR(J133/J135,"-")</f>
        <v>0.43709273182957392</v>
      </c>
      <c r="L133" s="140">
        <f t="shared" si="124"/>
        <v>57894.491972477066</v>
      </c>
      <c r="M133" s="98">
        <f t="shared" si="228"/>
        <v>4.5113559935847689E-2</v>
      </c>
      <c r="P133" s="46"/>
      <c r="Q133" s="46"/>
      <c r="R133" s="46"/>
    </row>
    <row r="134" spans="2:18" ht="39" customHeight="1">
      <c r="B134" s="269"/>
      <c r="C134" s="297"/>
      <c r="D134" s="293"/>
      <c r="E134" s="132">
        <v>5</v>
      </c>
      <c r="F134" s="135" t="s">
        <v>250</v>
      </c>
      <c r="G134" s="34" t="s">
        <v>256</v>
      </c>
      <c r="H134" s="153">
        <v>29871308</v>
      </c>
      <c r="I134" s="45">
        <f t="shared" ref="I134" si="233">IFERROR(H134/H135,"-")</f>
        <v>4.8885897929569128E-2</v>
      </c>
      <c r="J134" s="141">
        <v>834</v>
      </c>
      <c r="K134" s="45">
        <f t="shared" ref="K134" si="234">IFERROR(J134/J135,"-")</f>
        <v>0.41804511278195489</v>
      </c>
      <c r="L134" s="141">
        <f t="shared" si="124"/>
        <v>35816.916067146281</v>
      </c>
      <c r="M134" s="99">
        <f t="shared" si="228"/>
        <v>4.3147602048735065E-2</v>
      </c>
      <c r="P134" s="46"/>
      <c r="Q134" s="46"/>
      <c r="R134" s="46"/>
    </row>
    <row r="135" spans="2:18" ht="13.5" customHeight="1">
      <c r="B135" s="270"/>
      <c r="C135" s="298"/>
      <c r="D135" s="294"/>
      <c r="E135" s="160" t="s">
        <v>133</v>
      </c>
      <c r="F135" s="35"/>
      <c r="G135" s="36"/>
      <c r="H135" s="154">
        <v>611041410</v>
      </c>
      <c r="I135" s="29" t="s">
        <v>181</v>
      </c>
      <c r="J135" s="192">
        <v>1995</v>
      </c>
      <c r="K135" s="29" t="s">
        <v>116</v>
      </c>
      <c r="L135" s="142">
        <f t="shared" si="124"/>
        <v>306286.42105263157</v>
      </c>
      <c r="M135" s="100">
        <f t="shared" si="228"/>
        <v>0.10321278907341301</v>
      </c>
      <c r="P135" s="46"/>
      <c r="Q135" s="46"/>
      <c r="R135" s="46"/>
    </row>
    <row r="136" spans="2:18" ht="13.5" customHeight="1">
      <c r="B136" s="295">
        <v>23</v>
      </c>
      <c r="C136" s="296" t="s">
        <v>106</v>
      </c>
      <c r="D136" s="299">
        <f>VLOOKUP(C136,'市区町村別_在宅(医科)'!$C$7:$BO$80,65,0)</f>
        <v>31367</v>
      </c>
      <c r="E136" s="130">
        <v>1</v>
      </c>
      <c r="F136" s="133" t="s">
        <v>237</v>
      </c>
      <c r="G136" s="136" t="s">
        <v>243</v>
      </c>
      <c r="H136" s="215">
        <v>168931408</v>
      </c>
      <c r="I136" s="27">
        <f t="shared" ref="I136" si="235">IFERROR(H136/H141,"-")</f>
        <v>0.12734249420248972</v>
      </c>
      <c r="J136" s="139">
        <v>2621</v>
      </c>
      <c r="K136" s="27">
        <f t="shared" ref="K136" si="236">IFERROR(J136/J141,"-")</f>
        <v>0.71965952773201536</v>
      </c>
      <c r="L136" s="139">
        <f t="shared" si="124"/>
        <v>64453.036245707743</v>
      </c>
      <c r="M136" s="27">
        <f>IFERROR(J136/$R$26,0)</f>
        <v>8.3559154525456689E-2</v>
      </c>
      <c r="P136" s="46"/>
      <c r="Q136" s="46"/>
      <c r="R136" s="46"/>
    </row>
    <row r="137" spans="2:18" ht="13.5" customHeight="1">
      <c r="B137" s="269"/>
      <c r="C137" s="297"/>
      <c r="D137" s="293"/>
      <c r="E137" s="131">
        <v>2</v>
      </c>
      <c r="F137" s="134" t="s">
        <v>239</v>
      </c>
      <c r="G137" s="32" t="s">
        <v>245</v>
      </c>
      <c r="H137" s="152">
        <v>107107822</v>
      </c>
      <c r="I137" s="28">
        <f t="shared" ref="I137" si="237">IFERROR(H137/H141,"-")</f>
        <v>8.0739143558646614E-2</v>
      </c>
      <c r="J137" s="140">
        <v>2298</v>
      </c>
      <c r="K137" s="28">
        <f t="shared" ref="K137" si="238">IFERROR(J137/J141,"-")</f>
        <v>0.63097199341021415</v>
      </c>
      <c r="L137" s="140">
        <f t="shared" si="124"/>
        <v>46609.147954743254</v>
      </c>
      <c r="M137" s="98">
        <f t="shared" ref="M137:M141" si="239">IFERROR(J137/$R$26,0)</f>
        <v>7.3261708164631623E-2</v>
      </c>
      <c r="P137" s="46"/>
      <c r="Q137" s="46"/>
      <c r="R137" s="46"/>
    </row>
    <row r="138" spans="2:18" ht="13.5" customHeight="1">
      <c r="B138" s="269"/>
      <c r="C138" s="297"/>
      <c r="D138" s="293"/>
      <c r="E138" s="131">
        <v>3</v>
      </c>
      <c r="F138" s="134" t="s">
        <v>238</v>
      </c>
      <c r="G138" s="33" t="s">
        <v>244</v>
      </c>
      <c r="H138" s="152">
        <v>171170231</v>
      </c>
      <c r="I138" s="28">
        <f t="shared" ref="I138" si="240">IFERROR(H138/H141,"-")</f>
        <v>0.12903014547038125</v>
      </c>
      <c r="J138" s="140">
        <v>1788</v>
      </c>
      <c r="K138" s="28">
        <f t="shared" ref="K138" si="241">IFERROR(J138/J141,"-")</f>
        <v>0.49093904448105435</v>
      </c>
      <c r="L138" s="140">
        <f t="shared" ref="L138:L201" si="242">IFERROR(H138/J138,"-")</f>
        <v>95732.791387024612</v>
      </c>
      <c r="M138" s="98">
        <f t="shared" si="239"/>
        <v>5.7002582331749929E-2</v>
      </c>
      <c r="P138" s="46"/>
      <c r="Q138" s="46"/>
      <c r="R138" s="46"/>
    </row>
    <row r="139" spans="2:18" ht="39" customHeight="1">
      <c r="B139" s="269"/>
      <c r="C139" s="297"/>
      <c r="D139" s="293"/>
      <c r="E139" s="131">
        <v>4</v>
      </c>
      <c r="F139" s="134" t="s">
        <v>250</v>
      </c>
      <c r="G139" s="33" t="s">
        <v>256</v>
      </c>
      <c r="H139" s="152">
        <v>56480518</v>
      </c>
      <c r="I139" s="28">
        <f t="shared" ref="I139" si="243">IFERROR(H139/H141,"-")</f>
        <v>4.2575682764501771E-2</v>
      </c>
      <c r="J139" s="140">
        <v>1646</v>
      </c>
      <c r="K139" s="28">
        <f t="shared" ref="K139" si="244">IFERROR(J139/J141,"-")</f>
        <v>0.45194947830862164</v>
      </c>
      <c r="L139" s="140">
        <f t="shared" si="242"/>
        <v>34313.801944106926</v>
      </c>
      <c r="M139" s="98">
        <f t="shared" si="239"/>
        <v>5.2475531609653459E-2</v>
      </c>
      <c r="P139" s="46"/>
      <c r="Q139" s="46"/>
      <c r="R139" s="46"/>
    </row>
    <row r="140" spans="2:18" ht="13.5" customHeight="1">
      <c r="B140" s="269"/>
      <c r="C140" s="297"/>
      <c r="D140" s="293"/>
      <c r="E140" s="132">
        <v>5</v>
      </c>
      <c r="F140" s="135" t="s">
        <v>242</v>
      </c>
      <c r="G140" s="34" t="s">
        <v>248</v>
      </c>
      <c r="H140" s="153">
        <v>93162723</v>
      </c>
      <c r="I140" s="45">
        <f t="shared" ref="I140" si="245">IFERROR(H140/H141,"-")</f>
        <v>7.0227162929439729E-2</v>
      </c>
      <c r="J140" s="141">
        <v>1496</v>
      </c>
      <c r="K140" s="45">
        <f t="shared" ref="K140" si="246">IFERROR(J140/J141,"-")</f>
        <v>0.41076331685886874</v>
      </c>
      <c r="L140" s="141">
        <f t="shared" si="242"/>
        <v>62274.547459893045</v>
      </c>
      <c r="M140" s="99">
        <f t="shared" si="239"/>
        <v>4.7693435776452957E-2</v>
      </c>
      <c r="P140" s="46"/>
      <c r="Q140" s="46"/>
      <c r="R140" s="46"/>
    </row>
    <row r="141" spans="2:18" ht="13.5" customHeight="1">
      <c r="B141" s="270"/>
      <c r="C141" s="298"/>
      <c r="D141" s="294"/>
      <c r="E141" s="160" t="s">
        <v>133</v>
      </c>
      <c r="F141" s="35"/>
      <c r="G141" s="36"/>
      <c r="H141" s="154">
        <v>1326591010</v>
      </c>
      <c r="I141" s="29" t="s">
        <v>181</v>
      </c>
      <c r="J141" s="192">
        <v>3642</v>
      </c>
      <c r="K141" s="29" t="s">
        <v>116</v>
      </c>
      <c r="L141" s="142">
        <f t="shared" si="242"/>
        <v>364247.94343767164</v>
      </c>
      <c r="M141" s="100">
        <f t="shared" si="239"/>
        <v>0.11610928683010807</v>
      </c>
      <c r="P141" s="46"/>
      <c r="Q141" s="46"/>
      <c r="R141" s="46"/>
    </row>
    <row r="142" spans="2:18" ht="13.5" customHeight="1">
      <c r="B142" s="295">
        <v>24</v>
      </c>
      <c r="C142" s="296" t="s">
        <v>107</v>
      </c>
      <c r="D142" s="299">
        <f>VLOOKUP(C142,'市区町村別_在宅(医科)'!$C$7:$BO$80,65,0)</f>
        <v>13718</v>
      </c>
      <c r="E142" s="130">
        <v>1</v>
      </c>
      <c r="F142" s="133" t="s">
        <v>237</v>
      </c>
      <c r="G142" s="136" t="s">
        <v>243</v>
      </c>
      <c r="H142" s="215">
        <v>71019937</v>
      </c>
      <c r="I142" s="27">
        <f t="shared" ref="I142" si="247">IFERROR(H142/H147,"-")</f>
        <v>0.13305749763926714</v>
      </c>
      <c r="J142" s="139">
        <v>1232</v>
      </c>
      <c r="K142" s="27">
        <f t="shared" ref="K142" si="248">IFERROR(J142/J147,"-")</f>
        <v>0.65427509293680297</v>
      </c>
      <c r="L142" s="139">
        <f t="shared" si="242"/>
        <v>57646.052759740262</v>
      </c>
      <c r="M142" s="27">
        <f>IFERROR(J142/$R$27,0)</f>
        <v>8.9809010059775471E-2</v>
      </c>
      <c r="P142" s="46"/>
      <c r="Q142" s="46"/>
      <c r="R142" s="46"/>
    </row>
    <row r="143" spans="2:18" ht="13.5" customHeight="1">
      <c r="B143" s="269"/>
      <c r="C143" s="297"/>
      <c r="D143" s="293"/>
      <c r="E143" s="131">
        <v>2</v>
      </c>
      <c r="F143" s="134" t="s">
        <v>239</v>
      </c>
      <c r="G143" s="32" t="s">
        <v>245</v>
      </c>
      <c r="H143" s="152">
        <v>44392747</v>
      </c>
      <c r="I143" s="28">
        <f t="shared" ref="I143" si="249">IFERROR(H143/H147,"-")</f>
        <v>8.3170840170600016E-2</v>
      </c>
      <c r="J143" s="140">
        <v>1079</v>
      </c>
      <c r="K143" s="28">
        <f t="shared" ref="K143" si="250">IFERROR(J143/J147,"-")</f>
        <v>0.57302177376526819</v>
      </c>
      <c r="L143" s="140">
        <f t="shared" si="242"/>
        <v>41142.490268767375</v>
      </c>
      <c r="M143" s="98">
        <f t="shared" ref="M143:M147" si="251">IFERROR(J143/$R$27,0)</f>
        <v>7.8655780726053365E-2</v>
      </c>
      <c r="P143" s="46"/>
      <c r="Q143" s="46"/>
      <c r="R143" s="46"/>
    </row>
    <row r="144" spans="2:18" ht="13.5" customHeight="1">
      <c r="B144" s="269"/>
      <c r="C144" s="297"/>
      <c r="D144" s="293"/>
      <c r="E144" s="131">
        <v>3</v>
      </c>
      <c r="F144" s="134" t="s">
        <v>238</v>
      </c>
      <c r="G144" s="33" t="s">
        <v>244</v>
      </c>
      <c r="H144" s="152">
        <v>91688238</v>
      </c>
      <c r="I144" s="28">
        <f t="shared" ref="I144" si="252">IFERROR(H144/H147,"-")</f>
        <v>0.17178003848741183</v>
      </c>
      <c r="J144" s="140">
        <v>868</v>
      </c>
      <c r="K144" s="28">
        <f t="shared" ref="K144" si="253">IFERROR(J144/J147,"-")</f>
        <v>0.46096654275092935</v>
      </c>
      <c r="L144" s="140">
        <f t="shared" si="242"/>
        <v>105631.61059907834</v>
      </c>
      <c r="M144" s="98">
        <f t="shared" si="251"/>
        <v>6.3274529814841815E-2</v>
      </c>
      <c r="P144" s="46"/>
      <c r="Q144" s="46"/>
      <c r="R144" s="46"/>
    </row>
    <row r="145" spans="2:18" ht="39" customHeight="1">
      <c r="B145" s="269"/>
      <c r="C145" s="297"/>
      <c r="D145" s="293"/>
      <c r="E145" s="131">
        <v>4</v>
      </c>
      <c r="F145" s="134" t="s">
        <v>250</v>
      </c>
      <c r="G145" s="33" t="s">
        <v>256</v>
      </c>
      <c r="H145" s="152">
        <v>24358317</v>
      </c>
      <c r="I145" s="28">
        <f t="shared" ref="I145" si="254">IFERROR(H145/H147,"-")</f>
        <v>4.5635871328976542E-2</v>
      </c>
      <c r="J145" s="140">
        <v>732</v>
      </c>
      <c r="K145" s="28">
        <f t="shared" ref="K145" si="255">IFERROR(J145/J147,"-")</f>
        <v>0.38874137015400956</v>
      </c>
      <c r="L145" s="140">
        <f t="shared" si="242"/>
        <v>33276.389344262294</v>
      </c>
      <c r="M145" s="98">
        <f t="shared" si="251"/>
        <v>5.3360548184866602E-2</v>
      </c>
      <c r="P145" s="46"/>
      <c r="Q145" s="46"/>
      <c r="R145" s="46"/>
    </row>
    <row r="146" spans="2:18" ht="13.5" customHeight="1">
      <c r="B146" s="269"/>
      <c r="C146" s="297"/>
      <c r="D146" s="293"/>
      <c r="E146" s="132">
        <v>5</v>
      </c>
      <c r="F146" s="135" t="s">
        <v>242</v>
      </c>
      <c r="G146" s="34" t="s">
        <v>248</v>
      </c>
      <c r="H146" s="153">
        <v>37710153</v>
      </c>
      <c r="I146" s="45">
        <f t="shared" ref="I146" si="256">IFERROR(H146/H147,"-")</f>
        <v>7.0650845462928283E-2</v>
      </c>
      <c r="J146" s="141">
        <v>712</v>
      </c>
      <c r="K146" s="45">
        <f t="shared" ref="K146" si="257">IFERROR(J146/J147,"-")</f>
        <v>0.37812002124269783</v>
      </c>
      <c r="L146" s="141">
        <f t="shared" si="242"/>
        <v>52963.698033707864</v>
      </c>
      <c r="M146" s="99">
        <f t="shared" si="251"/>
        <v>5.1902609709870241E-2</v>
      </c>
      <c r="P146" s="46"/>
      <c r="Q146" s="46"/>
      <c r="R146" s="46"/>
    </row>
    <row r="147" spans="2:18" ht="13.5" customHeight="1">
      <c r="B147" s="270"/>
      <c r="C147" s="298"/>
      <c r="D147" s="294"/>
      <c r="E147" s="160" t="s">
        <v>133</v>
      </c>
      <c r="F147" s="35"/>
      <c r="G147" s="36"/>
      <c r="H147" s="154">
        <v>533753740</v>
      </c>
      <c r="I147" s="29" t="s">
        <v>181</v>
      </c>
      <c r="J147" s="192">
        <v>1883</v>
      </c>
      <c r="K147" s="29" t="s">
        <v>116</v>
      </c>
      <c r="L147" s="142">
        <f t="shared" si="242"/>
        <v>283459.23526287841</v>
      </c>
      <c r="M147" s="100">
        <f t="shared" si="251"/>
        <v>0.13726490742090683</v>
      </c>
      <c r="P147" s="46"/>
      <c r="Q147" s="46"/>
      <c r="R147" s="46"/>
    </row>
    <row r="148" spans="2:18" ht="13.5" customHeight="1">
      <c r="B148" s="295">
        <v>25</v>
      </c>
      <c r="C148" s="296" t="s">
        <v>108</v>
      </c>
      <c r="D148" s="299">
        <f>VLOOKUP(C148,'市区町村別_在宅(医科)'!$C$7:$BO$80,65,0)</f>
        <v>9548</v>
      </c>
      <c r="E148" s="130">
        <v>1</v>
      </c>
      <c r="F148" s="133" t="s">
        <v>237</v>
      </c>
      <c r="G148" s="136" t="s">
        <v>243</v>
      </c>
      <c r="H148" s="215">
        <v>58283225</v>
      </c>
      <c r="I148" s="27">
        <f t="shared" ref="I148" si="258">IFERROR(H148/H153,"-")</f>
        <v>0.15333112241457794</v>
      </c>
      <c r="J148" s="139">
        <v>949</v>
      </c>
      <c r="K148" s="27">
        <f t="shared" ref="K148" si="259">IFERROR(J148/J153,"-")</f>
        <v>0.67257264351523738</v>
      </c>
      <c r="L148" s="139">
        <f t="shared" si="242"/>
        <v>61415.410958904111</v>
      </c>
      <c r="M148" s="27">
        <f>IFERROR(J148/$R$28,0)</f>
        <v>9.9392542940930043E-2</v>
      </c>
      <c r="P148" s="46"/>
      <c r="Q148" s="46"/>
      <c r="R148" s="46"/>
    </row>
    <row r="149" spans="2:18" ht="13.5" customHeight="1">
      <c r="B149" s="269"/>
      <c r="C149" s="297"/>
      <c r="D149" s="293"/>
      <c r="E149" s="131">
        <v>2</v>
      </c>
      <c r="F149" s="134" t="s">
        <v>239</v>
      </c>
      <c r="G149" s="32" t="s">
        <v>245</v>
      </c>
      <c r="H149" s="152">
        <v>37814571</v>
      </c>
      <c r="I149" s="28">
        <f t="shared" ref="I149" si="260">IFERROR(H149/H153,"-")</f>
        <v>9.9482323002128809E-2</v>
      </c>
      <c r="J149" s="140">
        <v>818</v>
      </c>
      <c r="K149" s="28">
        <f t="shared" ref="K149" si="261">IFERROR(J149/J153,"-")</f>
        <v>0.57973068745570522</v>
      </c>
      <c r="L149" s="140">
        <f t="shared" si="242"/>
        <v>46228.081907090462</v>
      </c>
      <c r="M149" s="28">
        <f t="shared" ref="M149:M153" si="262">IFERROR(J149/$R$28,0)</f>
        <v>8.5672392124005028E-2</v>
      </c>
      <c r="P149" s="46"/>
      <c r="Q149" s="46"/>
      <c r="R149" s="46"/>
    </row>
    <row r="150" spans="2:18" ht="13.5" customHeight="1">
      <c r="B150" s="269"/>
      <c r="C150" s="297"/>
      <c r="D150" s="293"/>
      <c r="E150" s="131">
        <v>3</v>
      </c>
      <c r="F150" s="134" t="s">
        <v>238</v>
      </c>
      <c r="G150" s="33" t="s">
        <v>244</v>
      </c>
      <c r="H150" s="152">
        <v>56497072</v>
      </c>
      <c r="I150" s="28">
        <f t="shared" ref="I150" si="263">IFERROR(H150/H153,"-")</f>
        <v>0.14863212292897698</v>
      </c>
      <c r="J150" s="140">
        <v>627</v>
      </c>
      <c r="K150" s="28">
        <f t="shared" ref="K150" si="264">IFERROR(J150/J153,"-")</f>
        <v>0.44436569808646348</v>
      </c>
      <c r="L150" s="140">
        <f t="shared" si="242"/>
        <v>90106.972886762363</v>
      </c>
      <c r="M150" s="28">
        <f t="shared" si="262"/>
        <v>6.5668202764976952E-2</v>
      </c>
      <c r="P150" s="46"/>
      <c r="Q150" s="46"/>
      <c r="R150" s="46"/>
    </row>
    <row r="151" spans="2:18" ht="29.25" customHeight="1">
      <c r="B151" s="269"/>
      <c r="C151" s="297"/>
      <c r="D151" s="293"/>
      <c r="E151" s="131">
        <v>4</v>
      </c>
      <c r="F151" s="134" t="s">
        <v>261</v>
      </c>
      <c r="G151" s="33" t="s">
        <v>262</v>
      </c>
      <c r="H151" s="152">
        <v>13725491</v>
      </c>
      <c r="I151" s="28">
        <f t="shared" ref="I151" si="265">IFERROR(H151/H153,"-")</f>
        <v>3.6108930841098577E-2</v>
      </c>
      <c r="J151" s="140">
        <v>554</v>
      </c>
      <c r="K151" s="28">
        <f t="shared" ref="K151" si="266">IFERROR(J151/J153,"-")</f>
        <v>0.39262934089298368</v>
      </c>
      <c r="L151" s="140">
        <f t="shared" si="242"/>
        <v>24775.25451263538</v>
      </c>
      <c r="M151" s="28">
        <f t="shared" si="262"/>
        <v>5.8022622538751574E-2</v>
      </c>
      <c r="P151" s="46"/>
      <c r="Q151" s="46"/>
      <c r="R151" s="46"/>
    </row>
    <row r="152" spans="2:18" ht="39" customHeight="1">
      <c r="B152" s="269"/>
      <c r="C152" s="297"/>
      <c r="D152" s="293"/>
      <c r="E152" s="132">
        <v>5</v>
      </c>
      <c r="F152" s="135" t="s">
        <v>250</v>
      </c>
      <c r="G152" s="34" t="s">
        <v>256</v>
      </c>
      <c r="H152" s="153">
        <v>15989931</v>
      </c>
      <c r="I152" s="45">
        <f t="shared" ref="I152" si="267">IFERROR(H152/H153,"-")</f>
        <v>4.206620459937923E-2</v>
      </c>
      <c r="J152" s="141">
        <v>519</v>
      </c>
      <c r="K152" s="45">
        <f t="shared" ref="K152" si="268">IFERROR(J152/J153,"-")</f>
        <v>0.36782423812898651</v>
      </c>
      <c r="L152" s="141">
        <f t="shared" si="242"/>
        <v>30809.115606936415</v>
      </c>
      <c r="M152" s="45">
        <f t="shared" si="262"/>
        <v>5.4356933389191453E-2</v>
      </c>
      <c r="P152" s="46"/>
      <c r="Q152" s="46"/>
      <c r="R152" s="46"/>
    </row>
    <row r="153" spans="2:18" ht="13.5" customHeight="1">
      <c r="B153" s="270"/>
      <c r="C153" s="298"/>
      <c r="D153" s="294"/>
      <c r="E153" s="160" t="s">
        <v>133</v>
      </c>
      <c r="F153" s="35"/>
      <c r="G153" s="36"/>
      <c r="H153" s="154">
        <v>380113470</v>
      </c>
      <c r="I153" s="29" t="s">
        <v>181</v>
      </c>
      <c r="J153" s="192">
        <v>1411</v>
      </c>
      <c r="K153" s="29" t="s">
        <v>116</v>
      </c>
      <c r="L153" s="142">
        <f t="shared" si="242"/>
        <v>269392.96243798727</v>
      </c>
      <c r="M153" s="29">
        <f t="shared" si="262"/>
        <v>0.14777963971512359</v>
      </c>
      <c r="P153" s="46"/>
      <c r="Q153" s="46"/>
      <c r="R153" s="46"/>
    </row>
    <row r="154" spans="2:18" ht="13.5" customHeight="1">
      <c r="B154" s="295">
        <v>26</v>
      </c>
      <c r="C154" s="296" t="s">
        <v>37</v>
      </c>
      <c r="D154" s="299">
        <f>VLOOKUP(C154,'市区町村別_在宅(医科)'!$C$7:$BO$80,65,0)</f>
        <v>132591</v>
      </c>
      <c r="E154" s="130">
        <v>1</v>
      </c>
      <c r="F154" s="133" t="s">
        <v>237</v>
      </c>
      <c r="G154" s="136" t="s">
        <v>243</v>
      </c>
      <c r="H154" s="215">
        <v>654322009</v>
      </c>
      <c r="I154" s="27">
        <f t="shared" ref="I154" si="269">IFERROR(H154/H159,"-")</f>
        <v>0.14471206547472787</v>
      </c>
      <c r="J154" s="139">
        <v>10660</v>
      </c>
      <c r="K154" s="27">
        <f t="shared" ref="K154" si="270">IFERROR(J154/J159,"-")</f>
        <v>0.70117739919752675</v>
      </c>
      <c r="L154" s="139">
        <f t="shared" si="242"/>
        <v>61381.051500938083</v>
      </c>
      <c r="M154" s="27">
        <f>IFERROR(J154/$R$29,0)</f>
        <v>8.0397613714354665E-2</v>
      </c>
      <c r="P154" s="46"/>
      <c r="Q154" s="46"/>
      <c r="R154" s="46"/>
    </row>
    <row r="155" spans="2:18" ht="13.5" customHeight="1">
      <c r="B155" s="269"/>
      <c r="C155" s="297"/>
      <c r="D155" s="293"/>
      <c r="E155" s="131">
        <v>2</v>
      </c>
      <c r="F155" s="134" t="s">
        <v>239</v>
      </c>
      <c r="G155" s="32" t="s">
        <v>245</v>
      </c>
      <c r="H155" s="152">
        <v>413079978</v>
      </c>
      <c r="I155" s="28">
        <f t="shared" ref="I155" si="271">IFERROR(H155/H159,"-")</f>
        <v>9.1358163106867382E-2</v>
      </c>
      <c r="J155" s="140">
        <v>9266</v>
      </c>
      <c r="K155" s="28">
        <f t="shared" ref="K155" si="272">IFERROR(J155/J159,"-")</f>
        <v>0.60948497007169633</v>
      </c>
      <c r="L155" s="140">
        <f t="shared" si="242"/>
        <v>44580.183250593567</v>
      </c>
      <c r="M155" s="28">
        <f t="shared" ref="M155:M159" si="273">IFERROR(J155/$R$29,0)</f>
        <v>6.9884079613246747E-2</v>
      </c>
      <c r="P155" s="46"/>
      <c r="Q155" s="46"/>
      <c r="R155" s="46"/>
    </row>
    <row r="156" spans="2:18" ht="13.5" customHeight="1">
      <c r="B156" s="269"/>
      <c r="C156" s="297"/>
      <c r="D156" s="293"/>
      <c r="E156" s="131">
        <v>3</v>
      </c>
      <c r="F156" s="134" t="s">
        <v>238</v>
      </c>
      <c r="G156" s="33" t="s">
        <v>244</v>
      </c>
      <c r="H156" s="152">
        <v>595833020</v>
      </c>
      <c r="I156" s="28">
        <f t="shared" ref="I156" si="274">IFERROR(H156/H159,"-")</f>
        <v>0.13177644312166922</v>
      </c>
      <c r="J156" s="140">
        <v>7020</v>
      </c>
      <c r="K156" s="28">
        <f t="shared" ref="K156" si="275">IFERROR(J156/J159,"-")</f>
        <v>0.46175097020324934</v>
      </c>
      <c r="L156" s="140">
        <f t="shared" si="242"/>
        <v>84876.498575498568</v>
      </c>
      <c r="M156" s="28">
        <f t="shared" si="273"/>
        <v>5.2944770007014051E-2</v>
      </c>
      <c r="P156" s="46"/>
      <c r="Q156" s="46"/>
      <c r="R156" s="46"/>
    </row>
    <row r="157" spans="2:18" ht="13.5" customHeight="1">
      <c r="B157" s="269"/>
      <c r="C157" s="297"/>
      <c r="D157" s="293"/>
      <c r="E157" s="131">
        <v>4</v>
      </c>
      <c r="F157" s="134" t="s">
        <v>242</v>
      </c>
      <c r="G157" s="33" t="s">
        <v>248</v>
      </c>
      <c r="H157" s="152">
        <v>340070100</v>
      </c>
      <c r="I157" s="28">
        <f t="shared" ref="I157" si="276">IFERROR(H157/H159,"-")</f>
        <v>7.5211051898450287E-2</v>
      </c>
      <c r="J157" s="140">
        <v>6116</v>
      </c>
      <c r="K157" s="28">
        <f t="shared" ref="K157" si="277">IFERROR(J157/J159,"-")</f>
        <v>0.40228902190357169</v>
      </c>
      <c r="L157" s="140">
        <f t="shared" si="242"/>
        <v>55603.351863963377</v>
      </c>
      <c r="M157" s="28">
        <f t="shared" si="273"/>
        <v>4.6126811020355832E-2</v>
      </c>
      <c r="P157" s="46"/>
      <c r="Q157" s="46"/>
      <c r="R157" s="46"/>
    </row>
    <row r="158" spans="2:18" ht="39" customHeight="1">
      <c r="B158" s="269"/>
      <c r="C158" s="297"/>
      <c r="D158" s="293"/>
      <c r="E158" s="132">
        <v>5</v>
      </c>
      <c r="F158" s="135" t="s">
        <v>250</v>
      </c>
      <c r="G158" s="34" t="s">
        <v>256</v>
      </c>
      <c r="H158" s="153">
        <v>212400212</v>
      </c>
      <c r="I158" s="45">
        <f t="shared" ref="I158" si="278">IFERROR(H158/H159,"-")</f>
        <v>4.6975148264942562E-2</v>
      </c>
      <c r="J158" s="141">
        <v>6085</v>
      </c>
      <c r="K158" s="45">
        <f t="shared" ref="K158" si="279">IFERROR(J158/J159,"-")</f>
        <v>0.40024995066763142</v>
      </c>
      <c r="L158" s="141">
        <f t="shared" si="242"/>
        <v>34905.54018077239</v>
      </c>
      <c r="M158" s="45">
        <f t="shared" si="273"/>
        <v>4.5893009329441667E-2</v>
      </c>
      <c r="P158" s="46"/>
      <c r="Q158" s="46"/>
      <c r="R158" s="46"/>
    </row>
    <row r="159" spans="2:18" ht="13.5" customHeight="1">
      <c r="B159" s="270"/>
      <c r="C159" s="298"/>
      <c r="D159" s="294"/>
      <c r="E159" s="160" t="s">
        <v>133</v>
      </c>
      <c r="F159" s="35"/>
      <c r="G159" s="36"/>
      <c r="H159" s="154">
        <v>4521544260</v>
      </c>
      <c r="I159" s="29" t="s">
        <v>181</v>
      </c>
      <c r="J159" s="192">
        <v>15203</v>
      </c>
      <c r="K159" s="29" t="s">
        <v>116</v>
      </c>
      <c r="L159" s="142">
        <f t="shared" si="242"/>
        <v>297411.31750312436</v>
      </c>
      <c r="M159" s="29">
        <f t="shared" si="273"/>
        <v>0.11466087441832402</v>
      </c>
      <c r="P159" s="46"/>
      <c r="Q159" s="46"/>
      <c r="R159" s="46"/>
    </row>
    <row r="160" spans="2:18" ht="13.5" customHeight="1">
      <c r="B160" s="295">
        <v>27</v>
      </c>
      <c r="C160" s="296" t="s">
        <v>38</v>
      </c>
      <c r="D160" s="299">
        <f>VLOOKUP(C160,'市区町村別_在宅(医科)'!$C$7:$BO$80,65,0)</f>
        <v>22608</v>
      </c>
      <c r="E160" s="130">
        <v>1</v>
      </c>
      <c r="F160" s="133" t="s">
        <v>237</v>
      </c>
      <c r="G160" s="136" t="s">
        <v>243</v>
      </c>
      <c r="H160" s="215">
        <v>119138966</v>
      </c>
      <c r="I160" s="27">
        <f t="shared" ref="I160" si="280">IFERROR(H160/H165,"-")</f>
        <v>0.16140687266240644</v>
      </c>
      <c r="J160" s="139">
        <v>1916</v>
      </c>
      <c r="K160" s="27">
        <f t="shared" ref="K160" si="281">IFERROR(J160/J165,"-")</f>
        <v>0.71572655958162124</v>
      </c>
      <c r="L160" s="139">
        <f t="shared" si="242"/>
        <v>62181.088726513568</v>
      </c>
      <c r="M160" s="27">
        <f>IFERROR(J160/$R$30,0)</f>
        <v>8.4748761500353861E-2</v>
      </c>
      <c r="P160" s="46"/>
      <c r="Q160" s="46"/>
      <c r="R160" s="46"/>
    </row>
    <row r="161" spans="2:18" ht="13.5" customHeight="1">
      <c r="B161" s="269"/>
      <c r="C161" s="297"/>
      <c r="D161" s="293"/>
      <c r="E161" s="131">
        <v>2</v>
      </c>
      <c r="F161" s="134" t="s">
        <v>239</v>
      </c>
      <c r="G161" s="32" t="s">
        <v>245</v>
      </c>
      <c r="H161" s="152">
        <v>66766703</v>
      </c>
      <c r="I161" s="28">
        <f t="shared" ref="I161" si="282">IFERROR(H161/H165,"-")</f>
        <v>9.0454073012600347E-2</v>
      </c>
      <c r="J161" s="140">
        <v>1668</v>
      </c>
      <c r="K161" s="28">
        <f t="shared" ref="K161" si="283">IFERROR(J161/J165,"-")</f>
        <v>0.62308554351886436</v>
      </c>
      <c r="L161" s="140">
        <f t="shared" si="242"/>
        <v>40027.999400479617</v>
      </c>
      <c r="M161" s="28">
        <f t="shared" ref="M161:M165" si="284">IFERROR(J161/$R$30,0)</f>
        <v>7.3779193205944796E-2</v>
      </c>
      <c r="P161" s="46"/>
      <c r="Q161" s="46"/>
      <c r="R161" s="46"/>
    </row>
    <row r="162" spans="2:18" ht="13.5" customHeight="1">
      <c r="B162" s="269"/>
      <c r="C162" s="297"/>
      <c r="D162" s="293"/>
      <c r="E162" s="131">
        <v>3</v>
      </c>
      <c r="F162" s="134" t="s">
        <v>238</v>
      </c>
      <c r="G162" s="33" t="s">
        <v>244</v>
      </c>
      <c r="H162" s="152">
        <v>100484266</v>
      </c>
      <c r="I162" s="28">
        <f t="shared" ref="I162" si="285">IFERROR(H162/H165,"-")</f>
        <v>0.1361338919697975</v>
      </c>
      <c r="J162" s="140">
        <v>1230</v>
      </c>
      <c r="K162" s="28">
        <f t="shared" ref="K162" si="286">IFERROR(J162/J165,"-")</f>
        <v>0.45946955547254387</v>
      </c>
      <c r="L162" s="140">
        <f t="shared" si="242"/>
        <v>81694.525203252037</v>
      </c>
      <c r="M162" s="28">
        <f t="shared" si="284"/>
        <v>5.4405520169851382E-2</v>
      </c>
      <c r="P162" s="46"/>
      <c r="Q162" s="46"/>
      <c r="R162" s="46"/>
    </row>
    <row r="163" spans="2:18" ht="13.5" customHeight="1">
      <c r="B163" s="269"/>
      <c r="C163" s="297"/>
      <c r="D163" s="293"/>
      <c r="E163" s="131">
        <v>4</v>
      </c>
      <c r="F163" s="134" t="s">
        <v>242</v>
      </c>
      <c r="G163" s="33" t="s">
        <v>248</v>
      </c>
      <c r="H163" s="152">
        <v>66179745</v>
      </c>
      <c r="I163" s="28">
        <f t="shared" ref="I163" si="287">IFERROR(H163/H165,"-")</f>
        <v>8.9658875116018125E-2</v>
      </c>
      <c r="J163" s="140">
        <v>1185</v>
      </c>
      <c r="K163" s="28">
        <f t="shared" ref="K163" si="288">IFERROR(J163/J165,"-")</f>
        <v>0.44265969368696301</v>
      </c>
      <c r="L163" s="140">
        <f t="shared" si="242"/>
        <v>55847.886075949369</v>
      </c>
      <c r="M163" s="28">
        <f t="shared" si="284"/>
        <v>5.2415074309978771E-2</v>
      </c>
      <c r="P163" s="46"/>
      <c r="Q163" s="46"/>
      <c r="R163" s="46"/>
    </row>
    <row r="164" spans="2:18" ht="39" customHeight="1">
      <c r="B164" s="269"/>
      <c r="C164" s="297"/>
      <c r="D164" s="293"/>
      <c r="E164" s="132">
        <v>5</v>
      </c>
      <c r="F164" s="135" t="s">
        <v>250</v>
      </c>
      <c r="G164" s="34" t="s">
        <v>256</v>
      </c>
      <c r="H164" s="153">
        <v>38547597</v>
      </c>
      <c r="I164" s="45">
        <f t="shared" ref="I164" si="289">IFERROR(H164/H165,"-")</f>
        <v>5.2223443675184833E-2</v>
      </c>
      <c r="J164" s="141">
        <v>1056</v>
      </c>
      <c r="K164" s="45">
        <f t="shared" ref="K164" si="290">IFERROR(J164/J165,"-")</f>
        <v>0.39447142323496454</v>
      </c>
      <c r="L164" s="141">
        <f t="shared" si="242"/>
        <v>36503.40625</v>
      </c>
      <c r="M164" s="45">
        <f t="shared" si="284"/>
        <v>4.6709129511677279E-2</v>
      </c>
      <c r="P164" s="46"/>
      <c r="Q164" s="46"/>
      <c r="R164" s="46"/>
    </row>
    <row r="165" spans="2:18" ht="13.5" customHeight="1">
      <c r="B165" s="270"/>
      <c r="C165" s="298"/>
      <c r="D165" s="294"/>
      <c r="E165" s="160" t="s">
        <v>133</v>
      </c>
      <c r="F165" s="35"/>
      <c r="G165" s="36"/>
      <c r="H165" s="154">
        <v>738128210</v>
      </c>
      <c r="I165" s="29" t="s">
        <v>181</v>
      </c>
      <c r="J165" s="192">
        <v>2677</v>
      </c>
      <c r="K165" s="29" t="s">
        <v>116</v>
      </c>
      <c r="L165" s="142">
        <f t="shared" si="242"/>
        <v>275729.62644751585</v>
      </c>
      <c r="M165" s="29">
        <f t="shared" si="284"/>
        <v>0.11840941259731069</v>
      </c>
      <c r="P165" s="46"/>
      <c r="Q165" s="46"/>
      <c r="R165" s="46"/>
    </row>
    <row r="166" spans="2:18" ht="13.5" customHeight="1">
      <c r="B166" s="295">
        <v>28</v>
      </c>
      <c r="C166" s="296" t="s">
        <v>39</v>
      </c>
      <c r="D166" s="299">
        <f>VLOOKUP(C166,'市区町村別_在宅(医科)'!$C$7:$BO$80,65,0)</f>
        <v>18603</v>
      </c>
      <c r="E166" s="130">
        <v>1</v>
      </c>
      <c r="F166" s="133" t="s">
        <v>237</v>
      </c>
      <c r="G166" s="136" t="s">
        <v>243</v>
      </c>
      <c r="H166" s="215">
        <v>80580879</v>
      </c>
      <c r="I166" s="27">
        <f t="shared" ref="I166" si="291">IFERROR(H166/H171,"-")</f>
        <v>0.13736578428495291</v>
      </c>
      <c r="J166" s="139">
        <v>1399</v>
      </c>
      <c r="K166" s="27">
        <f t="shared" ref="K166" si="292">IFERROR(J166/J171,"-")</f>
        <v>0.70835443037974688</v>
      </c>
      <c r="L166" s="139">
        <f t="shared" si="242"/>
        <v>57598.912794853466</v>
      </c>
      <c r="M166" s="27">
        <f>IFERROR(J166/$R$31,0)</f>
        <v>7.5202924259528028E-2</v>
      </c>
      <c r="P166" s="46"/>
      <c r="Q166" s="46"/>
      <c r="R166" s="46"/>
    </row>
    <row r="167" spans="2:18" ht="13.5" customHeight="1">
      <c r="B167" s="269"/>
      <c r="C167" s="297"/>
      <c r="D167" s="293"/>
      <c r="E167" s="131">
        <v>2</v>
      </c>
      <c r="F167" s="134" t="s">
        <v>239</v>
      </c>
      <c r="G167" s="32" t="s">
        <v>245</v>
      </c>
      <c r="H167" s="152">
        <v>55406230</v>
      </c>
      <c r="I167" s="28">
        <f t="shared" ref="I167" si="293">IFERROR(H167/H171,"-")</f>
        <v>9.445069764283022E-2</v>
      </c>
      <c r="J167" s="140">
        <v>1231</v>
      </c>
      <c r="K167" s="28">
        <f t="shared" ref="K167" si="294">IFERROR(J167/J171,"-")</f>
        <v>0.62329113924050628</v>
      </c>
      <c r="L167" s="140">
        <f t="shared" si="242"/>
        <v>45009.122664500406</v>
      </c>
      <c r="M167" s="28">
        <f t="shared" ref="M167:M171" si="295">IFERROR(J167/$R$31,0)</f>
        <v>6.6172122775896361E-2</v>
      </c>
      <c r="P167" s="46"/>
      <c r="Q167" s="46"/>
      <c r="R167" s="46"/>
    </row>
    <row r="168" spans="2:18" ht="13.5" customHeight="1">
      <c r="B168" s="269"/>
      <c r="C168" s="297"/>
      <c r="D168" s="293"/>
      <c r="E168" s="131">
        <v>3</v>
      </c>
      <c r="F168" s="134" t="s">
        <v>238</v>
      </c>
      <c r="G168" s="33" t="s">
        <v>244</v>
      </c>
      <c r="H168" s="152">
        <v>82149597</v>
      </c>
      <c r="I168" s="28">
        <f t="shared" ref="I168" si="296">IFERROR(H168/H171,"-")</f>
        <v>0.14003996929095072</v>
      </c>
      <c r="J168" s="140">
        <v>897</v>
      </c>
      <c r="K168" s="28">
        <f t="shared" ref="K168" si="297">IFERROR(J168/J171,"-")</f>
        <v>0.45417721518987342</v>
      </c>
      <c r="L168" s="140">
        <f t="shared" si="242"/>
        <v>91582.605351170569</v>
      </c>
      <c r="M168" s="28">
        <f t="shared" si="295"/>
        <v>4.8218029350104823E-2</v>
      </c>
      <c r="P168" s="46"/>
      <c r="Q168" s="46"/>
      <c r="R168" s="46"/>
    </row>
    <row r="169" spans="2:18" ht="39" customHeight="1">
      <c r="B169" s="269"/>
      <c r="C169" s="297"/>
      <c r="D169" s="293"/>
      <c r="E169" s="131">
        <v>4</v>
      </c>
      <c r="F169" s="134" t="s">
        <v>250</v>
      </c>
      <c r="G169" s="33" t="s">
        <v>256</v>
      </c>
      <c r="H169" s="152">
        <v>25454653</v>
      </c>
      <c r="I169" s="28">
        <f t="shared" ref="I169" si="298">IFERROR(H169/H171,"-")</f>
        <v>4.3392407931493647E-2</v>
      </c>
      <c r="J169" s="140">
        <v>844</v>
      </c>
      <c r="K169" s="28">
        <f t="shared" ref="K169" si="299">IFERROR(J169/J171,"-")</f>
        <v>0.42734177215189872</v>
      </c>
      <c r="L169" s="140">
        <f t="shared" si="242"/>
        <v>30159.541469194312</v>
      </c>
      <c r="M169" s="28">
        <f t="shared" si="295"/>
        <v>4.5369026501101972E-2</v>
      </c>
      <c r="P169" s="46"/>
      <c r="Q169" s="46"/>
      <c r="R169" s="46"/>
    </row>
    <row r="170" spans="2:18" ht="13.5" customHeight="1">
      <c r="B170" s="269"/>
      <c r="C170" s="297"/>
      <c r="D170" s="293"/>
      <c r="E170" s="132">
        <v>5</v>
      </c>
      <c r="F170" s="135" t="s">
        <v>241</v>
      </c>
      <c r="G170" s="34" t="s">
        <v>247</v>
      </c>
      <c r="H170" s="153">
        <v>48341003</v>
      </c>
      <c r="I170" s="45">
        <f t="shared" ref="I170" si="300">IFERROR(H170/H171,"-")</f>
        <v>8.2406643767391291E-2</v>
      </c>
      <c r="J170" s="141">
        <v>814</v>
      </c>
      <c r="K170" s="45">
        <f t="shared" ref="K170" si="301">IFERROR(J170/J171,"-")</f>
        <v>0.41215189873417724</v>
      </c>
      <c r="L170" s="141">
        <f t="shared" si="242"/>
        <v>59386.981572481571</v>
      </c>
      <c r="M170" s="45">
        <f t="shared" si="295"/>
        <v>4.3756383379024891E-2</v>
      </c>
      <c r="P170" s="46"/>
      <c r="Q170" s="46"/>
      <c r="R170" s="46"/>
    </row>
    <row r="171" spans="2:18" ht="13.5" customHeight="1">
      <c r="B171" s="270"/>
      <c r="C171" s="298"/>
      <c r="D171" s="294"/>
      <c r="E171" s="160" t="s">
        <v>133</v>
      </c>
      <c r="F171" s="35"/>
      <c r="G171" s="36"/>
      <c r="H171" s="154">
        <v>586615360</v>
      </c>
      <c r="I171" s="29" t="s">
        <v>181</v>
      </c>
      <c r="J171" s="192">
        <v>1975</v>
      </c>
      <c r="K171" s="29" t="s">
        <v>116</v>
      </c>
      <c r="L171" s="142">
        <f t="shared" si="242"/>
        <v>297020.43544303795</v>
      </c>
      <c r="M171" s="29">
        <f t="shared" si="295"/>
        <v>0.10616567220340806</v>
      </c>
      <c r="P171" s="46"/>
      <c r="Q171" s="46"/>
      <c r="R171" s="46"/>
    </row>
    <row r="172" spans="2:18" ht="13.5" customHeight="1">
      <c r="B172" s="295">
        <v>29</v>
      </c>
      <c r="C172" s="296" t="s">
        <v>40</v>
      </c>
      <c r="D172" s="299">
        <f>VLOOKUP(C172,'市区町村別_在宅(医科)'!$C$7:$BO$80,65,0)</f>
        <v>15649</v>
      </c>
      <c r="E172" s="130">
        <v>1</v>
      </c>
      <c r="F172" s="133" t="s">
        <v>237</v>
      </c>
      <c r="G172" s="136" t="s">
        <v>243</v>
      </c>
      <c r="H172" s="215">
        <v>77740892</v>
      </c>
      <c r="I172" s="27">
        <f t="shared" ref="I172" si="302">IFERROR(H172/H177,"-")</f>
        <v>0.15857467844375772</v>
      </c>
      <c r="J172" s="139">
        <v>1186</v>
      </c>
      <c r="K172" s="27">
        <f t="shared" ref="K172" si="303">IFERROR(J172/J177,"-")</f>
        <v>0.69846878680800939</v>
      </c>
      <c r="L172" s="139">
        <f t="shared" si="242"/>
        <v>65548.812816188874</v>
      </c>
      <c r="M172" s="27">
        <f>IFERROR(J172/$R$32,0)</f>
        <v>7.5787590261358548E-2</v>
      </c>
      <c r="P172" s="46"/>
      <c r="Q172" s="46"/>
      <c r="R172" s="46"/>
    </row>
    <row r="173" spans="2:18" ht="13.5" customHeight="1">
      <c r="B173" s="269"/>
      <c r="C173" s="297"/>
      <c r="D173" s="293"/>
      <c r="E173" s="131">
        <v>2</v>
      </c>
      <c r="F173" s="134" t="s">
        <v>239</v>
      </c>
      <c r="G173" s="32" t="s">
        <v>245</v>
      </c>
      <c r="H173" s="152">
        <v>49434311</v>
      </c>
      <c r="I173" s="28">
        <f t="shared" ref="I173" si="304">IFERROR(H173/H177,"-")</f>
        <v>0.10083534892954039</v>
      </c>
      <c r="J173" s="140">
        <v>1038</v>
      </c>
      <c r="K173" s="28">
        <f t="shared" ref="K173" si="305">IFERROR(J173/J177,"-")</f>
        <v>0.61130742049469966</v>
      </c>
      <c r="L173" s="140">
        <f t="shared" si="242"/>
        <v>47624.577071290943</v>
      </c>
      <c r="M173" s="98">
        <f t="shared" ref="M173:M177" si="306">IFERROR(J173/$R$32,0)</f>
        <v>6.6330116940379574E-2</v>
      </c>
      <c r="P173" s="46"/>
      <c r="Q173" s="46"/>
      <c r="R173" s="46"/>
    </row>
    <row r="174" spans="2:18" ht="13.5" customHeight="1">
      <c r="B174" s="269"/>
      <c r="C174" s="297"/>
      <c r="D174" s="293"/>
      <c r="E174" s="131">
        <v>3</v>
      </c>
      <c r="F174" s="134" t="s">
        <v>238</v>
      </c>
      <c r="G174" s="33" t="s">
        <v>244</v>
      </c>
      <c r="H174" s="152">
        <v>63421977</v>
      </c>
      <c r="I174" s="28">
        <f t="shared" ref="I174" si="307">IFERROR(H174/H177,"-")</f>
        <v>0.12936717537332088</v>
      </c>
      <c r="J174" s="140">
        <v>775</v>
      </c>
      <c r="K174" s="28">
        <f t="shared" ref="K174" si="308">IFERROR(J174/J177,"-")</f>
        <v>0.45641931684334514</v>
      </c>
      <c r="L174" s="140">
        <f t="shared" si="242"/>
        <v>81834.809032258068</v>
      </c>
      <c r="M174" s="98">
        <f t="shared" si="306"/>
        <v>4.9523931241612883E-2</v>
      </c>
      <c r="P174" s="46"/>
      <c r="Q174" s="46"/>
      <c r="R174" s="46"/>
    </row>
    <row r="175" spans="2:18" ht="29.25" customHeight="1">
      <c r="B175" s="269"/>
      <c r="C175" s="297"/>
      <c r="D175" s="293"/>
      <c r="E175" s="131">
        <v>4</v>
      </c>
      <c r="F175" s="134" t="s">
        <v>261</v>
      </c>
      <c r="G175" s="33" t="s">
        <v>262</v>
      </c>
      <c r="H175" s="152">
        <v>13805171</v>
      </c>
      <c r="I175" s="28">
        <f t="shared" ref="I175" si="309">IFERROR(H175/H177,"-")</f>
        <v>2.8159575943457006E-2</v>
      </c>
      <c r="J175" s="140">
        <v>728</v>
      </c>
      <c r="K175" s="28">
        <f t="shared" ref="K175" si="310">IFERROR(J175/J177,"-")</f>
        <v>0.4287396937573616</v>
      </c>
      <c r="L175" s="140">
        <f t="shared" si="242"/>
        <v>18963.146978021978</v>
      </c>
      <c r="M175" s="98">
        <f t="shared" si="306"/>
        <v>4.6520544443734421E-2</v>
      </c>
      <c r="P175" s="46"/>
      <c r="Q175" s="46"/>
      <c r="R175" s="46"/>
    </row>
    <row r="176" spans="2:18" ht="39" customHeight="1">
      <c r="B176" s="269"/>
      <c r="C176" s="297"/>
      <c r="D176" s="293"/>
      <c r="E176" s="132">
        <v>5</v>
      </c>
      <c r="F176" s="135" t="s">
        <v>250</v>
      </c>
      <c r="G176" s="34" t="s">
        <v>256</v>
      </c>
      <c r="H176" s="153">
        <v>28473376</v>
      </c>
      <c r="I176" s="45">
        <f t="shared" ref="I176" si="311">IFERROR(H176/H177,"-")</f>
        <v>5.8079555395482318E-2</v>
      </c>
      <c r="J176" s="141">
        <v>704</v>
      </c>
      <c r="K176" s="45">
        <f t="shared" ref="K176" si="312">IFERROR(J176/J177,"-")</f>
        <v>0.41460541813898705</v>
      </c>
      <c r="L176" s="141">
        <f t="shared" si="242"/>
        <v>40445.13636363636</v>
      </c>
      <c r="M176" s="99">
        <f t="shared" si="306"/>
        <v>4.4986900121413508E-2</v>
      </c>
      <c r="P176" s="46"/>
      <c r="Q176" s="46"/>
      <c r="R176" s="46"/>
    </row>
    <row r="177" spans="2:18" ht="13.5" customHeight="1">
      <c r="B177" s="270"/>
      <c r="C177" s="298"/>
      <c r="D177" s="294"/>
      <c r="E177" s="160" t="s">
        <v>133</v>
      </c>
      <c r="F177" s="35"/>
      <c r="G177" s="36"/>
      <c r="H177" s="154">
        <v>490247830</v>
      </c>
      <c r="I177" s="29" t="s">
        <v>181</v>
      </c>
      <c r="J177" s="192">
        <v>1698</v>
      </c>
      <c r="K177" s="29" t="s">
        <v>116</v>
      </c>
      <c r="L177" s="142">
        <f t="shared" si="242"/>
        <v>288720.74793875148</v>
      </c>
      <c r="M177" s="100">
        <f t="shared" si="306"/>
        <v>0.10850533580420474</v>
      </c>
      <c r="P177" s="46"/>
      <c r="Q177" s="46"/>
      <c r="R177" s="46"/>
    </row>
    <row r="178" spans="2:18" ht="13.5" customHeight="1">
      <c r="B178" s="295">
        <v>30</v>
      </c>
      <c r="C178" s="296" t="s">
        <v>41</v>
      </c>
      <c r="D178" s="299">
        <f>VLOOKUP(C178,'市区町村別_在宅(医科)'!$C$7:$BO$80,65,0)</f>
        <v>20907</v>
      </c>
      <c r="E178" s="130">
        <v>1</v>
      </c>
      <c r="F178" s="133" t="s">
        <v>237</v>
      </c>
      <c r="G178" s="136" t="s">
        <v>243</v>
      </c>
      <c r="H178" s="215">
        <v>118899283</v>
      </c>
      <c r="I178" s="27">
        <f t="shared" ref="I178" si="313">IFERROR(H178/H183,"-")</f>
        <v>0.14837830210945424</v>
      </c>
      <c r="J178" s="139">
        <v>1968</v>
      </c>
      <c r="K178" s="27">
        <f t="shared" ref="K178" si="314">IFERROR(J178/J183,"-")</f>
        <v>0.72673559822747413</v>
      </c>
      <c r="L178" s="139">
        <f t="shared" si="242"/>
        <v>60416.302337398374</v>
      </c>
      <c r="M178" s="27">
        <f>IFERROR(J178/$R$33,0)</f>
        <v>9.413115224565935E-2</v>
      </c>
      <c r="P178" s="46"/>
      <c r="Q178" s="46"/>
      <c r="R178" s="46"/>
    </row>
    <row r="179" spans="2:18" ht="13.5" customHeight="1">
      <c r="B179" s="269"/>
      <c r="C179" s="297"/>
      <c r="D179" s="293"/>
      <c r="E179" s="131">
        <v>2</v>
      </c>
      <c r="F179" s="134" t="s">
        <v>239</v>
      </c>
      <c r="G179" s="32" t="s">
        <v>245</v>
      </c>
      <c r="H179" s="152">
        <v>79293303</v>
      </c>
      <c r="I179" s="28">
        <f t="shared" ref="I179" si="315">IFERROR(H179/H183,"-")</f>
        <v>9.8952704935911975E-2</v>
      </c>
      <c r="J179" s="140">
        <v>1716</v>
      </c>
      <c r="K179" s="28">
        <f t="shared" ref="K179" si="316">IFERROR(J179/J183,"-")</f>
        <v>0.63367799113737078</v>
      </c>
      <c r="L179" s="140">
        <f t="shared" si="242"/>
        <v>46208.218531468534</v>
      </c>
      <c r="M179" s="28">
        <f t="shared" ref="M179:M183" si="317">IFERROR(J179/$R$33,0)</f>
        <v>8.2077772994690767E-2</v>
      </c>
      <c r="P179" s="46"/>
      <c r="Q179" s="46"/>
      <c r="R179" s="46"/>
    </row>
    <row r="180" spans="2:18" ht="13.5" customHeight="1">
      <c r="B180" s="269"/>
      <c r="C180" s="297"/>
      <c r="D180" s="293"/>
      <c r="E180" s="131">
        <v>3</v>
      </c>
      <c r="F180" s="134" t="s">
        <v>238</v>
      </c>
      <c r="G180" s="33" t="s">
        <v>244</v>
      </c>
      <c r="H180" s="152">
        <v>98727043</v>
      </c>
      <c r="I180" s="28">
        <f t="shared" ref="I180" si="318">IFERROR(H180/H183,"-")</f>
        <v>0.12320470437678822</v>
      </c>
      <c r="J180" s="140">
        <v>1361</v>
      </c>
      <c r="K180" s="28">
        <f t="shared" ref="K180" si="319">IFERROR(J180/J183,"-")</f>
        <v>0.50258493353028066</v>
      </c>
      <c r="L180" s="140">
        <f t="shared" si="242"/>
        <v>72540.075679647314</v>
      </c>
      <c r="M180" s="28">
        <f t="shared" si="317"/>
        <v>6.5097814129239012E-2</v>
      </c>
      <c r="P180" s="46"/>
      <c r="Q180" s="46"/>
      <c r="R180" s="46"/>
    </row>
    <row r="181" spans="2:18" ht="29.25" customHeight="1">
      <c r="B181" s="269"/>
      <c r="C181" s="297"/>
      <c r="D181" s="293"/>
      <c r="E181" s="131">
        <v>4</v>
      </c>
      <c r="F181" s="134" t="s">
        <v>261</v>
      </c>
      <c r="G181" s="33" t="s">
        <v>262</v>
      </c>
      <c r="H181" s="152">
        <v>22442673</v>
      </c>
      <c r="I181" s="28">
        <f t="shared" ref="I181" si="320">IFERROR(H181/H183,"-")</f>
        <v>2.8006945294511927E-2</v>
      </c>
      <c r="J181" s="140">
        <v>1128</v>
      </c>
      <c r="K181" s="28">
        <f t="shared" ref="K181" si="321">IFERROR(J181/J183,"-")</f>
        <v>0.41654357459379615</v>
      </c>
      <c r="L181" s="140">
        <f t="shared" si="242"/>
        <v>19895.986702127659</v>
      </c>
      <c r="M181" s="28">
        <f t="shared" si="317"/>
        <v>5.3953221409097432E-2</v>
      </c>
      <c r="P181" s="46"/>
      <c r="Q181" s="46"/>
      <c r="R181" s="46"/>
    </row>
    <row r="182" spans="2:18" ht="13.5" customHeight="1">
      <c r="B182" s="269"/>
      <c r="C182" s="297"/>
      <c r="D182" s="293"/>
      <c r="E182" s="132">
        <v>5</v>
      </c>
      <c r="F182" s="135" t="s">
        <v>241</v>
      </c>
      <c r="G182" s="34" t="s">
        <v>247</v>
      </c>
      <c r="H182" s="153">
        <v>65576099</v>
      </c>
      <c r="I182" s="45">
        <f t="shared" ref="I182" si="322">IFERROR(H182/H183,"-")</f>
        <v>8.1834557644737696E-2</v>
      </c>
      <c r="J182" s="141">
        <v>1111</v>
      </c>
      <c r="K182" s="45">
        <f t="shared" ref="K182" si="323">IFERROR(J182/J183,"-")</f>
        <v>0.41026587887740029</v>
      </c>
      <c r="L182" s="141">
        <f t="shared" si="242"/>
        <v>59024.391539153912</v>
      </c>
      <c r="M182" s="45">
        <f t="shared" si="317"/>
        <v>5.3140096618357488E-2</v>
      </c>
      <c r="P182" s="46"/>
      <c r="Q182" s="46"/>
      <c r="R182" s="46"/>
    </row>
    <row r="183" spans="2:18" ht="13.5" customHeight="1">
      <c r="B183" s="270"/>
      <c r="C183" s="298"/>
      <c r="D183" s="294"/>
      <c r="E183" s="160" t="s">
        <v>133</v>
      </c>
      <c r="F183" s="35"/>
      <c r="G183" s="36"/>
      <c r="H183" s="154">
        <v>801325270</v>
      </c>
      <c r="I183" s="29" t="s">
        <v>181</v>
      </c>
      <c r="J183" s="192">
        <v>2708</v>
      </c>
      <c r="K183" s="29" t="s">
        <v>116</v>
      </c>
      <c r="L183" s="142">
        <f t="shared" si="242"/>
        <v>295910.36558345641</v>
      </c>
      <c r="M183" s="29">
        <f t="shared" si="317"/>
        <v>0.12952599607786866</v>
      </c>
      <c r="P183" s="46"/>
      <c r="Q183" s="46"/>
      <c r="R183" s="46"/>
    </row>
    <row r="184" spans="2:18" ht="13.5" customHeight="1">
      <c r="B184" s="295">
        <v>31</v>
      </c>
      <c r="C184" s="296" t="s">
        <v>42</v>
      </c>
      <c r="D184" s="299">
        <f>VLOOKUP(C184,'市区町村別_在宅(医科)'!$C$7:$BO$80,65,0)</f>
        <v>27885</v>
      </c>
      <c r="E184" s="130">
        <v>1</v>
      </c>
      <c r="F184" s="133" t="s">
        <v>237</v>
      </c>
      <c r="G184" s="136" t="s">
        <v>243</v>
      </c>
      <c r="H184" s="215">
        <v>110605899</v>
      </c>
      <c r="I184" s="27">
        <f t="shared" ref="I184" si="324">IFERROR(H184/H189,"-")</f>
        <v>0.12790559206613167</v>
      </c>
      <c r="J184" s="139">
        <v>1877</v>
      </c>
      <c r="K184" s="27">
        <f t="shared" ref="K184" si="325">IFERROR(J184/J189,"-")</f>
        <v>0.66916221033868095</v>
      </c>
      <c r="L184" s="139">
        <f t="shared" si="242"/>
        <v>58926.957378795953</v>
      </c>
      <c r="M184" s="27">
        <f>IFERROR(J184/$R$34,0)</f>
        <v>6.7312175004482694E-2</v>
      </c>
      <c r="P184" s="46"/>
      <c r="Q184" s="46"/>
      <c r="R184" s="46"/>
    </row>
    <row r="185" spans="2:18" ht="13.5" customHeight="1">
      <c r="B185" s="269"/>
      <c r="C185" s="297"/>
      <c r="D185" s="293"/>
      <c r="E185" s="131">
        <v>2</v>
      </c>
      <c r="F185" s="134" t="s">
        <v>239</v>
      </c>
      <c r="G185" s="32" t="s">
        <v>245</v>
      </c>
      <c r="H185" s="152">
        <v>73636122</v>
      </c>
      <c r="I185" s="28">
        <f t="shared" ref="I185" si="326">IFERROR(H185/H189,"-")</f>
        <v>8.5153430938289323E-2</v>
      </c>
      <c r="J185" s="140">
        <v>1612</v>
      </c>
      <c r="K185" s="28">
        <f t="shared" ref="K185" si="327">IFERROR(J185/J189,"-")</f>
        <v>0.57468805704099823</v>
      </c>
      <c r="L185" s="140">
        <f t="shared" si="242"/>
        <v>45679.97642679901</v>
      </c>
      <c r="M185" s="28">
        <f t="shared" ref="M185:M189" si="328">IFERROR(J185/$R$34,0)</f>
        <v>5.7808857808857812E-2</v>
      </c>
      <c r="P185" s="46"/>
      <c r="Q185" s="46"/>
      <c r="R185" s="46"/>
    </row>
    <row r="186" spans="2:18" ht="13.5" customHeight="1">
      <c r="B186" s="269"/>
      <c r="C186" s="297"/>
      <c r="D186" s="293"/>
      <c r="E186" s="131">
        <v>3</v>
      </c>
      <c r="F186" s="134" t="s">
        <v>238</v>
      </c>
      <c r="G186" s="33" t="s">
        <v>244</v>
      </c>
      <c r="H186" s="152">
        <v>119248618</v>
      </c>
      <c r="I186" s="28">
        <f t="shared" ref="I186" si="329">IFERROR(H186/H189,"-")</f>
        <v>0.13790010502385561</v>
      </c>
      <c r="J186" s="140">
        <v>1247</v>
      </c>
      <c r="K186" s="28">
        <f t="shared" ref="K186" si="330">IFERROR(J186/J189,"-")</f>
        <v>0.44456327985739752</v>
      </c>
      <c r="L186" s="140">
        <f t="shared" si="242"/>
        <v>95628.40256615878</v>
      </c>
      <c r="M186" s="28">
        <f t="shared" si="328"/>
        <v>4.471938318092164E-2</v>
      </c>
      <c r="P186" s="46"/>
      <c r="Q186" s="46"/>
      <c r="R186" s="46"/>
    </row>
    <row r="187" spans="2:18" ht="13.5" customHeight="1">
      <c r="B187" s="269"/>
      <c r="C187" s="297"/>
      <c r="D187" s="293"/>
      <c r="E187" s="131">
        <v>4</v>
      </c>
      <c r="F187" s="134" t="s">
        <v>242</v>
      </c>
      <c r="G187" s="33" t="s">
        <v>248</v>
      </c>
      <c r="H187" s="152">
        <v>60109478</v>
      </c>
      <c r="I187" s="28">
        <f t="shared" ref="I187" si="331">IFERROR(H187/H189,"-")</f>
        <v>6.9511106024969932E-2</v>
      </c>
      <c r="J187" s="140">
        <v>1095</v>
      </c>
      <c r="K187" s="28">
        <f t="shared" ref="K187" si="332">IFERROR(J187/J189,"-")</f>
        <v>0.39037433155080214</v>
      </c>
      <c r="L187" s="140">
        <f t="shared" si="242"/>
        <v>54894.500456621005</v>
      </c>
      <c r="M187" s="28">
        <f t="shared" si="328"/>
        <v>3.9268423883808502E-2</v>
      </c>
      <c r="P187" s="46"/>
      <c r="Q187" s="46"/>
      <c r="R187" s="46"/>
    </row>
    <row r="188" spans="2:18" ht="13.5" customHeight="1">
      <c r="B188" s="269"/>
      <c r="C188" s="297"/>
      <c r="D188" s="293"/>
      <c r="E188" s="132">
        <v>5</v>
      </c>
      <c r="F188" s="135" t="s">
        <v>241</v>
      </c>
      <c r="G188" s="34" t="s">
        <v>247</v>
      </c>
      <c r="H188" s="153">
        <v>83016057</v>
      </c>
      <c r="I188" s="45">
        <f t="shared" ref="I188" si="333">IFERROR(H188/H189,"-")</f>
        <v>9.600046668017892E-2</v>
      </c>
      <c r="J188" s="141">
        <v>1076</v>
      </c>
      <c r="K188" s="45">
        <f t="shared" ref="K188" si="334">IFERROR(J188/J189,"-")</f>
        <v>0.38360071301247772</v>
      </c>
      <c r="L188" s="141">
        <f t="shared" si="242"/>
        <v>77152.46933085502</v>
      </c>
      <c r="M188" s="45">
        <f t="shared" si="328"/>
        <v>3.8587053971669359E-2</v>
      </c>
      <c r="P188" s="46"/>
      <c r="Q188" s="46"/>
      <c r="R188" s="46"/>
    </row>
    <row r="189" spans="2:18" ht="13.5" customHeight="1">
      <c r="B189" s="270"/>
      <c r="C189" s="298"/>
      <c r="D189" s="294"/>
      <c r="E189" s="160" t="s">
        <v>133</v>
      </c>
      <c r="F189" s="35"/>
      <c r="G189" s="36"/>
      <c r="H189" s="154">
        <v>864746390</v>
      </c>
      <c r="I189" s="29" t="s">
        <v>181</v>
      </c>
      <c r="J189" s="192">
        <v>2805</v>
      </c>
      <c r="K189" s="29" t="s">
        <v>116</v>
      </c>
      <c r="L189" s="142">
        <f t="shared" si="242"/>
        <v>308287.48306595365</v>
      </c>
      <c r="M189" s="29">
        <f t="shared" si="328"/>
        <v>0.10059171597633136</v>
      </c>
      <c r="P189" s="46"/>
      <c r="Q189" s="46"/>
      <c r="R189" s="46"/>
    </row>
    <row r="190" spans="2:18" ht="13.5" customHeight="1">
      <c r="B190" s="295">
        <v>32</v>
      </c>
      <c r="C190" s="296" t="s">
        <v>43</v>
      </c>
      <c r="D190" s="299">
        <f>VLOOKUP(C190,'市区町村別_在宅(医科)'!$C$7:$BO$80,65,0)</f>
        <v>23454</v>
      </c>
      <c r="E190" s="130">
        <v>1</v>
      </c>
      <c r="F190" s="133" t="s">
        <v>237</v>
      </c>
      <c r="G190" s="136" t="s">
        <v>243</v>
      </c>
      <c r="H190" s="215">
        <v>117344519</v>
      </c>
      <c r="I190" s="27">
        <f t="shared" ref="I190" si="335">IFERROR(H190/H195,"-")</f>
        <v>0.16001036850165973</v>
      </c>
      <c r="J190" s="139">
        <v>1854</v>
      </c>
      <c r="K190" s="27">
        <f t="shared" ref="K190" si="336">IFERROR(J190/J195,"-")</f>
        <v>0.7158301158301158</v>
      </c>
      <c r="L190" s="139">
        <f t="shared" si="242"/>
        <v>63292.620819848977</v>
      </c>
      <c r="M190" s="27">
        <f>IFERROR(J190/$R$35,0)</f>
        <v>7.9048349961627018E-2</v>
      </c>
      <c r="P190" s="46"/>
      <c r="Q190" s="46"/>
      <c r="R190" s="46"/>
    </row>
    <row r="191" spans="2:18" ht="13.5" customHeight="1">
      <c r="B191" s="269"/>
      <c r="C191" s="297"/>
      <c r="D191" s="293"/>
      <c r="E191" s="131">
        <v>2</v>
      </c>
      <c r="F191" s="134" t="s">
        <v>239</v>
      </c>
      <c r="G191" s="32" t="s">
        <v>245</v>
      </c>
      <c r="H191" s="152">
        <v>68382802</v>
      </c>
      <c r="I191" s="28">
        <f t="shared" ref="I191" si="337">IFERROR(H191/H195,"-")</f>
        <v>9.3246428895379721E-2</v>
      </c>
      <c r="J191" s="140">
        <v>1570</v>
      </c>
      <c r="K191" s="28">
        <f t="shared" ref="K191" si="338">IFERROR(J191/J195,"-")</f>
        <v>0.60617760617760619</v>
      </c>
      <c r="L191" s="140">
        <f t="shared" si="242"/>
        <v>43555.924840764332</v>
      </c>
      <c r="M191" s="28">
        <f t="shared" ref="M191:M195" si="339">IFERROR(J191/$R$35,0)</f>
        <v>6.6939541229641006E-2</v>
      </c>
      <c r="P191" s="46"/>
      <c r="Q191" s="46"/>
      <c r="R191" s="46"/>
    </row>
    <row r="192" spans="2:18" ht="13.5" customHeight="1">
      <c r="B192" s="269"/>
      <c r="C192" s="297"/>
      <c r="D192" s="293"/>
      <c r="E192" s="131">
        <v>3</v>
      </c>
      <c r="F192" s="134" t="s">
        <v>238</v>
      </c>
      <c r="G192" s="33" t="s">
        <v>244</v>
      </c>
      <c r="H192" s="152">
        <v>98631971</v>
      </c>
      <c r="I192" s="28">
        <f t="shared" ref="I192" si="340">IFERROR(H192/H195,"-")</f>
        <v>0.13449403653659373</v>
      </c>
      <c r="J192" s="140">
        <v>1146</v>
      </c>
      <c r="K192" s="28">
        <f t="shared" ref="K192" si="341">IFERROR(J192/J195,"-")</f>
        <v>0.44247104247104246</v>
      </c>
      <c r="L192" s="140">
        <f t="shared" si="242"/>
        <v>86066.292321116925</v>
      </c>
      <c r="M192" s="28">
        <f t="shared" si="339"/>
        <v>4.8861601432591453E-2</v>
      </c>
      <c r="P192" s="46"/>
      <c r="Q192" s="46"/>
      <c r="R192" s="46"/>
    </row>
    <row r="193" spans="2:18" ht="29.25" customHeight="1">
      <c r="B193" s="269"/>
      <c r="C193" s="297"/>
      <c r="D193" s="293"/>
      <c r="E193" s="131">
        <v>4</v>
      </c>
      <c r="F193" s="134" t="s">
        <v>261</v>
      </c>
      <c r="G193" s="33" t="s">
        <v>262</v>
      </c>
      <c r="H193" s="152">
        <v>19680960</v>
      </c>
      <c r="I193" s="28">
        <f t="shared" ref="I193" si="342">IFERROR(H193/H195,"-")</f>
        <v>2.6836853471327665E-2</v>
      </c>
      <c r="J193" s="140">
        <v>1032</v>
      </c>
      <c r="K193" s="28">
        <f t="shared" ref="K193" si="343">IFERROR(J193/J195,"-")</f>
        <v>0.39845559845559847</v>
      </c>
      <c r="L193" s="140">
        <f t="shared" si="242"/>
        <v>19070.697674418603</v>
      </c>
      <c r="M193" s="28">
        <f t="shared" si="339"/>
        <v>4.4001023279611154E-2</v>
      </c>
      <c r="P193" s="46"/>
      <c r="Q193" s="46"/>
      <c r="R193" s="46"/>
    </row>
    <row r="194" spans="2:18" ht="39" customHeight="1">
      <c r="B194" s="269"/>
      <c r="C194" s="297"/>
      <c r="D194" s="293"/>
      <c r="E194" s="132">
        <v>5</v>
      </c>
      <c r="F194" s="135" t="s">
        <v>250</v>
      </c>
      <c r="G194" s="34" t="s">
        <v>256</v>
      </c>
      <c r="H194" s="153">
        <v>33812262</v>
      </c>
      <c r="I194" s="45">
        <f t="shared" ref="I194" si="344">IFERROR(H194/H195,"-")</f>
        <v>4.6106222502771237E-2</v>
      </c>
      <c r="J194" s="141">
        <v>1025</v>
      </c>
      <c r="K194" s="45">
        <f t="shared" ref="K194" si="345">IFERROR(J194/J195,"-")</f>
        <v>0.39575289575289574</v>
      </c>
      <c r="L194" s="141">
        <f t="shared" si="242"/>
        <v>32987.572682926831</v>
      </c>
      <c r="M194" s="45">
        <f t="shared" si="339"/>
        <v>4.3702566726357979E-2</v>
      </c>
      <c r="P194" s="46"/>
      <c r="Q194" s="46"/>
      <c r="R194" s="46"/>
    </row>
    <row r="195" spans="2:18" ht="13.5" customHeight="1">
      <c r="B195" s="270"/>
      <c r="C195" s="298"/>
      <c r="D195" s="294"/>
      <c r="E195" s="160" t="s">
        <v>133</v>
      </c>
      <c r="F195" s="35"/>
      <c r="G195" s="36"/>
      <c r="H195" s="154">
        <v>733355720</v>
      </c>
      <c r="I195" s="29" t="s">
        <v>181</v>
      </c>
      <c r="J195" s="192">
        <v>2590</v>
      </c>
      <c r="K195" s="29" t="s">
        <v>116</v>
      </c>
      <c r="L195" s="142">
        <f t="shared" si="242"/>
        <v>283148.92664092663</v>
      </c>
      <c r="M195" s="29">
        <f t="shared" si="339"/>
        <v>0.11042892470367528</v>
      </c>
      <c r="P195" s="46"/>
      <c r="Q195" s="46"/>
      <c r="R195" s="46"/>
    </row>
    <row r="196" spans="2:18" ht="13.5" customHeight="1">
      <c r="B196" s="295">
        <v>33</v>
      </c>
      <c r="C196" s="296" t="s">
        <v>44</v>
      </c>
      <c r="D196" s="299">
        <f>VLOOKUP(C196,'市区町村別_在宅(医科)'!$C$7:$BO$80,65,0)</f>
        <v>6680</v>
      </c>
      <c r="E196" s="130">
        <v>1</v>
      </c>
      <c r="F196" s="133" t="s">
        <v>237</v>
      </c>
      <c r="G196" s="136" t="s">
        <v>243</v>
      </c>
      <c r="H196" s="215">
        <v>30011571</v>
      </c>
      <c r="I196" s="27">
        <f t="shared" ref="I196" si="346">IFERROR(H196/H201,"-")</f>
        <v>9.7717620172705952E-2</v>
      </c>
      <c r="J196" s="139">
        <v>461</v>
      </c>
      <c r="K196" s="27">
        <f t="shared" ref="K196" si="347">IFERROR(J196/J201,"-")</f>
        <v>0.61384820239680427</v>
      </c>
      <c r="L196" s="139">
        <f t="shared" si="242"/>
        <v>65101.021691973969</v>
      </c>
      <c r="M196" s="27">
        <f>IFERROR(J196/$R$36,0)</f>
        <v>6.9011976047904197E-2</v>
      </c>
      <c r="P196" s="46"/>
      <c r="Q196" s="46"/>
      <c r="R196" s="46"/>
    </row>
    <row r="197" spans="2:18" ht="13.5" customHeight="1">
      <c r="B197" s="269"/>
      <c r="C197" s="297"/>
      <c r="D197" s="293"/>
      <c r="E197" s="131">
        <v>2</v>
      </c>
      <c r="F197" s="134" t="s">
        <v>239</v>
      </c>
      <c r="G197" s="32" t="s">
        <v>245</v>
      </c>
      <c r="H197" s="152">
        <v>20160507</v>
      </c>
      <c r="I197" s="28">
        <f t="shared" ref="I197" si="348">IFERROR(H197/H201,"-")</f>
        <v>6.5642573843108037E-2</v>
      </c>
      <c r="J197" s="140">
        <v>431</v>
      </c>
      <c r="K197" s="28">
        <f t="shared" ref="K197" si="349">IFERROR(J197/J201,"-")</f>
        <v>0.57390146471371506</v>
      </c>
      <c r="L197" s="140">
        <f t="shared" si="242"/>
        <v>46776.118329466357</v>
      </c>
      <c r="M197" s="28">
        <f t="shared" ref="M197:M201" si="350">IFERROR(J197/$R$36,0)</f>
        <v>6.4520958083832333E-2</v>
      </c>
      <c r="P197" s="46"/>
      <c r="Q197" s="46"/>
      <c r="R197" s="46"/>
    </row>
    <row r="198" spans="2:18" ht="13.5" customHeight="1">
      <c r="B198" s="269"/>
      <c r="C198" s="297"/>
      <c r="D198" s="293"/>
      <c r="E198" s="131">
        <v>3</v>
      </c>
      <c r="F198" s="134" t="s">
        <v>238</v>
      </c>
      <c r="G198" s="33" t="s">
        <v>244</v>
      </c>
      <c r="H198" s="152">
        <v>33169548</v>
      </c>
      <c r="I198" s="28">
        <f t="shared" ref="I198" si="351">IFERROR(H198/H201,"-")</f>
        <v>0.10799998749696704</v>
      </c>
      <c r="J198" s="140">
        <v>364</v>
      </c>
      <c r="K198" s="28">
        <f t="shared" ref="K198" si="352">IFERROR(J198/J201,"-")</f>
        <v>0.48468708388814913</v>
      </c>
      <c r="L198" s="140">
        <f t="shared" si="242"/>
        <v>91125.131868131866</v>
      </c>
      <c r="M198" s="28">
        <f t="shared" si="350"/>
        <v>5.4491017964071853E-2</v>
      </c>
      <c r="P198" s="46"/>
      <c r="Q198" s="46"/>
      <c r="R198" s="46"/>
    </row>
    <row r="199" spans="2:18" ht="29.25" customHeight="1">
      <c r="B199" s="269"/>
      <c r="C199" s="297"/>
      <c r="D199" s="293"/>
      <c r="E199" s="131">
        <v>4</v>
      </c>
      <c r="F199" s="134" t="s">
        <v>261</v>
      </c>
      <c r="G199" s="33" t="s">
        <v>262</v>
      </c>
      <c r="H199" s="152">
        <v>7181719</v>
      </c>
      <c r="I199" s="28">
        <f t="shared" ref="I199" si="353">IFERROR(H199/H201,"-")</f>
        <v>2.3383663901803263E-2</v>
      </c>
      <c r="J199" s="140">
        <v>308</v>
      </c>
      <c r="K199" s="28">
        <f t="shared" ref="K199" si="354">IFERROR(J199/J201,"-")</f>
        <v>0.41011984021304926</v>
      </c>
      <c r="L199" s="140">
        <f t="shared" si="242"/>
        <v>23317.269480519481</v>
      </c>
      <c r="M199" s="28">
        <f t="shared" si="350"/>
        <v>4.6107784431137722E-2</v>
      </c>
      <c r="P199" s="46"/>
      <c r="Q199" s="46"/>
      <c r="R199" s="46"/>
    </row>
    <row r="200" spans="2:18" ht="39" customHeight="1">
      <c r="B200" s="269"/>
      <c r="C200" s="297"/>
      <c r="D200" s="293"/>
      <c r="E200" s="132">
        <v>5</v>
      </c>
      <c r="F200" s="135" t="s">
        <v>250</v>
      </c>
      <c r="G200" s="34" t="s">
        <v>256</v>
      </c>
      <c r="H200" s="153">
        <v>14325225</v>
      </c>
      <c r="I200" s="45">
        <f t="shared" ref="I200" si="355">IFERROR(H200/H201,"-")</f>
        <v>4.6642906345640875E-2</v>
      </c>
      <c r="J200" s="141">
        <v>300</v>
      </c>
      <c r="K200" s="45">
        <f t="shared" ref="K200" si="356">IFERROR(J200/J201,"-")</f>
        <v>0.39946737683089212</v>
      </c>
      <c r="L200" s="141">
        <f t="shared" si="242"/>
        <v>47750.75</v>
      </c>
      <c r="M200" s="45">
        <f t="shared" si="350"/>
        <v>4.4910179640718563E-2</v>
      </c>
      <c r="P200" s="46"/>
      <c r="Q200" s="46"/>
      <c r="R200" s="46"/>
    </row>
    <row r="201" spans="2:18" ht="13.5" customHeight="1">
      <c r="B201" s="270"/>
      <c r="C201" s="298"/>
      <c r="D201" s="294"/>
      <c r="E201" s="160" t="s">
        <v>133</v>
      </c>
      <c r="F201" s="35"/>
      <c r="G201" s="36"/>
      <c r="H201" s="154">
        <v>307125480</v>
      </c>
      <c r="I201" s="29" t="s">
        <v>181</v>
      </c>
      <c r="J201" s="192">
        <v>751</v>
      </c>
      <c r="K201" s="29" t="s">
        <v>116</v>
      </c>
      <c r="L201" s="142">
        <f t="shared" si="242"/>
        <v>408955.36617842875</v>
      </c>
      <c r="M201" s="29">
        <f t="shared" si="350"/>
        <v>0.1124251497005988</v>
      </c>
      <c r="P201" s="46"/>
      <c r="Q201" s="46"/>
      <c r="R201" s="46"/>
    </row>
    <row r="202" spans="2:18" ht="13.5" customHeight="1">
      <c r="B202" s="295">
        <v>34</v>
      </c>
      <c r="C202" s="296" t="s">
        <v>46</v>
      </c>
      <c r="D202" s="299">
        <f>VLOOKUP(C202,'市区町村別_在宅(医科)'!$C$7:$BO$80,65,0)</f>
        <v>29757</v>
      </c>
      <c r="E202" s="130">
        <v>1</v>
      </c>
      <c r="F202" s="133" t="s">
        <v>237</v>
      </c>
      <c r="G202" s="136" t="s">
        <v>243</v>
      </c>
      <c r="H202" s="215">
        <v>130213649</v>
      </c>
      <c r="I202" s="27">
        <f t="shared" ref="I202" si="357">IFERROR(H202/H207,"-")</f>
        <v>0.14303397121445377</v>
      </c>
      <c r="J202" s="139">
        <v>2144</v>
      </c>
      <c r="K202" s="27">
        <f t="shared" ref="K202" si="358">IFERROR(J202/J207,"-")</f>
        <v>0.72481406355645706</v>
      </c>
      <c r="L202" s="139">
        <f t="shared" ref="L202:L265" si="359">IFERROR(H202/J202,"-")</f>
        <v>60733.97807835821</v>
      </c>
      <c r="M202" s="27">
        <f>IFERROR(J202/$R$37,0)</f>
        <v>7.2050273885136268E-2</v>
      </c>
      <c r="P202" s="46"/>
      <c r="Q202" s="46"/>
      <c r="R202" s="46"/>
    </row>
    <row r="203" spans="2:18" ht="13.5" customHeight="1">
      <c r="B203" s="269"/>
      <c r="C203" s="297"/>
      <c r="D203" s="293"/>
      <c r="E203" s="131">
        <v>2</v>
      </c>
      <c r="F203" s="134" t="s">
        <v>239</v>
      </c>
      <c r="G203" s="32" t="s">
        <v>245</v>
      </c>
      <c r="H203" s="152">
        <v>74358560</v>
      </c>
      <c r="I203" s="28">
        <f t="shared" ref="I203" si="360">IFERROR(H203/H207,"-")</f>
        <v>8.1679610488361587E-2</v>
      </c>
      <c r="J203" s="140">
        <v>1859</v>
      </c>
      <c r="K203" s="28">
        <f t="shared" ref="K203" si="361">IFERROR(J203/J207,"-")</f>
        <v>0.62846517917511835</v>
      </c>
      <c r="L203" s="140">
        <f t="shared" si="359"/>
        <v>39999.225389994623</v>
      </c>
      <c r="M203" s="28">
        <f t="shared" ref="M203:M207" si="362">IFERROR(J203/$R$37,0)</f>
        <v>6.2472695500218438E-2</v>
      </c>
      <c r="P203" s="46"/>
      <c r="Q203" s="46"/>
      <c r="R203" s="46"/>
    </row>
    <row r="204" spans="2:18" ht="13.5" customHeight="1">
      <c r="B204" s="269"/>
      <c r="C204" s="297"/>
      <c r="D204" s="293"/>
      <c r="E204" s="131">
        <v>3</v>
      </c>
      <c r="F204" s="134" t="s">
        <v>238</v>
      </c>
      <c r="G204" s="33" t="s">
        <v>244</v>
      </c>
      <c r="H204" s="152">
        <v>131734300</v>
      </c>
      <c r="I204" s="28">
        <f t="shared" ref="I204" si="363">IFERROR(H204/H207,"-")</f>
        <v>0.14470433951325809</v>
      </c>
      <c r="J204" s="140">
        <v>1567</v>
      </c>
      <c r="K204" s="28">
        <f t="shared" ref="K204" si="364">IFERROR(J204/J207,"-")</f>
        <v>0.52974983096686956</v>
      </c>
      <c r="L204" s="140">
        <f t="shared" si="359"/>
        <v>84067.836630504142</v>
      </c>
      <c r="M204" s="28">
        <f t="shared" si="362"/>
        <v>5.2659878347951744E-2</v>
      </c>
      <c r="P204" s="46"/>
      <c r="Q204" s="46"/>
      <c r="R204" s="46"/>
    </row>
    <row r="205" spans="2:18" ht="39" customHeight="1">
      <c r="B205" s="269"/>
      <c r="C205" s="297"/>
      <c r="D205" s="293"/>
      <c r="E205" s="131">
        <v>4</v>
      </c>
      <c r="F205" s="134" t="s">
        <v>250</v>
      </c>
      <c r="G205" s="33" t="s">
        <v>256</v>
      </c>
      <c r="H205" s="152">
        <v>46292386</v>
      </c>
      <c r="I205" s="28">
        <f t="shared" ref="I205" si="365">IFERROR(H205/H207,"-")</f>
        <v>5.0850151711610378E-2</v>
      </c>
      <c r="J205" s="140">
        <v>1266</v>
      </c>
      <c r="K205" s="28">
        <f t="shared" ref="K205" si="366">IFERROR(J205/J207,"-")</f>
        <v>0.42799188640973629</v>
      </c>
      <c r="L205" s="140">
        <f t="shared" si="359"/>
        <v>36565.865718799367</v>
      </c>
      <c r="M205" s="28">
        <f t="shared" si="362"/>
        <v>4.2544611351950805E-2</v>
      </c>
      <c r="P205" s="46"/>
      <c r="Q205" s="46"/>
      <c r="R205" s="46"/>
    </row>
    <row r="206" spans="2:18" ht="13.5" customHeight="1">
      <c r="B206" s="269"/>
      <c r="C206" s="297"/>
      <c r="D206" s="293"/>
      <c r="E206" s="132">
        <v>5</v>
      </c>
      <c r="F206" s="135" t="s">
        <v>241</v>
      </c>
      <c r="G206" s="34" t="s">
        <v>247</v>
      </c>
      <c r="H206" s="153">
        <v>59240261</v>
      </c>
      <c r="I206" s="45">
        <f t="shared" ref="I206" si="367">IFERROR(H206/H207,"-")</f>
        <v>6.5072823407404307E-2</v>
      </c>
      <c r="J206" s="141">
        <v>1213</v>
      </c>
      <c r="K206" s="45">
        <f t="shared" ref="K206" si="368">IFERROR(J206/J207,"-")</f>
        <v>0.41007437457741719</v>
      </c>
      <c r="L206" s="141">
        <f t="shared" si="359"/>
        <v>48837.807914262157</v>
      </c>
      <c r="M206" s="45">
        <f t="shared" si="362"/>
        <v>4.0763517827738009E-2</v>
      </c>
      <c r="P206" s="46"/>
      <c r="Q206" s="46"/>
      <c r="R206" s="46"/>
    </row>
    <row r="207" spans="2:18" ht="13.5" customHeight="1">
      <c r="B207" s="270"/>
      <c r="C207" s="298"/>
      <c r="D207" s="294"/>
      <c r="E207" s="160" t="s">
        <v>133</v>
      </c>
      <c r="F207" s="35"/>
      <c r="G207" s="36"/>
      <c r="H207" s="154">
        <v>910368690</v>
      </c>
      <c r="I207" s="29" t="s">
        <v>181</v>
      </c>
      <c r="J207" s="192">
        <v>2958</v>
      </c>
      <c r="K207" s="29" t="s">
        <v>116</v>
      </c>
      <c r="L207" s="142">
        <f t="shared" si="359"/>
        <v>307764.93914807303</v>
      </c>
      <c r="M207" s="29">
        <f t="shared" si="362"/>
        <v>9.9405181973989315E-2</v>
      </c>
      <c r="P207" s="46"/>
      <c r="Q207" s="46"/>
      <c r="R207" s="46"/>
    </row>
    <row r="208" spans="2:18" ht="13.5" customHeight="1">
      <c r="B208" s="295">
        <v>35</v>
      </c>
      <c r="C208" s="296" t="s">
        <v>3</v>
      </c>
      <c r="D208" s="299">
        <f>VLOOKUP(C208,'市区町村別_在宅(医科)'!$C$7:$BO$80,65,0)</f>
        <v>60596</v>
      </c>
      <c r="E208" s="130">
        <v>1</v>
      </c>
      <c r="F208" s="133" t="s">
        <v>237</v>
      </c>
      <c r="G208" s="136" t="s">
        <v>243</v>
      </c>
      <c r="H208" s="215">
        <v>365473659</v>
      </c>
      <c r="I208" s="27">
        <f t="shared" ref="I208" si="369">IFERROR(H208/H213,"-")</f>
        <v>0.15806299862604162</v>
      </c>
      <c r="J208" s="139">
        <v>5593</v>
      </c>
      <c r="K208" s="27">
        <f t="shared" ref="K208" si="370">IFERROR(J208/J213,"-")</f>
        <v>0.69816502309324679</v>
      </c>
      <c r="L208" s="139">
        <f t="shared" si="359"/>
        <v>65344.834435902019</v>
      </c>
      <c r="M208" s="27">
        <f>IFERROR(J208/$R$38,0)</f>
        <v>9.229982177041389E-2</v>
      </c>
      <c r="P208" s="46"/>
      <c r="Q208" s="46"/>
      <c r="R208" s="46"/>
    </row>
    <row r="209" spans="2:18" ht="13.5" customHeight="1">
      <c r="B209" s="269"/>
      <c r="C209" s="297"/>
      <c r="D209" s="293"/>
      <c r="E209" s="131">
        <v>2</v>
      </c>
      <c r="F209" s="134" t="s">
        <v>239</v>
      </c>
      <c r="G209" s="32" t="s">
        <v>245</v>
      </c>
      <c r="H209" s="152">
        <v>218478940</v>
      </c>
      <c r="I209" s="28">
        <f t="shared" ref="I209" si="371">IFERROR(H209/H213,"-")</f>
        <v>9.4489535819157436E-2</v>
      </c>
      <c r="J209" s="140">
        <v>4813</v>
      </c>
      <c r="K209" s="28">
        <f t="shared" ref="K209" si="372">IFERROR(J209/J213,"-")</f>
        <v>0.60079890151042314</v>
      </c>
      <c r="L209" s="140">
        <f t="shared" si="359"/>
        <v>45393.505090380218</v>
      </c>
      <c r="M209" s="28">
        <f t="shared" ref="M209:M213" si="373">IFERROR(J209/$R$38,0)</f>
        <v>7.9427684995709291E-2</v>
      </c>
      <c r="P209" s="46"/>
      <c r="Q209" s="46"/>
      <c r="R209" s="46"/>
    </row>
    <row r="210" spans="2:18" ht="13.5" customHeight="1">
      <c r="B210" s="269"/>
      <c r="C210" s="297"/>
      <c r="D210" s="293"/>
      <c r="E210" s="131">
        <v>3</v>
      </c>
      <c r="F210" s="134" t="s">
        <v>238</v>
      </c>
      <c r="G210" s="33" t="s">
        <v>244</v>
      </c>
      <c r="H210" s="152">
        <v>350573556</v>
      </c>
      <c r="I210" s="28">
        <f t="shared" ref="I210" si="374">IFERROR(H210/H213,"-")</f>
        <v>0.15161888178746835</v>
      </c>
      <c r="J210" s="140">
        <v>3663</v>
      </c>
      <c r="K210" s="28">
        <f t="shared" ref="K210" si="375">IFERROR(J210/J213,"-")</f>
        <v>0.45724628635626013</v>
      </c>
      <c r="L210" s="140">
        <f t="shared" si="359"/>
        <v>95706.676494676489</v>
      </c>
      <c r="M210" s="28">
        <f t="shared" si="373"/>
        <v>6.0449534622747374E-2</v>
      </c>
      <c r="P210" s="46"/>
      <c r="Q210" s="46"/>
      <c r="R210" s="46"/>
    </row>
    <row r="211" spans="2:18" ht="29.25" customHeight="1">
      <c r="B211" s="269"/>
      <c r="C211" s="297"/>
      <c r="D211" s="293"/>
      <c r="E211" s="131">
        <v>4</v>
      </c>
      <c r="F211" s="134" t="s">
        <v>261</v>
      </c>
      <c r="G211" s="33" t="s">
        <v>262</v>
      </c>
      <c r="H211" s="152">
        <v>59496927</v>
      </c>
      <c r="I211" s="28">
        <f t="shared" ref="I211" si="376">IFERROR(H211/H213,"-")</f>
        <v>2.5731711326026641E-2</v>
      </c>
      <c r="J211" s="140">
        <v>3169</v>
      </c>
      <c r="K211" s="28">
        <f t="shared" ref="K211" si="377">IFERROR(J211/J213,"-")</f>
        <v>0.39558107602047188</v>
      </c>
      <c r="L211" s="140">
        <f t="shared" si="359"/>
        <v>18774.669296307984</v>
      </c>
      <c r="M211" s="28">
        <f t="shared" si="373"/>
        <v>5.2297181332101129E-2</v>
      </c>
      <c r="P211" s="46"/>
      <c r="Q211" s="46"/>
      <c r="R211" s="46"/>
    </row>
    <row r="212" spans="2:18" ht="39" customHeight="1">
      <c r="B212" s="269"/>
      <c r="C212" s="297"/>
      <c r="D212" s="293"/>
      <c r="E212" s="132">
        <v>5</v>
      </c>
      <c r="F212" s="135" t="s">
        <v>250</v>
      </c>
      <c r="G212" s="34" t="s">
        <v>256</v>
      </c>
      <c r="H212" s="153">
        <v>113372531</v>
      </c>
      <c r="I212" s="45">
        <f t="shared" ref="I212" si="378">IFERROR(H212/H213,"-")</f>
        <v>4.9032267498336619E-2</v>
      </c>
      <c r="J212" s="141">
        <v>3079</v>
      </c>
      <c r="K212" s="45">
        <f t="shared" ref="K212" si="379">IFERROR(J212/J213,"-")</f>
        <v>0.38434652353014603</v>
      </c>
      <c r="L212" s="141">
        <f t="shared" si="359"/>
        <v>36821.218252679442</v>
      </c>
      <c r="M212" s="45">
        <f t="shared" si="373"/>
        <v>5.0811934781173677E-2</v>
      </c>
      <c r="P212" s="46"/>
      <c r="Q212" s="46"/>
      <c r="R212" s="46"/>
    </row>
    <row r="213" spans="2:18" ht="13.5" customHeight="1">
      <c r="B213" s="270"/>
      <c r="C213" s="298"/>
      <c r="D213" s="294"/>
      <c r="E213" s="160" t="s">
        <v>133</v>
      </c>
      <c r="F213" s="35"/>
      <c r="G213" s="36"/>
      <c r="H213" s="154">
        <v>2312202490</v>
      </c>
      <c r="I213" s="29" t="s">
        <v>181</v>
      </c>
      <c r="J213" s="192">
        <v>8011</v>
      </c>
      <c r="K213" s="29" t="s">
        <v>116</v>
      </c>
      <c r="L213" s="142">
        <f t="shared" si="359"/>
        <v>288628.44713518914</v>
      </c>
      <c r="M213" s="29">
        <f t="shared" si="373"/>
        <v>0.13220344577199816</v>
      </c>
      <c r="P213" s="46"/>
      <c r="Q213" s="46"/>
      <c r="R213" s="46"/>
    </row>
    <row r="214" spans="2:18" ht="13.5" customHeight="1">
      <c r="B214" s="295">
        <v>36</v>
      </c>
      <c r="C214" s="296" t="s">
        <v>4</v>
      </c>
      <c r="D214" s="299">
        <f>VLOOKUP(C214,'市区町村別_在宅(医科)'!$C$7:$BO$80,65,0)</f>
        <v>16741</v>
      </c>
      <c r="E214" s="130">
        <v>1</v>
      </c>
      <c r="F214" s="133" t="s">
        <v>237</v>
      </c>
      <c r="G214" s="136" t="s">
        <v>243</v>
      </c>
      <c r="H214" s="215">
        <v>114804124</v>
      </c>
      <c r="I214" s="27">
        <f t="shared" ref="I214" si="380">IFERROR(H214/H219,"-")</f>
        <v>0.17758274420543804</v>
      </c>
      <c r="J214" s="139">
        <v>1703</v>
      </c>
      <c r="K214" s="27">
        <f t="shared" ref="K214" si="381">IFERROR(J214/J219,"-")</f>
        <v>0.74923009238891336</v>
      </c>
      <c r="L214" s="139">
        <f t="shared" si="359"/>
        <v>67412.873752201995</v>
      </c>
      <c r="M214" s="27">
        <f>IFERROR(J214/$R$39,0)</f>
        <v>0.10172630069888298</v>
      </c>
      <c r="P214" s="46"/>
      <c r="Q214" s="46"/>
      <c r="R214" s="46"/>
    </row>
    <row r="215" spans="2:18" ht="13.5" customHeight="1">
      <c r="B215" s="269"/>
      <c r="C215" s="297"/>
      <c r="D215" s="293"/>
      <c r="E215" s="131">
        <v>2</v>
      </c>
      <c r="F215" s="134" t="s">
        <v>239</v>
      </c>
      <c r="G215" s="32" t="s">
        <v>245</v>
      </c>
      <c r="H215" s="152">
        <v>60640143</v>
      </c>
      <c r="I215" s="28">
        <f t="shared" ref="I215" si="382">IFERROR(H215/H219,"-")</f>
        <v>9.3800140863843737E-2</v>
      </c>
      <c r="J215" s="140">
        <v>1349</v>
      </c>
      <c r="K215" s="28">
        <f t="shared" ref="K215" si="383">IFERROR(J215/J219,"-")</f>
        <v>0.5934887813462385</v>
      </c>
      <c r="L215" s="140">
        <f t="shared" si="359"/>
        <v>44951.922164566342</v>
      </c>
      <c r="M215" s="28">
        <f t="shared" ref="M215:M219" si="384">IFERROR(J215/$R$39,0)</f>
        <v>8.0580610477271372E-2</v>
      </c>
      <c r="P215" s="46"/>
      <c r="Q215" s="46"/>
      <c r="R215" s="46"/>
    </row>
    <row r="216" spans="2:18" ht="13.5" customHeight="1">
      <c r="B216" s="269"/>
      <c r="C216" s="297"/>
      <c r="D216" s="293"/>
      <c r="E216" s="131">
        <v>3</v>
      </c>
      <c r="F216" s="134" t="s">
        <v>238</v>
      </c>
      <c r="G216" s="33" t="s">
        <v>244</v>
      </c>
      <c r="H216" s="152">
        <v>105474027</v>
      </c>
      <c r="I216" s="28">
        <f t="shared" ref="I216" si="385">IFERROR(H216/H219,"-")</f>
        <v>0.16315064741976051</v>
      </c>
      <c r="J216" s="140">
        <v>1176</v>
      </c>
      <c r="K216" s="28">
        <f t="shared" ref="K216" si="386">IFERROR(J216/J219,"-")</f>
        <v>0.51737791465024197</v>
      </c>
      <c r="L216" s="140">
        <f t="shared" si="359"/>
        <v>89688.798469387752</v>
      </c>
      <c r="M216" s="28">
        <f t="shared" si="384"/>
        <v>7.024669971925214E-2</v>
      </c>
      <c r="P216" s="46"/>
      <c r="Q216" s="46"/>
      <c r="R216" s="46"/>
    </row>
    <row r="217" spans="2:18" ht="39" customHeight="1">
      <c r="B217" s="269"/>
      <c r="C217" s="297"/>
      <c r="D217" s="293"/>
      <c r="E217" s="131">
        <v>4</v>
      </c>
      <c r="F217" s="134" t="s">
        <v>250</v>
      </c>
      <c r="G217" s="33" t="s">
        <v>256</v>
      </c>
      <c r="H217" s="152">
        <v>31486999</v>
      </c>
      <c r="I217" s="28">
        <f t="shared" ref="I217" si="387">IFERROR(H217/H219,"-")</f>
        <v>4.8705111753771867E-2</v>
      </c>
      <c r="J217" s="140">
        <v>968</v>
      </c>
      <c r="K217" s="28">
        <f t="shared" ref="K217" si="388">IFERROR(J217/J219,"-")</f>
        <v>0.42586889573251208</v>
      </c>
      <c r="L217" s="140">
        <f t="shared" si="359"/>
        <v>32527.891528925618</v>
      </c>
      <c r="M217" s="28">
        <f t="shared" si="384"/>
        <v>5.7822113374350399E-2</v>
      </c>
      <c r="P217" s="46"/>
      <c r="Q217" s="46"/>
      <c r="R217" s="46"/>
    </row>
    <row r="218" spans="2:18" ht="29.25" customHeight="1">
      <c r="B218" s="269"/>
      <c r="C218" s="297"/>
      <c r="D218" s="293"/>
      <c r="E218" s="132">
        <v>5</v>
      </c>
      <c r="F218" s="135" t="s">
        <v>261</v>
      </c>
      <c r="G218" s="34" t="s">
        <v>262</v>
      </c>
      <c r="H218" s="153">
        <v>16202203</v>
      </c>
      <c r="I218" s="45">
        <f t="shared" ref="I218" si="389">IFERROR(H218/H219,"-")</f>
        <v>2.5062093334849024E-2</v>
      </c>
      <c r="J218" s="141">
        <v>872</v>
      </c>
      <c r="K218" s="45">
        <f t="shared" ref="K218" si="390">IFERROR(J218/J219,"-")</f>
        <v>0.38363396392432908</v>
      </c>
      <c r="L218" s="141">
        <f t="shared" si="359"/>
        <v>18580.508027522937</v>
      </c>
      <c r="M218" s="45">
        <f t="shared" si="384"/>
        <v>5.2087688907472673E-2</v>
      </c>
      <c r="P218" s="46"/>
      <c r="Q218" s="46"/>
      <c r="R218" s="46"/>
    </row>
    <row r="219" spans="2:18" ht="13.5" customHeight="1">
      <c r="B219" s="270"/>
      <c r="C219" s="298"/>
      <c r="D219" s="294"/>
      <c r="E219" s="160" t="s">
        <v>133</v>
      </c>
      <c r="F219" s="35"/>
      <c r="G219" s="36"/>
      <c r="H219" s="154">
        <v>646482430</v>
      </c>
      <c r="I219" s="29" t="s">
        <v>181</v>
      </c>
      <c r="J219" s="192">
        <v>2273</v>
      </c>
      <c r="K219" s="29" t="s">
        <v>116</v>
      </c>
      <c r="L219" s="142">
        <f t="shared" si="359"/>
        <v>284418.1390233172</v>
      </c>
      <c r="M219" s="29">
        <f t="shared" si="384"/>
        <v>0.13577444597096947</v>
      </c>
      <c r="P219" s="46"/>
      <c r="Q219" s="46"/>
      <c r="R219" s="46"/>
    </row>
    <row r="220" spans="2:18" ht="13.5" customHeight="1">
      <c r="B220" s="295">
        <v>37</v>
      </c>
      <c r="C220" s="296" t="s">
        <v>5</v>
      </c>
      <c r="D220" s="299">
        <f>VLOOKUP(C220,'市区町村別_在宅(医科)'!$C$7:$BO$80,65,0)</f>
        <v>51067</v>
      </c>
      <c r="E220" s="130">
        <v>1</v>
      </c>
      <c r="F220" s="133" t="s">
        <v>237</v>
      </c>
      <c r="G220" s="136" t="s">
        <v>243</v>
      </c>
      <c r="H220" s="215">
        <v>304973617</v>
      </c>
      <c r="I220" s="27">
        <f t="shared" ref="I220" si="391">IFERROR(H220/H225,"-")</f>
        <v>0.15603562422399136</v>
      </c>
      <c r="J220" s="139">
        <v>4715</v>
      </c>
      <c r="K220" s="27">
        <f t="shared" ref="K220" si="392">IFERROR(J220/J225,"-")</f>
        <v>0.70132381377361297</v>
      </c>
      <c r="L220" s="139">
        <f t="shared" si="359"/>
        <v>64681.573064687167</v>
      </c>
      <c r="M220" s="27">
        <f>IFERROR(J220/$R$40,0)</f>
        <v>9.2329684532085302E-2</v>
      </c>
      <c r="P220" s="46"/>
      <c r="Q220" s="46"/>
      <c r="R220" s="46"/>
    </row>
    <row r="221" spans="2:18" ht="13.5" customHeight="1">
      <c r="B221" s="269"/>
      <c r="C221" s="297"/>
      <c r="D221" s="293"/>
      <c r="E221" s="131">
        <v>2</v>
      </c>
      <c r="F221" s="134" t="s">
        <v>239</v>
      </c>
      <c r="G221" s="32" t="s">
        <v>245</v>
      </c>
      <c r="H221" s="152">
        <v>165829341</v>
      </c>
      <c r="I221" s="28">
        <f t="shared" ref="I221" si="393">IFERROR(H221/H225,"-")</f>
        <v>8.4844338313986439E-2</v>
      </c>
      <c r="J221" s="140">
        <v>3918</v>
      </c>
      <c r="K221" s="28">
        <f t="shared" ref="K221" si="394">IFERROR(J221/J225,"-")</f>
        <v>0.58277554663096831</v>
      </c>
      <c r="L221" s="140">
        <f t="shared" si="359"/>
        <v>42324.997702909648</v>
      </c>
      <c r="M221" s="28">
        <f t="shared" ref="M221:M225" si="395">IFERROR(J221/$R$40,0)</f>
        <v>7.6722736796757202E-2</v>
      </c>
      <c r="P221" s="46"/>
      <c r="Q221" s="46"/>
      <c r="R221" s="46"/>
    </row>
    <row r="222" spans="2:18" ht="13.5" customHeight="1">
      <c r="B222" s="269"/>
      <c r="C222" s="297"/>
      <c r="D222" s="293"/>
      <c r="E222" s="131">
        <v>3</v>
      </c>
      <c r="F222" s="134" t="s">
        <v>238</v>
      </c>
      <c r="G222" s="33" t="s">
        <v>244</v>
      </c>
      <c r="H222" s="152">
        <v>307865465</v>
      </c>
      <c r="I222" s="28">
        <f t="shared" ref="I222" si="396">IFERROR(H222/H225,"-")</f>
        <v>0.15751519912059925</v>
      </c>
      <c r="J222" s="140">
        <v>3415</v>
      </c>
      <c r="K222" s="28">
        <f t="shared" ref="K222" si="397">IFERROR(J222/J225,"-")</f>
        <v>0.5079577569537409</v>
      </c>
      <c r="L222" s="140">
        <f t="shared" si="359"/>
        <v>90150.94143484626</v>
      </c>
      <c r="M222" s="28">
        <f t="shared" si="395"/>
        <v>6.6872931638827418E-2</v>
      </c>
      <c r="P222" s="46"/>
      <c r="Q222" s="46"/>
      <c r="R222" s="46"/>
    </row>
    <row r="223" spans="2:18" ht="39" customHeight="1">
      <c r="B223" s="269"/>
      <c r="C223" s="297"/>
      <c r="D223" s="293"/>
      <c r="E223" s="131">
        <v>4</v>
      </c>
      <c r="F223" s="134" t="s">
        <v>250</v>
      </c>
      <c r="G223" s="33" t="s">
        <v>256</v>
      </c>
      <c r="H223" s="152">
        <v>94751029</v>
      </c>
      <c r="I223" s="28">
        <f t="shared" ref="I223" si="398">IFERROR(H223/H225,"-")</f>
        <v>4.847808181348523E-2</v>
      </c>
      <c r="J223" s="140">
        <v>2743</v>
      </c>
      <c r="K223" s="28">
        <f t="shared" ref="K223" si="399">IFERROR(J223/J225,"-")</f>
        <v>0.4080023798899301</v>
      </c>
      <c r="L223" s="140">
        <f t="shared" si="359"/>
        <v>34542.846882974845</v>
      </c>
      <c r="M223" s="28">
        <f t="shared" si="395"/>
        <v>5.3713748604774118E-2</v>
      </c>
      <c r="P223" s="46"/>
      <c r="Q223" s="46"/>
      <c r="R223" s="46"/>
    </row>
    <row r="224" spans="2:18" ht="13.5" customHeight="1">
      <c r="B224" s="269"/>
      <c r="C224" s="297"/>
      <c r="D224" s="293"/>
      <c r="E224" s="132">
        <v>5</v>
      </c>
      <c r="F224" s="135" t="s">
        <v>241</v>
      </c>
      <c r="G224" s="34" t="s">
        <v>247</v>
      </c>
      <c r="H224" s="153">
        <v>130486248</v>
      </c>
      <c r="I224" s="45">
        <f t="shared" ref="I224" si="400">IFERROR(H224/H225,"-")</f>
        <v>6.6761523044554197E-2</v>
      </c>
      <c r="J224" s="141">
        <v>2552</v>
      </c>
      <c r="K224" s="45">
        <f t="shared" ref="K224" si="401">IFERROR(J224/J225,"-")</f>
        <v>0.37959244384947194</v>
      </c>
      <c r="L224" s="141">
        <f t="shared" si="359"/>
        <v>51130.974921630092</v>
      </c>
      <c r="M224" s="45">
        <f t="shared" si="395"/>
        <v>4.997356414122623E-2</v>
      </c>
      <c r="P224" s="46"/>
      <c r="Q224" s="46"/>
      <c r="R224" s="46"/>
    </row>
    <row r="225" spans="2:18" ht="13.5" customHeight="1">
      <c r="B225" s="270"/>
      <c r="C225" s="298"/>
      <c r="D225" s="294"/>
      <c r="E225" s="160" t="s">
        <v>133</v>
      </c>
      <c r="F225" s="35"/>
      <c r="G225" s="36"/>
      <c r="H225" s="154">
        <v>1954512750</v>
      </c>
      <c r="I225" s="29" t="s">
        <v>181</v>
      </c>
      <c r="J225" s="192">
        <v>6723</v>
      </c>
      <c r="K225" s="29" t="s">
        <v>116</v>
      </c>
      <c r="L225" s="142">
        <f t="shared" si="359"/>
        <v>290720.32574743417</v>
      </c>
      <c r="M225" s="29">
        <f t="shared" si="395"/>
        <v>0.13165057669336361</v>
      </c>
      <c r="P225" s="46"/>
      <c r="Q225" s="46"/>
      <c r="R225" s="46"/>
    </row>
    <row r="226" spans="2:18" ht="13.5" customHeight="1">
      <c r="B226" s="295">
        <v>38</v>
      </c>
      <c r="C226" s="296" t="s">
        <v>47</v>
      </c>
      <c r="D226" s="299">
        <f>VLOOKUP(C226,'市区町村別_在宅(医科)'!$C$7:$BO$80,65,0)</f>
        <v>10794</v>
      </c>
      <c r="E226" s="130">
        <v>1</v>
      </c>
      <c r="F226" s="133" t="s">
        <v>237</v>
      </c>
      <c r="G226" s="136" t="s">
        <v>243</v>
      </c>
      <c r="H226" s="215">
        <v>46461932</v>
      </c>
      <c r="I226" s="27">
        <f t="shared" ref="I226" si="402">IFERROR(H226/H231,"-")</f>
        <v>0.14418084279973403</v>
      </c>
      <c r="J226" s="139">
        <v>778</v>
      </c>
      <c r="K226" s="27">
        <f t="shared" ref="K226" si="403">IFERROR(J226/J231,"-")</f>
        <v>0.70920692798541474</v>
      </c>
      <c r="L226" s="139">
        <f t="shared" si="359"/>
        <v>59719.706940874035</v>
      </c>
      <c r="M226" s="27">
        <f>IFERROR(J226/$R$41,0)</f>
        <v>7.207707985918102E-2</v>
      </c>
      <c r="P226" s="46"/>
      <c r="Q226" s="46"/>
      <c r="R226" s="46"/>
    </row>
    <row r="227" spans="2:18" ht="13.5" customHeight="1">
      <c r="B227" s="269"/>
      <c r="C227" s="297"/>
      <c r="D227" s="293"/>
      <c r="E227" s="131">
        <v>2</v>
      </c>
      <c r="F227" s="134" t="s">
        <v>239</v>
      </c>
      <c r="G227" s="32" t="s">
        <v>245</v>
      </c>
      <c r="H227" s="152">
        <v>30038028</v>
      </c>
      <c r="I227" s="28">
        <f t="shared" ref="I227" si="404">IFERROR(H227/H231,"-")</f>
        <v>9.3214121898374983E-2</v>
      </c>
      <c r="J227" s="140">
        <v>688</v>
      </c>
      <c r="K227" s="28">
        <f t="shared" ref="K227" si="405">IFERROR(J227/J231,"-")</f>
        <v>0.6271649954421149</v>
      </c>
      <c r="L227" s="140">
        <f t="shared" si="359"/>
        <v>43659.924418604649</v>
      </c>
      <c r="M227" s="28">
        <f t="shared" ref="M227:M231" si="406">IFERROR(J227/$R$41,0)</f>
        <v>6.3739114322771906E-2</v>
      </c>
      <c r="P227" s="46"/>
      <c r="Q227" s="46"/>
      <c r="R227" s="46"/>
    </row>
    <row r="228" spans="2:18" ht="13.5" customHeight="1">
      <c r="B228" s="269"/>
      <c r="C228" s="297"/>
      <c r="D228" s="293"/>
      <c r="E228" s="131">
        <v>3</v>
      </c>
      <c r="F228" s="134" t="s">
        <v>238</v>
      </c>
      <c r="G228" s="33" t="s">
        <v>244</v>
      </c>
      <c r="H228" s="152">
        <v>45531743</v>
      </c>
      <c r="I228" s="28">
        <f t="shared" ref="I228" si="407">IFERROR(H228/H231,"-")</f>
        <v>0.14129427678299927</v>
      </c>
      <c r="J228" s="140">
        <v>493</v>
      </c>
      <c r="K228" s="28">
        <f t="shared" ref="K228" si="408">IFERROR(J228/J231,"-")</f>
        <v>0.44940747493163175</v>
      </c>
      <c r="L228" s="140">
        <f t="shared" si="359"/>
        <v>92356.476673427998</v>
      </c>
      <c r="M228" s="28">
        <f t="shared" si="406"/>
        <v>4.5673522327218823E-2</v>
      </c>
      <c r="P228" s="46"/>
      <c r="Q228" s="46"/>
      <c r="R228" s="46"/>
    </row>
    <row r="229" spans="2:18" ht="29.25" customHeight="1">
      <c r="B229" s="269"/>
      <c r="C229" s="297"/>
      <c r="D229" s="293"/>
      <c r="E229" s="131">
        <v>4</v>
      </c>
      <c r="F229" s="134" t="s">
        <v>261</v>
      </c>
      <c r="G229" s="33" t="s">
        <v>262</v>
      </c>
      <c r="H229" s="152">
        <v>8633873</v>
      </c>
      <c r="I229" s="28">
        <f t="shared" ref="I229" si="409">IFERROR(H229/H231,"-")</f>
        <v>2.6792667290845073E-2</v>
      </c>
      <c r="J229" s="140">
        <v>457</v>
      </c>
      <c r="K229" s="28">
        <f t="shared" ref="K229" si="410">IFERROR(J229/J231,"-")</f>
        <v>0.41659070191431175</v>
      </c>
      <c r="L229" s="140">
        <f t="shared" si="359"/>
        <v>18892.501094091902</v>
      </c>
      <c r="M229" s="28">
        <f t="shared" si="406"/>
        <v>4.2338336112655181E-2</v>
      </c>
      <c r="P229" s="46"/>
      <c r="Q229" s="46"/>
      <c r="R229" s="46"/>
    </row>
    <row r="230" spans="2:18" ht="13.5" customHeight="1">
      <c r="B230" s="269"/>
      <c r="C230" s="297"/>
      <c r="D230" s="293"/>
      <c r="E230" s="132">
        <v>5</v>
      </c>
      <c r="F230" s="135" t="s">
        <v>242</v>
      </c>
      <c r="G230" s="34" t="s">
        <v>248</v>
      </c>
      <c r="H230" s="153">
        <v>21578125</v>
      </c>
      <c r="I230" s="45">
        <f t="shared" ref="I230" si="411">IFERROR(H230/H231,"-")</f>
        <v>6.6961318968354805E-2</v>
      </c>
      <c r="J230" s="141">
        <v>456</v>
      </c>
      <c r="K230" s="45">
        <f t="shared" ref="K230" si="412">IFERROR(J230/J231,"-")</f>
        <v>0.41567912488605285</v>
      </c>
      <c r="L230" s="141">
        <f t="shared" si="359"/>
        <v>47320.449561403511</v>
      </c>
      <c r="M230" s="45">
        <f t="shared" si="406"/>
        <v>4.2245692051139525E-2</v>
      </c>
      <c r="P230" s="46"/>
      <c r="Q230" s="46"/>
      <c r="R230" s="46"/>
    </row>
    <row r="231" spans="2:18" ht="13.5" customHeight="1">
      <c r="B231" s="270"/>
      <c r="C231" s="298"/>
      <c r="D231" s="294"/>
      <c r="E231" s="160" t="s">
        <v>133</v>
      </c>
      <c r="F231" s="35"/>
      <c r="G231" s="36"/>
      <c r="H231" s="154">
        <v>322247610</v>
      </c>
      <c r="I231" s="29" t="s">
        <v>181</v>
      </c>
      <c r="J231" s="192">
        <v>1097</v>
      </c>
      <c r="K231" s="29" t="s">
        <v>116</v>
      </c>
      <c r="L231" s="142">
        <f t="shared" si="359"/>
        <v>293753.51868732908</v>
      </c>
      <c r="M231" s="29">
        <f t="shared" si="406"/>
        <v>0.10163053548267556</v>
      </c>
      <c r="P231" s="46"/>
      <c r="Q231" s="46"/>
      <c r="R231" s="46"/>
    </row>
    <row r="232" spans="2:18" ht="13.5" customHeight="1">
      <c r="B232" s="295">
        <v>39</v>
      </c>
      <c r="C232" s="296" t="s">
        <v>10</v>
      </c>
      <c r="D232" s="299">
        <f>VLOOKUP(C232,'市区町村別_在宅(医科)'!$C$7:$BO$80,65,0)</f>
        <v>60444</v>
      </c>
      <c r="E232" s="130">
        <v>1</v>
      </c>
      <c r="F232" s="133" t="s">
        <v>237</v>
      </c>
      <c r="G232" s="136" t="s">
        <v>243</v>
      </c>
      <c r="H232" s="215">
        <v>311421371</v>
      </c>
      <c r="I232" s="27">
        <f t="shared" ref="I232" si="413">IFERROR(H232/H237,"-")</f>
        <v>0.16108672624528511</v>
      </c>
      <c r="J232" s="139">
        <v>4453</v>
      </c>
      <c r="K232" s="27">
        <f t="shared" ref="K232" si="414">IFERROR(J232/J237,"-")</f>
        <v>0.70048765140789682</v>
      </c>
      <c r="L232" s="139">
        <f t="shared" si="359"/>
        <v>69935.18324724905</v>
      </c>
      <c r="M232" s="27">
        <f>IFERROR(J232/$R$42,0)</f>
        <v>7.3671497584541057E-2</v>
      </c>
      <c r="P232" s="46"/>
      <c r="Q232" s="46"/>
      <c r="R232" s="46"/>
    </row>
    <row r="233" spans="2:18" ht="13.5" customHeight="1">
      <c r="B233" s="269"/>
      <c r="C233" s="297"/>
      <c r="D233" s="293"/>
      <c r="E233" s="131">
        <v>2</v>
      </c>
      <c r="F233" s="134" t="s">
        <v>239</v>
      </c>
      <c r="G233" s="32" t="s">
        <v>245</v>
      </c>
      <c r="H233" s="152">
        <v>166140797</v>
      </c>
      <c r="I233" s="28">
        <f t="shared" ref="I233" si="415">IFERROR(H233/H237,"-")</f>
        <v>8.5938473003872584E-2</v>
      </c>
      <c r="J233" s="140">
        <v>3773</v>
      </c>
      <c r="K233" s="28">
        <f t="shared" ref="K233" si="416">IFERROR(J233/J237,"-")</f>
        <v>0.59351895548214562</v>
      </c>
      <c r="L233" s="140">
        <f t="shared" si="359"/>
        <v>44034.136496156905</v>
      </c>
      <c r="M233" s="28">
        <f t="shared" ref="M233:M237" si="417">IFERROR(J233/$R$42,0)</f>
        <v>6.2421414863344585E-2</v>
      </c>
      <c r="P233" s="46"/>
      <c r="Q233" s="46"/>
      <c r="R233" s="46"/>
    </row>
    <row r="234" spans="2:18" ht="13.5" customHeight="1">
      <c r="B234" s="269"/>
      <c r="C234" s="297"/>
      <c r="D234" s="293"/>
      <c r="E234" s="131">
        <v>3</v>
      </c>
      <c r="F234" s="134" t="s">
        <v>238</v>
      </c>
      <c r="G234" s="33" t="s">
        <v>244</v>
      </c>
      <c r="H234" s="152">
        <v>317828559</v>
      </c>
      <c r="I234" s="28">
        <f t="shared" ref="I234" si="418">IFERROR(H234/H237,"-")</f>
        <v>0.16440092698893954</v>
      </c>
      <c r="J234" s="140">
        <v>3057</v>
      </c>
      <c r="K234" s="28">
        <f t="shared" ref="K234" si="419">IFERROR(J234/J237,"-")</f>
        <v>0.48088721094856063</v>
      </c>
      <c r="L234" s="140">
        <f t="shared" si="359"/>
        <v>103967.47105004906</v>
      </c>
      <c r="M234" s="28">
        <f t="shared" si="417"/>
        <v>5.0575739527496527E-2</v>
      </c>
      <c r="P234" s="46"/>
      <c r="Q234" s="46"/>
      <c r="R234" s="46"/>
    </row>
    <row r="235" spans="2:18" ht="29.25" customHeight="1">
      <c r="B235" s="269"/>
      <c r="C235" s="297"/>
      <c r="D235" s="293"/>
      <c r="E235" s="131">
        <v>4</v>
      </c>
      <c r="F235" s="134" t="s">
        <v>261</v>
      </c>
      <c r="G235" s="33" t="s">
        <v>262</v>
      </c>
      <c r="H235" s="152">
        <v>47472811</v>
      </c>
      <c r="I235" s="28">
        <f t="shared" ref="I235" si="420">IFERROR(H235/H237,"-")</f>
        <v>2.4555924614599298E-2</v>
      </c>
      <c r="J235" s="140">
        <v>2625</v>
      </c>
      <c r="K235" s="28">
        <f t="shared" ref="K235" si="421">IFERROR(J235/J237,"-")</f>
        <v>0.41293062765455402</v>
      </c>
      <c r="L235" s="140">
        <f t="shared" si="359"/>
        <v>18084.880380952382</v>
      </c>
      <c r="M235" s="28">
        <f t="shared" si="417"/>
        <v>4.3428628151677584E-2</v>
      </c>
      <c r="P235" s="46"/>
      <c r="Q235" s="46"/>
      <c r="R235" s="46"/>
    </row>
    <row r="236" spans="2:18" ht="13.5" customHeight="1">
      <c r="B236" s="269"/>
      <c r="C236" s="297"/>
      <c r="D236" s="293"/>
      <c r="E236" s="132">
        <v>5</v>
      </c>
      <c r="F236" s="135" t="s">
        <v>242</v>
      </c>
      <c r="G236" s="34" t="s">
        <v>248</v>
      </c>
      <c r="H236" s="153">
        <v>157713871</v>
      </c>
      <c r="I236" s="45">
        <f t="shared" ref="I236" si="422">IFERROR(H236/H237,"-")</f>
        <v>8.1579536694227739E-2</v>
      </c>
      <c r="J236" s="141">
        <v>2576</v>
      </c>
      <c r="K236" s="45">
        <f t="shared" ref="K236" si="423">IFERROR(J236/J237,"-")</f>
        <v>0.40522258927166904</v>
      </c>
      <c r="L236" s="141">
        <f t="shared" si="359"/>
        <v>61224.328804347824</v>
      </c>
      <c r="M236" s="45">
        <f t="shared" si="417"/>
        <v>4.2617960426179602E-2</v>
      </c>
      <c r="P236" s="46"/>
      <c r="Q236" s="46"/>
      <c r="R236" s="46"/>
    </row>
    <row r="237" spans="2:18" ht="13.5" customHeight="1">
      <c r="B237" s="270"/>
      <c r="C237" s="298"/>
      <c r="D237" s="294"/>
      <c r="E237" s="160" t="s">
        <v>133</v>
      </c>
      <c r="F237" s="35"/>
      <c r="G237" s="36"/>
      <c r="H237" s="154">
        <v>1933252840</v>
      </c>
      <c r="I237" s="29" t="s">
        <v>181</v>
      </c>
      <c r="J237" s="192">
        <v>6357</v>
      </c>
      <c r="K237" s="29" t="s">
        <v>116</v>
      </c>
      <c r="L237" s="142">
        <f t="shared" si="359"/>
        <v>304114.02233758062</v>
      </c>
      <c r="M237" s="29">
        <f t="shared" si="417"/>
        <v>0.1051717292038912</v>
      </c>
      <c r="P237" s="46"/>
      <c r="Q237" s="46"/>
      <c r="R237" s="46"/>
    </row>
    <row r="238" spans="2:18" ht="13.5" customHeight="1">
      <c r="B238" s="295">
        <v>40</v>
      </c>
      <c r="C238" s="296" t="s">
        <v>48</v>
      </c>
      <c r="D238" s="299">
        <f>VLOOKUP(C238,'市区町村別_在宅(医科)'!$C$7:$BO$80,65,0)</f>
        <v>13161</v>
      </c>
      <c r="E238" s="130">
        <v>1</v>
      </c>
      <c r="F238" s="133" t="s">
        <v>237</v>
      </c>
      <c r="G238" s="136" t="s">
        <v>243</v>
      </c>
      <c r="H238" s="215">
        <v>42579185</v>
      </c>
      <c r="I238" s="27">
        <f t="shared" ref="I238" si="424">IFERROR(H238/H243,"-")</f>
        <v>0.1221885478270282</v>
      </c>
      <c r="J238" s="139">
        <v>876</v>
      </c>
      <c r="K238" s="27">
        <f t="shared" ref="K238" si="425">IFERROR(J238/J243,"-")</f>
        <v>0.68012422360248448</v>
      </c>
      <c r="L238" s="139">
        <f t="shared" si="359"/>
        <v>48606.375570776254</v>
      </c>
      <c r="M238" s="27">
        <f>IFERROR(J238/$R$43,0)</f>
        <v>6.6560291771142005E-2</v>
      </c>
      <c r="P238" s="46"/>
      <c r="Q238" s="46"/>
      <c r="R238" s="46"/>
    </row>
    <row r="239" spans="2:18" ht="13.5" customHeight="1">
      <c r="B239" s="269"/>
      <c r="C239" s="297"/>
      <c r="D239" s="293"/>
      <c r="E239" s="131">
        <v>2</v>
      </c>
      <c r="F239" s="134" t="s">
        <v>239</v>
      </c>
      <c r="G239" s="32" t="s">
        <v>245</v>
      </c>
      <c r="H239" s="152">
        <v>37583733</v>
      </c>
      <c r="I239" s="28">
        <f t="shared" ref="I239" si="426">IFERROR(H239/H243,"-")</f>
        <v>0.10785320943058817</v>
      </c>
      <c r="J239" s="140">
        <v>807</v>
      </c>
      <c r="K239" s="28">
        <f t="shared" ref="K239" si="427">IFERROR(J239/J243,"-")</f>
        <v>0.62655279503105588</v>
      </c>
      <c r="L239" s="140">
        <f t="shared" si="359"/>
        <v>46572.159851301112</v>
      </c>
      <c r="M239" s="28">
        <f t="shared" ref="M239:M243" si="428">IFERROR(J239/$R$43,0)</f>
        <v>6.1317529063141099E-2</v>
      </c>
      <c r="P239" s="46"/>
      <c r="Q239" s="46"/>
      <c r="R239" s="46"/>
    </row>
    <row r="240" spans="2:18" ht="13.5" customHeight="1">
      <c r="B240" s="269"/>
      <c r="C240" s="297"/>
      <c r="D240" s="293"/>
      <c r="E240" s="131">
        <v>3</v>
      </c>
      <c r="F240" s="134" t="s">
        <v>238</v>
      </c>
      <c r="G240" s="33" t="s">
        <v>244</v>
      </c>
      <c r="H240" s="152">
        <v>46842365</v>
      </c>
      <c r="I240" s="28">
        <f t="shared" ref="I240" si="429">IFERROR(H240/H243,"-")</f>
        <v>0.13442250142020362</v>
      </c>
      <c r="J240" s="140">
        <v>614</v>
      </c>
      <c r="K240" s="28">
        <f t="shared" ref="K240" si="430">IFERROR(J240/J243,"-")</f>
        <v>0.47670807453416147</v>
      </c>
      <c r="L240" s="140">
        <f t="shared" si="359"/>
        <v>76290.496742671006</v>
      </c>
      <c r="M240" s="28">
        <f t="shared" si="428"/>
        <v>4.6652989894384926E-2</v>
      </c>
      <c r="P240" s="46"/>
      <c r="Q240" s="46"/>
      <c r="R240" s="46"/>
    </row>
    <row r="241" spans="2:18" ht="39" customHeight="1">
      <c r="B241" s="269"/>
      <c r="C241" s="297"/>
      <c r="D241" s="293"/>
      <c r="E241" s="131">
        <v>4</v>
      </c>
      <c r="F241" s="134" t="s">
        <v>250</v>
      </c>
      <c r="G241" s="33" t="s">
        <v>256</v>
      </c>
      <c r="H241" s="152">
        <v>18633160</v>
      </c>
      <c r="I241" s="28">
        <f t="shared" ref="I241" si="431">IFERROR(H241/H243,"-")</f>
        <v>5.3471168173572815E-2</v>
      </c>
      <c r="J241" s="140">
        <v>508</v>
      </c>
      <c r="K241" s="28">
        <f t="shared" ref="K241" si="432">IFERROR(J241/J243,"-")</f>
        <v>0.39440993788819878</v>
      </c>
      <c r="L241" s="140">
        <f t="shared" si="359"/>
        <v>36679.448818897639</v>
      </c>
      <c r="M241" s="28">
        <f t="shared" si="428"/>
        <v>3.8598890661803817E-2</v>
      </c>
      <c r="P241" s="46"/>
      <c r="Q241" s="46"/>
      <c r="R241" s="46"/>
    </row>
    <row r="242" spans="2:18" ht="13.5" customHeight="1">
      <c r="B242" s="269"/>
      <c r="C242" s="297"/>
      <c r="D242" s="293"/>
      <c r="E242" s="132">
        <v>5</v>
      </c>
      <c r="F242" s="135" t="s">
        <v>242</v>
      </c>
      <c r="G242" s="34" t="s">
        <v>248</v>
      </c>
      <c r="H242" s="153">
        <v>29750641</v>
      </c>
      <c r="I242" s="45">
        <f t="shared" ref="I242" si="433">IFERROR(H242/H243,"-")</f>
        <v>8.5374758129194969E-2</v>
      </c>
      <c r="J242" s="141">
        <v>460</v>
      </c>
      <c r="K242" s="45">
        <f t="shared" ref="K242" si="434">IFERROR(J242/J243,"-")</f>
        <v>0.35714285714285715</v>
      </c>
      <c r="L242" s="141">
        <f t="shared" si="359"/>
        <v>64675.306521739134</v>
      </c>
      <c r="M242" s="45">
        <f t="shared" si="428"/>
        <v>3.4951751386672746E-2</v>
      </c>
      <c r="P242" s="46"/>
      <c r="Q242" s="46"/>
      <c r="R242" s="46"/>
    </row>
    <row r="243" spans="2:18" ht="13.5" customHeight="1">
      <c r="B243" s="270"/>
      <c r="C243" s="298"/>
      <c r="D243" s="294"/>
      <c r="E243" s="160" t="s">
        <v>133</v>
      </c>
      <c r="F243" s="35"/>
      <c r="G243" s="36"/>
      <c r="H243" s="154">
        <v>348471160</v>
      </c>
      <c r="I243" s="29" t="s">
        <v>181</v>
      </c>
      <c r="J243" s="192">
        <v>1288</v>
      </c>
      <c r="K243" s="29" t="s">
        <v>116</v>
      </c>
      <c r="L243" s="142">
        <f t="shared" si="359"/>
        <v>270552.14285714284</v>
      </c>
      <c r="M243" s="29">
        <f t="shared" si="428"/>
        <v>9.7864903882683693E-2</v>
      </c>
      <c r="P243" s="46"/>
      <c r="Q243" s="46"/>
      <c r="R243" s="46"/>
    </row>
    <row r="244" spans="2:18" ht="13.5" customHeight="1">
      <c r="B244" s="295">
        <v>41</v>
      </c>
      <c r="C244" s="296" t="s">
        <v>15</v>
      </c>
      <c r="D244" s="299">
        <f>VLOOKUP(C244,'市区町村別_在宅(医科)'!$C$7:$BO$80,65,0)</f>
        <v>24206</v>
      </c>
      <c r="E244" s="130">
        <v>1</v>
      </c>
      <c r="F244" s="133" t="s">
        <v>237</v>
      </c>
      <c r="G244" s="136" t="s">
        <v>243</v>
      </c>
      <c r="H244" s="215">
        <v>130642517</v>
      </c>
      <c r="I244" s="27">
        <f t="shared" ref="I244" si="435">IFERROR(H244/H249,"-")</f>
        <v>0.1531115675799159</v>
      </c>
      <c r="J244" s="139">
        <v>2072</v>
      </c>
      <c r="K244" s="27">
        <f t="shared" ref="K244" si="436">IFERROR(J244/J249,"-")</f>
        <v>0.7011844331641286</v>
      </c>
      <c r="L244" s="139">
        <f t="shared" si="359"/>
        <v>63051.407818532818</v>
      </c>
      <c r="M244" s="27">
        <f>IFERROR(J244/$R$44,0)</f>
        <v>8.5598611914401393E-2</v>
      </c>
      <c r="P244" s="46"/>
      <c r="Q244" s="46"/>
      <c r="R244" s="46"/>
    </row>
    <row r="245" spans="2:18" ht="13.5" customHeight="1">
      <c r="B245" s="269"/>
      <c r="C245" s="297"/>
      <c r="D245" s="293"/>
      <c r="E245" s="131">
        <v>2</v>
      </c>
      <c r="F245" s="134" t="s">
        <v>239</v>
      </c>
      <c r="G245" s="32" t="s">
        <v>245</v>
      </c>
      <c r="H245" s="152">
        <v>87351425</v>
      </c>
      <c r="I245" s="28">
        <f t="shared" ref="I245" si="437">IFERROR(H245/H249,"-")</f>
        <v>0.1023748923337833</v>
      </c>
      <c r="J245" s="140">
        <v>1795</v>
      </c>
      <c r="K245" s="28">
        <f t="shared" ref="K245" si="438">IFERROR(J245/J249,"-")</f>
        <v>0.60744500846023686</v>
      </c>
      <c r="L245" s="140">
        <f t="shared" si="359"/>
        <v>48663.746518105851</v>
      </c>
      <c r="M245" s="28">
        <f t="shared" ref="M245:M249" si="439">IFERROR(J245/$R$44,0)</f>
        <v>7.415516814013054E-2</v>
      </c>
      <c r="P245" s="46"/>
      <c r="Q245" s="46"/>
      <c r="R245" s="46"/>
    </row>
    <row r="246" spans="2:18" ht="13.5" customHeight="1">
      <c r="B246" s="269"/>
      <c r="C246" s="297"/>
      <c r="D246" s="293"/>
      <c r="E246" s="131">
        <v>3</v>
      </c>
      <c r="F246" s="134" t="s">
        <v>238</v>
      </c>
      <c r="G246" s="33" t="s">
        <v>244</v>
      </c>
      <c r="H246" s="152">
        <v>116430472</v>
      </c>
      <c r="I246" s="28">
        <f t="shared" ref="I246" si="440">IFERROR(H246/H249,"-")</f>
        <v>0.13645520992212287</v>
      </c>
      <c r="J246" s="140">
        <v>1452</v>
      </c>
      <c r="K246" s="28">
        <f t="shared" ref="K246" si="441">IFERROR(J246/J249,"-")</f>
        <v>0.49137055837563454</v>
      </c>
      <c r="L246" s="140">
        <f t="shared" si="359"/>
        <v>80186.275482093668</v>
      </c>
      <c r="M246" s="28">
        <f t="shared" si="439"/>
        <v>5.9985127654300585E-2</v>
      </c>
      <c r="P246" s="46"/>
      <c r="Q246" s="46"/>
      <c r="R246" s="46"/>
    </row>
    <row r="247" spans="2:18" ht="13.5" customHeight="1">
      <c r="B247" s="269"/>
      <c r="C247" s="297"/>
      <c r="D247" s="293"/>
      <c r="E247" s="131">
        <v>4</v>
      </c>
      <c r="F247" s="134" t="s">
        <v>242</v>
      </c>
      <c r="G247" s="33" t="s">
        <v>248</v>
      </c>
      <c r="H247" s="152">
        <v>69931937</v>
      </c>
      <c r="I247" s="28">
        <f t="shared" ref="I247" si="442">IFERROR(H247/H249,"-")</f>
        <v>8.1959447382431563E-2</v>
      </c>
      <c r="J247" s="140">
        <v>1301</v>
      </c>
      <c r="K247" s="28">
        <f t="shared" ref="K247" si="443">IFERROR(J247/J249,"-")</f>
        <v>0.44027072758037222</v>
      </c>
      <c r="L247" s="140">
        <f t="shared" si="359"/>
        <v>53752.449654112221</v>
      </c>
      <c r="M247" s="28">
        <f t="shared" si="439"/>
        <v>5.3747004874824422E-2</v>
      </c>
      <c r="P247" s="46"/>
      <c r="Q247" s="46"/>
      <c r="R247" s="46"/>
    </row>
    <row r="248" spans="2:18" ht="39" customHeight="1">
      <c r="B248" s="269"/>
      <c r="C248" s="297"/>
      <c r="D248" s="293"/>
      <c r="E248" s="132">
        <v>5</v>
      </c>
      <c r="F248" s="135" t="s">
        <v>250</v>
      </c>
      <c r="G248" s="34" t="s">
        <v>256</v>
      </c>
      <c r="H248" s="153">
        <v>42794480</v>
      </c>
      <c r="I248" s="45">
        <f t="shared" ref="I248" si="444">IFERROR(H248/H249,"-")</f>
        <v>5.0154651540947878E-2</v>
      </c>
      <c r="J248" s="141">
        <v>1278</v>
      </c>
      <c r="K248" s="45">
        <f t="shared" ref="K248" si="445">IFERROR(J248/J249,"-")</f>
        <v>0.43248730964467003</v>
      </c>
      <c r="L248" s="141">
        <f t="shared" si="359"/>
        <v>33485.508607198746</v>
      </c>
      <c r="M248" s="45">
        <f t="shared" si="439"/>
        <v>5.2796827232917461E-2</v>
      </c>
      <c r="P248" s="46"/>
      <c r="Q248" s="46"/>
      <c r="R248" s="46"/>
    </row>
    <row r="249" spans="2:18" ht="13.5" customHeight="1">
      <c r="B249" s="270"/>
      <c r="C249" s="298"/>
      <c r="D249" s="294"/>
      <c r="E249" s="160" t="s">
        <v>133</v>
      </c>
      <c r="F249" s="35"/>
      <c r="G249" s="36"/>
      <c r="H249" s="154">
        <v>853250470</v>
      </c>
      <c r="I249" s="29" t="s">
        <v>181</v>
      </c>
      <c r="J249" s="192">
        <v>2955</v>
      </c>
      <c r="K249" s="29" t="s">
        <v>116</v>
      </c>
      <c r="L249" s="142">
        <f t="shared" si="359"/>
        <v>288748.04399323178</v>
      </c>
      <c r="M249" s="29">
        <f t="shared" si="439"/>
        <v>0.1220771709493514</v>
      </c>
      <c r="P249" s="46"/>
      <c r="Q249" s="46"/>
      <c r="R249" s="46"/>
    </row>
    <row r="250" spans="2:18" ht="13.5" customHeight="1">
      <c r="B250" s="295">
        <v>42</v>
      </c>
      <c r="C250" s="296" t="s">
        <v>16</v>
      </c>
      <c r="D250" s="299">
        <f>VLOOKUP(C250,'市区町村別_在宅(医科)'!$C$7:$BO$80,65,0)</f>
        <v>63271</v>
      </c>
      <c r="E250" s="130">
        <v>1</v>
      </c>
      <c r="F250" s="133" t="s">
        <v>237</v>
      </c>
      <c r="G250" s="136" t="s">
        <v>243</v>
      </c>
      <c r="H250" s="215">
        <v>327721978</v>
      </c>
      <c r="I250" s="27">
        <f t="shared" ref="I250" si="446">IFERROR(H250/H255,"-")</f>
        <v>0.18619907829398993</v>
      </c>
      <c r="J250" s="139">
        <v>4808</v>
      </c>
      <c r="K250" s="27">
        <f t="shared" ref="K250" si="447">IFERROR(J250/J255,"-")</f>
        <v>0.71632896305125149</v>
      </c>
      <c r="L250" s="139">
        <f t="shared" si="359"/>
        <v>68161.809068219634</v>
      </c>
      <c r="M250" s="27">
        <f>IFERROR(J250/$R$45,0)</f>
        <v>7.5990580202620478E-2</v>
      </c>
      <c r="P250" s="46"/>
      <c r="Q250" s="46"/>
      <c r="R250" s="46"/>
    </row>
    <row r="251" spans="2:18" ht="13.5" customHeight="1">
      <c r="B251" s="269"/>
      <c r="C251" s="297"/>
      <c r="D251" s="293"/>
      <c r="E251" s="131">
        <v>2</v>
      </c>
      <c r="F251" s="134" t="s">
        <v>239</v>
      </c>
      <c r="G251" s="32" t="s">
        <v>245</v>
      </c>
      <c r="H251" s="152">
        <v>160782779</v>
      </c>
      <c r="I251" s="28">
        <f t="shared" ref="I251" si="448">IFERROR(H251/H255,"-")</f>
        <v>9.1350618100279751E-2</v>
      </c>
      <c r="J251" s="140">
        <v>3873</v>
      </c>
      <c r="K251" s="28">
        <f t="shared" ref="K251" si="449">IFERROR(J251/J255,"-")</f>
        <v>0.57702622169249107</v>
      </c>
      <c r="L251" s="140">
        <f t="shared" si="359"/>
        <v>41513.756519493931</v>
      </c>
      <c r="M251" s="28">
        <f t="shared" ref="M251:M255" si="450">IFERROR(J251/$R$45,0)</f>
        <v>6.1212877937759792E-2</v>
      </c>
      <c r="P251" s="46"/>
      <c r="Q251" s="46"/>
      <c r="R251" s="46"/>
    </row>
    <row r="252" spans="2:18" ht="13.5" customHeight="1">
      <c r="B252" s="269"/>
      <c r="C252" s="297"/>
      <c r="D252" s="293"/>
      <c r="E252" s="131">
        <v>3</v>
      </c>
      <c r="F252" s="134" t="s">
        <v>238</v>
      </c>
      <c r="G252" s="33" t="s">
        <v>244</v>
      </c>
      <c r="H252" s="152">
        <v>270428738</v>
      </c>
      <c r="I252" s="28">
        <f t="shared" ref="I252" si="451">IFERROR(H252/H255,"-")</f>
        <v>0.15364725328188666</v>
      </c>
      <c r="J252" s="140">
        <v>3287</v>
      </c>
      <c r="K252" s="28">
        <f t="shared" ref="K252" si="452">IFERROR(J252/J255,"-")</f>
        <v>0.48971990464839094</v>
      </c>
      <c r="L252" s="140">
        <f t="shared" si="359"/>
        <v>82272.20505019775</v>
      </c>
      <c r="M252" s="28">
        <f t="shared" si="450"/>
        <v>5.1951130849836415E-2</v>
      </c>
      <c r="P252" s="46"/>
      <c r="Q252" s="46"/>
      <c r="R252" s="46"/>
    </row>
    <row r="253" spans="2:18" ht="39" customHeight="1">
      <c r="B253" s="269"/>
      <c r="C253" s="297"/>
      <c r="D253" s="293"/>
      <c r="E253" s="131">
        <v>4</v>
      </c>
      <c r="F253" s="134" t="s">
        <v>250</v>
      </c>
      <c r="G253" s="33" t="s">
        <v>256</v>
      </c>
      <c r="H253" s="152">
        <v>95925700</v>
      </c>
      <c r="I253" s="28">
        <f t="shared" ref="I253" si="453">IFERROR(H253/H255,"-")</f>
        <v>5.4501309413877E-2</v>
      </c>
      <c r="J253" s="140">
        <v>2668</v>
      </c>
      <c r="K253" s="28">
        <f t="shared" ref="K253" si="454">IFERROR(J253/J255,"-")</f>
        <v>0.39749702026221695</v>
      </c>
      <c r="L253" s="140">
        <f t="shared" si="359"/>
        <v>35954.160419790103</v>
      </c>
      <c r="M253" s="28">
        <f t="shared" si="450"/>
        <v>4.2167817799623843E-2</v>
      </c>
      <c r="P253" s="46"/>
      <c r="Q253" s="46"/>
      <c r="R253" s="46"/>
    </row>
    <row r="254" spans="2:18" ht="13.5" customHeight="1">
      <c r="B254" s="269"/>
      <c r="C254" s="297"/>
      <c r="D254" s="293"/>
      <c r="E254" s="132">
        <v>5</v>
      </c>
      <c r="F254" s="135" t="s">
        <v>242</v>
      </c>
      <c r="G254" s="34" t="s">
        <v>248</v>
      </c>
      <c r="H254" s="153">
        <v>121013077</v>
      </c>
      <c r="I254" s="45">
        <f t="shared" ref="I254" si="455">IFERROR(H254/H255,"-")</f>
        <v>6.8754996343027175E-2</v>
      </c>
      <c r="J254" s="141">
        <v>2545</v>
      </c>
      <c r="K254" s="45">
        <f t="shared" ref="K254" si="456">IFERROR(J254/J255,"-")</f>
        <v>0.37917163289630512</v>
      </c>
      <c r="L254" s="141">
        <f t="shared" si="359"/>
        <v>47549.34263261297</v>
      </c>
      <c r="M254" s="45">
        <f t="shared" si="450"/>
        <v>4.0223799212909549E-2</v>
      </c>
      <c r="P254" s="46"/>
      <c r="Q254" s="46"/>
      <c r="R254" s="46"/>
    </row>
    <row r="255" spans="2:18" ht="13.5" customHeight="1">
      <c r="B255" s="270"/>
      <c r="C255" s="298"/>
      <c r="D255" s="294"/>
      <c r="E255" s="160" t="s">
        <v>133</v>
      </c>
      <c r="F255" s="35"/>
      <c r="G255" s="36"/>
      <c r="H255" s="154">
        <v>1760062300</v>
      </c>
      <c r="I255" s="29" t="s">
        <v>181</v>
      </c>
      <c r="J255" s="192">
        <v>6712</v>
      </c>
      <c r="K255" s="29" t="s">
        <v>116</v>
      </c>
      <c r="L255" s="142">
        <f t="shared" si="359"/>
        <v>262226.20679380215</v>
      </c>
      <c r="M255" s="29">
        <f t="shared" si="450"/>
        <v>0.10608335572379131</v>
      </c>
      <c r="P255" s="46"/>
      <c r="Q255" s="46"/>
      <c r="R255" s="46"/>
    </row>
    <row r="256" spans="2:18" ht="13.5" customHeight="1">
      <c r="B256" s="295">
        <v>43</v>
      </c>
      <c r="C256" s="296" t="s">
        <v>11</v>
      </c>
      <c r="D256" s="299">
        <f>VLOOKUP(C256,'市区町村別_在宅(医科)'!$C$7:$BO$80,65,0)</f>
        <v>38793</v>
      </c>
      <c r="E256" s="130">
        <v>1</v>
      </c>
      <c r="F256" s="133" t="s">
        <v>237</v>
      </c>
      <c r="G256" s="136" t="s">
        <v>243</v>
      </c>
      <c r="H256" s="215">
        <v>201661873</v>
      </c>
      <c r="I256" s="27">
        <f t="shared" ref="I256" si="457">IFERROR(H256/H261,"-")</f>
        <v>0.16498744696577436</v>
      </c>
      <c r="J256" s="139">
        <v>3212</v>
      </c>
      <c r="K256" s="27">
        <f t="shared" ref="K256" si="458">IFERROR(J256/J261,"-")</f>
        <v>0.7085815133465696</v>
      </c>
      <c r="L256" s="139">
        <f t="shared" si="359"/>
        <v>62783.895703611459</v>
      </c>
      <c r="M256" s="27">
        <f>IFERROR(J256/$R$46,0)</f>
        <v>8.2798443018070267E-2</v>
      </c>
      <c r="P256" s="46"/>
      <c r="Q256" s="46"/>
      <c r="R256" s="46"/>
    </row>
    <row r="257" spans="2:18" ht="13.5" customHeight="1">
      <c r="B257" s="269"/>
      <c r="C257" s="297"/>
      <c r="D257" s="293"/>
      <c r="E257" s="131">
        <v>2</v>
      </c>
      <c r="F257" s="134" t="s">
        <v>239</v>
      </c>
      <c r="G257" s="32" t="s">
        <v>245</v>
      </c>
      <c r="H257" s="152">
        <v>118502977</v>
      </c>
      <c r="I257" s="28">
        <f t="shared" ref="I257" si="459">IFERROR(H257/H261,"-")</f>
        <v>9.6951909363025099E-2</v>
      </c>
      <c r="J257" s="140">
        <v>2702</v>
      </c>
      <c r="K257" s="28">
        <f t="shared" ref="K257" si="460">IFERROR(J257/J261,"-")</f>
        <v>0.59607324067946177</v>
      </c>
      <c r="L257" s="140">
        <f t="shared" si="359"/>
        <v>43857.504441154699</v>
      </c>
      <c r="M257" s="28">
        <f t="shared" ref="M257:M261" si="461">IFERROR(J257/$R$46,0)</f>
        <v>6.965174129353234E-2</v>
      </c>
      <c r="P257" s="46"/>
      <c r="Q257" s="46"/>
      <c r="R257" s="46"/>
    </row>
    <row r="258" spans="2:18" ht="13.5" customHeight="1">
      <c r="B258" s="269"/>
      <c r="C258" s="297"/>
      <c r="D258" s="293"/>
      <c r="E258" s="131">
        <v>3</v>
      </c>
      <c r="F258" s="134" t="s">
        <v>238</v>
      </c>
      <c r="G258" s="33" t="s">
        <v>244</v>
      </c>
      <c r="H258" s="152">
        <v>183473871</v>
      </c>
      <c r="I258" s="28">
        <f t="shared" ref="I258" si="462">IFERROR(H258/H261,"-")</f>
        <v>0.15010713285013388</v>
      </c>
      <c r="J258" s="140">
        <v>2238</v>
      </c>
      <c r="K258" s="28">
        <f t="shared" ref="K258" si="463">IFERROR(J258/J261,"-")</f>
        <v>0.49371277299801458</v>
      </c>
      <c r="L258" s="140">
        <f t="shared" si="359"/>
        <v>81981.175603217154</v>
      </c>
      <c r="M258" s="28">
        <f t="shared" si="461"/>
        <v>5.7690820508854691E-2</v>
      </c>
      <c r="P258" s="46"/>
      <c r="Q258" s="46"/>
      <c r="R258" s="46"/>
    </row>
    <row r="259" spans="2:18" ht="39" customHeight="1">
      <c r="B259" s="269"/>
      <c r="C259" s="297"/>
      <c r="D259" s="293"/>
      <c r="E259" s="131">
        <v>4</v>
      </c>
      <c r="F259" s="134" t="s">
        <v>250</v>
      </c>
      <c r="G259" s="33" t="s">
        <v>256</v>
      </c>
      <c r="H259" s="152">
        <v>62817691</v>
      </c>
      <c r="I259" s="28">
        <f t="shared" ref="I259" si="464">IFERROR(H259/H261,"-")</f>
        <v>5.1393604096768956E-2</v>
      </c>
      <c r="J259" s="140">
        <v>1809</v>
      </c>
      <c r="K259" s="28">
        <f t="shared" ref="K259" si="465">IFERROR(J259/J261,"-")</f>
        <v>0.39907346128391791</v>
      </c>
      <c r="L259" s="140">
        <f t="shared" si="359"/>
        <v>34725.091763405195</v>
      </c>
      <c r="M259" s="28">
        <f t="shared" si="461"/>
        <v>4.6632124352331605E-2</v>
      </c>
      <c r="P259" s="46"/>
      <c r="Q259" s="46"/>
      <c r="R259" s="46"/>
    </row>
    <row r="260" spans="2:18" ht="29.25" customHeight="1">
      <c r="B260" s="269"/>
      <c r="C260" s="297"/>
      <c r="D260" s="293"/>
      <c r="E260" s="132">
        <v>5</v>
      </c>
      <c r="F260" s="135" t="s">
        <v>261</v>
      </c>
      <c r="G260" s="34" t="s">
        <v>262</v>
      </c>
      <c r="H260" s="153">
        <v>33564612</v>
      </c>
      <c r="I260" s="45">
        <f t="shared" ref="I260" si="466">IFERROR(H260/H261,"-")</f>
        <v>2.7460518738099758E-2</v>
      </c>
      <c r="J260" s="141">
        <v>1764</v>
      </c>
      <c r="K260" s="45">
        <f t="shared" ref="K260" si="467">IFERROR(J260/J261,"-")</f>
        <v>0.38914626075446723</v>
      </c>
      <c r="L260" s="141">
        <f t="shared" si="359"/>
        <v>19027.557823129253</v>
      </c>
      <c r="M260" s="45">
        <f t="shared" si="461"/>
        <v>4.5472121258990021E-2</v>
      </c>
      <c r="P260" s="46"/>
      <c r="Q260" s="46"/>
      <c r="R260" s="46"/>
    </row>
    <row r="261" spans="2:18" ht="13.5" customHeight="1">
      <c r="B261" s="270"/>
      <c r="C261" s="298"/>
      <c r="D261" s="294"/>
      <c r="E261" s="160" t="s">
        <v>133</v>
      </c>
      <c r="F261" s="35"/>
      <c r="G261" s="36"/>
      <c r="H261" s="154">
        <v>1222286160</v>
      </c>
      <c r="I261" s="29" t="s">
        <v>181</v>
      </c>
      <c r="J261" s="192">
        <v>4533</v>
      </c>
      <c r="K261" s="29" t="s">
        <v>116</v>
      </c>
      <c r="L261" s="142">
        <f t="shared" si="359"/>
        <v>269641.77365982794</v>
      </c>
      <c r="M261" s="29">
        <f t="shared" si="461"/>
        <v>0.11685097826927539</v>
      </c>
      <c r="P261" s="46"/>
      <c r="Q261" s="46"/>
      <c r="R261" s="46"/>
    </row>
    <row r="262" spans="2:18" ht="13.5" customHeight="1">
      <c r="B262" s="295">
        <v>44</v>
      </c>
      <c r="C262" s="296" t="s">
        <v>23</v>
      </c>
      <c r="D262" s="299">
        <f>VLOOKUP(C262,'市区町村別_在宅(医科)'!$C$7:$BO$80,65,0)</f>
        <v>42898</v>
      </c>
      <c r="E262" s="130">
        <v>1</v>
      </c>
      <c r="F262" s="133" t="s">
        <v>237</v>
      </c>
      <c r="G262" s="136" t="s">
        <v>243</v>
      </c>
      <c r="H262" s="215">
        <v>269662840</v>
      </c>
      <c r="I262" s="27">
        <f t="shared" ref="I262" si="468">IFERROR(H262/H267,"-")</f>
        <v>0.141224538340427</v>
      </c>
      <c r="J262" s="139">
        <v>3656</v>
      </c>
      <c r="K262" s="27">
        <f t="shared" ref="K262" si="469">IFERROR(J262/J267,"-")</f>
        <v>0.67528629479128188</v>
      </c>
      <c r="L262" s="139">
        <f t="shared" si="359"/>
        <v>73758.98249452954</v>
      </c>
      <c r="M262" s="27">
        <f>IFERROR(J262/$R$47,0)</f>
        <v>8.5225418434425854E-2</v>
      </c>
      <c r="P262" s="46"/>
      <c r="Q262" s="46"/>
      <c r="R262" s="46"/>
    </row>
    <row r="263" spans="2:18" ht="13.5" customHeight="1">
      <c r="B263" s="269"/>
      <c r="C263" s="297"/>
      <c r="D263" s="293"/>
      <c r="E263" s="131">
        <v>2</v>
      </c>
      <c r="F263" s="134" t="s">
        <v>239</v>
      </c>
      <c r="G263" s="32" t="s">
        <v>245</v>
      </c>
      <c r="H263" s="152">
        <v>149456095</v>
      </c>
      <c r="I263" s="28">
        <f t="shared" ref="I263" si="470">IFERROR(H263/H267,"-")</f>
        <v>7.8271325847261708E-2</v>
      </c>
      <c r="J263" s="140">
        <v>3100</v>
      </c>
      <c r="K263" s="28">
        <f t="shared" ref="K263" si="471">IFERROR(J263/J267,"-")</f>
        <v>0.57258958256372372</v>
      </c>
      <c r="L263" s="140">
        <f t="shared" si="359"/>
        <v>48211.643548387096</v>
      </c>
      <c r="M263" s="28">
        <f t="shared" ref="M263:M267" si="472">IFERROR(J263/$R$47,0)</f>
        <v>7.2264441232691504E-2</v>
      </c>
      <c r="P263" s="46"/>
      <c r="Q263" s="46"/>
      <c r="R263" s="46"/>
    </row>
    <row r="264" spans="2:18" ht="13.5" customHeight="1">
      <c r="B264" s="269"/>
      <c r="C264" s="297"/>
      <c r="D264" s="293"/>
      <c r="E264" s="131">
        <v>3</v>
      </c>
      <c r="F264" s="134" t="s">
        <v>238</v>
      </c>
      <c r="G264" s="33" t="s">
        <v>244</v>
      </c>
      <c r="H264" s="152">
        <v>251006566</v>
      </c>
      <c r="I264" s="28">
        <f t="shared" ref="I264" si="473">IFERROR(H264/H267,"-")</f>
        <v>0.13145410173595265</v>
      </c>
      <c r="J264" s="140">
        <v>2515</v>
      </c>
      <c r="K264" s="28">
        <f t="shared" ref="K264" si="474">IFERROR(J264/J267,"-")</f>
        <v>0.46453638714444034</v>
      </c>
      <c r="L264" s="140">
        <f t="shared" si="359"/>
        <v>99803.803578528823</v>
      </c>
      <c r="M264" s="28">
        <f t="shared" si="472"/>
        <v>5.862744183878036E-2</v>
      </c>
      <c r="P264" s="46"/>
      <c r="Q264" s="46"/>
      <c r="R264" s="46"/>
    </row>
    <row r="265" spans="2:18" ht="39" customHeight="1">
      <c r="B265" s="269"/>
      <c r="C265" s="297"/>
      <c r="D265" s="293"/>
      <c r="E265" s="131">
        <v>4</v>
      </c>
      <c r="F265" s="134" t="s">
        <v>250</v>
      </c>
      <c r="G265" s="33" t="s">
        <v>256</v>
      </c>
      <c r="H265" s="152">
        <v>99946698</v>
      </c>
      <c r="I265" s="28">
        <f t="shared" ref="I265" si="475">IFERROR(H265/H267,"-")</f>
        <v>5.2342867425486134E-2</v>
      </c>
      <c r="J265" s="140">
        <v>2110</v>
      </c>
      <c r="K265" s="28">
        <f t="shared" ref="K265" si="476">IFERROR(J265/J267,"-")</f>
        <v>0.38973032877724417</v>
      </c>
      <c r="L265" s="140">
        <f t="shared" si="359"/>
        <v>47368.103317535548</v>
      </c>
      <c r="M265" s="28">
        <f t="shared" si="472"/>
        <v>4.9186442258380342E-2</v>
      </c>
      <c r="P265" s="46"/>
      <c r="Q265" s="46"/>
      <c r="R265" s="46"/>
    </row>
    <row r="266" spans="2:18" ht="13.5" customHeight="1">
      <c r="B266" s="269"/>
      <c r="C266" s="297"/>
      <c r="D266" s="293"/>
      <c r="E266" s="132">
        <v>5</v>
      </c>
      <c r="F266" s="135" t="s">
        <v>242</v>
      </c>
      <c r="G266" s="34" t="s">
        <v>248</v>
      </c>
      <c r="H266" s="153">
        <v>132923223</v>
      </c>
      <c r="I266" s="45">
        <f t="shared" ref="I266" si="477">IFERROR(H266/H267,"-")</f>
        <v>6.961293147730932E-2</v>
      </c>
      <c r="J266" s="141">
        <v>2060</v>
      </c>
      <c r="K266" s="45">
        <f t="shared" ref="K266" si="478">IFERROR(J266/J267,"-")</f>
        <v>0.38049501292944221</v>
      </c>
      <c r="L266" s="141">
        <f t="shared" ref="L266:L329" si="479">IFERROR(H266/J266,"-")</f>
        <v>64525.83640776699</v>
      </c>
      <c r="M266" s="45">
        <f t="shared" si="472"/>
        <v>4.8020886754627255E-2</v>
      </c>
      <c r="P266" s="46"/>
      <c r="Q266" s="46"/>
      <c r="R266" s="46"/>
    </row>
    <row r="267" spans="2:18" ht="13.5" customHeight="1">
      <c r="B267" s="270"/>
      <c r="C267" s="298"/>
      <c r="D267" s="294"/>
      <c r="E267" s="160" t="s">
        <v>133</v>
      </c>
      <c r="F267" s="35"/>
      <c r="G267" s="36"/>
      <c r="H267" s="154">
        <v>1909461650</v>
      </c>
      <c r="I267" s="29" t="s">
        <v>181</v>
      </c>
      <c r="J267" s="192">
        <v>5414</v>
      </c>
      <c r="K267" s="29" t="s">
        <v>116</v>
      </c>
      <c r="L267" s="142">
        <f t="shared" si="479"/>
        <v>352689.62874030293</v>
      </c>
      <c r="M267" s="29">
        <f t="shared" si="472"/>
        <v>0.12620634994638444</v>
      </c>
      <c r="P267" s="46"/>
      <c r="Q267" s="46"/>
      <c r="R267" s="46"/>
    </row>
    <row r="268" spans="2:18" ht="13.5" customHeight="1">
      <c r="B268" s="295">
        <v>45</v>
      </c>
      <c r="C268" s="296" t="s">
        <v>49</v>
      </c>
      <c r="D268" s="299">
        <f>VLOOKUP(C268,'市区町村別_在宅(医科)'!$C$7:$BO$80,65,0)</f>
        <v>14920</v>
      </c>
      <c r="E268" s="130">
        <v>1</v>
      </c>
      <c r="F268" s="133" t="s">
        <v>237</v>
      </c>
      <c r="G268" s="136" t="s">
        <v>243</v>
      </c>
      <c r="H268" s="215">
        <v>66042603</v>
      </c>
      <c r="I268" s="27">
        <f t="shared" ref="I268" si="480">IFERROR(H268/H273,"-")</f>
        <v>0.13907973446589136</v>
      </c>
      <c r="J268" s="139">
        <v>1177</v>
      </c>
      <c r="K268" s="27">
        <f t="shared" ref="K268" si="481">IFERROR(J268/J273,"-")</f>
        <v>0.69851632047477741</v>
      </c>
      <c r="L268" s="139">
        <f t="shared" si="479"/>
        <v>56110.962616822428</v>
      </c>
      <c r="M268" s="27">
        <f>IFERROR(J268/$R$48,0)</f>
        <v>7.8887399463806976E-2</v>
      </c>
      <c r="P268" s="46"/>
      <c r="Q268" s="46"/>
      <c r="R268" s="46"/>
    </row>
    <row r="269" spans="2:18" ht="13.5" customHeight="1">
      <c r="B269" s="269"/>
      <c r="C269" s="297"/>
      <c r="D269" s="293"/>
      <c r="E269" s="131">
        <v>2</v>
      </c>
      <c r="F269" s="134" t="s">
        <v>239</v>
      </c>
      <c r="G269" s="32" t="s">
        <v>245</v>
      </c>
      <c r="H269" s="152">
        <v>44229847</v>
      </c>
      <c r="I269" s="28">
        <f t="shared" ref="I269" si="482">IFERROR(H269/H273,"-")</f>
        <v>9.3144047884166567E-2</v>
      </c>
      <c r="J269" s="140">
        <v>1037</v>
      </c>
      <c r="K269" s="28">
        <f t="shared" ref="K269" si="483">IFERROR(J269/J273,"-")</f>
        <v>0.61543026706231452</v>
      </c>
      <c r="L269" s="140">
        <f t="shared" si="479"/>
        <v>42651.732883317258</v>
      </c>
      <c r="M269" s="28">
        <f t="shared" ref="M269:M273" si="484">IFERROR(J269/$R$48,0)</f>
        <v>6.9504021447721179E-2</v>
      </c>
      <c r="P269" s="46"/>
      <c r="Q269" s="46"/>
      <c r="R269" s="46"/>
    </row>
    <row r="270" spans="2:18" ht="13.5" customHeight="1">
      <c r="B270" s="269"/>
      <c r="C270" s="297"/>
      <c r="D270" s="293"/>
      <c r="E270" s="131">
        <v>3</v>
      </c>
      <c r="F270" s="134" t="s">
        <v>238</v>
      </c>
      <c r="G270" s="33" t="s">
        <v>244</v>
      </c>
      <c r="H270" s="152">
        <v>66349312</v>
      </c>
      <c r="I270" s="28">
        <f t="shared" ref="I270" si="485">IFERROR(H270/H273,"-")</f>
        <v>0.13972563581351541</v>
      </c>
      <c r="J270" s="140">
        <v>804</v>
      </c>
      <c r="K270" s="28">
        <f t="shared" ref="K270" si="486">IFERROR(J270/J273,"-")</f>
        <v>0.47715133531157272</v>
      </c>
      <c r="L270" s="140">
        <f t="shared" si="479"/>
        <v>82524.019900497515</v>
      </c>
      <c r="M270" s="28">
        <f t="shared" si="484"/>
        <v>5.3887399463806968E-2</v>
      </c>
      <c r="P270" s="46"/>
      <c r="Q270" s="46"/>
      <c r="R270" s="46"/>
    </row>
    <row r="271" spans="2:18" ht="39" customHeight="1">
      <c r="B271" s="269"/>
      <c r="C271" s="297"/>
      <c r="D271" s="293"/>
      <c r="E271" s="131">
        <v>4</v>
      </c>
      <c r="F271" s="134" t="s">
        <v>250</v>
      </c>
      <c r="G271" s="33" t="s">
        <v>256</v>
      </c>
      <c r="H271" s="152">
        <v>32979531</v>
      </c>
      <c r="I271" s="28">
        <f t="shared" ref="I271" si="487">IFERROR(H271/H273,"-")</f>
        <v>6.9451902346878022E-2</v>
      </c>
      <c r="J271" s="140">
        <v>656</v>
      </c>
      <c r="K271" s="28">
        <f t="shared" ref="K271" si="488">IFERROR(J271/J273,"-")</f>
        <v>0.3893175074183976</v>
      </c>
      <c r="L271" s="140">
        <f t="shared" si="479"/>
        <v>50273.675304878052</v>
      </c>
      <c r="M271" s="28">
        <f t="shared" si="484"/>
        <v>4.3967828418230562E-2</v>
      </c>
      <c r="P271" s="46"/>
      <c r="Q271" s="46"/>
      <c r="R271" s="46"/>
    </row>
    <row r="272" spans="2:18" ht="13.5" customHeight="1">
      <c r="B272" s="269"/>
      <c r="C272" s="297"/>
      <c r="D272" s="293"/>
      <c r="E272" s="132">
        <v>5</v>
      </c>
      <c r="F272" s="135" t="s">
        <v>242</v>
      </c>
      <c r="G272" s="34" t="s">
        <v>248</v>
      </c>
      <c r="H272" s="153">
        <v>34247479</v>
      </c>
      <c r="I272" s="45">
        <f t="shared" ref="I272" si="489">IFERROR(H272/H273,"-")</f>
        <v>7.2122085882141737E-2</v>
      </c>
      <c r="J272" s="141">
        <v>653</v>
      </c>
      <c r="K272" s="45">
        <f t="shared" ref="K272" si="490">IFERROR(J272/J273,"-")</f>
        <v>0.38753709198813058</v>
      </c>
      <c r="L272" s="141">
        <f t="shared" si="479"/>
        <v>52446.369065849925</v>
      </c>
      <c r="M272" s="45">
        <f t="shared" si="484"/>
        <v>4.3766756032171582E-2</v>
      </c>
      <c r="P272" s="46"/>
      <c r="Q272" s="46"/>
      <c r="R272" s="46"/>
    </row>
    <row r="273" spans="2:18" ht="13.5" customHeight="1">
      <c r="B273" s="270"/>
      <c r="C273" s="298"/>
      <c r="D273" s="294"/>
      <c r="E273" s="160" t="s">
        <v>133</v>
      </c>
      <c r="F273" s="35"/>
      <c r="G273" s="36"/>
      <c r="H273" s="154">
        <v>474854250</v>
      </c>
      <c r="I273" s="29" t="s">
        <v>181</v>
      </c>
      <c r="J273" s="192">
        <v>1685</v>
      </c>
      <c r="K273" s="29" t="s">
        <v>116</v>
      </c>
      <c r="L273" s="142">
        <f t="shared" si="479"/>
        <v>281812.61127596442</v>
      </c>
      <c r="M273" s="29">
        <f t="shared" si="484"/>
        <v>0.11293565683646113</v>
      </c>
      <c r="P273" s="46"/>
      <c r="Q273" s="46"/>
      <c r="R273" s="46"/>
    </row>
    <row r="274" spans="2:18" ht="13.5" customHeight="1">
      <c r="B274" s="295">
        <v>46</v>
      </c>
      <c r="C274" s="296" t="s">
        <v>27</v>
      </c>
      <c r="D274" s="299">
        <f>VLOOKUP(C274,'市区町村別_在宅(医科)'!$C$7:$BO$80,65,0)</f>
        <v>19066</v>
      </c>
      <c r="E274" s="130">
        <v>1</v>
      </c>
      <c r="F274" s="133" t="s">
        <v>237</v>
      </c>
      <c r="G274" s="136" t="s">
        <v>243</v>
      </c>
      <c r="H274" s="215">
        <v>77126183</v>
      </c>
      <c r="I274" s="27">
        <f t="shared" ref="I274" si="491">IFERROR(H274/H279,"-")</f>
        <v>0.14071060529736243</v>
      </c>
      <c r="J274" s="139">
        <v>1482</v>
      </c>
      <c r="K274" s="27">
        <f t="shared" ref="K274" si="492">IFERROR(J274/J279,"-")</f>
        <v>0.66249441215914173</v>
      </c>
      <c r="L274" s="139">
        <f t="shared" si="479"/>
        <v>52041.958839406208</v>
      </c>
      <c r="M274" s="27">
        <f>IFERROR(J274/$R$49,0)</f>
        <v>7.7729990559110465E-2</v>
      </c>
      <c r="P274" s="46"/>
      <c r="Q274" s="46"/>
      <c r="R274" s="46"/>
    </row>
    <row r="275" spans="2:18" ht="13.5" customHeight="1">
      <c r="B275" s="269"/>
      <c r="C275" s="297"/>
      <c r="D275" s="293"/>
      <c r="E275" s="131">
        <v>2</v>
      </c>
      <c r="F275" s="134" t="s">
        <v>239</v>
      </c>
      <c r="G275" s="32" t="s">
        <v>245</v>
      </c>
      <c r="H275" s="152">
        <v>54706009</v>
      </c>
      <c r="I275" s="28">
        <f t="shared" ref="I275" si="493">IFERROR(H275/H279,"-")</f>
        <v>9.9806775602948691E-2</v>
      </c>
      <c r="J275" s="140">
        <v>1341</v>
      </c>
      <c r="K275" s="28">
        <f t="shared" ref="K275" si="494">IFERROR(J275/J279,"-")</f>
        <v>0.59946356727760397</v>
      </c>
      <c r="L275" s="140">
        <f t="shared" si="479"/>
        <v>40794.935868754663</v>
      </c>
      <c r="M275" s="28">
        <f t="shared" ref="M275:M279" si="495">IFERROR(J275/$R$49,0)</f>
        <v>7.0334627084863113E-2</v>
      </c>
      <c r="P275" s="46"/>
      <c r="Q275" s="46"/>
      <c r="R275" s="46"/>
    </row>
    <row r="276" spans="2:18" ht="13.5" customHeight="1">
      <c r="B276" s="269"/>
      <c r="C276" s="297"/>
      <c r="D276" s="293"/>
      <c r="E276" s="131">
        <v>3</v>
      </c>
      <c r="F276" s="134" t="s">
        <v>238</v>
      </c>
      <c r="G276" s="33" t="s">
        <v>244</v>
      </c>
      <c r="H276" s="152">
        <v>82028857</v>
      </c>
      <c r="I276" s="28">
        <f t="shared" ref="I276" si="496">IFERROR(H276/H279,"-")</f>
        <v>0.1496551452613801</v>
      </c>
      <c r="J276" s="140">
        <v>980</v>
      </c>
      <c r="K276" s="28">
        <f t="shared" ref="K276" si="497">IFERROR(J276/J279,"-")</f>
        <v>0.43808672329012072</v>
      </c>
      <c r="L276" s="140">
        <f t="shared" si="479"/>
        <v>83702.91530612245</v>
      </c>
      <c r="M276" s="28">
        <f t="shared" si="495"/>
        <v>5.1400398615336199E-2</v>
      </c>
      <c r="P276" s="46"/>
      <c r="Q276" s="46"/>
      <c r="R276" s="46"/>
    </row>
    <row r="277" spans="2:18" ht="39" customHeight="1">
      <c r="B277" s="269"/>
      <c r="C277" s="297"/>
      <c r="D277" s="293"/>
      <c r="E277" s="131">
        <v>4</v>
      </c>
      <c r="F277" s="134" t="s">
        <v>250</v>
      </c>
      <c r="G277" s="33" t="s">
        <v>256</v>
      </c>
      <c r="H277" s="152">
        <v>27366861</v>
      </c>
      <c r="I277" s="28">
        <f t="shared" ref="I277" si="498">IFERROR(H277/H279,"-")</f>
        <v>4.9928667886997354E-2</v>
      </c>
      <c r="J277" s="140">
        <v>819</v>
      </c>
      <c r="K277" s="28">
        <f t="shared" ref="K277" si="499">IFERROR(J277/J279,"-")</f>
        <v>0.36611533303531513</v>
      </c>
      <c r="L277" s="140">
        <f t="shared" si="479"/>
        <v>33414.970695970696</v>
      </c>
      <c r="M277" s="28">
        <f t="shared" si="495"/>
        <v>4.2956047414245253E-2</v>
      </c>
      <c r="P277" s="46"/>
      <c r="Q277" s="46"/>
      <c r="R277" s="46"/>
    </row>
    <row r="278" spans="2:18" ht="13.5" customHeight="1">
      <c r="B278" s="269"/>
      <c r="C278" s="297"/>
      <c r="D278" s="293"/>
      <c r="E278" s="132">
        <v>5</v>
      </c>
      <c r="F278" s="135" t="s">
        <v>241</v>
      </c>
      <c r="G278" s="34" t="s">
        <v>247</v>
      </c>
      <c r="H278" s="153">
        <v>30653185</v>
      </c>
      <c r="I278" s="45">
        <f t="shared" ref="I278" si="500">IFERROR(H278/H279,"-")</f>
        <v>5.5924305441668626E-2</v>
      </c>
      <c r="J278" s="141">
        <v>780</v>
      </c>
      <c r="K278" s="45">
        <f t="shared" ref="K278" si="501">IFERROR(J278/J279,"-")</f>
        <v>0.348681269557443</v>
      </c>
      <c r="L278" s="141">
        <f t="shared" si="479"/>
        <v>39298.955128205125</v>
      </c>
      <c r="M278" s="45">
        <f t="shared" si="495"/>
        <v>4.0910521346900243E-2</v>
      </c>
      <c r="P278" s="46"/>
      <c r="Q278" s="46"/>
      <c r="R278" s="46"/>
    </row>
    <row r="279" spans="2:18" ht="13.5" customHeight="1">
      <c r="B279" s="270"/>
      <c r="C279" s="298"/>
      <c r="D279" s="294"/>
      <c r="E279" s="160" t="s">
        <v>133</v>
      </c>
      <c r="F279" s="35"/>
      <c r="G279" s="36"/>
      <c r="H279" s="154">
        <v>548119190</v>
      </c>
      <c r="I279" s="29" t="s">
        <v>181</v>
      </c>
      <c r="J279" s="192">
        <v>2237</v>
      </c>
      <c r="K279" s="29" t="s">
        <v>116</v>
      </c>
      <c r="L279" s="142">
        <f t="shared" si="479"/>
        <v>245024.22440768886</v>
      </c>
      <c r="M279" s="29">
        <f t="shared" si="495"/>
        <v>0.1173292772474562</v>
      </c>
      <c r="P279" s="46"/>
      <c r="Q279" s="46"/>
      <c r="R279" s="46"/>
    </row>
    <row r="280" spans="2:18" ht="13.5" customHeight="1">
      <c r="B280" s="295">
        <v>47</v>
      </c>
      <c r="C280" s="296" t="s">
        <v>17</v>
      </c>
      <c r="D280" s="299">
        <f>VLOOKUP(C280,'市区町村別_在宅(医科)'!$C$7:$BO$80,65,0)</f>
        <v>38675</v>
      </c>
      <c r="E280" s="130">
        <v>1</v>
      </c>
      <c r="F280" s="133" t="s">
        <v>237</v>
      </c>
      <c r="G280" s="136" t="s">
        <v>243</v>
      </c>
      <c r="H280" s="215">
        <v>180046807</v>
      </c>
      <c r="I280" s="27">
        <f t="shared" ref="I280" si="502">IFERROR(H280/H285,"-")</f>
        <v>0.1612237979930366</v>
      </c>
      <c r="J280" s="139">
        <v>2910</v>
      </c>
      <c r="K280" s="27">
        <f t="shared" ref="K280" si="503">IFERROR(J280/J285,"-")</f>
        <v>0.71358509073075038</v>
      </c>
      <c r="L280" s="139">
        <f t="shared" si="479"/>
        <v>61871.754982817867</v>
      </c>
      <c r="M280" s="27">
        <f>IFERROR(J280/$R$50,0)</f>
        <v>7.5242404654169356E-2</v>
      </c>
      <c r="P280" s="46"/>
      <c r="Q280" s="46"/>
      <c r="R280" s="46"/>
    </row>
    <row r="281" spans="2:18" ht="13.5" customHeight="1">
      <c r="B281" s="269"/>
      <c r="C281" s="297"/>
      <c r="D281" s="293"/>
      <c r="E281" s="131">
        <v>2</v>
      </c>
      <c r="F281" s="134" t="s">
        <v>239</v>
      </c>
      <c r="G281" s="32" t="s">
        <v>245</v>
      </c>
      <c r="H281" s="152">
        <v>95539347</v>
      </c>
      <c r="I281" s="28">
        <f t="shared" ref="I281" si="504">IFERROR(H281/H285,"-")</f>
        <v>8.5551177706331819E-2</v>
      </c>
      <c r="J281" s="140">
        <v>2445</v>
      </c>
      <c r="K281" s="28">
        <f t="shared" ref="K281" si="505">IFERROR(J281/J285,"-")</f>
        <v>0.59955860716037268</v>
      </c>
      <c r="L281" s="140">
        <f t="shared" si="479"/>
        <v>39075.397546012267</v>
      </c>
      <c r="M281" s="28">
        <f t="shared" ref="M281:M285" si="506">IFERROR(J281/$R$50,0)</f>
        <v>6.3219133807369099E-2</v>
      </c>
      <c r="P281" s="46"/>
      <c r="Q281" s="46"/>
      <c r="R281" s="46"/>
    </row>
    <row r="282" spans="2:18" ht="13.5" customHeight="1">
      <c r="B282" s="269"/>
      <c r="C282" s="297"/>
      <c r="D282" s="293"/>
      <c r="E282" s="131">
        <v>3</v>
      </c>
      <c r="F282" s="134" t="s">
        <v>238</v>
      </c>
      <c r="G282" s="33" t="s">
        <v>244</v>
      </c>
      <c r="H282" s="152">
        <v>162739793</v>
      </c>
      <c r="I282" s="28">
        <f t="shared" ref="I282" si="507">IFERROR(H282/H285,"-")</f>
        <v>0.14572614726825225</v>
      </c>
      <c r="J282" s="140">
        <v>1994</v>
      </c>
      <c r="K282" s="28">
        <f t="shared" ref="K282" si="508">IFERROR(J282/J285,"-")</f>
        <v>0.4889651790093183</v>
      </c>
      <c r="L282" s="140">
        <f t="shared" si="479"/>
        <v>81614.740722166505</v>
      </c>
      <c r="M282" s="28">
        <f t="shared" si="506"/>
        <v>5.1557853910795086E-2</v>
      </c>
      <c r="P282" s="46"/>
      <c r="Q282" s="46"/>
      <c r="R282" s="46"/>
    </row>
    <row r="283" spans="2:18" ht="13.5" customHeight="1">
      <c r="B283" s="269"/>
      <c r="C283" s="297"/>
      <c r="D283" s="293"/>
      <c r="E283" s="131">
        <v>4</v>
      </c>
      <c r="F283" s="134" t="s">
        <v>242</v>
      </c>
      <c r="G283" s="33" t="s">
        <v>248</v>
      </c>
      <c r="H283" s="152">
        <v>77000102</v>
      </c>
      <c r="I283" s="28">
        <f t="shared" ref="I283" si="509">IFERROR(H283/H285,"-")</f>
        <v>6.8950119677996927E-2</v>
      </c>
      <c r="J283" s="140">
        <v>1769</v>
      </c>
      <c r="K283" s="28">
        <f t="shared" ref="K283" si="510">IFERROR(J283/J285,"-")</f>
        <v>0.43379107405590978</v>
      </c>
      <c r="L283" s="140">
        <f t="shared" si="479"/>
        <v>43527.474279253816</v>
      </c>
      <c r="M283" s="28">
        <f t="shared" si="506"/>
        <v>4.5740142210730445E-2</v>
      </c>
      <c r="P283" s="46"/>
      <c r="Q283" s="46"/>
      <c r="R283" s="46"/>
    </row>
    <row r="284" spans="2:18" ht="39" customHeight="1">
      <c r="B284" s="269"/>
      <c r="C284" s="297"/>
      <c r="D284" s="293"/>
      <c r="E284" s="132">
        <v>5</v>
      </c>
      <c r="F284" s="135" t="s">
        <v>250</v>
      </c>
      <c r="G284" s="34" t="s">
        <v>256</v>
      </c>
      <c r="H284" s="153">
        <v>55936756</v>
      </c>
      <c r="I284" s="45">
        <f t="shared" ref="I284" si="511">IFERROR(H284/H285,"-")</f>
        <v>5.0088843006973062E-2</v>
      </c>
      <c r="J284" s="141">
        <v>1633</v>
      </c>
      <c r="K284" s="45">
        <f t="shared" ref="K284" si="512">IFERROR(J284/J285,"-")</f>
        <v>0.40044139283962726</v>
      </c>
      <c r="L284" s="141">
        <f t="shared" si="479"/>
        <v>34253.984078383342</v>
      </c>
      <c r="M284" s="45">
        <f t="shared" si="506"/>
        <v>4.2223658694246928E-2</v>
      </c>
      <c r="P284" s="46"/>
      <c r="Q284" s="46"/>
      <c r="R284" s="46"/>
    </row>
    <row r="285" spans="2:18" ht="13.5" customHeight="1">
      <c r="B285" s="270"/>
      <c r="C285" s="298"/>
      <c r="D285" s="294"/>
      <c r="E285" s="160" t="s">
        <v>133</v>
      </c>
      <c r="F285" s="35"/>
      <c r="G285" s="36"/>
      <c r="H285" s="154">
        <v>1116750810</v>
      </c>
      <c r="I285" s="29" t="s">
        <v>181</v>
      </c>
      <c r="J285" s="192">
        <v>4078</v>
      </c>
      <c r="K285" s="29" t="s">
        <v>116</v>
      </c>
      <c r="L285" s="142">
        <f t="shared" si="479"/>
        <v>273847.67287886218</v>
      </c>
      <c r="M285" s="29">
        <f t="shared" si="506"/>
        <v>0.10544279250161603</v>
      </c>
      <c r="P285" s="46"/>
      <c r="Q285" s="46"/>
      <c r="R285" s="46"/>
    </row>
    <row r="286" spans="2:18" ht="13.5" customHeight="1">
      <c r="B286" s="295">
        <v>48</v>
      </c>
      <c r="C286" s="296" t="s">
        <v>28</v>
      </c>
      <c r="D286" s="299">
        <f>VLOOKUP(C286,'市区町村別_在宅(医科)'!$C$7:$BO$80,65,0)</f>
        <v>20759</v>
      </c>
      <c r="E286" s="130">
        <v>1</v>
      </c>
      <c r="F286" s="133" t="s">
        <v>237</v>
      </c>
      <c r="G286" s="136" t="s">
        <v>243</v>
      </c>
      <c r="H286" s="215">
        <v>60942991</v>
      </c>
      <c r="I286" s="27">
        <f t="shared" ref="I286" si="513">IFERROR(H286/H291,"-")</f>
        <v>0.1500307813883813</v>
      </c>
      <c r="J286" s="139">
        <v>1207</v>
      </c>
      <c r="K286" s="27">
        <f t="shared" ref="K286" si="514">IFERROR(J286/J291,"-")</f>
        <v>0.62312854930304595</v>
      </c>
      <c r="L286" s="139">
        <f t="shared" si="479"/>
        <v>50491.293289146648</v>
      </c>
      <c r="M286" s="27">
        <f>IFERROR(J286/$R$51,0)</f>
        <v>5.8143455850474493E-2</v>
      </c>
      <c r="P286" s="46"/>
      <c r="Q286" s="46"/>
      <c r="R286" s="46"/>
    </row>
    <row r="287" spans="2:18" ht="13.5" customHeight="1">
      <c r="B287" s="269"/>
      <c r="C287" s="297"/>
      <c r="D287" s="293"/>
      <c r="E287" s="131">
        <v>2</v>
      </c>
      <c r="F287" s="134" t="s">
        <v>239</v>
      </c>
      <c r="G287" s="32" t="s">
        <v>245</v>
      </c>
      <c r="H287" s="152">
        <v>38759359</v>
      </c>
      <c r="I287" s="28">
        <f t="shared" ref="I287" si="515">IFERROR(H287/H291,"-")</f>
        <v>9.5418633405813469E-2</v>
      </c>
      <c r="J287" s="140">
        <v>1032</v>
      </c>
      <c r="K287" s="28">
        <f t="shared" ref="K287" si="516">IFERROR(J287/J291,"-")</f>
        <v>0.53278265358802268</v>
      </c>
      <c r="L287" s="140">
        <f t="shared" si="479"/>
        <v>37557.51841085271</v>
      </c>
      <c r="M287" s="28">
        <f t="shared" ref="M287:M291" si="517">IFERROR(J287/$R$51,0)</f>
        <v>4.9713377330314563E-2</v>
      </c>
      <c r="P287" s="46"/>
      <c r="Q287" s="46"/>
      <c r="R287" s="46"/>
    </row>
    <row r="288" spans="2:18" ht="13.5" customHeight="1">
      <c r="B288" s="269"/>
      <c r="C288" s="297"/>
      <c r="D288" s="293"/>
      <c r="E288" s="131">
        <v>3</v>
      </c>
      <c r="F288" s="134" t="s">
        <v>238</v>
      </c>
      <c r="G288" s="33" t="s">
        <v>244</v>
      </c>
      <c r="H288" s="152">
        <v>42804331</v>
      </c>
      <c r="I288" s="28">
        <f t="shared" ref="I288" si="518">IFERROR(H288/H291,"-")</f>
        <v>0.10537663349566996</v>
      </c>
      <c r="J288" s="140">
        <v>730</v>
      </c>
      <c r="K288" s="28">
        <f t="shared" ref="K288" si="519">IFERROR(J288/J291,"-")</f>
        <v>0.37687145069695405</v>
      </c>
      <c r="L288" s="140">
        <f t="shared" si="479"/>
        <v>58636.069863013698</v>
      </c>
      <c r="M288" s="28">
        <f t="shared" si="517"/>
        <v>3.5165470398381422E-2</v>
      </c>
      <c r="P288" s="46"/>
      <c r="Q288" s="46"/>
      <c r="R288" s="46"/>
    </row>
    <row r="289" spans="2:18" ht="29.25" customHeight="1">
      <c r="B289" s="269"/>
      <c r="C289" s="297"/>
      <c r="D289" s="293"/>
      <c r="E289" s="131">
        <v>4</v>
      </c>
      <c r="F289" s="134" t="s">
        <v>261</v>
      </c>
      <c r="G289" s="33" t="s">
        <v>262</v>
      </c>
      <c r="H289" s="152">
        <v>12798573</v>
      </c>
      <c r="I289" s="28">
        <f t="shared" ref="I289" si="520">IFERROR(H289/H291,"-")</f>
        <v>3.1507805513619105E-2</v>
      </c>
      <c r="J289" s="140">
        <v>675</v>
      </c>
      <c r="K289" s="28">
        <f t="shared" ref="K289" si="521">IFERROR(J289/J291,"-")</f>
        <v>0.34847702632937533</v>
      </c>
      <c r="L289" s="140">
        <f t="shared" si="479"/>
        <v>18960.84888888889</v>
      </c>
      <c r="M289" s="28">
        <f t="shared" si="517"/>
        <v>3.2516017149188302E-2</v>
      </c>
      <c r="P289" s="46"/>
      <c r="Q289" s="46"/>
      <c r="R289" s="46"/>
    </row>
    <row r="290" spans="2:18" ht="39" customHeight="1">
      <c r="B290" s="269"/>
      <c r="C290" s="297"/>
      <c r="D290" s="293"/>
      <c r="E290" s="132">
        <v>5</v>
      </c>
      <c r="F290" s="135" t="s">
        <v>250</v>
      </c>
      <c r="G290" s="34" t="s">
        <v>256</v>
      </c>
      <c r="H290" s="153">
        <v>21579065</v>
      </c>
      <c r="I290" s="45">
        <f t="shared" ref="I290" si="522">IFERROR(H290/H291,"-")</f>
        <v>5.3123811786340951E-2</v>
      </c>
      <c r="J290" s="141">
        <v>663</v>
      </c>
      <c r="K290" s="45">
        <f t="shared" ref="K290" si="523">IFERROR(J290/J291,"-")</f>
        <v>0.34228187919463088</v>
      </c>
      <c r="L290" s="141">
        <f t="shared" si="479"/>
        <v>32547.609351432882</v>
      </c>
      <c r="M290" s="45">
        <f t="shared" si="517"/>
        <v>3.1937954622091626E-2</v>
      </c>
      <c r="P290" s="46"/>
      <c r="Q290" s="46"/>
      <c r="R290" s="46"/>
    </row>
    <row r="291" spans="2:18" ht="13.5" customHeight="1">
      <c r="B291" s="270"/>
      <c r="C291" s="298"/>
      <c r="D291" s="294"/>
      <c r="E291" s="160" t="s">
        <v>133</v>
      </c>
      <c r="F291" s="35"/>
      <c r="G291" s="36"/>
      <c r="H291" s="154">
        <v>406203250</v>
      </c>
      <c r="I291" s="29" t="s">
        <v>181</v>
      </c>
      <c r="J291" s="192">
        <v>1937</v>
      </c>
      <c r="K291" s="29" t="s">
        <v>116</v>
      </c>
      <c r="L291" s="142">
        <f t="shared" si="479"/>
        <v>209707.40836344863</v>
      </c>
      <c r="M291" s="29">
        <f t="shared" si="517"/>
        <v>9.3308926248855922E-2</v>
      </c>
      <c r="P291" s="46"/>
      <c r="Q291" s="46"/>
      <c r="R291" s="46"/>
    </row>
    <row r="292" spans="2:18" ht="13.5" customHeight="1">
      <c r="B292" s="295">
        <v>49</v>
      </c>
      <c r="C292" s="296" t="s">
        <v>29</v>
      </c>
      <c r="D292" s="299">
        <f>VLOOKUP(C292,'市区町村別_在宅(医科)'!$C$7:$BO$80,65,0)</f>
        <v>20958</v>
      </c>
      <c r="E292" s="130">
        <v>1</v>
      </c>
      <c r="F292" s="133" t="s">
        <v>237</v>
      </c>
      <c r="G292" s="136" t="s">
        <v>243</v>
      </c>
      <c r="H292" s="215">
        <v>101252150</v>
      </c>
      <c r="I292" s="27">
        <f t="shared" ref="I292" si="524">IFERROR(H292/H297,"-")</f>
        <v>0.15520173751131933</v>
      </c>
      <c r="J292" s="139">
        <v>1626</v>
      </c>
      <c r="K292" s="27">
        <f t="shared" ref="K292" si="525">IFERROR(J292/J297,"-")</f>
        <v>0.68090452261306533</v>
      </c>
      <c r="L292" s="139">
        <f t="shared" si="479"/>
        <v>62270.69495694957</v>
      </c>
      <c r="M292" s="27">
        <f>IFERROR(J292/$R$52,0)</f>
        <v>7.7583738906384203E-2</v>
      </c>
      <c r="P292" s="46"/>
      <c r="Q292" s="46"/>
      <c r="R292" s="46"/>
    </row>
    <row r="293" spans="2:18" ht="13.5" customHeight="1">
      <c r="B293" s="269"/>
      <c r="C293" s="297"/>
      <c r="D293" s="293"/>
      <c r="E293" s="131">
        <v>2</v>
      </c>
      <c r="F293" s="134" t="s">
        <v>239</v>
      </c>
      <c r="G293" s="32" t="s">
        <v>245</v>
      </c>
      <c r="H293" s="152">
        <v>54497173</v>
      </c>
      <c r="I293" s="28">
        <f t="shared" ref="I293" si="526">IFERROR(H293/H297,"-")</f>
        <v>8.3534581132894054E-2</v>
      </c>
      <c r="J293" s="140">
        <v>1374</v>
      </c>
      <c r="K293" s="28">
        <f t="shared" ref="K293" si="527">IFERROR(J293/J297,"-")</f>
        <v>0.57537688442211055</v>
      </c>
      <c r="L293" s="140">
        <f t="shared" si="479"/>
        <v>39663.153566229987</v>
      </c>
      <c r="M293" s="28">
        <f t="shared" ref="M293:M297" si="528">IFERROR(J293/$R$52,0)</f>
        <v>6.5559690810191806E-2</v>
      </c>
      <c r="P293" s="46"/>
      <c r="Q293" s="46"/>
      <c r="R293" s="46"/>
    </row>
    <row r="294" spans="2:18" ht="13.5" customHeight="1">
      <c r="B294" s="269"/>
      <c r="C294" s="297"/>
      <c r="D294" s="293"/>
      <c r="E294" s="131">
        <v>3</v>
      </c>
      <c r="F294" s="134" t="s">
        <v>238</v>
      </c>
      <c r="G294" s="33" t="s">
        <v>244</v>
      </c>
      <c r="H294" s="152">
        <v>78596004</v>
      </c>
      <c r="I294" s="28">
        <f t="shared" ref="I294" si="529">IFERROR(H294/H297,"-")</f>
        <v>0.12047385050338787</v>
      </c>
      <c r="J294" s="140">
        <v>1020</v>
      </c>
      <c r="K294" s="28">
        <f t="shared" ref="K294" si="530">IFERROR(J294/J297,"-")</f>
        <v>0.42713567839195982</v>
      </c>
      <c r="L294" s="140">
        <f t="shared" si="479"/>
        <v>77054.905882352934</v>
      </c>
      <c r="M294" s="28">
        <f t="shared" si="528"/>
        <v>4.8668766103635845E-2</v>
      </c>
      <c r="P294" s="46"/>
      <c r="Q294" s="46"/>
      <c r="R294" s="46"/>
    </row>
    <row r="295" spans="2:18" ht="39" customHeight="1">
      <c r="B295" s="269"/>
      <c r="C295" s="297"/>
      <c r="D295" s="293"/>
      <c r="E295" s="131">
        <v>4</v>
      </c>
      <c r="F295" s="134" t="s">
        <v>250</v>
      </c>
      <c r="G295" s="33" t="s">
        <v>256</v>
      </c>
      <c r="H295" s="152">
        <v>32142785</v>
      </c>
      <c r="I295" s="28">
        <f t="shared" ref="I295" si="531">IFERROR(H295/H297,"-")</f>
        <v>4.9269236065138097E-2</v>
      </c>
      <c r="J295" s="140">
        <v>929</v>
      </c>
      <c r="K295" s="28">
        <f t="shared" ref="K295" si="532">IFERROR(J295/J297,"-")</f>
        <v>0.38902847571189281</v>
      </c>
      <c r="L295" s="140">
        <f t="shared" si="479"/>
        <v>34599.337997847149</v>
      </c>
      <c r="M295" s="28">
        <f t="shared" si="528"/>
        <v>4.4326748735566371E-2</v>
      </c>
      <c r="P295" s="46"/>
      <c r="Q295" s="46"/>
      <c r="R295" s="46"/>
    </row>
    <row r="296" spans="2:18" ht="13.5" customHeight="1">
      <c r="B296" s="269"/>
      <c r="C296" s="297"/>
      <c r="D296" s="293"/>
      <c r="E296" s="132">
        <v>5</v>
      </c>
      <c r="F296" s="135" t="s">
        <v>263</v>
      </c>
      <c r="G296" s="34" t="s">
        <v>264</v>
      </c>
      <c r="H296" s="153">
        <v>16048182</v>
      </c>
      <c r="I296" s="45">
        <f t="shared" ref="I296" si="533">IFERROR(H296/H297,"-")</f>
        <v>2.4599040418380052E-2</v>
      </c>
      <c r="J296" s="141">
        <v>882</v>
      </c>
      <c r="K296" s="45">
        <f t="shared" ref="K296" si="534">IFERROR(J296/J297,"-")</f>
        <v>0.3693467336683417</v>
      </c>
      <c r="L296" s="141">
        <f t="shared" si="479"/>
        <v>18195.21768707483</v>
      </c>
      <c r="M296" s="45">
        <f t="shared" si="528"/>
        <v>4.2084168336673347E-2</v>
      </c>
      <c r="P296" s="46"/>
      <c r="Q296" s="46"/>
      <c r="R296" s="46"/>
    </row>
    <row r="297" spans="2:18" ht="13.5" customHeight="1">
      <c r="B297" s="270"/>
      <c r="C297" s="298"/>
      <c r="D297" s="294"/>
      <c r="E297" s="160" t="s">
        <v>133</v>
      </c>
      <c r="F297" s="35"/>
      <c r="G297" s="36"/>
      <c r="H297" s="154">
        <v>652390570</v>
      </c>
      <c r="I297" s="29" t="s">
        <v>181</v>
      </c>
      <c r="J297" s="192">
        <v>2388</v>
      </c>
      <c r="K297" s="29" t="s">
        <v>116</v>
      </c>
      <c r="L297" s="142">
        <f t="shared" si="479"/>
        <v>273195.38107202679</v>
      </c>
      <c r="M297" s="29">
        <f t="shared" si="528"/>
        <v>0.1139421700543945</v>
      </c>
      <c r="P297" s="46"/>
      <c r="Q297" s="46"/>
      <c r="R297" s="46"/>
    </row>
    <row r="298" spans="2:18" ht="13.5" customHeight="1">
      <c r="B298" s="295">
        <v>50</v>
      </c>
      <c r="C298" s="296" t="s">
        <v>18</v>
      </c>
      <c r="D298" s="299">
        <f>VLOOKUP(C298,'市区町村別_在宅(医科)'!$C$7:$BO$80,65,0)</f>
        <v>18785</v>
      </c>
      <c r="E298" s="130">
        <v>1</v>
      </c>
      <c r="F298" s="133" t="s">
        <v>237</v>
      </c>
      <c r="G298" s="136" t="s">
        <v>243</v>
      </c>
      <c r="H298" s="215">
        <v>83521325</v>
      </c>
      <c r="I298" s="27">
        <f t="shared" ref="I298" si="535">IFERROR(H298/H303,"-")</f>
        <v>0.15604564524280387</v>
      </c>
      <c r="J298" s="139">
        <v>1399</v>
      </c>
      <c r="K298" s="27">
        <f t="shared" ref="K298" si="536">IFERROR(J298/J303,"-")</f>
        <v>0.68077858880778586</v>
      </c>
      <c r="L298" s="139">
        <f t="shared" si="479"/>
        <v>59700.732666190139</v>
      </c>
      <c r="M298" s="27">
        <f>IFERROR(J298/$R$53,0)</f>
        <v>7.4474314612722914E-2</v>
      </c>
      <c r="P298" s="46"/>
      <c r="Q298" s="46"/>
      <c r="R298" s="46"/>
    </row>
    <row r="299" spans="2:18" ht="13.5" customHeight="1">
      <c r="B299" s="269"/>
      <c r="C299" s="297"/>
      <c r="D299" s="293"/>
      <c r="E299" s="131">
        <v>2</v>
      </c>
      <c r="F299" s="134" t="s">
        <v>239</v>
      </c>
      <c r="G299" s="32" t="s">
        <v>245</v>
      </c>
      <c r="H299" s="152">
        <v>49746759</v>
      </c>
      <c r="I299" s="28">
        <f t="shared" ref="I299" si="537">IFERROR(H299/H303,"-")</f>
        <v>9.294351001846847E-2</v>
      </c>
      <c r="J299" s="140">
        <v>1235</v>
      </c>
      <c r="K299" s="28">
        <f t="shared" ref="K299" si="538">IFERROR(J299/J303,"-")</f>
        <v>0.6009732360097324</v>
      </c>
      <c r="L299" s="140">
        <f t="shared" si="479"/>
        <v>40280.776518218627</v>
      </c>
      <c r="M299" s="28">
        <f t="shared" ref="M299:M303" si="539">IFERROR(J299/$R$53,0)</f>
        <v>6.5743944636678195E-2</v>
      </c>
      <c r="P299" s="46"/>
      <c r="Q299" s="46"/>
      <c r="R299" s="46"/>
    </row>
    <row r="300" spans="2:18" ht="13.5" customHeight="1">
      <c r="B300" s="269"/>
      <c r="C300" s="297"/>
      <c r="D300" s="293"/>
      <c r="E300" s="131">
        <v>3</v>
      </c>
      <c r="F300" s="134" t="s">
        <v>238</v>
      </c>
      <c r="G300" s="33" t="s">
        <v>244</v>
      </c>
      <c r="H300" s="152">
        <v>64458026</v>
      </c>
      <c r="I300" s="28">
        <f t="shared" ref="I300" si="540">IFERROR(H300/H303,"-")</f>
        <v>0.12042905519335845</v>
      </c>
      <c r="J300" s="140">
        <v>844</v>
      </c>
      <c r="K300" s="28">
        <f t="shared" ref="K300" si="541">IFERROR(J300/J303,"-")</f>
        <v>0.41070559610705598</v>
      </c>
      <c r="L300" s="140">
        <f t="shared" si="479"/>
        <v>76372.068720379146</v>
      </c>
      <c r="M300" s="28">
        <f t="shared" si="539"/>
        <v>4.492946499866915E-2</v>
      </c>
      <c r="P300" s="46"/>
      <c r="Q300" s="46"/>
      <c r="R300" s="46"/>
    </row>
    <row r="301" spans="2:18" ht="29.25" customHeight="1">
      <c r="B301" s="269"/>
      <c r="C301" s="297"/>
      <c r="D301" s="293"/>
      <c r="E301" s="131">
        <v>4</v>
      </c>
      <c r="F301" s="134" t="s">
        <v>261</v>
      </c>
      <c r="G301" s="33" t="s">
        <v>262</v>
      </c>
      <c r="H301" s="152">
        <v>15199062</v>
      </c>
      <c r="I301" s="28">
        <f t="shared" ref="I301" si="542">IFERROR(H301/H303,"-")</f>
        <v>2.8396908656266904E-2</v>
      </c>
      <c r="J301" s="140">
        <v>806</v>
      </c>
      <c r="K301" s="28">
        <f t="shared" ref="K301" si="543">IFERROR(J301/J303,"-")</f>
        <v>0.39221411192214112</v>
      </c>
      <c r="L301" s="140">
        <f t="shared" si="479"/>
        <v>18857.397022332505</v>
      </c>
      <c r="M301" s="28">
        <f t="shared" si="539"/>
        <v>4.2906574394463666E-2</v>
      </c>
      <c r="P301" s="46"/>
      <c r="Q301" s="46"/>
      <c r="R301" s="46"/>
    </row>
    <row r="302" spans="2:18" ht="13.5" customHeight="1">
      <c r="B302" s="269"/>
      <c r="C302" s="297"/>
      <c r="D302" s="293"/>
      <c r="E302" s="132">
        <v>5</v>
      </c>
      <c r="F302" s="135" t="s">
        <v>241</v>
      </c>
      <c r="G302" s="34" t="s">
        <v>247</v>
      </c>
      <c r="H302" s="153">
        <v>35005663</v>
      </c>
      <c r="I302" s="45">
        <f t="shared" ref="I302" si="544">IFERROR(H302/H303,"-")</f>
        <v>6.5402234339399498E-2</v>
      </c>
      <c r="J302" s="141">
        <v>750</v>
      </c>
      <c r="K302" s="45">
        <f t="shared" ref="K302" si="545">IFERROR(J302/J303,"-")</f>
        <v>0.36496350364963503</v>
      </c>
      <c r="L302" s="141">
        <f t="shared" si="479"/>
        <v>46674.217333333334</v>
      </c>
      <c r="M302" s="45">
        <f t="shared" si="539"/>
        <v>3.9925472451424006E-2</v>
      </c>
      <c r="P302" s="46"/>
      <c r="Q302" s="46"/>
      <c r="R302" s="46"/>
    </row>
    <row r="303" spans="2:18" ht="13.5" customHeight="1">
      <c r="B303" s="270"/>
      <c r="C303" s="298"/>
      <c r="D303" s="294"/>
      <c r="E303" s="160" t="s">
        <v>133</v>
      </c>
      <c r="F303" s="35"/>
      <c r="G303" s="36"/>
      <c r="H303" s="154">
        <v>535236500</v>
      </c>
      <c r="I303" s="29" t="s">
        <v>181</v>
      </c>
      <c r="J303" s="192">
        <v>2055</v>
      </c>
      <c r="K303" s="29" t="s">
        <v>116</v>
      </c>
      <c r="L303" s="142">
        <f t="shared" si="479"/>
        <v>260455.71776155717</v>
      </c>
      <c r="M303" s="29">
        <f t="shared" si="539"/>
        <v>0.10939579451690179</v>
      </c>
      <c r="P303" s="46"/>
      <c r="Q303" s="46"/>
      <c r="R303" s="46"/>
    </row>
    <row r="304" spans="2:18" ht="13.5" customHeight="1">
      <c r="B304" s="295">
        <v>51</v>
      </c>
      <c r="C304" s="296" t="s">
        <v>50</v>
      </c>
      <c r="D304" s="299">
        <f>VLOOKUP(C304,'市区町村別_在宅(医科)'!$C$7:$BO$80,65,0)</f>
        <v>25056</v>
      </c>
      <c r="E304" s="130">
        <v>1</v>
      </c>
      <c r="F304" s="133" t="s">
        <v>237</v>
      </c>
      <c r="G304" s="136" t="s">
        <v>243</v>
      </c>
      <c r="H304" s="215">
        <v>105298923</v>
      </c>
      <c r="I304" s="27">
        <f t="shared" ref="I304" si="546">IFERROR(H304/H309,"-")</f>
        <v>0.14521804298440114</v>
      </c>
      <c r="J304" s="139">
        <v>1755</v>
      </c>
      <c r="K304" s="27">
        <f t="shared" ref="K304" si="547">IFERROR(J304/J309,"-")</f>
        <v>0.71139035265504658</v>
      </c>
      <c r="L304" s="139">
        <f t="shared" si="479"/>
        <v>59999.386324786326</v>
      </c>
      <c r="M304" s="27">
        <f>IFERROR(J304/$R$54,0)</f>
        <v>7.0043103448275856E-2</v>
      </c>
      <c r="P304" s="46"/>
      <c r="Q304" s="46"/>
      <c r="R304" s="46"/>
    </row>
    <row r="305" spans="2:18" ht="13.5" customHeight="1">
      <c r="B305" s="269"/>
      <c r="C305" s="297"/>
      <c r="D305" s="293"/>
      <c r="E305" s="131">
        <v>2</v>
      </c>
      <c r="F305" s="134" t="s">
        <v>239</v>
      </c>
      <c r="G305" s="32" t="s">
        <v>245</v>
      </c>
      <c r="H305" s="152">
        <v>66805979</v>
      </c>
      <c r="I305" s="28">
        <f t="shared" ref="I305" si="548">IFERROR(H305/H309,"-")</f>
        <v>9.2132314876924248E-2</v>
      </c>
      <c r="J305" s="140">
        <v>1465</v>
      </c>
      <c r="K305" s="28">
        <f t="shared" ref="K305" si="549">IFERROR(J305/J309,"-")</f>
        <v>0.59383867044993921</v>
      </c>
      <c r="L305" s="140">
        <f t="shared" si="479"/>
        <v>45601.350853242322</v>
      </c>
      <c r="M305" s="28">
        <f t="shared" ref="M305:M309" si="550">IFERROR(J305/$R$54,0)</f>
        <v>5.8469029374201786E-2</v>
      </c>
      <c r="P305" s="46"/>
      <c r="Q305" s="46"/>
      <c r="R305" s="46"/>
    </row>
    <row r="306" spans="2:18" ht="13.5" customHeight="1">
      <c r="B306" s="269"/>
      <c r="C306" s="297"/>
      <c r="D306" s="293"/>
      <c r="E306" s="131">
        <v>3</v>
      </c>
      <c r="F306" s="134" t="s">
        <v>238</v>
      </c>
      <c r="G306" s="33" t="s">
        <v>244</v>
      </c>
      <c r="H306" s="152">
        <v>107637359</v>
      </c>
      <c r="I306" s="28">
        <f t="shared" ref="I306" si="551">IFERROR(H306/H309,"-")</f>
        <v>0.14844298669597425</v>
      </c>
      <c r="J306" s="140">
        <v>1141</v>
      </c>
      <c r="K306" s="28">
        <f t="shared" ref="K306" si="552">IFERROR(J306/J309,"-")</f>
        <v>0.46250506688285364</v>
      </c>
      <c r="L306" s="140">
        <f t="shared" si="479"/>
        <v>94335.985100788777</v>
      </c>
      <c r="M306" s="28">
        <f t="shared" si="550"/>
        <v>4.5537994891443168E-2</v>
      </c>
      <c r="P306" s="46"/>
      <c r="Q306" s="46"/>
      <c r="R306" s="46"/>
    </row>
    <row r="307" spans="2:18" ht="13.5" customHeight="1">
      <c r="B307" s="269"/>
      <c r="C307" s="297"/>
      <c r="D307" s="293"/>
      <c r="E307" s="131">
        <v>4</v>
      </c>
      <c r="F307" s="134" t="s">
        <v>242</v>
      </c>
      <c r="G307" s="33" t="s">
        <v>248</v>
      </c>
      <c r="H307" s="152">
        <v>53409057</v>
      </c>
      <c r="I307" s="28">
        <f t="shared" ref="I307" si="553">IFERROR(H307/H309,"-")</f>
        <v>7.3656581797919535E-2</v>
      </c>
      <c r="J307" s="140">
        <v>1077</v>
      </c>
      <c r="K307" s="28">
        <f t="shared" ref="K307" si="554">IFERROR(J307/J309,"-")</f>
        <v>0.43656262667207135</v>
      </c>
      <c r="L307" s="140">
        <f t="shared" si="479"/>
        <v>49590.58217270195</v>
      </c>
      <c r="M307" s="28">
        <f t="shared" si="550"/>
        <v>4.2983716475095787E-2</v>
      </c>
      <c r="P307" s="46"/>
      <c r="Q307" s="46"/>
      <c r="R307" s="46"/>
    </row>
    <row r="308" spans="2:18" ht="29.25" customHeight="1">
      <c r="B308" s="269"/>
      <c r="C308" s="297"/>
      <c r="D308" s="293"/>
      <c r="E308" s="132">
        <v>5</v>
      </c>
      <c r="F308" s="135" t="s">
        <v>261</v>
      </c>
      <c r="G308" s="34" t="s">
        <v>262</v>
      </c>
      <c r="H308" s="153">
        <v>18348899</v>
      </c>
      <c r="I308" s="45">
        <f t="shared" ref="I308" si="555">IFERROR(H308/H309,"-")</f>
        <v>2.5305018586927384E-2</v>
      </c>
      <c r="J308" s="141">
        <v>954</v>
      </c>
      <c r="K308" s="45">
        <f t="shared" ref="K308" si="556">IFERROR(J308/J309,"-")</f>
        <v>0.38670449939197404</v>
      </c>
      <c r="L308" s="141">
        <f t="shared" si="479"/>
        <v>19233.646750524109</v>
      </c>
      <c r="M308" s="45">
        <f t="shared" si="550"/>
        <v>3.8074712643678163E-2</v>
      </c>
      <c r="P308" s="46"/>
      <c r="Q308" s="46"/>
      <c r="R308" s="46"/>
    </row>
    <row r="309" spans="2:18" ht="13.5" customHeight="1">
      <c r="B309" s="270"/>
      <c r="C309" s="298"/>
      <c r="D309" s="294"/>
      <c r="E309" s="160" t="s">
        <v>133</v>
      </c>
      <c r="F309" s="35"/>
      <c r="G309" s="36"/>
      <c r="H309" s="154">
        <v>725109090</v>
      </c>
      <c r="I309" s="29" t="s">
        <v>181</v>
      </c>
      <c r="J309" s="192">
        <v>2467</v>
      </c>
      <c r="K309" s="29" t="s">
        <v>116</v>
      </c>
      <c r="L309" s="142">
        <f t="shared" si="479"/>
        <v>293923.42521280906</v>
      </c>
      <c r="M309" s="29">
        <f t="shared" si="550"/>
        <v>9.8459450830140488E-2</v>
      </c>
      <c r="P309" s="46"/>
      <c r="Q309" s="46"/>
      <c r="R309" s="46"/>
    </row>
    <row r="310" spans="2:18" ht="13.5" customHeight="1">
      <c r="B310" s="295">
        <v>52</v>
      </c>
      <c r="C310" s="296" t="s">
        <v>6</v>
      </c>
      <c r="D310" s="299">
        <f>VLOOKUP(C310,'市区町村別_在宅(医科)'!$C$7:$BO$80,65,0)</f>
        <v>20478</v>
      </c>
      <c r="E310" s="130">
        <v>1</v>
      </c>
      <c r="F310" s="133" t="s">
        <v>237</v>
      </c>
      <c r="G310" s="136" t="s">
        <v>243</v>
      </c>
      <c r="H310" s="215">
        <v>140138404</v>
      </c>
      <c r="I310" s="27">
        <f t="shared" ref="I310" si="557">IFERROR(H310/H315,"-")</f>
        <v>0.17094659614602159</v>
      </c>
      <c r="J310" s="139">
        <v>2061</v>
      </c>
      <c r="K310" s="27">
        <f t="shared" ref="K310" si="558">IFERROR(J310/J315,"-")</f>
        <v>0.74110032362459544</v>
      </c>
      <c r="L310" s="139">
        <f t="shared" si="479"/>
        <v>67995.344007763226</v>
      </c>
      <c r="M310" s="27">
        <f>IFERROR(J310/$R$55,0)</f>
        <v>0.10064459419865221</v>
      </c>
      <c r="P310" s="46"/>
      <c r="Q310" s="46"/>
      <c r="R310" s="46"/>
    </row>
    <row r="311" spans="2:18" ht="13.5" customHeight="1">
      <c r="B311" s="269"/>
      <c r="C311" s="297"/>
      <c r="D311" s="293"/>
      <c r="E311" s="131">
        <v>2</v>
      </c>
      <c r="F311" s="134" t="s">
        <v>239</v>
      </c>
      <c r="G311" s="32" t="s">
        <v>245</v>
      </c>
      <c r="H311" s="152">
        <v>75901627</v>
      </c>
      <c r="I311" s="28">
        <f t="shared" ref="I311" si="559">IFERROR(H311/H315,"-")</f>
        <v>9.2587930269242738E-2</v>
      </c>
      <c r="J311" s="140">
        <v>1674</v>
      </c>
      <c r="K311" s="28">
        <f t="shared" ref="K311" si="560">IFERROR(J311/J315,"-")</f>
        <v>0.60194174757281549</v>
      </c>
      <c r="L311" s="140">
        <f t="shared" si="479"/>
        <v>45341.473715651133</v>
      </c>
      <c r="M311" s="28">
        <f t="shared" ref="M311:M315" si="561">IFERROR(J311/$R$55,0)</f>
        <v>8.1746264283621445E-2</v>
      </c>
      <c r="P311" s="46"/>
      <c r="Q311" s="46"/>
      <c r="R311" s="46"/>
    </row>
    <row r="312" spans="2:18" ht="13.5" customHeight="1">
      <c r="B312" s="269"/>
      <c r="C312" s="297"/>
      <c r="D312" s="293"/>
      <c r="E312" s="131">
        <v>3</v>
      </c>
      <c r="F312" s="134" t="s">
        <v>238</v>
      </c>
      <c r="G312" s="33" t="s">
        <v>244</v>
      </c>
      <c r="H312" s="152">
        <v>139281620</v>
      </c>
      <c r="I312" s="28">
        <f t="shared" ref="I312" si="562">IFERROR(H312/H315,"-")</f>
        <v>0.16990145574016699</v>
      </c>
      <c r="J312" s="140">
        <v>1321</v>
      </c>
      <c r="K312" s="28">
        <f t="shared" ref="K312" si="563">IFERROR(J312/J315,"-")</f>
        <v>0.47500898957209636</v>
      </c>
      <c r="L312" s="140">
        <f t="shared" si="479"/>
        <v>105436.50264950795</v>
      </c>
      <c r="M312" s="28">
        <f t="shared" si="561"/>
        <v>6.4508252759058499E-2</v>
      </c>
      <c r="P312" s="46"/>
      <c r="Q312" s="46"/>
      <c r="R312" s="46"/>
    </row>
    <row r="313" spans="2:18" ht="29.25" customHeight="1">
      <c r="B313" s="269"/>
      <c r="C313" s="297"/>
      <c r="D313" s="293"/>
      <c r="E313" s="131">
        <v>4</v>
      </c>
      <c r="F313" s="134" t="s">
        <v>261</v>
      </c>
      <c r="G313" s="33" t="s">
        <v>262</v>
      </c>
      <c r="H313" s="152">
        <v>20141876</v>
      </c>
      <c r="I313" s="28">
        <f t="shared" ref="I313" si="564">IFERROR(H313/H315,"-")</f>
        <v>2.4569889794058483E-2</v>
      </c>
      <c r="J313" s="140">
        <v>1123</v>
      </c>
      <c r="K313" s="28">
        <f t="shared" ref="K313" si="565">IFERROR(J313/J315,"-")</f>
        <v>0.40381157856886013</v>
      </c>
      <c r="L313" s="140">
        <f t="shared" si="479"/>
        <v>17935.775601068566</v>
      </c>
      <c r="M313" s="28">
        <f t="shared" si="561"/>
        <v>5.4839339779275319E-2</v>
      </c>
      <c r="P313" s="46"/>
      <c r="Q313" s="46"/>
      <c r="R313" s="46"/>
    </row>
    <row r="314" spans="2:18" ht="13.5" customHeight="1">
      <c r="B314" s="269"/>
      <c r="C314" s="297"/>
      <c r="D314" s="293"/>
      <c r="E314" s="132">
        <v>5</v>
      </c>
      <c r="F314" s="135" t="s">
        <v>263</v>
      </c>
      <c r="G314" s="34" t="s">
        <v>264</v>
      </c>
      <c r="H314" s="153">
        <v>19052052</v>
      </c>
      <c r="I314" s="45">
        <f t="shared" ref="I314" si="566">IFERROR(H314/H315,"-")</f>
        <v>2.3240477599537974E-2</v>
      </c>
      <c r="J314" s="141">
        <v>1117</v>
      </c>
      <c r="K314" s="45">
        <f t="shared" ref="K314" si="567">IFERROR(J314/J315,"-")</f>
        <v>0.40165408126573177</v>
      </c>
      <c r="L314" s="141">
        <f t="shared" si="479"/>
        <v>17056.44762757386</v>
      </c>
      <c r="M314" s="45">
        <f t="shared" si="561"/>
        <v>5.4546342416251586E-2</v>
      </c>
      <c r="P314" s="46"/>
      <c r="Q314" s="46"/>
      <c r="R314" s="46"/>
    </row>
    <row r="315" spans="2:18" ht="13.5" customHeight="1">
      <c r="B315" s="270"/>
      <c r="C315" s="298"/>
      <c r="D315" s="294"/>
      <c r="E315" s="160" t="s">
        <v>133</v>
      </c>
      <c r="F315" s="35"/>
      <c r="G315" s="36"/>
      <c r="H315" s="154">
        <v>819778850</v>
      </c>
      <c r="I315" s="29" t="s">
        <v>181</v>
      </c>
      <c r="J315" s="192">
        <v>2781</v>
      </c>
      <c r="K315" s="29" t="s">
        <v>116</v>
      </c>
      <c r="L315" s="142">
        <f t="shared" si="479"/>
        <v>294778.44300611288</v>
      </c>
      <c r="M315" s="29">
        <f t="shared" si="561"/>
        <v>0.13580427776150014</v>
      </c>
      <c r="P315" s="46"/>
      <c r="Q315" s="46"/>
      <c r="R315" s="46"/>
    </row>
    <row r="316" spans="2:18" ht="13.5" customHeight="1">
      <c r="B316" s="295">
        <v>53</v>
      </c>
      <c r="C316" s="296" t="s">
        <v>24</v>
      </c>
      <c r="D316" s="299">
        <f>VLOOKUP(C316,'市区町村別_在宅(医科)'!$C$7:$BO$80,65,0)</f>
        <v>11403</v>
      </c>
      <c r="E316" s="130">
        <v>1</v>
      </c>
      <c r="F316" s="133" t="s">
        <v>237</v>
      </c>
      <c r="G316" s="136" t="s">
        <v>243</v>
      </c>
      <c r="H316" s="215">
        <v>50439496</v>
      </c>
      <c r="I316" s="27">
        <f t="shared" ref="I316" si="568">IFERROR(H316/H321,"-")</f>
        <v>0.15341046209584691</v>
      </c>
      <c r="J316" s="139">
        <v>874</v>
      </c>
      <c r="K316" s="27">
        <f t="shared" ref="K316" si="569">IFERROR(J316/J321,"-")</f>
        <v>0.71815940838126535</v>
      </c>
      <c r="L316" s="139">
        <f t="shared" si="479"/>
        <v>57711.093821510294</v>
      </c>
      <c r="M316" s="27">
        <f>IFERROR(J316/$R$56,0)</f>
        <v>7.6646496535999295E-2</v>
      </c>
      <c r="P316" s="46"/>
      <c r="Q316" s="46"/>
      <c r="R316" s="46"/>
    </row>
    <row r="317" spans="2:18" ht="13.5" customHeight="1">
      <c r="B317" s="269"/>
      <c r="C317" s="297"/>
      <c r="D317" s="293"/>
      <c r="E317" s="131">
        <v>2</v>
      </c>
      <c r="F317" s="134" t="s">
        <v>239</v>
      </c>
      <c r="G317" s="32" t="s">
        <v>245</v>
      </c>
      <c r="H317" s="152">
        <v>29119457</v>
      </c>
      <c r="I317" s="28">
        <f t="shared" ref="I317" si="570">IFERROR(H317/H321,"-")</f>
        <v>8.8566098169381866E-2</v>
      </c>
      <c r="J317" s="140">
        <v>750</v>
      </c>
      <c r="K317" s="28">
        <f t="shared" ref="K317" si="571">IFERROR(J317/J321,"-")</f>
        <v>0.61626951520131468</v>
      </c>
      <c r="L317" s="140">
        <f t="shared" si="479"/>
        <v>38825.94266666667</v>
      </c>
      <c r="M317" s="28">
        <f t="shared" ref="M317:M321" si="572">IFERROR(J317/$R$56,0)</f>
        <v>6.5772165219679032E-2</v>
      </c>
      <c r="P317" s="46"/>
      <c r="Q317" s="46"/>
      <c r="R317" s="46"/>
    </row>
    <row r="318" spans="2:18" ht="39" customHeight="1">
      <c r="B318" s="269"/>
      <c r="C318" s="297"/>
      <c r="D318" s="293"/>
      <c r="E318" s="131">
        <v>3</v>
      </c>
      <c r="F318" s="134" t="s">
        <v>250</v>
      </c>
      <c r="G318" s="33" t="s">
        <v>256</v>
      </c>
      <c r="H318" s="152">
        <v>17307014</v>
      </c>
      <c r="I318" s="28">
        <f t="shared" ref="I318" si="573">IFERROR(H318/H321,"-")</f>
        <v>5.2638849032894619E-2</v>
      </c>
      <c r="J318" s="140">
        <v>559</v>
      </c>
      <c r="K318" s="28">
        <f t="shared" ref="K318" si="574">IFERROR(J318/J321,"-")</f>
        <v>0.45932621199671325</v>
      </c>
      <c r="L318" s="140">
        <f t="shared" si="479"/>
        <v>30960.669051878354</v>
      </c>
      <c r="M318" s="28">
        <f t="shared" si="572"/>
        <v>4.9022187143734103E-2</v>
      </c>
      <c r="P318" s="46"/>
      <c r="Q318" s="46"/>
      <c r="R318" s="46"/>
    </row>
    <row r="319" spans="2:18" ht="13.5" customHeight="1">
      <c r="B319" s="269"/>
      <c r="C319" s="297"/>
      <c r="D319" s="293"/>
      <c r="E319" s="131">
        <v>4</v>
      </c>
      <c r="F319" s="134" t="s">
        <v>238</v>
      </c>
      <c r="G319" s="33" t="s">
        <v>244</v>
      </c>
      <c r="H319" s="152">
        <v>46040281</v>
      </c>
      <c r="I319" s="28">
        <f t="shared" ref="I319" si="575">IFERROR(H319/H321,"-")</f>
        <v>0.14003036000265826</v>
      </c>
      <c r="J319" s="140">
        <v>529</v>
      </c>
      <c r="K319" s="28">
        <f t="shared" ref="K319" si="576">IFERROR(J319/J321,"-")</f>
        <v>0.43467543138866066</v>
      </c>
      <c r="L319" s="140">
        <f t="shared" si="479"/>
        <v>87032.667296786385</v>
      </c>
      <c r="M319" s="28">
        <f t="shared" si="572"/>
        <v>4.6391300534946944E-2</v>
      </c>
      <c r="P319" s="46"/>
      <c r="Q319" s="46"/>
      <c r="R319" s="46"/>
    </row>
    <row r="320" spans="2:18" ht="29.25" customHeight="1">
      <c r="B320" s="269"/>
      <c r="C320" s="297"/>
      <c r="D320" s="293"/>
      <c r="E320" s="132">
        <v>5</v>
      </c>
      <c r="F320" s="135" t="s">
        <v>261</v>
      </c>
      <c r="G320" s="34" t="s">
        <v>262</v>
      </c>
      <c r="H320" s="153">
        <v>10705262</v>
      </c>
      <c r="I320" s="45">
        <f t="shared" ref="I320" si="577">IFERROR(H320/H321,"-")</f>
        <v>3.255978589233148E-2</v>
      </c>
      <c r="J320" s="141">
        <v>500</v>
      </c>
      <c r="K320" s="45">
        <f t="shared" ref="K320" si="578">IFERROR(J320/J321,"-")</f>
        <v>0.41084634346754312</v>
      </c>
      <c r="L320" s="141">
        <f t="shared" si="479"/>
        <v>21410.524000000001</v>
      </c>
      <c r="M320" s="45">
        <f t="shared" si="572"/>
        <v>4.3848110146452686E-2</v>
      </c>
      <c r="P320" s="46"/>
      <c r="Q320" s="46"/>
      <c r="R320" s="46"/>
    </row>
    <row r="321" spans="2:18" ht="13.5" customHeight="1">
      <c r="B321" s="270"/>
      <c r="C321" s="298"/>
      <c r="D321" s="294"/>
      <c r="E321" s="160" t="s">
        <v>133</v>
      </c>
      <c r="F321" s="35"/>
      <c r="G321" s="36"/>
      <c r="H321" s="154">
        <v>328787850</v>
      </c>
      <c r="I321" s="29" t="s">
        <v>181</v>
      </c>
      <c r="J321" s="192">
        <v>1217</v>
      </c>
      <c r="K321" s="29" t="s">
        <v>116</v>
      </c>
      <c r="L321" s="142">
        <f t="shared" si="479"/>
        <v>270162.57189811009</v>
      </c>
      <c r="M321" s="29">
        <f t="shared" si="572"/>
        <v>0.10672630009646585</v>
      </c>
      <c r="P321" s="46"/>
      <c r="Q321" s="46"/>
      <c r="R321" s="46"/>
    </row>
    <row r="322" spans="2:18" ht="13.5" customHeight="1">
      <c r="B322" s="295">
        <v>54</v>
      </c>
      <c r="C322" s="296" t="s">
        <v>30</v>
      </c>
      <c r="D322" s="299">
        <f>VLOOKUP(C322,'市区町村別_在宅(医科)'!$C$7:$BO$80,65,0)</f>
        <v>19212</v>
      </c>
      <c r="E322" s="130">
        <v>1</v>
      </c>
      <c r="F322" s="133" t="s">
        <v>237</v>
      </c>
      <c r="G322" s="136" t="s">
        <v>243</v>
      </c>
      <c r="H322" s="215">
        <v>95923546</v>
      </c>
      <c r="I322" s="27">
        <f t="shared" ref="I322" si="579">IFERROR(H322/H327,"-")</f>
        <v>0.15383658789718385</v>
      </c>
      <c r="J322" s="139">
        <v>1600</v>
      </c>
      <c r="K322" s="27">
        <f t="shared" ref="K322" si="580">IFERROR(J322/J327,"-")</f>
        <v>0.73026015518028298</v>
      </c>
      <c r="L322" s="139">
        <f t="shared" si="479"/>
        <v>59952.216249999998</v>
      </c>
      <c r="M322" s="27">
        <f>IFERROR(J322/$R$57,0)</f>
        <v>8.3281282531750989E-2</v>
      </c>
      <c r="P322" s="46"/>
      <c r="Q322" s="46"/>
      <c r="R322" s="46"/>
    </row>
    <row r="323" spans="2:18" ht="13.5" customHeight="1">
      <c r="B323" s="269"/>
      <c r="C323" s="297"/>
      <c r="D323" s="293"/>
      <c r="E323" s="131">
        <v>2</v>
      </c>
      <c r="F323" s="134" t="s">
        <v>239</v>
      </c>
      <c r="G323" s="32" t="s">
        <v>245</v>
      </c>
      <c r="H323" s="152">
        <v>60734795</v>
      </c>
      <c r="I323" s="28">
        <f t="shared" ref="I323" si="581">IFERROR(H323/H327,"-")</f>
        <v>9.7402921587520785E-2</v>
      </c>
      <c r="J323" s="140">
        <v>1336</v>
      </c>
      <c r="K323" s="28">
        <f t="shared" ref="K323" si="582">IFERROR(J323/J327,"-")</f>
        <v>0.60976722957553631</v>
      </c>
      <c r="L323" s="140">
        <f t="shared" si="479"/>
        <v>45460.17589820359</v>
      </c>
      <c r="M323" s="28">
        <f t="shared" ref="M323:M327" si="583">IFERROR(J323/$R$57,0)</f>
        <v>6.9539870914012078E-2</v>
      </c>
      <c r="P323" s="46"/>
      <c r="Q323" s="46"/>
      <c r="R323" s="46"/>
    </row>
    <row r="324" spans="2:18" ht="13.5" customHeight="1">
      <c r="B324" s="269"/>
      <c r="C324" s="297"/>
      <c r="D324" s="293"/>
      <c r="E324" s="131">
        <v>3</v>
      </c>
      <c r="F324" s="134" t="s">
        <v>238</v>
      </c>
      <c r="G324" s="33" t="s">
        <v>244</v>
      </c>
      <c r="H324" s="152">
        <v>97648079</v>
      </c>
      <c r="I324" s="28">
        <f t="shared" ref="I324" si="584">IFERROR(H324/H327,"-")</f>
        <v>0.15660229333134384</v>
      </c>
      <c r="J324" s="140">
        <v>967</v>
      </c>
      <c r="K324" s="28">
        <f t="shared" ref="K324" si="585">IFERROR(J324/J327,"-")</f>
        <v>0.4413509812870835</v>
      </c>
      <c r="L324" s="140">
        <f t="shared" si="479"/>
        <v>100980.43329886247</v>
      </c>
      <c r="M324" s="28">
        <f t="shared" si="583"/>
        <v>5.0333125130127006E-2</v>
      </c>
      <c r="P324" s="46"/>
      <c r="Q324" s="46"/>
      <c r="R324" s="46"/>
    </row>
    <row r="325" spans="2:18" ht="39" customHeight="1">
      <c r="B325" s="269"/>
      <c r="C325" s="297"/>
      <c r="D325" s="293"/>
      <c r="E325" s="131">
        <v>4</v>
      </c>
      <c r="F325" s="134" t="s">
        <v>250</v>
      </c>
      <c r="G325" s="33" t="s">
        <v>256</v>
      </c>
      <c r="H325" s="152">
        <v>30885486</v>
      </c>
      <c r="I325" s="28">
        <f t="shared" ref="I325" si="586">IFERROR(H325/H327,"-")</f>
        <v>4.9532340910189473E-2</v>
      </c>
      <c r="J325" s="140">
        <v>966</v>
      </c>
      <c r="K325" s="28">
        <f t="shared" ref="K325" si="587">IFERROR(J325/J327,"-")</f>
        <v>0.44089456869009586</v>
      </c>
      <c r="L325" s="140">
        <f t="shared" si="479"/>
        <v>31972.552795031057</v>
      </c>
      <c r="M325" s="28">
        <f t="shared" si="583"/>
        <v>5.0281074328544659E-2</v>
      </c>
      <c r="P325" s="46"/>
      <c r="Q325" s="46"/>
      <c r="R325" s="46"/>
    </row>
    <row r="326" spans="2:18" ht="13.5" customHeight="1">
      <c r="B326" s="269"/>
      <c r="C326" s="297"/>
      <c r="D326" s="293"/>
      <c r="E326" s="132">
        <v>5</v>
      </c>
      <c r="F326" s="135" t="s">
        <v>241</v>
      </c>
      <c r="G326" s="34" t="s">
        <v>247</v>
      </c>
      <c r="H326" s="153">
        <v>46760487</v>
      </c>
      <c r="I326" s="45">
        <f t="shared" ref="I326" si="588">IFERROR(H326/H327,"-")</f>
        <v>7.4991741532268036E-2</v>
      </c>
      <c r="J326" s="141">
        <v>908</v>
      </c>
      <c r="K326" s="45">
        <f t="shared" ref="K326" si="589">IFERROR(J326/J327,"-")</f>
        <v>0.41442263806481061</v>
      </c>
      <c r="L326" s="141">
        <f t="shared" si="479"/>
        <v>51498.333700440526</v>
      </c>
      <c r="M326" s="45">
        <f t="shared" si="583"/>
        <v>4.7262127836768683E-2</v>
      </c>
      <c r="P326" s="46"/>
      <c r="Q326" s="46"/>
      <c r="R326" s="46"/>
    </row>
    <row r="327" spans="2:18" ht="13.5" customHeight="1">
      <c r="B327" s="270"/>
      <c r="C327" s="298"/>
      <c r="D327" s="294"/>
      <c r="E327" s="160" t="s">
        <v>133</v>
      </c>
      <c r="F327" s="35"/>
      <c r="G327" s="36"/>
      <c r="H327" s="154">
        <v>623541820</v>
      </c>
      <c r="I327" s="29" t="s">
        <v>181</v>
      </c>
      <c r="J327" s="192">
        <v>2191</v>
      </c>
      <c r="K327" s="29" t="s">
        <v>116</v>
      </c>
      <c r="L327" s="142">
        <f t="shared" si="479"/>
        <v>284592.34139662253</v>
      </c>
      <c r="M327" s="29">
        <f t="shared" si="583"/>
        <v>0.11404330626691651</v>
      </c>
      <c r="P327" s="46"/>
      <c r="Q327" s="46"/>
      <c r="R327" s="46"/>
    </row>
    <row r="328" spans="2:18" ht="13.5" customHeight="1">
      <c r="B328" s="295">
        <v>55</v>
      </c>
      <c r="C328" s="296" t="s">
        <v>19</v>
      </c>
      <c r="D328" s="299">
        <f>VLOOKUP(C328,'市区町村別_在宅(医科)'!$C$7:$BO$80,65,0)</f>
        <v>20118</v>
      </c>
      <c r="E328" s="130">
        <v>1</v>
      </c>
      <c r="F328" s="133" t="s">
        <v>237</v>
      </c>
      <c r="G328" s="136" t="s">
        <v>243</v>
      </c>
      <c r="H328" s="215">
        <v>72214809</v>
      </c>
      <c r="I328" s="27">
        <f t="shared" ref="I328" si="590">IFERROR(H328/H333,"-")</f>
        <v>0.15050322689233742</v>
      </c>
      <c r="J328" s="139">
        <v>1226</v>
      </c>
      <c r="K328" s="27">
        <f t="shared" ref="K328" si="591">IFERROR(J328/J333,"-")</f>
        <v>0.70459770114942533</v>
      </c>
      <c r="L328" s="139">
        <f t="shared" si="479"/>
        <v>58902.780587275694</v>
      </c>
      <c r="M328" s="27">
        <f>IFERROR(J328/$R$58,0)</f>
        <v>6.0940451337111047E-2</v>
      </c>
      <c r="P328" s="46"/>
      <c r="Q328" s="46"/>
      <c r="R328" s="46"/>
    </row>
    <row r="329" spans="2:18" ht="13.5" customHeight="1">
      <c r="B329" s="269"/>
      <c r="C329" s="297"/>
      <c r="D329" s="293"/>
      <c r="E329" s="131">
        <v>2</v>
      </c>
      <c r="F329" s="134" t="s">
        <v>239</v>
      </c>
      <c r="G329" s="32" t="s">
        <v>245</v>
      </c>
      <c r="H329" s="152">
        <v>44915858</v>
      </c>
      <c r="I329" s="28">
        <f t="shared" ref="I329" si="592">IFERROR(H329/H333,"-")</f>
        <v>9.3609353278743826E-2</v>
      </c>
      <c r="J329" s="140">
        <v>1085</v>
      </c>
      <c r="K329" s="28">
        <f t="shared" ref="K329" si="593">IFERROR(J329/J333,"-")</f>
        <v>0.62356321839080464</v>
      </c>
      <c r="L329" s="140">
        <f t="shared" si="479"/>
        <v>41397.104147465441</v>
      </c>
      <c r="M329" s="28">
        <f t="shared" ref="M329:M333" si="594">IFERROR(J329/$R$58,0)</f>
        <v>5.3931802366040359E-2</v>
      </c>
      <c r="P329" s="46"/>
      <c r="Q329" s="46"/>
      <c r="R329" s="46"/>
    </row>
    <row r="330" spans="2:18" ht="13.5" customHeight="1">
      <c r="B330" s="269"/>
      <c r="C330" s="297"/>
      <c r="D330" s="293"/>
      <c r="E330" s="131">
        <v>3</v>
      </c>
      <c r="F330" s="134" t="s">
        <v>238</v>
      </c>
      <c r="G330" s="33" t="s">
        <v>244</v>
      </c>
      <c r="H330" s="152">
        <v>66386196</v>
      </c>
      <c r="I330" s="28">
        <f t="shared" ref="I330" si="595">IFERROR(H330/H333,"-")</f>
        <v>0.13835578681800825</v>
      </c>
      <c r="J330" s="140">
        <v>849</v>
      </c>
      <c r="K330" s="28">
        <f t="shared" ref="K330" si="596">IFERROR(J330/J333,"-")</f>
        <v>0.4879310344827586</v>
      </c>
      <c r="L330" s="140">
        <f t="shared" ref="L330:L393" si="597">IFERROR(H330/J330,"-")</f>
        <v>78193.399293286217</v>
      </c>
      <c r="M330" s="28">
        <f t="shared" si="594"/>
        <v>4.2201014017297943E-2</v>
      </c>
      <c r="P330" s="46"/>
      <c r="Q330" s="46"/>
      <c r="R330" s="46"/>
    </row>
    <row r="331" spans="2:18" ht="39" customHeight="1">
      <c r="B331" s="269"/>
      <c r="C331" s="297"/>
      <c r="D331" s="293"/>
      <c r="E331" s="131">
        <v>4</v>
      </c>
      <c r="F331" s="134" t="s">
        <v>250</v>
      </c>
      <c r="G331" s="33" t="s">
        <v>256</v>
      </c>
      <c r="H331" s="152">
        <v>26190629</v>
      </c>
      <c r="I331" s="28">
        <f t="shared" ref="I331" si="598">IFERROR(H331/H333,"-")</f>
        <v>5.4584014462186449E-2</v>
      </c>
      <c r="J331" s="140">
        <v>737</v>
      </c>
      <c r="K331" s="28">
        <f t="shared" ref="K331" si="599">IFERROR(J331/J333,"-")</f>
        <v>0.42356321839080457</v>
      </c>
      <c r="L331" s="140">
        <f t="shared" si="597"/>
        <v>35536.810040705561</v>
      </c>
      <c r="M331" s="28">
        <f t="shared" si="594"/>
        <v>3.6633860224674422E-2</v>
      </c>
      <c r="P331" s="46"/>
      <c r="Q331" s="46"/>
      <c r="R331" s="46"/>
    </row>
    <row r="332" spans="2:18" ht="13.5" customHeight="1">
      <c r="B332" s="269"/>
      <c r="C332" s="297"/>
      <c r="D332" s="293"/>
      <c r="E332" s="132">
        <v>5</v>
      </c>
      <c r="F332" s="135" t="s">
        <v>242</v>
      </c>
      <c r="G332" s="34" t="s">
        <v>248</v>
      </c>
      <c r="H332" s="153">
        <v>38268526</v>
      </c>
      <c r="I332" s="45">
        <f t="shared" ref="I332" si="600">IFERROR(H332/H333,"-")</f>
        <v>7.9755617042666607E-2</v>
      </c>
      <c r="J332" s="141">
        <v>699</v>
      </c>
      <c r="K332" s="45">
        <f t="shared" ref="K332" si="601">IFERROR(J332/J333,"-")</f>
        <v>0.40172413793103451</v>
      </c>
      <c r="L332" s="141">
        <f t="shared" si="597"/>
        <v>54747.533619456364</v>
      </c>
      <c r="M332" s="45">
        <f t="shared" si="594"/>
        <v>3.4745004473605727E-2</v>
      </c>
      <c r="P332" s="46"/>
      <c r="Q332" s="46"/>
      <c r="R332" s="46"/>
    </row>
    <row r="333" spans="2:18" ht="13.5" customHeight="1">
      <c r="B333" s="270"/>
      <c r="C333" s="298"/>
      <c r="D333" s="294"/>
      <c r="E333" s="160" t="s">
        <v>133</v>
      </c>
      <c r="F333" s="35"/>
      <c r="G333" s="36"/>
      <c r="H333" s="154">
        <v>479822330</v>
      </c>
      <c r="I333" s="29" t="s">
        <v>181</v>
      </c>
      <c r="J333" s="192">
        <v>1740</v>
      </c>
      <c r="K333" s="29" t="s">
        <v>116</v>
      </c>
      <c r="L333" s="142">
        <f t="shared" si="597"/>
        <v>275759.95977011492</v>
      </c>
      <c r="M333" s="29">
        <f t="shared" si="594"/>
        <v>8.6489710706829703E-2</v>
      </c>
      <c r="P333" s="46"/>
      <c r="Q333" s="46"/>
      <c r="R333" s="46"/>
    </row>
    <row r="334" spans="2:18" ht="13.5" customHeight="1">
      <c r="B334" s="295">
        <v>56</v>
      </c>
      <c r="C334" s="296" t="s">
        <v>12</v>
      </c>
      <c r="D334" s="299">
        <f>VLOOKUP(C334,'市区町村別_在宅(医科)'!$C$7:$BO$80,65,0)</f>
        <v>12664</v>
      </c>
      <c r="E334" s="130">
        <v>1</v>
      </c>
      <c r="F334" s="133" t="s">
        <v>237</v>
      </c>
      <c r="G334" s="136" t="s">
        <v>243</v>
      </c>
      <c r="H334" s="215">
        <v>52848319</v>
      </c>
      <c r="I334" s="27">
        <f t="shared" ref="I334" si="602">IFERROR(H334/H339,"-")</f>
        <v>0.15319621087484195</v>
      </c>
      <c r="J334" s="139">
        <v>896</v>
      </c>
      <c r="K334" s="27">
        <f t="shared" ref="K334" si="603">IFERROR(J334/J339,"-")</f>
        <v>0.68085106382978722</v>
      </c>
      <c r="L334" s="139">
        <f t="shared" si="597"/>
        <v>58982.498883928572</v>
      </c>
      <c r="M334" s="27">
        <f>IFERROR(J334/$R$59,0)</f>
        <v>7.0751737207833232E-2</v>
      </c>
      <c r="P334" s="46"/>
      <c r="Q334" s="46"/>
      <c r="R334" s="46"/>
    </row>
    <row r="335" spans="2:18" ht="13.5" customHeight="1">
      <c r="B335" s="269"/>
      <c r="C335" s="297"/>
      <c r="D335" s="293"/>
      <c r="E335" s="131">
        <v>2</v>
      </c>
      <c r="F335" s="134" t="s">
        <v>239</v>
      </c>
      <c r="G335" s="32" t="s">
        <v>245</v>
      </c>
      <c r="H335" s="152">
        <v>29764326</v>
      </c>
      <c r="I335" s="28">
        <f t="shared" ref="I335" si="604">IFERROR(H335/H339,"-")</f>
        <v>8.6280548723669748E-2</v>
      </c>
      <c r="J335" s="140">
        <v>785</v>
      </c>
      <c r="K335" s="28">
        <f t="shared" ref="K335" si="605">IFERROR(J335/J339,"-")</f>
        <v>0.59650455927051671</v>
      </c>
      <c r="L335" s="140">
        <f t="shared" si="597"/>
        <v>37916.338853503185</v>
      </c>
      <c r="M335" s="28">
        <f t="shared" ref="M335:M339" si="606">IFERROR(J335/$R$59,0)</f>
        <v>6.1986734049273531E-2</v>
      </c>
      <c r="P335" s="46"/>
      <c r="Q335" s="46"/>
      <c r="R335" s="46"/>
    </row>
    <row r="336" spans="2:18" ht="13.5" customHeight="1">
      <c r="B336" s="269"/>
      <c r="C336" s="297"/>
      <c r="D336" s="293"/>
      <c r="E336" s="131">
        <v>3</v>
      </c>
      <c r="F336" s="134" t="s">
        <v>238</v>
      </c>
      <c r="G336" s="33" t="s">
        <v>244</v>
      </c>
      <c r="H336" s="152">
        <v>45349552</v>
      </c>
      <c r="I336" s="28">
        <f t="shared" ref="I336" si="607">IFERROR(H336/H339,"-")</f>
        <v>0.1314588555081877</v>
      </c>
      <c r="J336" s="140">
        <v>601</v>
      </c>
      <c r="K336" s="28">
        <f t="shared" ref="K336" si="608">IFERROR(J336/J339,"-")</f>
        <v>0.45668693009118538</v>
      </c>
      <c r="L336" s="140">
        <f t="shared" si="597"/>
        <v>75456.825291181362</v>
      </c>
      <c r="M336" s="28">
        <f t="shared" si="606"/>
        <v>4.7457359444093496E-2</v>
      </c>
      <c r="P336" s="46"/>
      <c r="Q336" s="46"/>
      <c r="R336" s="46"/>
    </row>
    <row r="337" spans="2:18" ht="13.5" customHeight="1">
      <c r="B337" s="269"/>
      <c r="C337" s="297"/>
      <c r="D337" s="293"/>
      <c r="E337" s="131">
        <v>4</v>
      </c>
      <c r="F337" s="134" t="s">
        <v>242</v>
      </c>
      <c r="G337" s="33" t="s">
        <v>248</v>
      </c>
      <c r="H337" s="152">
        <v>24647058</v>
      </c>
      <c r="I337" s="28">
        <f t="shared" ref="I337" si="609">IFERROR(H337/H339,"-")</f>
        <v>7.1446660296091175E-2</v>
      </c>
      <c r="J337" s="140">
        <v>518</v>
      </c>
      <c r="K337" s="28">
        <f t="shared" ref="K337" si="610">IFERROR(J337/J339,"-")</f>
        <v>0.39361702127659576</v>
      </c>
      <c r="L337" s="140">
        <f t="shared" si="597"/>
        <v>47581.193050193047</v>
      </c>
      <c r="M337" s="28">
        <f t="shared" si="606"/>
        <v>4.0903348073278584E-2</v>
      </c>
      <c r="P337" s="46"/>
      <c r="Q337" s="46"/>
      <c r="R337" s="46"/>
    </row>
    <row r="338" spans="2:18" ht="13.5" customHeight="1">
      <c r="B338" s="269"/>
      <c r="C338" s="297"/>
      <c r="D338" s="293"/>
      <c r="E338" s="132">
        <v>5</v>
      </c>
      <c r="F338" s="135" t="s">
        <v>241</v>
      </c>
      <c r="G338" s="34" t="s">
        <v>247</v>
      </c>
      <c r="H338" s="153">
        <v>25607626</v>
      </c>
      <c r="I338" s="45">
        <f t="shared" ref="I338" si="611">IFERROR(H338/H339,"-")</f>
        <v>7.4231145794818668E-2</v>
      </c>
      <c r="J338" s="141">
        <v>475</v>
      </c>
      <c r="K338" s="45">
        <f t="shared" ref="K338" si="612">IFERROR(J338/J339,"-")</f>
        <v>0.36094224924012158</v>
      </c>
      <c r="L338" s="141">
        <f t="shared" si="597"/>
        <v>53910.79157894737</v>
      </c>
      <c r="M338" s="45">
        <f t="shared" si="606"/>
        <v>3.7507896399241944E-2</v>
      </c>
      <c r="P338" s="46"/>
      <c r="Q338" s="46"/>
      <c r="R338" s="46"/>
    </row>
    <row r="339" spans="2:18" ht="13.5" customHeight="1">
      <c r="B339" s="270"/>
      <c r="C339" s="298"/>
      <c r="D339" s="294"/>
      <c r="E339" s="160" t="s">
        <v>133</v>
      </c>
      <c r="F339" s="35"/>
      <c r="G339" s="36"/>
      <c r="H339" s="154">
        <v>344971450</v>
      </c>
      <c r="I339" s="29" t="s">
        <v>181</v>
      </c>
      <c r="J339" s="192">
        <v>1316</v>
      </c>
      <c r="K339" s="29" t="s">
        <v>116</v>
      </c>
      <c r="L339" s="142">
        <f t="shared" si="597"/>
        <v>262136.36018237082</v>
      </c>
      <c r="M339" s="29">
        <f t="shared" si="606"/>
        <v>0.10391661402400505</v>
      </c>
      <c r="P339" s="46"/>
      <c r="Q339" s="46"/>
      <c r="R339" s="46"/>
    </row>
    <row r="340" spans="2:18" ht="13.5" customHeight="1">
      <c r="B340" s="295">
        <v>57</v>
      </c>
      <c r="C340" s="296" t="s">
        <v>51</v>
      </c>
      <c r="D340" s="299">
        <f>VLOOKUP(C340,'市区町村別_在宅(医科)'!$C$7:$BO$80,65,0)</f>
        <v>9154</v>
      </c>
      <c r="E340" s="130">
        <v>1</v>
      </c>
      <c r="F340" s="133" t="s">
        <v>237</v>
      </c>
      <c r="G340" s="136" t="s">
        <v>243</v>
      </c>
      <c r="H340" s="215">
        <v>50670036</v>
      </c>
      <c r="I340" s="27">
        <f t="shared" ref="I340" si="613">IFERROR(H340/H345,"-")</f>
        <v>0.13606468607788572</v>
      </c>
      <c r="J340" s="139">
        <v>804</v>
      </c>
      <c r="K340" s="27">
        <f t="shared" ref="K340" si="614">IFERROR(J340/J345,"-")</f>
        <v>0.74033149171270718</v>
      </c>
      <c r="L340" s="139">
        <f t="shared" si="597"/>
        <v>63022.432835820895</v>
      </c>
      <c r="M340" s="27">
        <f>IFERROR(J340/$R$60,0)</f>
        <v>8.7830456630980991E-2</v>
      </c>
      <c r="P340" s="46"/>
      <c r="Q340" s="46"/>
      <c r="R340" s="46"/>
    </row>
    <row r="341" spans="2:18" ht="13.5" customHeight="1">
      <c r="B341" s="269"/>
      <c r="C341" s="297"/>
      <c r="D341" s="293"/>
      <c r="E341" s="131">
        <v>2</v>
      </c>
      <c r="F341" s="134" t="s">
        <v>239</v>
      </c>
      <c r="G341" s="32" t="s">
        <v>245</v>
      </c>
      <c r="H341" s="152">
        <v>30148941</v>
      </c>
      <c r="I341" s="28">
        <f t="shared" ref="I341" si="615">IFERROR(H341/H345,"-")</f>
        <v>8.0959212121848464E-2</v>
      </c>
      <c r="J341" s="140">
        <v>699</v>
      </c>
      <c r="K341" s="28">
        <f t="shared" ref="K341" si="616">IFERROR(J341/J345,"-")</f>
        <v>0.64364640883977897</v>
      </c>
      <c r="L341" s="140">
        <f t="shared" si="597"/>
        <v>43131.5321888412</v>
      </c>
      <c r="M341" s="28">
        <f t="shared" ref="M341:M345" si="617">IFERROR(J341/$R$60,0)</f>
        <v>7.6360061175442431E-2</v>
      </c>
      <c r="P341" s="46"/>
      <c r="Q341" s="46"/>
      <c r="R341" s="46"/>
    </row>
    <row r="342" spans="2:18" ht="13.5" customHeight="1">
      <c r="B342" s="269"/>
      <c r="C342" s="297"/>
      <c r="D342" s="293"/>
      <c r="E342" s="131">
        <v>3</v>
      </c>
      <c r="F342" s="134" t="s">
        <v>238</v>
      </c>
      <c r="G342" s="33" t="s">
        <v>244</v>
      </c>
      <c r="H342" s="152">
        <v>58239607</v>
      </c>
      <c r="I342" s="28">
        <f t="shared" ref="I342" si="618">IFERROR(H342/H345,"-")</f>
        <v>0.15639132057759808</v>
      </c>
      <c r="J342" s="140">
        <v>523</v>
      </c>
      <c r="K342" s="28">
        <f t="shared" ref="K342" si="619">IFERROR(J342/J345,"-")</f>
        <v>0.48158379373848986</v>
      </c>
      <c r="L342" s="140">
        <f t="shared" si="597"/>
        <v>111356.80114722754</v>
      </c>
      <c r="M342" s="28">
        <f t="shared" si="617"/>
        <v>5.7133493554730172E-2</v>
      </c>
      <c r="P342" s="46"/>
      <c r="Q342" s="46"/>
      <c r="R342" s="46"/>
    </row>
    <row r="343" spans="2:18" ht="39" customHeight="1">
      <c r="B343" s="269"/>
      <c r="C343" s="297"/>
      <c r="D343" s="293"/>
      <c r="E343" s="131">
        <v>4</v>
      </c>
      <c r="F343" s="134" t="s">
        <v>250</v>
      </c>
      <c r="G343" s="33" t="s">
        <v>256</v>
      </c>
      <c r="H343" s="152">
        <v>14603278</v>
      </c>
      <c r="I343" s="28">
        <f t="shared" ref="I343" si="620">IFERROR(H343/H345,"-")</f>
        <v>3.921430876382434E-2</v>
      </c>
      <c r="J343" s="140">
        <v>455</v>
      </c>
      <c r="K343" s="28">
        <f t="shared" ref="K343" si="621">IFERROR(J343/J345,"-")</f>
        <v>0.41896869244935542</v>
      </c>
      <c r="L343" s="140">
        <f t="shared" si="597"/>
        <v>32095.116483516482</v>
      </c>
      <c r="M343" s="28">
        <f t="shared" si="617"/>
        <v>4.9705046974000439E-2</v>
      </c>
      <c r="P343" s="46"/>
      <c r="Q343" s="46"/>
      <c r="R343" s="46"/>
    </row>
    <row r="344" spans="2:18" ht="13.5" customHeight="1">
      <c r="B344" s="269"/>
      <c r="C344" s="297"/>
      <c r="D344" s="293"/>
      <c r="E344" s="132">
        <v>5</v>
      </c>
      <c r="F344" s="135" t="s">
        <v>242</v>
      </c>
      <c r="G344" s="34" t="s">
        <v>248</v>
      </c>
      <c r="H344" s="153">
        <v>24077773</v>
      </c>
      <c r="I344" s="45">
        <f t="shared" ref="I344" si="622">IFERROR(H344/H345,"-")</f>
        <v>6.4656252162512626E-2</v>
      </c>
      <c r="J344" s="141">
        <v>451</v>
      </c>
      <c r="K344" s="45">
        <f t="shared" ref="K344" si="623">IFERROR(J344/J345,"-")</f>
        <v>0.4152854511970534</v>
      </c>
      <c r="L344" s="141">
        <f t="shared" si="597"/>
        <v>53387.523281596455</v>
      </c>
      <c r="M344" s="45">
        <f t="shared" si="617"/>
        <v>4.9268079528075159E-2</v>
      </c>
      <c r="P344" s="46"/>
      <c r="Q344" s="46"/>
      <c r="R344" s="46"/>
    </row>
    <row r="345" spans="2:18" ht="13.5" customHeight="1">
      <c r="B345" s="270"/>
      <c r="C345" s="298"/>
      <c r="D345" s="294"/>
      <c r="E345" s="160" t="s">
        <v>133</v>
      </c>
      <c r="F345" s="35"/>
      <c r="G345" s="36"/>
      <c r="H345" s="154">
        <v>372396670</v>
      </c>
      <c r="I345" s="29" t="s">
        <v>181</v>
      </c>
      <c r="J345" s="192">
        <v>1086</v>
      </c>
      <c r="K345" s="29" t="s">
        <v>116</v>
      </c>
      <c r="L345" s="142">
        <f t="shared" si="597"/>
        <v>342906.69429097604</v>
      </c>
      <c r="M345" s="29">
        <f t="shared" si="617"/>
        <v>0.11863666156871314</v>
      </c>
      <c r="P345" s="46"/>
      <c r="Q345" s="46"/>
      <c r="R345" s="46"/>
    </row>
    <row r="346" spans="2:18" ht="13.5" customHeight="1">
      <c r="B346" s="295">
        <v>58</v>
      </c>
      <c r="C346" s="296" t="s">
        <v>31</v>
      </c>
      <c r="D346" s="299">
        <f>VLOOKUP(C346,'市区町村別_在宅(医科)'!$C$7:$BO$80,65,0)</f>
        <v>10701</v>
      </c>
      <c r="E346" s="130">
        <v>1</v>
      </c>
      <c r="F346" s="133" t="s">
        <v>237</v>
      </c>
      <c r="G346" s="136" t="s">
        <v>243</v>
      </c>
      <c r="H346" s="215">
        <v>60724683</v>
      </c>
      <c r="I346" s="27">
        <f t="shared" ref="I346" si="624">IFERROR(H346/H351,"-")</f>
        <v>0.15009834613623088</v>
      </c>
      <c r="J346" s="139">
        <v>925</v>
      </c>
      <c r="K346" s="27">
        <f t="shared" ref="K346" si="625">IFERROR(J346/J351,"-")</f>
        <v>0.71099154496541117</v>
      </c>
      <c r="L346" s="139">
        <f t="shared" si="597"/>
        <v>65648.305945945947</v>
      </c>
      <c r="M346" s="27">
        <f>IFERROR(J346/$R$61,0)</f>
        <v>8.6440519577609565E-2</v>
      </c>
      <c r="P346" s="46"/>
      <c r="Q346" s="46"/>
      <c r="R346" s="46"/>
    </row>
    <row r="347" spans="2:18" ht="13.5" customHeight="1">
      <c r="B347" s="269"/>
      <c r="C347" s="297"/>
      <c r="D347" s="293"/>
      <c r="E347" s="131">
        <v>2</v>
      </c>
      <c r="F347" s="134" t="s">
        <v>239</v>
      </c>
      <c r="G347" s="32" t="s">
        <v>245</v>
      </c>
      <c r="H347" s="152">
        <v>37991761</v>
      </c>
      <c r="I347" s="28">
        <f t="shared" ref="I347" si="626">IFERROR(H347/H351,"-")</f>
        <v>9.3907455933577411E-2</v>
      </c>
      <c r="J347" s="140">
        <v>807</v>
      </c>
      <c r="K347" s="28">
        <f t="shared" ref="K347" si="627">IFERROR(J347/J351,"-")</f>
        <v>0.62029208301306682</v>
      </c>
      <c r="L347" s="140">
        <f t="shared" si="597"/>
        <v>47077.770755885998</v>
      </c>
      <c r="M347" s="28">
        <f t="shared" ref="M347:M351" si="628">IFERROR(J347/$R$61,0)</f>
        <v>7.5413512755817216E-2</v>
      </c>
      <c r="P347" s="46"/>
      <c r="Q347" s="46"/>
      <c r="R347" s="46"/>
    </row>
    <row r="348" spans="2:18" ht="13.5" customHeight="1">
      <c r="B348" s="269"/>
      <c r="C348" s="297"/>
      <c r="D348" s="293"/>
      <c r="E348" s="131">
        <v>3</v>
      </c>
      <c r="F348" s="134" t="s">
        <v>238</v>
      </c>
      <c r="G348" s="33" t="s">
        <v>244</v>
      </c>
      <c r="H348" s="152">
        <v>65869887</v>
      </c>
      <c r="I348" s="28">
        <f t="shared" ref="I348" si="629">IFERROR(H348/H351,"-")</f>
        <v>0.16281618298246883</v>
      </c>
      <c r="J348" s="140">
        <v>623</v>
      </c>
      <c r="K348" s="28">
        <f t="shared" ref="K348" si="630">IFERROR(J348/J351,"-")</f>
        <v>0.47886241352805536</v>
      </c>
      <c r="L348" s="140">
        <f t="shared" si="597"/>
        <v>105730.15569823435</v>
      </c>
      <c r="M348" s="28">
        <f t="shared" si="628"/>
        <v>5.8218858050649469E-2</v>
      </c>
      <c r="P348" s="46"/>
      <c r="Q348" s="46"/>
      <c r="R348" s="46"/>
    </row>
    <row r="349" spans="2:18" ht="29.25" customHeight="1">
      <c r="B349" s="269"/>
      <c r="C349" s="297"/>
      <c r="D349" s="293"/>
      <c r="E349" s="131">
        <v>4</v>
      </c>
      <c r="F349" s="134" t="s">
        <v>261</v>
      </c>
      <c r="G349" s="33" t="s">
        <v>262</v>
      </c>
      <c r="H349" s="152">
        <v>8892995</v>
      </c>
      <c r="I349" s="28">
        <f t="shared" ref="I349" si="631">IFERROR(H349/H351,"-")</f>
        <v>2.1981569532405307E-2</v>
      </c>
      <c r="J349" s="140">
        <v>555</v>
      </c>
      <c r="K349" s="28">
        <f t="shared" ref="K349" si="632">IFERROR(J349/J351,"-")</f>
        <v>0.42659492697924672</v>
      </c>
      <c r="L349" s="140">
        <f t="shared" si="597"/>
        <v>16023.414414414414</v>
      </c>
      <c r="M349" s="28">
        <f t="shared" si="628"/>
        <v>5.1864311746565743E-2</v>
      </c>
      <c r="P349" s="46"/>
      <c r="Q349" s="46"/>
      <c r="R349" s="46"/>
    </row>
    <row r="350" spans="2:18" ht="39" customHeight="1">
      <c r="B350" s="269"/>
      <c r="C350" s="297"/>
      <c r="D350" s="293"/>
      <c r="E350" s="132">
        <v>5</v>
      </c>
      <c r="F350" s="135" t="s">
        <v>250</v>
      </c>
      <c r="G350" s="34" t="s">
        <v>256</v>
      </c>
      <c r="H350" s="153">
        <v>17867549</v>
      </c>
      <c r="I350" s="45">
        <f t="shared" ref="I350" si="633">IFERROR(H350/H351,"-")</f>
        <v>4.4164735358240829E-2</v>
      </c>
      <c r="J350" s="141">
        <v>540</v>
      </c>
      <c r="K350" s="45">
        <f t="shared" ref="K350" si="634">IFERROR(J350/J351,"-")</f>
        <v>0.41506533435818599</v>
      </c>
      <c r="L350" s="141">
        <f t="shared" si="597"/>
        <v>33088.053703703707</v>
      </c>
      <c r="M350" s="45">
        <f t="shared" si="628"/>
        <v>5.0462573591253154E-2</v>
      </c>
      <c r="P350" s="46"/>
      <c r="Q350" s="46"/>
      <c r="R350" s="46"/>
    </row>
    <row r="351" spans="2:18" ht="13.5" customHeight="1">
      <c r="B351" s="270"/>
      <c r="C351" s="298"/>
      <c r="D351" s="294"/>
      <c r="E351" s="160" t="s">
        <v>133</v>
      </c>
      <c r="F351" s="35"/>
      <c r="G351" s="36"/>
      <c r="H351" s="154">
        <v>404565970</v>
      </c>
      <c r="I351" s="29" t="s">
        <v>181</v>
      </c>
      <c r="J351" s="192">
        <v>1301</v>
      </c>
      <c r="K351" s="29" t="s">
        <v>116</v>
      </c>
      <c r="L351" s="142">
        <f t="shared" si="597"/>
        <v>310965.38816295157</v>
      </c>
      <c r="M351" s="29">
        <f t="shared" si="628"/>
        <v>0.12157742267077844</v>
      </c>
      <c r="P351" s="46"/>
      <c r="Q351" s="46"/>
      <c r="R351" s="46"/>
    </row>
    <row r="352" spans="2:18" ht="13.5" customHeight="1">
      <c r="B352" s="295">
        <v>59</v>
      </c>
      <c r="C352" s="296" t="s">
        <v>25</v>
      </c>
      <c r="D352" s="299">
        <f>VLOOKUP(C352,'市区町村別_在宅(医科)'!$C$7:$BO$80,65,0)</f>
        <v>76479</v>
      </c>
      <c r="E352" s="130">
        <v>1</v>
      </c>
      <c r="F352" s="133" t="s">
        <v>237</v>
      </c>
      <c r="G352" s="136" t="s">
        <v>243</v>
      </c>
      <c r="H352" s="215">
        <v>401664434</v>
      </c>
      <c r="I352" s="27">
        <f t="shared" ref="I352" si="635">IFERROR(H352/H357,"-")</f>
        <v>0.14300696623085105</v>
      </c>
      <c r="J352" s="139">
        <v>6393</v>
      </c>
      <c r="K352" s="27">
        <f t="shared" ref="K352" si="636">IFERROR(J352/J357,"-")</f>
        <v>0.70883689987803522</v>
      </c>
      <c r="L352" s="139">
        <f t="shared" si="597"/>
        <v>62828.786798060377</v>
      </c>
      <c r="M352" s="27">
        <f>IFERROR(J352/$R$62,0)</f>
        <v>8.3591574157611898E-2</v>
      </c>
      <c r="P352" s="46"/>
      <c r="Q352" s="46"/>
      <c r="R352" s="46"/>
    </row>
    <row r="353" spans="2:18" ht="13.5" customHeight="1">
      <c r="B353" s="269"/>
      <c r="C353" s="297"/>
      <c r="D353" s="293"/>
      <c r="E353" s="131">
        <v>2</v>
      </c>
      <c r="F353" s="134" t="s">
        <v>239</v>
      </c>
      <c r="G353" s="32" t="s">
        <v>245</v>
      </c>
      <c r="H353" s="152">
        <v>246218501</v>
      </c>
      <c r="I353" s="28">
        <f t="shared" ref="I353" si="637">IFERROR(H353/H357,"-")</f>
        <v>8.7662630488010207E-2</v>
      </c>
      <c r="J353" s="140">
        <v>5513</v>
      </c>
      <c r="K353" s="28">
        <f t="shared" ref="K353" si="638">IFERROR(J353/J357,"-")</f>
        <v>0.61126510699634107</v>
      </c>
      <c r="L353" s="140">
        <f t="shared" si="597"/>
        <v>44661.436785779071</v>
      </c>
      <c r="M353" s="28">
        <f t="shared" ref="M353:M357" si="639">IFERROR(J353/$R$62,0)</f>
        <v>7.2085147556845669E-2</v>
      </c>
      <c r="P353" s="46"/>
      <c r="Q353" s="46"/>
      <c r="R353" s="46"/>
    </row>
    <row r="354" spans="2:18" ht="13.5" customHeight="1">
      <c r="B354" s="269"/>
      <c r="C354" s="297"/>
      <c r="D354" s="293"/>
      <c r="E354" s="131">
        <v>3</v>
      </c>
      <c r="F354" s="134" t="s">
        <v>238</v>
      </c>
      <c r="G354" s="33" t="s">
        <v>244</v>
      </c>
      <c r="H354" s="152">
        <v>398775236</v>
      </c>
      <c r="I354" s="28">
        <f t="shared" ref="I354" si="640">IFERROR(H354/H357,"-")</f>
        <v>0.14197830796328773</v>
      </c>
      <c r="J354" s="140">
        <v>4234</v>
      </c>
      <c r="K354" s="28">
        <f t="shared" ref="K354" si="641">IFERROR(J354/J357,"-")</f>
        <v>0.46945337620578781</v>
      </c>
      <c r="L354" s="140">
        <f t="shared" si="597"/>
        <v>94184.042512990083</v>
      </c>
      <c r="M354" s="28">
        <f t="shared" si="639"/>
        <v>5.5361602531413853E-2</v>
      </c>
      <c r="P354" s="46"/>
      <c r="Q354" s="46"/>
      <c r="R354" s="46"/>
    </row>
    <row r="355" spans="2:18" ht="39" customHeight="1">
      <c r="B355" s="269"/>
      <c r="C355" s="297"/>
      <c r="D355" s="293"/>
      <c r="E355" s="131">
        <v>4</v>
      </c>
      <c r="F355" s="134" t="s">
        <v>250</v>
      </c>
      <c r="G355" s="33" t="s">
        <v>256</v>
      </c>
      <c r="H355" s="152">
        <v>149567626</v>
      </c>
      <c r="I355" s="28">
        <f t="shared" ref="I355" si="642">IFERROR(H355/H357,"-")</f>
        <v>5.32514473029259E-2</v>
      </c>
      <c r="J355" s="140">
        <v>3814</v>
      </c>
      <c r="K355" s="28">
        <f t="shared" ref="K355" si="643">IFERROR(J355/J357,"-")</f>
        <v>0.42288502051225191</v>
      </c>
      <c r="L355" s="140">
        <f t="shared" si="597"/>
        <v>39215.423702149972</v>
      </c>
      <c r="M355" s="28">
        <f t="shared" si="639"/>
        <v>4.9869898926502697E-2</v>
      </c>
      <c r="P355" s="46"/>
      <c r="Q355" s="46"/>
      <c r="R355" s="46"/>
    </row>
    <row r="356" spans="2:18" ht="13.5" customHeight="1">
      <c r="B356" s="269"/>
      <c r="C356" s="297"/>
      <c r="D356" s="293"/>
      <c r="E356" s="132">
        <v>5</v>
      </c>
      <c r="F356" s="135" t="s">
        <v>242</v>
      </c>
      <c r="G356" s="34" t="s">
        <v>248</v>
      </c>
      <c r="H356" s="153">
        <v>216732755</v>
      </c>
      <c r="I356" s="45">
        <f t="shared" ref="I356" si="644">IFERROR(H356/H357,"-")</f>
        <v>7.7164645788390399E-2</v>
      </c>
      <c r="J356" s="141">
        <v>3656</v>
      </c>
      <c r="K356" s="45">
        <f t="shared" ref="K356" si="645">IFERROR(J356/J357,"-")</f>
        <v>0.40536644860849319</v>
      </c>
      <c r="L356" s="141">
        <f t="shared" si="597"/>
        <v>59281.388129102845</v>
      </c>
      <c r="M356" s="45">
        <f t="shared" si="639"/>
        <v>4.7803972332274222E-2</v>
      </c>
      <c r="P356" s="46"/>
      <c r="Q356" s="46"/>
      <c r="R356" s="46"/>
    </row>
    <row r="357" spans="2:18" ht="13.5" customHeight="1">
      <c r="B357" s="270"/>
      <c r="C357" s="298"/>
      <c r="D357" s="294"/>
      <c r="E357" s="160" t="s">
        <v>133</v>
      </c>
      <c r="F357" s="35"/>
      <c r="G357" s="36"/>
      <c r="H357" s="154">
        <v>2808705370</v>
      </c>
      <c r="I357" s="29" t="s">
        <v>181</v>
      </c>
      <c r="J357" s="192">
        <v>9019</v>
      </c>
      <c r="K357" s="29" t="s">
        <v>116</v>
      </c>
      <c r="L357" s="142">
        <f t="shared" si="597"/>
        <v>311420.93025834352</v>
      </c>
      <c r="M357" s="29">
        <f t="shared" si="639"/>
        <v>0.11792779717308019</v>
      </c>
      <c r="P357" s="46"/>
      <c r="Q357" s="46"/>
      <c r="R357" s="46"/>
    </row>
    <row r="358" spans="2:18" ht="13.5" customHeight="1">
      <c r="B358" s="295">
        <v>60</v>
      </c>
      <c r="C358" s="296" t="s">
        <v>52</v>
      </c>
      <c r="D358" s="299">
        <f>VLOOKUP(C358,'市区町村別_在宅(医科)'!$C$7:$BO$80,65,0)</f>
        <v>9993</v>
      </c>
      <c r="E358" s="130">
        <v>1</v>
      </c>
      <c r="F358" s="133" t="s">
        <v>237</v>
      </c>
      <c r="G358" s="136" t="s">
        <v>243</v>
      </c>
      <c r="H358" s="215">
        <v>25246716</v>
      </c>
      <c r="I358" s="27">
        <f t="shared" ref="I358" si="646">IFERROR(H358/H363,"-")</f>
        <v>0.13191488361164203</v>
      </c>
      <c r="J358" s="139">
        <v>539</v>
      </c>
      <c r="K358" s="27">
        <f t="shared" ref="K358" si="647">IFERROR(J358/J363,"-")</f>
        <v>0.68662420382165601</v>
      </c>
      <c r="L358" s="139">
        <f t="shared" si="597"/>
        <v>46839.918367346938</v>
      </c>
      <c r="M358" s="27">
        <f>IFERROR(J358/$R$63,0)</f>
        <v>5.3937756429500654E-2</v>
      </c>
      <c r="P358" s="46"/>
      <c r="Q358" s="46"/>
      <c r="R358" s="46"/>
    </row>
    <row r="359" spans="2:18" ht="13.5" customHeight="1">
      <c r="B359" s="269"/>
      <c r="C359" s="297"/>
      <c r="D359" s="293"/>
      <c r="E359" s="131">
        <v>2</v>
      </c>
      <c r="F359" s="134" t="s">
        <v>239</v>
      </c>
      <c r="G359" s="32" t="s">
        <v>245</v>
      </c>
      <c r="H359" s="152">
        <v>19753382</v>
      </c>
      <c r="I359" s="28">
        <f t="shared" ref="I359" si="648">IFERROR(H359/H363,"-")</f>
        <v>0.10321204102213945</v>
      </c>
      <c r="J359" s="140">
        <v>482</v>
      </c>
      <c r="K359" s="28">
        <f t="shared" ref="K359" si="649">IFERROR(J359/J363,"-")</f>
        <v>0.61401273885350316</v>
      </c>
      <c r="L359" s="140">
        <f t="shared" si="597"/>
        <v>40982.120331950209</v>
      </c>
      <c r="M359" s="28">
        <f t="shared" ref="M359:M363" si="650">IFERROR(J359/$R$63,0)</f>
        <v>4.823376363454418E-2</v>
      </c>
      <c r="P359" s="46"/>
      <c r="Q359" s="46"/>
      <c r="R359" s="46"/>
    </row>
    <row r="360" spans="2:18" ht="13.5" customHeight="1">
      <c r="B360" s="269"/>
      <c r="C360" s="297"/>
      <c r="D360" s="293"/>
      <c r="E360" s="131">
        <v>3</v>
      </c>
      <c r="F360" s="134" t="s">
        <v>238</v>
      </c>
      <c r="G360" s="33" t="s">
        <v>244</v>
      </c>
      <c r="H360" s="152">
        <v>32167883</v>
      </c>
      <c r="I360" s="28">
        <f t="shared" ref="I360" si="651">IFERROR(H360/H363,"-")</f>
        <v>0.16807819844679672</v>
      </c>
      <c r="J360" s="140">
        <v>398</v>
      </c>
      <c r="K360" s="28">
        <f t="shared" ref="K360" si="652">IFERROR(J360/J363,"-")</f>
        <v>0.50700636942675159</v>
      </c>
      <c r="L360" s="140">
        <f t="shared" si="597"/>
        <v>80823.826633165823</v>
      </c>
      <c r="M360" s="28">
        <f t="shared" si="650"/>
        <v>3.9827879515660962E-2</v>
      </c>
      <c r="P360" s="46"/>
      <c r="Q360" s="46"/>
      <c r="R360" s="46"/>
    </row>
    <row r="361" spans="2:18" ht="39" customHeight="1">
      <c r="B361" s="269"/>
      <c r="C361" s="297"/>
      <c r="D361" s="293"/>
      <c r="E361" s="131">
        <v>4</v>
      </c>
      <c r="F361" s="134" t="s">
        <v>250</v>
      </c>
      <c r="G361" s="33" t="s">
        <v>256</v>
      </c>
      <c r="H361" s="152">
        <v>8607389</v>
      </c>
      <c r="I361" s="28">
        <f t="shared" ref="I361" si="653">IFERROR(H361/H363,"-")</f>
        <v>4.4973877716813854E-2</v>
      </c>
      <c r="J361" s="140">
        <v>273</v>
      </c>
      <c r="K361" s="28">
        <f t="shared" ref="K361" si="654">IFERROR(J361/J363,"-")</f>
        <v>0.34777070063694265</v>
      </c>
      <c r="L361" s="140">
        <f t="shared" si="597"/>
        <v>31528.897435897437</v>
      </c>
      <c r="M361" s="28">
        <f t="shared" si="650"/>
        <v>2.7319123386370461E-2</v>
      </c>
      <c r="P361" s="46"/>
      <c r="Q361" s="46"/>
      <c r="R361" s="46"/>
    </row>
    <row r="362" spans="2:18" ht="13.5" customHeight="1">
      <c r="B362" s="269"/>
      <c r="C362" s="297"/>
      <c r="D362" s="293"/>
      <c r="E362" s="132">
        <v>5</v>
      </c>
      <c r="F362" s="135" t="s">
        <v>241</v>
      </c>
      <c r="G362" s="34" t="s">
        <v>247</v>
      </c>
      <c r="H362" s="153">
        <v>12797357</v>
      </c>
      <c r="I362" s="45">
        <f t="shared" ref="I362" si="655">IFERROR(H362/H363,"-")</f>
        <v>6.6866592042768347E-2</v>
      </c>
      <c r="J362" s="141">
        <v>264</v>
      </c>
      <c r="K362" s="45">
        <f t="shared" ref="K362" si="656">IFERROR(J362/J363,"-")</f>
        <v>0.33630573248407641</v>
      </c>
      <c r="L362" s="141">
        <f t="shared" si="597"/>
        <v>48474.83712121212</v>
      </c>
      <c r="M362" s="45">
        <f t="shared" si="650"/>
        <v>2.6418492945061545E-2</v>
      </c>
      <c r="P362" s="46"/>
      <c r="Q362" s="46"/>
      <c r="R362" s="46"/>
    </row>
    <row r="363" spans="2:18" ht="13.5" customHeight="1">
      <c r="B363" s="270"/>
      <c r="C363" s="298"/>
      <c r="D363" s="294"/>
      <c r="E363" s="160" t="s">
        <v>133</v>
      </c>
      <c r="F363" s="35"/>
      <c r="G363" s="36"/>
      <c r="H363" s="154">
        <v>191386410</v>
      </c>
      <c r="I363" s="29" t="s">
        <v>181</v>
      </c>
      <c r="J363" s="192">
        <v>785</v>
      </c>
      <c r="K363" s="29" t="s">
        <v>116</v>
      </c>
      <c r="L363" s="142">
        <f t="shared" si="597"/>
        <v>243804.34394904459</v>
      </c>
      <c r="M363" s="29">
        <f t="shared" si="650"/>
        <v>7.8554988491944366E-2</v>
      </c>
      <c r="P363" s="46"/>
      <c r="Q363" s="46"/>
      <c r="R363" s="46"/>
    </row>
    <row r="364" spans="2:18" ht="13.5" customHeight="1">
      <c r="B364" s="295">
        <v>61</v>
      </c>
      <c r="C364" s="296" t="s">
        <v>20</v>
      </c>
      <c r="D364" s="299">
        <f>VLOOKUP(C364,'市区町村別_在宅(医科)'!$C$7:$BO$80,65,0)</f>
        <v>8783</v>
      </c>
      <c r="E364" s="130">
        <v>1</v>
      </c>
      <c r="F364" s="133" t="s">
        <v>237</v>
      </c>
      <c r="G364" s="136" t="s">
        <v>243</v>
      </c>
      <c r="H364" s="215">
        <v>34442662</v>
      </c>
      <c r="I364" s="27">
        <f t="shared" ref="I364" si="657">IFERROR(H364/H369,"-")</f>
        <v>0.1468586614245076</v>
      </c>
      <c r="J364" s="139">
        <v>642</v>
      </c>
      <c r="K364" s="27">
        <f t="shared" ref="K364" si="658">IFERROR(J364/J369,"-")</f>
        <v>0.71096345514950166</v>
      </c>
      <c r="L364" s="139">
        <f t="shared" si="597"/>
        <v>53649.006230529594</v>
      </c>
      <c r="M364" s="27">
        <f>IFERROR(J364/$R$64,0)</f>
        <v>7.3095753159512694E-2</v>
      </c>
      <c r="P364" s="46"/>
      <c r="Q364" s="46"/>
      <c r="R364" s="46"/>
    </row>
    <row r="365" spans="2:18" ht="13.5" customHeight="1">
      <c r="B365" s="269"/>
      <c r="C365" s="297"/>
      <c r="D365" s="293"/>
      <c r="E365" s="131">
        <v>2</v>
      </c>
      <c r="F365" s="134" t="s">
        <v>239</v>
      </c>
      <c r="G365" s="32" t="s">
        <v>245</v>
      </c>
      <c r="H365" s="152">
        <v>20758229</v>
      </c>
      <c r="I365" s="28">
        <f t="shared" ref="I365" si="659">IFERROR(H365/H369,"-")</f>
        <v>8.8510165807840144E-2</v>
      </c>
      <c r="J365" s="140">
        <v>518</v>
      </c>
      <c r="K365" s="28">
        <f t="shared" ref="K365" si="660">IFERROR(J365/J369,"-")</f>
        <v>0.5736434108527132</v>
      </c>
      <c r="L365" s="140">
        <f t="shared" si="597"/>
        <v>40073.801158301161</v>
      </c>
      <c r="M365" s="28">
        <f t="shared" ref="M365:M369" si="661">IFERROR(J365/$R$64,0)</f>
        <v>5.8977570306273486E-2</v>
      </c>
      <c r="P365" s="46"/>
      <c r="Q365" s="46"/>
      <c r="R365" s="46"/>
    </row>
    <row r="366" spans="2:18" ht="13.5" customHeight="1">
      <c r="B366" s="269"/>
      <c r="C366" s="297"/>
      <c r="D366" s="293"/>
      <c r="E366" s="131">
        <v>3</v>
      </c>
      <c r="F366" s="134" t="s">
        <v>238</v>
      </c>
      <c r="G366" s="33" t="s">
        <v>244</v>
      </c>
      <c r="H366" s="152">
        <v>39656508</v>
      </c>
      <c r="I366" s="28">
        <f t="shared" ref="I366" si="662">IFERROR(H366/H369,"-")</f>
        <v>0.16908976668674092</v>
      </c>
      <c r="J366" s="140">
        <v>393</v>
      </c>
      <c r="K366" s="28">
        <f t="shared" ref="K366" si="663">IFERROR(J366/J369,"-")</f>
        <v>0.43521594684385384</v>
      </c>
      <c r="L366" s="140">
        <f t="shared" si="597"/>
        <v>100907.14503816795</v>
      </c>
      <c r="M366" s="28">
        <f t="shared" si="661"/>
        <v>4.47455311397017E-2</v>
      </c>
      <c r="P366" s="46"/>
      <c r="Q366" s="46"/>
      <c r="R366" s="46"/>
    </row>
    <row r="367" spans="2:18" ht="13.5" customHeight="1">
      <c r="B367" s="269"/>
      <c r="C367" s="297"/>
      <c r="D367" s="293"/>
      <c r="E367" s="131">
        <v>4</v>
      </c>
      <c r="F367" s="134" t="s">
        <v>242</v>
      </c>
      <c r="G367" s="33" t="s">
        <v>248</v>
      </c>
      <c r="H367" s="152">
        <v>17666214</v>
      </c>
      <c r="I367" s="28">
        <f t="shared" ref="I367" si="664">IFERROR(H367/H369,"-")</f>
        <v>7.532624918709524E-2</v>
      </c>
      <c r="J367" s="140">
        <v>361</v>
      </c>
      <c r="K367" s="28">
        <f t="shared" ref="K367" si="665">IFERROR(J367/J369,"-")</f>
        <v>0.3997785160575858</v>
      </c>
      <c r="L367" s="140">
        <f t="shared" si="597"/>
        <v>48936.880886426596</v>
      </c>
      <c r="M367" s="28">
        <f t="shared" si="661"/>
        <v>4.110212911305932E-2</v>
      </c>
      <c r="P367" s="46"/>
      <c r="Q367" s="46"/>
      <c r="R367" s="46"/>
    </row>
    <row r="368" spans="2:18" ht="39" customHeight="1">
      <c r="B368" s="269"/>
      <c r="C368" s="297"/>
      <c r="D368" s="293"/>
      <c r="E368" s="132">
        <v>5</v>
      </c>
      <c r="F368" s="135" t="s">
        <v>250</v>
      </c>
      <c r="G368" s="34" t="s">
        <v>256</v>
      </c>
      <c r="H368" s="153">
        <v>10072959</v>
      </c>
      <c r="I368" s="45">
        <f t="shared" ref="I368" si="666">IFERROR(H368/H369,"-")</f>
        <v>4.2949678956984996E-2</v>
      </c>
      <c r="J368" s="141">
        <v>345</v>
      </c>
      <c r="K368" s="45">
        <f t="shared" ref="K368" si="667">IFERROR(J368/J369,"-")</f>
        <v>0.38205980066445183</v>
      </c>
      <c r="L368" s="141">
        <f t="shared" si="597"/>
        <v>29196.982608695653</v>
      </c>
      <c r="M368" s="45">
        <f t="shared" si="661"/>
        <v>3.9280428099738134E-2</v>
      </c>
      <c r="P368" s="46"/>
      <c r="Q368" s="46"/>
      <c r="R368" s="46"/>
    </row>
    <row r="369" spans="2:18" ht="13.5" customHeight="1">
      <c r="B369" s="270"/>
      <c r="C369" s="298"/>
      <c r="D369" s="294"/>
      <c r="E369" s="160" t="s">
        <v>133</v>
      </c>
      <c r="F369" s="35"/>
      <c r="G369" s="36"/>
      <c r="H369" s="154">
        <v>234529320</v>
      </c>
      <c r="I369" s="29" t="s">
        <v>181</v>
      </c>
      <c r="J369" s="192">
        <v>903</v>
      </c>
      <c r="K369" s="29" t="s">
        <v>116</v>
      </c>
      <c r="L369" s="142">
        <f t="shared" si="597"/>
        <v>259722.39202657808</v>
      </c>
      <c r="M369" s="29">
        <f t="shared" si="661"/>
        <v>0.10281225093931458</v>
      </c>
      <c r="P369" s="46"/>
      <c r="Q369" s="46"/>
      <c r="R369" s="46"/>
    </row>
    <row r="370" spans="2:18" ht="13.5" customHeight="1">
      <c r="B370" s="295">
        <v>62</v>
      </c>
      <c r="C370" s="296" t="s">
        <v>21</v>
      </c>
      <c r="D370" s="299">
        <f>VLOOKUP(C370,'市区町村別_在宅(医科)'!$C$7:$BO$80,65,0)</f>
        <v>12953</v>
      </c>
      <c r="E370" s="130">
        <v>1</v>
      </c>
      <c r="F370" s="133" t="s">
        <v>237</v>
      </c>
      <c r="G370" s="136" t="s">
        <v>243</v>
      </c>
      <c r="H370" s="215">
        <v>54472178</v>
      </c>
      <c r="I370" s="27">
        <f t="shared" ref="I370" si="668">IFERROR(H370/H375,"-")</f>
        <v>0.18739686575018688</v>
      </c>
      <c r="J370" s="139">
        <v>924</v>
      </c>
      <c r="K370" s="27">
        <f t="shared" ref="K370" si="669">IFERROR(J370/J375,"-")</f>
        <v>0.70480549199084663</v>
      </c>
      <c r="L370" s="139">
        <f t="shared" si="597"/>
        <v>58952.57359307359</v>
      </c>
      <c r="M370" s="27">
        <f>IFERROR(J370/$R$65,0)</f>
        <v>7.1334825909055821E-2</v>
      </c>
      <c r="P370" s="46"/>
      <c r="Q370" s="46"/>
      <c r="R370" s="46"/>
    </row>
    <row r="371" spans="2:18" ht="13.5" customHeight="1">
      <c r="B371" s="269"/>
      <c r="C371" s="297"/>
      <c r="D371" s="293"/>
      <c r="E371" s="131">
        <v>2</v>
      </c>
      <c r="F371" s="134" t="s">
        <v>239</v>
      </c>
      <c r="G371" s="32" t="s">
        <v>245</v>
      </c>
      <c r="H371" s="152">
        <v>25596734</v>
      </c>
      <c r="I371" s="28">
        <f t="shared" ref="I371" si="670">IFERROR(H371/H375,"-")</f>
        <v>8.8058673274295077E-2</v>
      </c>
      <c r="J371" s="140">
        <v>748</v>
      </c>
      <c r="K371" s="28">
        <f t="shared" ref="K371" si="671">IFERROR(J371/J375,"-")</f>
        <v>0.57055682684973308</v>
      </c>
      <c r="L371" s="140">
        <f t="shared" si="597"/>
        <v>34220.232620320858</v>
      </c>
      <c r="M371" s="28">
        <f t="shared" ref="M371:M375" si="672">IFERROR(J371/$R$65,0)</f>
        <v>5.7747240021616617E-2</v>
      </c>
      <c r="P371" s="46"/>
      <c r="Q371" s="46"/>
      <c r="R371" s="46"/>
    </row>
    <row r="372" spans="2:18" ht="13.5" customHeight="1">
      <c r="B372" s="269"/>
      <c r="C372" s="297"/>
      <c r="D372" s="293"/>
      <c r="E372" s="131">
        <v>3</v>
      </c>
      <c r="F372" s="134" t="s">
        <v>238</v>
      </c>
      <c r="G372" s="33" t="s">
        <v>244</v>
      </c>
      <c r="H372" s="152">
        <v>47474923</v>
      </c>
      <c r="I372" s="28">
        <f t="shared" ref="I372" si="673">IFERROR(H372/H375,"-")</f>
        <v>0.16332469342297015</v>
      </c>
      <c r="J372" s="140">
        <v>602</v>
      </c>
      <c r="K372" s="28">
        <f t="shared" ref="K372" si="674">IFERROR(J372/J375,"-")</f>
        <v>0.4591914569031274</v>
      </c>
      <c r="L372" s="140">
        <f t="shared" si="597"/>
        <v>78861.998338870428</v>
      </c>
      <c r="M372" s="28">
        <f t="shared" si="672"/>
        <v>4.6475719910445454E-2</v>
      </c>
      <c r="P372" s="46"/>
      <c r="Q372" s="46"/>
      <c r="R372" s="46"/>
    </row>
    <row r="373" spans="2:18" ht="13.5" customHeight="1">
      <c r="B373" s="269"/>
      <c r="C373" s="297"/>
      <c r="D373" s="293"/>
      <c r="E373" s="131">
        <v>4</v>
      </c>
      <c r="F373" s="134" t="s">
        <v>263</v>
      </c>
      <c r="G373" s="33" t="s">
        <v>264</v>
      </c>
      <c r="H373" s="152">
        <v>8636819</v>
      </c>
      <c r="I373" s="28">
        <f t="shared" ref="I373" si="675">IFERROR(H373/H375,"-")</f>
        <v>2.97126509362571E-2</v>
      </c>
      <c r="J373" s="140">
        <v>516</v>
      </c>
      <c r="K373" s="28">
        <f t="shared" ref="K373" si="676">IFERROR(J373/J375,"-")</f>
        <v>0.39359267734553777</v>
      </c>
      <c r="L373" s="140">
        <f t="shared" si="597"/>
        <v>16738.021317829458</v>
      </c>
      <c r="M373" s="28">
        <f t="shared" si="672"/>
        <v>3.9836331351810389E-2</v>
      </c>
      <c r="P373" s="46"/>
      <c r="Q373" s="46"/>
      <c r="R373" s="46"/>
    </row>
    <row r="374" spans="2:18" ht="39" customHeight="1">
      <c r="B374" s="269"/>
      <c r="C374" s="297"/>
      <c r="D374" s="293"/>
      <c r="E374" s="132">
        <v>5</v>
      </c>
      <c r="F374" s="135" t="s">
        <v>250</v>
      </c>
      <c r="G374" s="34" t="s">
        <v>256</v>
      </c>
      <c r="H374" s="153">
        <v>13373581</v>
      </c>
      <c r="I374" s="45">
        <f t="shared" ref="I374" si="677">IFERROR(H374/H375,"-")</f>
        <v>4.6008205569754344E-2</v>
      </c>
      <c r="J374" s="141">
        <v>481</v>
      </c>
      <c r="K374" s="45">
        <f t="shared" ref="K374" si="678">IFERROR(J374/J375,"-")</f>
        <v>0.36689549961861173</v>
      </c>
      <c r="L374" s="141">
        <f t="shared" si="597"/>
        <v>27803.702702702703</v>
      </c>
      <c r="M374" s="45">
        <f t="shared" si="672"/>
        <v>3.7134254612831007E-2</v>
      </c>
      <c r="P374" s="46"/>
      <c r="Q374" s="46"/>
      <c r="R374" s="46"/>
    </row>
    <row r="375" spans="2:18" ht="13.5" customHeight="1">
      <c r="B375" s="270"/>
      <c r="C375" s="298"/>
      <c r="D375" s="294"/>
      <c r="E375" s="160" t="s">
        <v>133</v>
      </c>
      <c r="F375" s="35"/>
      <c r="G375" s="36"/>
      <c r="H375" s="154">
        <v>290678170</v>
      </c>
      <c r="I375" s="29" t="s">
        <v>181</v>
      </c>
      <c r="J375" s="192">
        <v>1311</v>
      </c>
      <c r="K375" s="29" t="s">
        <v>116</v>
      </c>
      <c r="L375" s="142">
        <f t="shared" si="597"/>
        <v>221722.47902364607</v>
      </c>
      <c r="M375" s="29">
        <f t="shared" si="672"/>
        <v>0.10121207442291361</v>
      </c>
      <c r="P375" s="46"/>
      <c r="Q375" s="46"/>
      <c r="R375" s="46"/>
    </row>
    <row r="376" spans="2:18" ht="13.5" customHeight="1">
      <c r="B376" s="295">
        <v>63</v>
      </c>
      <c r="C376" s="296" t="s">
        <v>32</v>
      </c>
      <c r="D376" s="299">
        <f>VLOOKUP(C376,'市区町村別_在宅(医科)'!$C$7:$BO$80,65,0)</f>
        <v>9425</v>
      </c>
      <c r="E376" s="130">
        <v>1</v>
      </c>
      <c r="F376" s="133" t="s">
        <v>237</v>
      </c>
      <c r="G376" s="136" t="s">
        <v>243</v>
      </c>
      <c r="H376" s="215">
        <v>43049056</v>
      </c>
      <c r="I376" s="27">
        <f t="shared" ref="I376" si="679">IFERROR(H376/H381,"-")</f>
        <v>0.14273205217814716</v>
      </c>
      <c r="J376" s="139">
        <v>733</v>
      </c>
      <c r="K376" s="27">
        <f t="shared" ref="K376" si="680">IFERROR(J376/J381,"-")</f>
        <v>0.64924712134632423</v>
      </c>
      <c r="L376" s="139">
        <f t="shared" si="597"/>
        <v>58729.953615279672</v>
      </c>
      <c r="M376" s="27">
        <f>IFERROR(J376/$R$66,0)</f>
        <v>7.7771883289124669E-2</v>
      </c>
      <c r="P376" s="46"/>
      <c r="Q376" s="46"/>
      <c r="R376" s="46"/>
    </row>
    <row r="377" spans="2:18" ht="13.5" customHeight="1">
      <c r="B377" s="269"/>
      <c r="C377" s="297"/>
      <c r="D377" s="293"/>
      <c r="E377" s="131">
        <v>2</v>
      </c>
      <c r="F377" s="134" t="s">
        <v>239</v>
      </c>
      <c r="G377" s="32" t="s">
        <v>245</v>
      </c>
      <c r="H377" s="152">
        <v>28638880</v>
      </c>
      <c r="I377" s="28">
        <f t="shared" ref="I377" si="681">IFERROR(H377/H381,"-")</f>
        <v>9.4954140561960179E-2</v>
      </c>
      <c r="J377" s="140">
        <v>623</v>
      </c>
      <c r="K377" s="28">
        <f t="shared" ref="K377" si="682">IFERROR(J377/J381,"-")</f>
        <v>0.55181576616474759</v>
      </c>
      <c r="L377" s="140">
        <f t="shared" si="597"/>
        <v>45969.309791332264</v>
      </c>
      <c r="M377" s="28">
        <f t="shared" ref="M377:M381" si="683">IFERROR(J377/$R$66,0)</f>
        <v>6.6100795755968167E-2</v>
      </c>
      <c r="P377" s="46"/>
      <c r="Q377" s="46"/>
      <c r="R377" s="46"/>
    </row>
    <row r="378" spans="2:18" ht="13.5" customHeight="1">
      <c r="B378" s="269"/>
      <c r="C378" s="297"/>
      <c r="D378" s="293"/>
      <c r="E378" s="131">
        <v>3</v>
      </c>
      <c r="F378" s="134" t="s">
        <v>238</v>
      </c>
      <c r="G378" s="33" t="s">
        <v>244</v>
      </c>
      <c r="H378" s="152">
        <v>46795269</v>
      </c>
      <c r="I378" s="28">
        <f t="shared" ref="I378" si="684">IFERROR(H378/H381,"-")</f>
        <v>0.15515287435335243</v>
      </c>
      <c r="J378" s="140">
        <v>473</v>
      </c>
      <c r="K378" s="28">
        <f t="shared" ref="K378" si="685">IFERROR(J378/J381,"-")</f>
        <v>0.41895482728077943</v>
      </c>
      <c r="L378" s="140">
        <f t="shared" si="597"/>
        <v>98932.915433403803</v>
      </c>
      <c r="M378" s="28">
        <f t="shared" si="683"/>
        <v>5.0185676392572945E-2</v>
      </c>
      <c r="P378" s="46"/>
      <c r="Q378" s="46"/>
      <c r="R378" s="46"/>
    </row>
    <row r="379" spans="2:18" ht="39" customHeight="1">
      <c r="B379" s="269"/>
      <c r="C379" s="297"/>
      <c r="D379" s="293"/>
      <c r="E379" s="131">
        <v>4</v>
      </c>
      <c r="F379" s="134" t="s">
        <v>250</v>
      </c>
      <c r="G379" s="33" t="s">
        <v>256</v>
      </c>
      <c r="H379" s="152">
        <v>17742717</v>
      </c>
      <c r="I379" s="28">
        <f t="shared" ref="I379" si="686">IFERROR(H379/H381,"-")</f>
        <v>5.8827176341011957E-2</v>
      </c>
      <c r="J379" s="140">
        <v>432</v>
      </c>
      <c r="K379" s="28">
        <f t="shared" ref="K379" si="687">IFERROR(J379/J381,"-")</f>
        <v>0.38263950398582819</v>
      </c>
      <c r="L379" s="140">
        <f t="shared" si="597"/>
        <v>41071.104166666664</v>
      </c>
      <c r="M379" s="28">
        <f t="shared" si="683"/>
        <v>4.5835543766578252E-2</v>
      </c>
      <c r="P379" s="46"/>
      <c r="Q379" s="46"/>
      <c r="R379" s="46"/>
    </row>
    <row r="380" spans="2:18" ht="13.5" customHeight="1">
      <c r="B380" s="269"/>
      <c r="C380" s="297"/>
      <c r="D380" s="293"/>
      <c r="E380" s="132">
        <v>5</v>
      </c>
      <c r="F380" s="135" t="s">
        <v>242</v>
      </c>
      <c r="G380" s="34" t="s">
        <v>248</v>
      </c>
      <c r="H380" s="153">
        <v>20107386</v>
      </c>
      <c r="I380" s="45">
        <f t="shared" ref="I380" si="688">IFERROR(H380/H381,"-")</f>
        <v>6.6667396091522793E-2</v>
      </c>
      <c r="J380" s="141">
        <v>376</v>
      </c>
      <c r="K380" s="45">
        <f t="shared" ref="K380" si="689">IFERROR(J380/J381,"-")</f>
        <v>0.33303808680248009</v>
      </c>
      <c r="L380" s="141">
        <f t="shared" si="597"/>
        <v>53477.090425531918</v>
      </c>
      <c r="M380" s="45">
        <f t="shared" si="683"/>
        <v>3.9893899204244035E-2</v>
      </c>
      <c r="P380" s="46"/>
      <c r="Q380" s="46"/>
      <c r="R380" s="46"/>
    </row>
    <row r="381" spans="2:18" ht="13.5" customHeight="1">
      <c r="B381" s="270"/>
      <c r="C381" s="298"/>
      <c r="D381" s="294"/>
      <c r="E381" s="160" t="s">
        <v>133</v>
      </c>
      <c r="F381" s="35"/>
      <c r="G381" s="36"/>
      <c r="H381" s="154">
        <v>301607490</v>
      </c>
      <c r="I381" s="29" t="s">
        <v>181</v>
      </c>
      <c r="J381" s="192">
        <v>1129</v>
      </c>
      <c r="K381" s="29" t="s">
        <v>116</v>
      </c>
      <c r="L381" s="142">
        <f t="shared" si="597"/>
        <v>267145.69530558016</v>
      </c>
      <c r="M381" s="29">
        <f t="shared" si="683"/>
        <v>0.11978779840848806</v>
      </c>
      <c r="P381" s="46"/>
      <c r="Q381" s="46"/>
      <c r="R381" s="46"/>
    </row>
    <row r="382" spans="2:18" ht="13.5" customHeight="1">
      <c r="B382" s="295">
        <v>64</v>
      </c>
      <c r="C382" s="296" t="s">
        <v>53</v>
      </c>
      <c r="D382" s="299">
        <f>VLOOKUP(C382,'市区町村別_在宅(医科)'!$C$7:$BO$80,65,0)</f>
        <v>9877</v>
      </c>
      <c r="E382" s="130">
        <v>1</v>
      </c>
      <c r="F382" s="133" t="s">
        <v>237</v>
      </c>
      <c r="G382" s="136" t="s">
        <v>243</v>
      </c>
      <c r="H382" s="215">
        <v>41232955</v>
      </c>
      <c r="I382" s="27">
        <f t="shared" ref="I382" si="690">IFERROR(H382/H387,"-")</f>
        <v>0.14795659954147866</v>
      </c>
      <c r="J382" s="139">
        <v>650</v>
      </c>
      <c r="K382" s="27">
        <f t="shared" ref="K382" si="691">IFERROR(J382/J387,"-")</f>
        <v>0.69518716577540107</v>
      </c>
      <c r="L382" s="139">
        <f t="shared" si="597"/>
        <v>63435.315384615387</v>
      </c>
      <c r="M382" s="27">
        <f>IFERROR(J382/$R$67,0)</f>
        <v>6.5809456312645537E-2</v>
      </c>
      <c r="P382" s="46"/>
      <c r="Q382" s="46"/>
      <c r="R382" s="46"/>
    </row>
    <row r="383" spans="2:18" ht="13.5" customHeight="1">
      <c r="B383" s="269"/>
      <c r="C383" s="297"/>
      <c r="D383" s="293"/>
      <c r="E383" s="131">
        <v>2</v>
      </c>
      <c r="F383" s="134" t="s">
        <v>239</v>
      </c>
      <c r="G383" s="32" t="s">
        <v>245</v>
      </c>
      <c r="H383" s="152">
        <v>21033388</v>
      </c>
      <c r="I383" s="28">
        <f t="shared" ref="I383" si="692">IFERROR(H383/H387,"-")</f>
        <v>7.5474303632047296E-2</v>
      </c>
      <c r="J383" s="140">
        <v>546</v>
      </c>
      <c r="K383" s="28">
        <f t="shared" ref="K383" si="693">IFERROR(J383/J387,"-")</f>
        <v>0.58395721925133692</v>
      </c>
      <c r="L383" s="140">
        <f t="shared" si="597"/>
        <v>38522.688644688642</v>
      </c>
      <c r="M383" s="28">
        <f t="shared" ref="M383:M387" si="694">IFERROR(J383/$R$67,0)</f>
        <v>5.5279943302622252E-2</v>
      </c>
      <c r="P383" s="46"/>
      <c r="Q383" s="46"/>
      <c r="R383" s="46"/>
    </row>
    <row r="384" spans="2:18" ht="13.5" customHeight="1">
      <c r="B384" s="269"/>
      <c r="C384" s="297"/>
      <c r="D384" s="293"/>
      <c r="E384" s="131">
        <v>3</v>
      </c>
      <c r="F384" s="134" t="s">
        <v>238</v>
      </c>
      <c r="G384" s="33" t="s">
        <v>244</v>
      </c>
      <c r="H384" s="152">
        <v>35377088</v>
      </c>
      <c r="I384" s="28">
        <f t="shared" ref="I384" si="695">IFERROR(H384/H387,"-")</f>
        <v>0.12694393700765927</v>
      </c>
      <c r="J384" s="140">
        <v>424</v>
      </c>
      <c r="K384" s="28">
        <f t="shared" ref="K384" si="696">IFERROR(J384/J387,"-")</f>
        <v>0.45347593582887702</v>
      </c>
      <c r="L384" s="140">
        <f t="shared" si="597"/>
        <v>83436.528301886792</v>
      </c>
      <c r="M384" s="28">
        <f t="shared" si="694"/>
        <v>4.2928014579325706E-2</v>
      </c>
      <c r="P384" s="46"/>
      <c r="Q384" s="46"/>
      <c r="R384" s="46"/>
    </row>
    <row r="385" spans="2:18" ht="13.5" customHeight="1">
      <c r="B385" s="269"/>
      <c r="C385" s="297"/>
      <c r="D385" s="293"/>
      <c r="E385" s="131">
        <v>4</v>
      </c>
      <c r="F385" s="134" t="s">
        <v>241</v>
      </c>
      <c r="G385" s="33" t="s">
        <v>247</v>
      </c>
      <c r="H385" s="152">
        <v>19483108</v>
      </c>
      <c r="I385" s="28">
        <f t="shared" ref="I385" si="697">IFERROR(H385/H387,"-")</f>
        <v>6.9911419353266793E-2</v>
      </c>
      <c r="J385" s="140">
        <v>350</v>
      </c>
      <c r="K385" s="28">
        <f t="shared" ref="K385" si="698">IFERROR(J385/J387,"-")</f>
        <v>0.37433155080213903</v>
      </c>
      <c r="L385" s="140">
        <f t="shared" si="597"/>
        <v>55666.02285714286</v>
      </c>
      <c r="M385" s="28">
        <f t="shared" si="694"/>
        <v>3.543586109142452E-2</v>
      </c>
      <c r="P385" s="46"/>
      <c r="Q385" s="46"/>
      <c r="R385" s="46"/>
    </row>
    <row r="386" spans="2:18" ht="39" customHeight="1">
      <c r="B386" s="269"/>
      <c r="C386" s="297"/>
      <c r="D386" s="293"/>
      <c r="E386" s="132">
        <v>5</v>
      </c>
      <c r="F386" s="135" t="s">
        <v>250</v>
      </c>
      <c r="G386" s="34" t="s">
        <v>256</v>
      </c>
      <c r="H386" s="153">
        <v>16518235</v>
      </c>
      <c r="I386" s="45">
        <f t="shared" ref="I386" si="699">IFERROR(H386/H387,"-")</f>
        <v>5.9272537731701172E-2</v>
      </c>
      <c r="J386" s="141">
        <v>338</v>
      </c>
      <c r="K386" s="45">
        <f t="shared" ref="K386" si="700">IFERROR(J386/J387,"-")</f>
        <v>0.36149732620320857</v>
      </c>
      <c r="L386" s="141">
        <f t="shared" si="597"/>
        <v>48870.517751479289</v>
      </c>
      <c r="M386" s="45">
        <f t="shared" si="694"/>
        <v>3.4220917282575682E-2</v>
      </c>
      <c r="P386" s="46"/>
      <c r="Q386" s="46"/>
      <c r="R386" s="46"/>
    </row>
    <row r="387" spans="2:18" ht="13.5" customHeight="1">
      <c r="B387" s="270"/>
      <c r="C387" s="298"/>
      <c r="D387" s="294"/>
      <c r="E387" s="160" t="s">
        <v>133</v>
      </c>
      <c r="F387" s="35"/>
      <c r="G387" s="36"/>
      <c r="H387" s="154">
        <v>278682770</v>
      </c>
      <c r="I387" s="29" t="s">
        <v>181</v>
      </c>
      <c r="J387" s="192">
        <v>935</v>
      </c>
      <c r="K387" s="29" t="s">
        <v>116</v>
      </c>
      <c r="L387" s="142">
        <f t="shared" si="597"/>
        <v>298056.43850267382</v>
      </c>
      <c r="M387" s="29">
        <f t="shared" si="694"/>
        <v>9.4664371772805511E-2</v>
      </c>
      <c r="P387" s="46"/>
      <c r="Q387" s="46"/>
      <c r="R387" s="46"/>
    </row>
    <row r="388" spans="2:18" ht="13.5" customHeight="1">
      <c r="B388" s="295">
        <v>65</v>
      </c>
      <c r="C388" s="296" t="s">
        <v>13</v>
      </c>
      <c r="D388" s="299">
        <f>VLOOKUP(C388,'市区町村別_在宅(医科)'!$C$7:$BO$80,65,0)</f>
        <v>4881</v>
      </c>
      <c r="E388" s="130">
        <v>1</v>
      </c>
      <c r="F388" s="133" t="s">
        <v>237</v>
      </c>
      <c r="G388" s="136" t="s">
        <v>243</v>
      </c>
      <c r="H388" s="215">
        <v>20022819</v>
      </c>
      <c r="I388" s="27">
        <f t="shared" ref="I388" si="701">IFERROR(H388/H393,"-")</f>
        <v>0.16351018038301074</v>
      </c>
      <c r="J388" s="139">
        <v>282</v>
      </c>
      <c r="K388" s="27">
        <f t="shared" ref="K388" si="702">IFERROR(J388/J393,"-")</f>
        <v>0.66042154566744726</v>
      </c>
      <c r="L388" s="139">
        <f t="shared" si="597"/>
        <v>71002.904255319154</v>
      </c>
      <c r="M388" s="27">
        <f>IFERROR(J388/$R$68,0)</f>
        <v>5.7775046097111246E-2</v>
      </c>
      <c r="P388" s="46"/>
      <c r="Q388" s="46"/>
      <c r="R388" s="46"/>
    </row>
    <row r="389" spans="2:18" ht="13.5" customHeight="1">
      <c r="B389" s="269"/>
      <c r="C389" s="297"/>
      <c r="D389" s="293"/>
      <c r="E389" s="131">
        <v>2</v>
      </c>
      <c r="F389" s="134" t="s">
        <v>239</v>
      </c>
      <c r="G389" s="32" t="s">
        <v>245</v>
      </c>
      <c r="H389" s="152">
        <v>8671554</v>
      </c>
      <c r="I389" s="28">
        <f t="shared" ref="I389" si="703">IFERROR(H389/H393,"-")</f>
        <v>7.0813573190718959E-2</v>
      </c>
      <c r="J389" s="140">
        <v>240</v>
      </c>
      <c r="K389" s="28">
        <f t="shared" ref="K389" si="704">IFERROR(J389/J393,"-")</f>
        <v>0.56206088992974235</v>
      </c>
      <c r="L389" s="140">
        <f t="shared" si="597"/>
        <v>36131.474999999999</v>
      </c>
      <c r="M389" s="28">
        <f t="shared" ref="M389:M393" si="705">IFERROR(J389/$R$68,0)</f>
        <v>4.9170251997541485E-2</v>
      </c>
      <c r="P389" s="46"/>
      <c r="Q389" s="46"/>
      <c r="R389" s="46"/>
    </row>
    <row r="390" spans="2:18" ht="13.5" customHeight="1">
      <c r="B390" s="269"/>
      <c r="C390" s="297"/>
      <c r="D390" s="293"/>
      <c r="E390" s="131">
        <v>3</v>
      </c>
      <c r="F390" s="134" t="s">
        <v>238</v>
      </c>
      <c r="G390" s="33" t="s">
        <v>244</v>
      </c>
      <c r="H390" s="152">
        <v>19893218</v>
      </c>
      <c r="I390" s="28">
        <f t="shared" ref="I390" si="706">IFERROR(H390/H393,"-")</f>
        <v>0.16245183375920025</v>
      </c>
      <c r="J390" s="140">
        <v>195</v>
      </c>
      <c r="K390" s="28">
        <f t="shared" ref="K390" si="707">IFERROR(J390/J393,"-")</f>
        <v>0.4566744730679157</v>
      </c>
      <c r="L390" s="140">
        <f t="shared" si="597"/>
        <v>102016.50256410257</v>
      </c>
      <c r="M390" s="28">
        <f t="shared" si="705"/>
        <v>3.9950829748002459E-2</v>
      </c>
      <c r="P390" s="46"/>
      <c r="Q390" s="46"/>
      <c r="R390" s="46"/>
    </row>
    <row r="391" spans="2:18" ht="13.5" customHeight="1">
      <c r="B391" s="269"/>
      <c r="C391" s="297"/>
      <c r="D391" s="293"/>
      <c r="E391" s="131">
        <v>4</v>
      </c>
      <c r="F391" s="134" t="s">
        <v>242</v>
      </c>
      <c r="G391" s="33" t="s">
        <v>248</v>
      </c>
      <c r="H391" s="152">
        <v>9004135</v>
      </c>
      <c r="I391" s="28">
        <f t="shared" ref="I391" si="708">IFERROR(H391/H393,"-")</f>
        <v>7.3529493426623904E-2</v>
      </c>
      <c r="J391" s="140">
        <v>177</v>
      </c>
      <c r="K391" s="28">
        <f t="shared" ref="K391" si="709">IFERROR(J391/J393,"-")</f>
        <v>0.41451990632318503</v>
      </c>
      <c r="L391" s="140">
        <f t="shared" si="597"/>
        <v>50870.819209039546</v>
      </c>
      <c r="M391" s="28">
        <f t="shared" si="705"/>
        <v>3.6263060848186847E-2</v>
      </c>
      <c r="P391" s="46"/>
      <c r="Q391" s="46"/>
      <c r="R391" s="46"/>
    </row>
    <row r="392" spans="2:18" ht="13.5" customHeight="1">
      <c r="B392" s="269"/>
      <c r="C392" s="297"/>
      <c r="D392" s="293"/>
      <c r="E392" s="132">
        <v>5</v>
      </c>
      <c r="F392" s="135" t="s">
        <v>241</v>
      </c>
      <c r="G392" s="34" t="s">
        <v>247</v>
      </c>
      <c r="H392" s="153">
        <v>6429019</v>
      </c>
      <c r="I392" s="45">
        <f t="shared" ref="I392" si="710">IFERROR(H392/H393,"-")</f>
        <v>5.2500602256645441E-2</v>
      </c>
      <c r="J392" s="141">
        <v>157</v>
      </c>
      <c r="K392" s="45">
        <f t="shared" ref="K392" si="711">IFERROR(J392/J393,"-")</f>
        <v>0.36768149882903983</v>
      </c>
      <c r="L392" s="141">
        <f t="shared" si="597"/>
        <v>40949.165605095543</v>
      </c>
      <c r="M392" s="45">
        <f t="shared" si="705"/>
        <v>3.2165539848391725E-2</v>
      </c>
      <c r="P392" s="46"/>
      <c r="Q392" s="46"/>
      <c r="R392" s="46"/>
    </row>
    <row r="393" spans="2:18" ht="13.5" customHeight="1">
      <c r="B393" s="270"/>
      <c r="C393" s="298"/>
      <c r="D393" s="294"/>
      <c r="E393" s="160" t="s">
        <v>133</v>
      </c>
      <c r="F393" s="35"/>
      <c r="G393" s="36"/>
      <c r="H393" s="154">
        <v>122456100</v>
      </c>
      <c r="I393" s="29" t="s">
        <v>181</v>
      </c>
      <c r="J393" s="192">
        <v>427</v>
      </c>
      <c r="K393" s="29" t="s">
        <v>116</v>
      </c>
      <c r="L393" s="142">
        <f t="shared" si="597"/>
        <v>286782.4355971897</v>
      </c>
      <c r="M393" s="29">
        <f t="shared" si="705"/>
        <v>8.7482073345625896E-2</v>
      </c>
      <c r="P393" s="46"/>
      <c r="Q393" s="46"/>
      <c r="R393" s="46"/>
    </row>
    <row r="394" spans="2:18" ht="13.5" customHeight="1">
      <c r="B394" s="295">
        <v>66</v>
      </c>
      <c r="C394" s="296" t="s">
        <v>7</v>
      </c>
      <c r="D394" s="299">
        <f>VLOOKUP(C394,'市区町村別_在宅(医科)'!$C$7:$BO$80,65,0)</f>
        <v>5005</v>
      </c>
      <c r="E394" s="130">
        <v>1</v>
      </c>
      <c r="F394" s="133" t="s">
        <v>237</v>
      </c>
      <c r="G394" s="136" t="s">
        <v>243</v>
      </c>
      <c r="H394" s="215">
        <v>18966051</v>
      </c>
      <c r="I394" s="27">
        <f t="shared" ref="I394" si="712">IFERROR(H394/H399,"-")</f>
        <v>0.17558735878105705</v>
      </c>
      <c r="J394" s="139">
        <v>340</v>
      </c>
      <c r="K394" s="27">
        <f t="shared" ref="K394" si="713">IFERROR(J394/J399,"-")</f>
        <v>0.7010309278350515</v>
      </c>
      <c r="L394" s="139">
        <f t="shared" ref="L394:L447" si="714">IFERROR(H394/J394,"-")</f>
        <v>55782.50294117647</v>
      </c>
      <c r="M394" s="27">
        <f>IFERROR(J394/$R$69,0)</f>
        <v>6.7932067932067935E-2</v>
      </c>
      <c r="P394" s="46"/>
      <c r="Q394" s="46"/>
      <c r="R394" s="46"/>
    </row>
    <row r="395" spans="2:18" ht="13.5" customHeight="1">
      <c r="B395" s="269"/>
      <c r="C395" s="297"/>
      <c r="D395" s="293"/>
      <c r="E395" s="131">
        <v>2</v>
      </c>
      <c r="F395" s="134" t="s">
        <v>239</v>
      </c>
      <c r="G395" s="32" t="s">
        <v>245</v>
      </c>
      <c r="H395" s="152">
        <v>12268299</v>
      </c>
      <c r="I395" s="28">
        <f t="shared" ref="I395" si="715">IFERROR(H395/H399,"-")</f>
        <v>0.11357969132036413</v>
      </c>
      <c r="J395" s="140">
        <v>292</v>
      </c>
      <c r="K395" s="28">
        <f t="shared" ref="K395" si="716">IFERROR(J395/J399,"-")</f>
        <v>0.60206185567010306</v>
      </c>
      <c r="L395" s="140">
        <f t="shared" si="714"/>
        <v>42014.722602739726</v>
      </c>
      <c r="M395" s="28">
        <f t="shared" ref="M395:M399" si="717">IFERROR(J395/$R$69,0)</f>
        <v>5.8341658341658345E-2</v>
      </c>
      <c r="P395" s="46"/>
      <c r="Q395" s="46"/>
      <c r="R395" s="46"/>
    </row>
    <row r="396" spans="2:18" ht="13.5" customHeight="1">
      <c r="B396" s="269"/>
      <c r="C396" s="297"/>
      <c r="D396" s="293"/>
      <c r="E396" s="131">
        <v>3</v>
      </c>
      <c r="F396" s="134" t="s">
        <v>238</v>
      </c>
      <c r="G396" s="33" t="s">
        <v>244</v>
      </c>
      <c r="H396" s="152">
        <v>15732878</v>
      </c>
      <c r="I396" s="28">
        <f t="shared" ref="I396" si="718">IFERROR(H396/H399,"-")</f>
        <v>0.14565470134212966</v>
      </c>
      <c r="J396" s="140">
        <v>215</v>
      </c>
      <c r="K396" s="28">
        <f t="shared" ref="K396" si="719">IFERROR(J396/J399,"-")</f>
        <v>0.44329896907216493</v>
      </c>
      <c r="L396" s="140">
        <f t="shared" si="714"/>
        <v>73176.176744186043</v>
      </c>
      <c r="M396" s="28">
        <f t="shared" si="717"/>
        <v>4.295704295704296E-2</v>
      </c>
      <c r="P396" s="46"/>
      <c r="Q396" s="46"/>
      <c r="R396" s="46"/>
    </row>
    <row r="397" spans="2:18" ht="13.5" customHeight="1">
      <c r="B397" s="269"/>
      <c r="C397" s="297"/>
      <c r="D397" s="293"/>
      <c r="E397" s="131">
        <v>4</v>
      </c>
      <c r="F397" s="134" t="s">
        <v>241</v>
      </c>
      <c r="G397" s="33" t="s">
        <v>247</v>
      </c>
      <c r="H397" s="152">
        <v>8669575</v>
      </c>
      <c r="I397" s="28">
        <f t="shared" ref="I397" si="720">IFERROR(H397/H399,"-")</f>
        <v>8.0262769303123926E-2</v>
      </c>
      <c r="J397" s="140">
        <v>179</v>
      </c>
      <c r="K397" s="28">
        <f t="shared" ref="K397" si="721">IFERROR(J397/J399,"-")</f>
        <v>0.36907216494845363</v>
      </c>
      <c r="L397" s="140">
        <f t="shared" si="714"/>
        <v>48433.379888268159</v>
      </c>
      <c r="M397" s="28">
        <f t="shared" si="717"/>
        <v>3.5764235764235763E-2</v>
      </c>
      <c r="P397" s="46"/>
      <c r="Q397" s="46"/>
      <c r="R397" s="46"/>
    </row>
    <row r="398" spans="2:18" ht="39" customHeight="1">
      <c r="B398" s="269"/>
      <c r="C398" s="297"/>
      <c r="D398" s="293"/>
      <c r="E398" s="132">
        <v>5</v>
      </c>
      <c r="F398" s="135" t="s">
        <v>250</v>
      </c>
      <c r="G398" s="34" t="s">
        <v>256</v>
      </c>
      <c r="H398" s="153">
        <v>7084594</v>
      </c>
      <c r="I398" s="45">
        <f t="shared" ref="I398" si="722">IFERROR(H398/H399,"-")</f>
        <v>6.5589043733781174E-2</v>
      </c>
      <c r="J398" s="141">
        <v>178</v>
      </c>
      <c r="K398" s="45">
        <f t="shared" ref="K398" si="723">IFERROR(J398/J399,"-")</f>
        <v>0.36701030927835049</v>
      </c>
      <c r="L398" s="141">
        <f t="shared" si="714"/>
        <v>39801.089887640446</v>
      </c>
      <c r="M398" s="45">
        <f t="shared" si="717"/>
        <v>3.5564435564435566E-2</v>
      </c>
      <c r="P398" s="46"/>
      <c r="Q398" s="46"/>
      <c r="R398" s="46"/>
    </row>
    <row r="399" spans="2:18" ht="13.5" customHeight="1">
      <c r="B399" s="270"/>
      <c r="C399" s="298"/>
      <c r="D399" s="294"/>
      <c r="E399" s="160" t="s">
        <v>133</v>
      </c>
      <c r="F399" s="35"/>
      <c r="G399" s="36"/>
      <c r="H399" s="154">
        <v>108014900</v>
      </c>
      <c r="I399" s="29" t="s">
        <v>181</v>
      </c>
      <c r="J399" s="192">
        <v>485</v>
      </c>
      <c r="K399" s="29" t="s">
        <v>116</v>
      </c>
      <c r="L399" s="142">
        <f t="shared" si="714"/>
        <v>222711.13402061857</v>
      </c>
      <c r="M399" s="29">
        <f t="shared" si="717"/>
        <v>9.6903096903096897E-2</v>
      </c>
      <c r="P399" s="46"/>
      <c r="Q399" s="46"/>
      <c r="R399" s="46"/>
    </row>
    <row r="400" spans="2:18" ht="13.5" customHeight="1">
      <c r="B400" s="295">
        <v>67</v>
      </c>
      <c r="C400" s="296" t="s">
        <v>8</v>
      </c>
      <c r="D400" s="299">
        <f>VLOOKUP(C400,'市区町村別_在宅(医科)'!$C$7:$BO$80,65,0)</f>
        <v>2177</v>
      </c>
      <c r="E400" s="130">
        <v>1</v>
      </c>
      <c r="F400" s="133" t="s">
        <v>237</v>
      </c>
      <c r="G400" s="136" t="s">
        <v>243</v>
      </c>
      <c r="H400" s="215">
        <v>5906298</v>
      </c>
      <c r="I400" s="27">
        <f t="shared" ref="I400" si="724">IFERROR(H400/H405,"-")</f>
        <v>0.14416005498601187</v>
      </c>
      <c r="J400" s="139">
        <v>116</v>
      </c>
      <c r="K400" s="27">
        <f t="shared" ref="K400" si="725">IFERROR(J400/J405,"-")</f>
        <v>0.60103626943005184</v>
      </c>
      <c r="L400" s="139">
        <f t="shared" si="714"/>
        <v>50916.362068965514</v>
      </c>
      <c r="M400" s="27">
        <f>IFERROR(J400/$R$70,0)</f>
        <v>5.3284336242535597E-2</v>
      </c>
      <c r="P400" s="46"/>
      <c r="Q400" s="46"/>
      <c r="R400" s="46"/>
    </row>
    <row r="401" spans="2:18" ht="13.5" customHeight="1">
      <c r="B401" s="269"/>
      <c r="C401" s="297"/>
      <c r="D401" s="293"/>
      <c r="E401" s="131">
        <v>2</v>
      </c>
      <c r="F401" s="134" t="s">
        <v>239</v>
      </c>
      <c r="G401" s="32" t="s">
        <v>245</v>
      </c>
      <c r="H401" s="152">
        <v>2781688</v>
      </c>
      <c r="I401" s="28">
        <f t="shared" ref="I401" si="726">IFERROR(H401/H405,"-")</f>
        <v>6.7895032562517055E-2</v>
      </c>
      <c r="J401" s="140">
        <v>107</v>
      </c>
      <c r="K401" s="28">
        <f t="shared" ref="K401" si="727">IFERROR(J401/J405,"-")</f>
        <v>0.55440414507772018</v>
      </c>
      <c r="L401" s="140">
        <f t="shared" si="714"/>
        <v>25997.084112149532</v>
      </c>
      <c r="M401" s="28">
        <f t="shared" ref="M401:M405" si="728">IFERROR(J401/$R$70,0)</f>
        <v>4.9150206706476803E-2</v>
      </c>
      <c r="P401" s="46"/>
      <c r="Q401" s="46"/>
      <c r="R401" s="46"/>
    </row>
    <row r="402" spans="2:18" ht="13.5" customHeight="1">
      <c r="B402" s="269"/>
      <c r="C402" s="297"/>
      <c r="D402" s="293"/>
      <c r="E402" s="131">
        <v>3</v>
      </c>
      <c r="F402" s="134" t="s">
        <v>238</v>
      </c>
      <c r="G402" s="33" t="s">
        <v>244</v>
      </c>
      <c r="H402" s="152">
        <v>6589997</v>
      </c>
      <c r="I402" s="28">
        <f t="shared" ref="I402" si="729">IFERROR(H402/H405,"-")</f>
        <v>0.16084767986269119</v>
      </c>
      <c r="J402" s="140">
        <v>94</v>
      </c>
      <c r="K402" s="28">
        <f t="shared" ref="K402" si="730">IFERROR(J402/J405,"-")</f>
        <v>0.48704663212435234</v>
      </c>
      <c r="L402" s="140">
        <f t="shared" si="714"/>
        <v>70106.351063829788</v>
      </c>
      <c r="M402" s="28">
        <f t="shared" si="728"/>
        <v>4.3178686265502988E-2</v>
      </c>
      <c r="P402" s="46"/>
      <c r="Q402" s="46"/>
      <c r="R402" s="46"/>
    </row>
    <row r="403" spans="2:18" ht="13.5" customHeight="1">
      <c r="B403" s="269"/>
      <c r="C403" s="297"/>
      <c r="D403" s="293"/>
      <c r="E403" s="131">
        <v>4</v>
      </c>
      <c r="F403" s="134" t="s">
        <v>242</v>
      </c>
      <c r="G403" s="33" t="s">
        <v>248</v>
      </c>
      <c r="H403" s="152">
        <v>3986568</v>
      </c>
      <c r="I403" s="28">
        <f t="shared" ref="I403" si="731">IFERROR(H403/H405,"-")</f>
        <v>9.7303566817230583E-2</v>
      </c>
      <c r="J403" s="140">
        <v>71</v>
      </c>
      <c r="K403" s="28">
        <f t="shared" ref="K403" si="732">IFERROR(J403/J405,"-")</f>
        <v>0.36787564766839376</v>
      </c>
      <c r="L403" s="140">
        <f t="shared" si="714"/>
        <v>56148.845070422532</v>
      </c>
      <c r="M403" s="28">
        <f t="shared" si="728"/>
        <v>3.2613688562241616E-2</v>
      </c>
      <c r="P403" s="46"/>
      <c r="Q403" s="46"/>
      <c r="R403" s="46"/>
    </row>
    <row r="404" spans="2:18" ht="39" customHeight="1">
      <c r="B404" s="269"/>
      <c r="C404" s="297"/>
      <c r="D404" s="293"/>
      <c r="E404" s="132">
        <v>5</v>
      </c>
      <c r="F404" s="135" t="s">
        <v>250</v>
      </c>
      <c r="G404" s="34" t="s">
        <v>256</v>
      </c>
      <c r="H404" s="153">
        <v>1284956</v>
      </c>
      <c r="I404" s="45">
        <f t="shared" ref="I404" si="733">IFERROR(H404/H405,"-")</f>
        <v>3.1363017513611043E-2</v>
      </c>
      <c r="J404" s="141">
        <v>68</v>
      </c>
      <c r="K404" s="45">
        <f t="shared" ref="K404" si="734">IFERROR(J404/J405,"-")</f>
        <v>0.35233160621761656</v>
      </c>
      <c r="L404" s="141">
        <f t="shared" si="714"/>
        <v>18896.411764705881</v>
      </c>
      <c r="M404" s="45">
        <f t="shared" si="728"/>
        <v>3.123564538355535E-2</v>
      </c>
      <c r="P404" s="46"/>
      <c r="Q404" s="46"/>
      <c r="R404" s="46"/>
    </row>
    <row r="405" spans="2:18" ht="13.5" customHeight="1">
      <c r="B405" s="270"/>
      <c r="C405" s="298"/>
      <c r="D405" s="294"/>
      <c r="E405" s="160" t="s">
        <v>133</v>
      </c>
      <c r="F405" s="35"/>
      <c r="G405" s="36"/>
      <c r="H405" s="154">
        <v>40970420</v>
      </c>
      <c r="I405" s="29" t="s">
        <v>181</v>
      </c>
      <c r="J405" s="192">
        <v>193</v>
      </c>
      <c r="K405" s="29" t="s">
        <v>116</v>
      </c>
      <c r="L405" s="142">
        <f t="shared" si="714"/>
        <v>212281.96891191709</v>
      </c>
      <c r="M405" s="29">
        <f t="shared" si="728"/>
        <v>8.8654111162149746E-2</v>
      </c>
      <c r="P405" s="46"/>
      <c r="Q405" s="46"/>
      <c r="R405" s="46"/>
    </row>
    <row r="406" spans="2:18" ht="13.5" customHeight="1">
      <c r="B406" s="295">
        <v>68</v>
      </c>
      <c r="C406" s="296" t="s">
        <v>54</v>
      </c>
      <c r="D406" s="299">
        <f>VLOOKUP(C406,'市区町村別_在宅(医科)'!$C$7:$BO$80,65,0)</f>
        <v>2923</v>
      </c>
      <c r="E406" s="130">
        <v>1</v>
      </c>
      <c r="F406" s="133" t="s">
        <v>237</v>
      </c>
      <c r="G406" s="136" t="s">
        <v>243</v>
      </c>
      <c r="H406" s="215">
        <v>11411851</v>
      </c>
      <c r="I406" s="27">
        <f t="shared" ref="I406" si="735">IFERROR(H406/H411,"-")</f>
        <v>0.14978836145511343</v>
      </c>
      <c r="J406" s="139">
        <v>207</v>
      </c>
      <c r="K406" s="27">
        <f t="shared" ref="K406" si="736">IFERROR(J406/J411,"-")</f>
        <v>0.74460431654676262</v>
      </c>
      <c r="L406" s="139">
        <f t="shared" si="714"/>
        <v>55129.714975845411</v>
      </c>
      <c r="M406" s="27">
        <f>IFERROR(J406/$R$71,0)</f>
        <v>7.0817653096134109E-2</v>
      </c>
      <c r="P406" s="46"/>
      <c r="Q406" s="46"/>
      <c r="R406" s="46"/>
    </row>
    <row r="407" spans="2:18" ht="13.5" customHeight="1">
      <c r="B407" s="269"/>
      <c r="C407" s="297"/>
      <c r="D407" s="293"/>
      <c r="E407" s="131">
        <v>2</v>
      </c>
      <c r="F407" s="134" t="s">
        <v>239</v>
      </c>
      <c r="G407" s="32" t="s">
        <v>245</v>
      </c>
      <c r="H407" s="152">
        <v>6303644</v>
      </c>
      <c r="I407" s="28">
        <f t="shared" ref="I407" si="737">IFERROR(H407/H411,"-")</f>
        <v>8.2739645475248244E-2</v>
      </c>
      <c r="J407" s="140">
        <v>177</v>
      </c>
      <c r="K407" s="28">
        <f t="shared" ref="K407" si="738">IFERROR(J407/J411,"-")</f>
        <v>0.63669064748201443</v>
      </c>
      <c r="L407" s="140">
        <f t="shared" si="714"/>
        <v>35613.807909604518</v>
      </c>
      <c r="M407" s="28">
        <f t="shared" ref="M407:M411" si="739">IFERROR(J407/$R$71,0)</f>
        <v>6.0554225111187139E-2</v>
      </c>
      <c r="P407" s="46"/>
      <c r="Q407" s="46"/>
      <c r="R407" s="46"/>
    </row>
    <row r="408" spans="2:18" ht="13.5" customHeight="1">
      <c r="B408" s="269"/>
      <c r="C408" s="297"/>
      <c r="D408" s="293"/>
      <c r="E408" s="131">
        <v>3</v>
      </c>
      <c r="F408" s="134" t="s">
        <v>238</v>
      </c>
      <c r="G408" s="33" t="s">
        <v>244</v>
      </c>
      <c r="H408" s="152">
        <v>11189208</v>
      </c>
      <c r="I408" s="28">
        <f t="shared" ref="I408" si="740">IFERROR(H408/H411,"-")</f>
        <v>0.14686601957039633</v>
      </c>
      <c r="J408" s="140">
        <v>149</v>
      </c>
      <c r="K408" s="28">
        <f t="shared" ref="K408" si="741">IFERROR(J408/J411,"-")</f>
        <v>0.53597122302158273</v>
      </c>
      <c r="L408" s="140">
        <f t="shared" si="714"/>
        <v>75095.355704697984</v>
      </c>
      <c r="M408" s="28">
        <f t="shared" si="739"/>
        <v>5.0975025658569963E-2</v>
      </c>
      <c r="P408" s="46"/>
      <c r="Q408" s="46"/>
      <c r="R408" s="46"/>
    </row>
    <row r="409" spans="2:18" ht="29.25" customHeight="1">
      <c r="B409" s="269"/>
      <c r="C409" s="297"/>
      <c r="D409" s="293"/>
      <c r="E409" s="131">
        <v>4</v>
      </c>
      <c r="F409" s="134" t="s">
        <v>261</v>
      </c>
      <c r="G409" s="33" t="s">
        <v>262</v>
      </c>
      <c r="H409" s="152">
        <v>1581804</v>
      </c>
      <c r="I409" s="28">
        <f t="shared" ref="I409" si="742">IFERROR(H409/H411,"-")</f>
        <v>2.0762261030497529E-2</v>
      </c>
      <c r="J409" s="140">
        <v>117</v>
      </c>
      <c r="K409" s="28">
        <f t="shared" ref="K409" si="743">IFERROR(J409/J411,"-")</f>
        <v>0.42086330935251798</v>
      </c>
      <c r="L409" s="140">
        <f t="shared" si="714"/>
        <v>13519.692307692309</v>
      </c>
      <c r="M409" s="28">
        <f t="shared" si="739"/>
        <v>4.0027369141293193E-2</v>
      </c>
      <c r="P409" s="46"/>
      <c r="Q409" s="46"/>
      <c r="R409" s="46"/>
    </row>
    <row r="410" spans="2:18" ht="13.5" customHeight="1">
      <c r="B410" s="269"/>
      <c r="C410" s="297"/>
      <c r="D410" s="293"/>
      <c r="E410" s="132">
        <v>5</v>
      </c>
      <c r="F410" s="135" t="s">
        <v>241</v>
      </c>
      <c r="G410" s="34" t="s">
        <v>247</v>
      </c>
      <c r="H410" s="153">
        <v>6244354</v>
      </c>
      <c r="I410" s="45">
        <f t="shared" ref="I410" si="744">IFERROR(H410/H411,"-")</f>
        <v>8.1961423611794745E-2</v>
      </c>
      <c r="J410" s="141">
        <v>116</v>
      </c>
      <c r="K410" s="45">
        <f t="shared" ref="K410" si="745">IFERROR(J410/J411,"-")</f>
        <v>0.41726618705035973</v>
      </c>
      <c r="L410" s="141">
        <f t="shared" si="714"/>
        <v>53830.637931034486</v>
      </c>
      <c r="M410" s="45">
        <f t="shared" si="739"/>
        <v>3.9685254875128292E-2</v>
      </c>
      <c r="P410" s="46"/>
      <c r="Q410" s="46"/>
      <c r="R410" s="46"/>
    </row>
    <row r="411" spans="2:18" ht="13.5" customHeight="1">
      <c r="B411" s="270"/>
      <c r="C411" s="298"/>
      <c r="D411" s="294"/>
      <c r="E411" s="160" t="s">
        <v>133</v>
      </c>
      <c r="F411" s="35"/>
      <c r="G411" s="36"/>
      <c r="H411" s="154">
        <v>76186500</v>
      </c>
      <c r="I411" s="29" t="s">
        <v>181</v>
      </c>
      <c r="J411" s="192">
        <v>278</v>
      </c>
      <c r="K411" s="29" t="s">
        <v>116</v>
      </c>
      <c r="L411" s="142">
        <f t="shared" si="714"/>
        <v>274052.1582733813</v>
      </c>
      <c r="M411" s="29">
        <f t="shared" si="739"/>
        <v>9.510776599384195E-2</v>
      </c>
      <c r="P411" s="46"/>
      <c r="Q411" s="46"/>
      <c r="R411" s="46"/>
    </row>
    <row r="412" spans="2:18" ht="13.5" customHeight="1">
      <c r="B412" s="295">
        <v>69</v>
      </c>
      <c r="C412" s="296" t="s">
        <v>55</v>
      </c>
      <c r="D412" s="299">
        <f>VLOOKUP(C412,'市区町村別_在宅(医科)'!$C$7:$BO$80,65,0)</f>
        <v>6841</v>
      </c>
      <c r="E412" s="130">
        <v>1</v>
      </c>
      <c r="F412" s="133" t="s">
        <v>237</v>
      </c>
      <c r="G412" s="136" t="s">
        <v>243</v>
      </c>
      <c r="H412" s="215">
        <v>32337442</v>
      </c>
      <c r="I412" s="27">
        <f t="shared" ref="I412" si="746">IFERROR(H412/H417,"-")</f>
        <v>0.15864547648257807</v>
      </c>
      <c r="J412" s="139">
        <v>530</v>
      </c>
      <c r="K412" s="27">
        <f t="shared" ref="K412" si="747">IFERROR(J412/J417,"-")</f>
        <v>0.7433380084151473</v>
      </c>
      <c r="L412" s="139">
        <f t="shared" si="714"/>
        <v>61014.041509433962</v>
      </c>
      <c r="M412" s="27">
        <f>IFERROR(J412/$R$72,0)</f>
        <v>7.7474053500950157E-2</v>
      </c>
      <c r="P412" s="46"/>
      <c r="Q412" s="46"/>
      <c r="R412" s="46"/>
    </row>
    <row r="413" spans="2:18" ht="13.5" customHeight="1">
      <c r="B413" s="269"/>
      <c r="C413" s="297"/>
      <c r="D413" s="293"/>
      <c r="E413" s="131">
        <v>2</v>
      </c>
      <c r="F413" s="134" t="s">
        <v>239</v>
      </c>
      <c r="G413" s="32" t="s">
        <v>245</v>
      </c>
      <c r="H413" s="152">
        <v>18376906</v>
      </c>
      <c r="I413" s="28">
        <f t="shared" ref="I413" si="748">IFERROR(H413/H417,"-")</f>
        <v>9.0155956325968747E-2</v>
      </c>
      <c r="J413" s="140">
        <v>449</v>
      </c>
      <c r="K413" s="28">
        <f t="shared" ref="K413" si="749">IFERROR(J413/J417,"-")</f>
        <v>0.6297335203366059</v>
      </c>
      <c r="L413" s="140">
        <f t="shared" si="714"/>
        <v>40928.521158129173</v>
      </c>
      <c r="M413" s="28">
        <f t="shared" ref="M413:M417" si="750">IFERROR(J413/$R$72,0)</f>
        <v>6.5633679286653993E-2</v>
      </c>
      <c r="P413" s="46"/>
      <c r="Q413" s="46"/>
      <c r="R413" s="46"/>
    </row>
    <row r="414" spans="2:18" ht="13.5" customHeight="1">
      <c r="B414" s="269"/>
      <c r="C414" s="297"/>
      <c r="D414" s="293"/>
      <c r="E414" s="131">
        <v>3</v>
      </c>
      <c r="F414" s="134" t="s">
        <v>238</v>
      </c>
      <c r="G414" s="33" t="s">
        <v>244</v>
      </c>
      <c r="H414" s="152">
        <v>30571549</v>
      </c>
      <c r="I414" s="28">
        <f t="shared" ref="I414" si="751">IFERROR(H414/H417,"-")</f>
        <v>0.14998211540404102</v>
      </c>
      <c r="J414" s="140">
        <v>344</v>
      </c>
      <c r="K414" s="28">
        <f t="shared" ref="K414" si="752">IFERROR(J414/J417,"-")</f>
        <v>0.48246844319775595</v>
      </c>
      <c r="L414" s="140">
        <f t="shared" si="714"/>
        <v>88870.781976744183</v>
      </c>
      <c r="M414" s="28">
        <f t="shared" si="750"/>
        <v>5.0285046045899721E-2</v>
      </c>
      <c r="P414" s="46"/>
      <c r="Q414" s="46"/>
      <c r="R414" s="46"/>
    </row>
    <row r="415" spans="2:18" ht="39" customHeight="1">
      <c r="B415" s="269"/>
      <c r="C415" s="297"/>
      <c r="D415" s="293"/>
      <c r="E415" s="131">
        <v>4</v>
      </c>
      <c r="F415" s="134" t="s">
        <v>250</v>
      </c>
      <c r="G415" s="33" t="s">
        <v>256</v>
      </c>
      <c r="H415" s="152">
        <v>13547312</v>
      </c>
      <c r="I415" s="28">
        <f t="shared" ref="I415" si="753">IFERROR(H415/H417,"-")</f>
        <v>6.6462268948117409E-2</v>
      </c>
      <c r="J415" s="140">
        <v>304</v>
      </c>
      <c r="K415" s="28">
        <f t="shared" ref="K415" si="754">IFERROR(J415/J417,"-")</f>
        <v>0.42636746143057502</v>
      </c>
      <c r="L415" s="140">
        <f t="shared" si="714"/>
        <v>44563.526315789473</v>
      </c>
      <c r="M415" s="28">
        <f t="shared" si="750"/>
        <v>4.4437947668469521E-2</v>
      </c>
      <c r="P415" s="46"/>
      <c r="Q415" s="46"/>
      <c r="R415" s="46"/>
    </row>
    <row r="416" spans="2:18" ht="13.5" customHeight="1">
      <c r="B416" s="269"/>
      <c r="C416" s="297"/>
      <c r="D416" s="293"/>
      <c r="E416" s="132">
        <v>5</v>
      </c>
      <c r="F416" s="135" t="s">
        <v>242</v>
      </c>
      <c r="G416" s="34" t="s">
        <v>248</v>
      </c>
      <c r="H416" s="153">
        <v>13628521</v>
      </c>
      <c r="I416" s="45">
        <f t="shared" ref="I416" si="755">IFERROR(H416/H417,"-")</f>
        <v>6.6860675244437118E-2</v>
      </c>
      <c r="J416" s="141">
        <v>289</v>
      </c>
      <c r="K416" s="45">
        <f t="shared" ref="K416" si="756">IFERROR(J416/J417,"-")</f>
        <v>0.4053295932678822</v>
      </c>
      <c r="L416" s="141">
        <f t="shared" si="714"/>
        <v>47157.512110726646</v>
      </c>
      <c r="M416" s="45">
        <f t="shared" si="750"/>
        <v>4.2245285776933199E-2</v>
      </c>
      <c r="P416" s="46"/>
      <c r="Q416" s="46"/>
      <c r="R416" s="46"/>
    </row>
    <row r="417" spans="2:18" ht="13.5" customHeight="1">
      <c r="B417" s="270"/>
      <c r="C417" s="298"/>
      <c r="D417" s="294"/>
      <c r="E417" s="160" t="s">
        <v>133</v>
      </c>
      <c r="F417" s="35"/>
      <c r="G417" s="36"/>
      <c r="H417" s="154">
        <v>203834630</v>
      </c>
      <c r="I417" s="29" t="s">
        <v>181</v>
      </c>
      <c r="J417" s="192">
        <v>713</v>
      </c>
      <c r="K417" s="29" t="s">
        <v>116</v>
      </c>
      <c r="L417" s="142">
        <f t="shared" si="714"/>
        <v>285883.07152875175</v>
      </c>
      <c r="M417" s="29">
        <f t="shared" si="750"/>
        <v>0.10422452857769332</v>
      </c>
      <c r="P417" s="46"/>
      <c r="Q417" s="46"/>
      <c r="R417" s="46"/>
    </row>
    <row r="418" spans="2:18" ht="13.5" customHeight="1">
      <c r="B418" s="295">
        <v>70</v>
      </c>
      <c r="C418" s="296" t="s">
        <v>56</v>
      </c>
      <c r="D418" s="299">
        <f>VLOOKUP(C418,'市区町村別_在宅(医科)'!$C$7:$BO$80,65,0)</f>
        <v>1191</v>
      </c>
      <c r="E418" s="130">
        <v>1</v>
      </c>
      <c r="F418" s="133" t="s">
        <v>237</v>
      </c>
      <c r="G418" s="136" t="s">
        <v>243</v>
      </c>
      <c r="H418" s="215">
        <v>6996249</v>
      </c>
      <c r="I418" s="27">
        <f t="shared" ref="I418" si="757">IFERROR(H418/H423,"-")</f>
        <v>0.14359916569308967</v>
      </c>
      <c r="J418" s="139">
        <v>120</v>
      </c>
      <c r="K418" s="27">
        <f t="shared" ref="K418" si="758">IFERROR(J418/J423,"-")</f>
        <v>0.66298342541436461</v>
      </c>
      <c r="L418" s="139">
        <f t="shared" si="714"/>
        <v>58302.074999999997</v>
      </c>
      <c r="M418" s="27">
        <f>IFERROR(J418/$R$73,0)</f>
        <v>0.10075566750629723</v>
      </c>
      <c r="P418" s="46"/>
      <c r="Q418" s="46"/>
      <c r="R418" s="46"/>
    </row>
    <row r="419" spans="2:18" ht="13.5" customHeight="1">
      <c r="B419" s="269"/>
      <c r="C419" s="297"/>
      <c r="D419" s="293"/>
      <c r="E419" s="131">
        <v>2</v>
      </c>
      <c r="F419" s="134" t="s">
        <v>239</v>
      </c>
      <c r="G419" s="32" t="s">
        <v>245</v>
      </c>
      <c r="H419" s="152">
        <v>5272157</v>
      </c>
      <c r="I419" s="28">
        <f t="shared" ref="I419" si="759">IFERROR(H419/H423,"-")</f>
        <v>0.10821189277325358</v>
      </c>
      <c r="J419" s="140">
        <v>113</v>
      </c>
      <c r="K419" s="28">
        <f t="shared" ref="K419" si="760">IFERROR(J419/J423,"-")</f>
        <v>0.62430939226519333</v>
      </c>
      <c r="L419" s="140">
        <f t="shared" si="714"/>
        <v>46656.256637168139</v>
      </c>
      <c r="M419" s="28">
        <f t="shared" ref="M419:M423" si="761">IFERROR(J419/$R$73,0)</f>
        <v>9.4878253568429896E-2</v>
      </c>
      <c r="P419" s="46"/>
      <c r="Q419" s="46"/>
      <c r="R419" s="46"/>
    </row>
    <row r="420" spans="2:18" ht="39" customHeight="1">
      <c r="B420" s="269"/>
      <c r="C420" s="297"/>
      <c r="D420" s="293"/>
      <c r="E420" s="131">
        <v>3</v>
      </c>
      <c r="F420" s="134" t="s">
        <v>250</v>
      </c>
      <c r="G420" s="33" t="s">
        <v>256</v>
      </c>
      <c r="H420" s="152">
        <v>3094961</v>
      </c>
      <c r="I420" s="28">
        <f t="shared" ref="I420" si="762">IFERROR(H420/H423,"-")</f>
        <v>6.3524585453240801E-2</v>
      </c>
      <c r="J420" s="140">
        <v>73</v>
      </c>
      <c r="K420" s="28">
        <f t="shared" ref="K420" si="763">IFERROR(J420/J423,"-")</f>
        <v>0.40331491712707185</v>
      </c>
      <c r="L420" s="140">
        <f t="shared" si="714"/>
        <v>42396.726027397257</v>
      </c>
      <c r="M420" s="28">
        <f t="shared" si="761"/>
        <v>6.1293031066330814E-2</v>
      </c>
      <c r="P420" s="46"/>
      <c r="Q420" s="46"/>
      <c r="R420" s="46"/>
    </row>
    <row r="421" spans="2:18" ht="13.5" customHeight="1">
      <c r="B421" s="269"/>
      <c r="C421" s="297"/>
      <c r="D421" s="293"/>
      <c r="E421" s="131">
        <v>4</v>
      </c>
      <c r="F421" s="134" t="s">
        <v>238</v>
      </c>
      <c r="G421" s="33" t="s">
        <v>244</v>
      </c>
      <c r="H421" s="152">
        <v>4976377</v>
      </c>
      <c r="I421" s="28">
        <f t="shared" ref="I421" si="764">IFERROR(H421/H423,"-")</f>
        <v>0.10214095944473682</v>
      </c>
      <c r="J421" s="140">
        <v>70</v>
      </c>
      <c r="K421" s="28">
        <f t="shared" ref="K421" si="765">IFERROR(J421/J423,"-")</f>
        <v>0.38674033149171272</v>
      </c>
      <c r="L421" s="140">
        <f t="shared" si="714"/>
        <v>71091.100000000006</v>
      </c>
      <c r="M421" s="28">
        <f t="shared" si="761"/>
        <v>5.877413937867338E-2</v>
      </c>
      <c r="P421" s="46"/>
      <c r="Q421" s="46"/>
      <c r="R421" s="46"/>
    </row>
    <row r="422" spans="2:18" ht="29.25" customHeight="1">
      <c r="B422" s="269"/>
      <c r="C422" s="297"/>
      <c r="D422" s="293"/>
      <c r="E422" s="132">
        <v>5</v>
      </c>
      <c r="F422" s="135" t="s">
        <v>261</v>
      </c>
      <c r="G422" s="34" t="s">
        <v>262</v>
      </c>
      <c r="H422" s="153">
        <v>771879</v>
      </c>
      <c r="I422" s="45">
        <f t="shared" ref="I422" si="766">IFERROR(H422/H423,"-")</f>
        <v>1.5842943899797787E-2</v>
      </c>
      <c r="J422" s="141">
        <v>67</v>
      </c>
      <c r="K422" s="45">
        <f t="shared" ref="K422" si="767">IFERROR(J422/J423,"-")</f>
        <v>0.37016574585635359</v>
      </c>
      <c r="L422" s="141">
        <f t="shared" si="714"/>
        <v>11520.582089552239</v>
      </c>
      <c r="M422" s="45">
        <f t="shared" si="761"/>
        <v>5.6255247691015954E-2</v>
      </c>
      <c r="P422" s="46"/>
      <c r="Q422" s="46"/>
      <c r="R422" s="46"/>
    </row>
    <row r="423" spans="2:18" ht="13.5" customHeight="1">
      <c r="B423" s="270"/>
      <c r="C423" s="298"/>
      <c r="D423" s="294"/>
      <c r="E423" s="160" t="s">
        <v>133</v>
      </c>
      <c r="F423" s="35"/>
      <c r="G423" s="36"/>
      <c r="H423" s="154">
        <v>48720680</v>
      </c>
      <c r="I423" s="29" t="s">
        <v>181</v>
      </c>
      <c r="J423" s="192">
        <v>181</v>
      </c>
      <c r="K423" s="29" t="s">
        <v>116</v>
      </c>
      <c r="L423" s="142">
        <f t="shared" si="714"/>
        <v>269175.02762430941</v>
      </c>
      <c r="M423" s="29">
        <f t="shared" si="761"/>
        <v>0.15197313182199831</v>
      </c>
      <c r="P423" s="46"/>
      <c r="Q423" s="46"/>
      <c r="R423" s="46"/>
    </row>
    <row r="424" spans="2:18" ht="13.5" customHeight="1">
      <c r="B424" s="295">
        <v>71</v>
      </c>
      <c r="C424" s="296" t="s">
        <v>57</v>
      </c>
      <c r="D424" s="299">
        <f>VLOOKUP(C424,'市区町村別_在宅(医科)'!$C$7:$BO$80,65,0)</f>
        <v>3573</v>
      </c>
      <c r="E424" s="130">
        <v>1</v>
      </c>
      <c r="F424" s="133" t="s">
        <v>237</v>
      </c>
      <c r="G424" s="136" t="s">
        <v>243</v>
      </c>
      <c r="H424" s="215">
        <v>15180668</v>
      </c>
      <c r="I424" s="27">
        <f t="shared" ref="I424" si="768">IFERROR(H424/H429,"-")</f>
        <v>0.15159497761376239</v>
      </c>
      <c r="J424" s="139">
        <v>247</v>
      </c>
      <c r="K424" s="27">
        <f t="shared" ref="K424" si="769">IFERROR(J424/J429,"-")</f>
        <v>0.65</v>
      </c>
      <c r="L424" s="139">
        <f t="shared" si="714"/>
        <v>61460.194331983803</v>
      </c>
      <c r="M424" s="27">
        <f>IFERROR(J424/$R$74,0)</f>
        <v>6.9129582983487259E-2</v>
      </c>
      <c r="P424" s="46"/>
      <c r="Q424" s="46"/>
      <c r="R424" s="46"/>
    </row>
    <row r="425" spans="2:18" ht="13.5" customHeight="1">
      <c r="B425" s="269"/>
      <c r="C425" s="297"/>
      <c r="D425" s="293"/>
      <c r="E425" s="131">
        <v>2</v>
      </c>
      <c r="F425" s="134" t="s">
        <v>239</v>
      </c>
      <c r="G425" s="32" t="s">
        <v>245</v>
      </c>
      <c r="H425" s="152">
        <v>10706324</v>
      </c>
      <c r="I425" s="28">
        <f t="shared" ref="I425" si="770">IFERROR(H425/H429,"-")</f>
        <v>0.10691393469020513</v>
      </c>
      <c r="J425" s="140">
        <v>241</v>
      </c>
      <c r="K425" s="28">
        <f t="shared" ref="K425" si="771">IFERROR(J425/J429,"-")</f>
        <v>0.63421052631578945</v>
      </c>
      <c r="L425" s="140">
        <f t="shared" si="714"/>
        <v>44424.580912863072</v>
      </c>
      <c r="M425" s="28">
        <f t="shared" ref="M425:M429" si="772">IFERROR(J425/$R$74,0)</f>
        <v>6.7450321858382317E-2</v>
      </c>
      <c r="P425" s="46"/>
      <c r="Q425" s="46"/>
      <c r="R425" s="46"/>
    </row>
    <row r="426" spans="2:18" ht="13.5" customHeight="1">
      <c r="B426" s="269"/>
      <c r="C426" s="297"/>
      <c r="D426" s="293"/>
      <c r="E426" s="131">
        <v>3</v>
      </c>
      <c r="F426" s="134" t="s">
        <v>238</v>
      </c>
      <c r="G426" s="33" t="s">
        <v>244</v>
      </c>
      <c r="H426" s="152">
        <v>17958144</v>
      </c>
      <c r="I426" s="28">
        <f t="shared" ref="I426" si="773">IFERROR(H426/H429,"-")</f>
        <v>0.17933100425256129</v>
      </c>
      <c r="J426" s="140">
        <v>170</v>
      </c>
      <c r="K426" s="28">
        <f t="shared" ref="K426" si="774">IFERROR(J426/J429,"-")</f>
        <v>0.44736842105263158</v>
      </c>
      <c r="L426" s="140">
        <f t="shared" si="714"/>
        <v>105636.14117647058</v>
      </c>
      <c r="M426" s="28">
        <f t="shared" si="772"/>
        <v>4.7579065211307024E-2</v>
      </c>
      <c r="P426" s="46"/>
      <c r="Q426" s="46"/>
      <c r="R426" s="46"/>
    </row>
    <row r="427" spans="2:18" ht="39" customHeight="1">
      <c r="B427" s="269"/>
      <c r="C427" s="297"/>
      <c r="D427" s="293"/>
      <c r="E427" s="131">
        <v>4</v>
      </c>
      <c r="F427" s="134" t="s">
        <v>250</v>
      </c>
      <c r="G427" s="33" t="s">
        <v>256</v>
      </c>
      <c r="H427" s="152">
        <v>3425190</v>
      </c>
      <c r="I427" s="28">
        <f t="shared" ref="I427" si="775">IFERROR(H427/H429,"-")</f>
        <v>3.4204133926970984E-2</v>
      </c>
      <c r="J427" s="140">
        <v>137</v>
      </c>
      <c r="K427" s="28">
        <f t="shared" ref="K427" si="776">IFERROR(J427/J429,"-")</f>
        <v>0.36052631578947369</v>
      </c>
      <c r="L427" s="140">
        <f t="shared" si="714"/>
        <v>25001.386861313869</v>
      </c>
      <c r="M427" s="28">
        <f t="shared" si="772"/>
        <v>3.8343129023229776E-2</v>
      </c>
      <c r="P427" s="46"/>
      <c r="Q427" s="46"/>
      <c r="R427" s="46"/>
    </row>
    <row r="428" spans="2:18" ht="29.25" customHeight="1">
      <c r="B428" s="269"/>
      <c r="C428" s="297"/>
      <c r="D428" s="293"/>
      <c r="E428" s="132">
        <v>5</v>
      </c>
      <c r="F428" s="135" t="s">
        <v>261</v>
      </c>
      <c r="G428" s="34" t="s">
        <v>262</v>
      </c>
      <c r="H428" s="153">
        <v>2447832</v>
      </c>
      <c r="I428" s="45">
        <f t="shared" ref="I428" si="777">IFERROR(H428/H429,"-")</f>
        <v>2.4444183697466489E-2</v>
      </c>
      <c r="J428" s="141">
        <v>135</v>
      </c>
      <c r="K428" s="45">
        <f t="shared" ref="K428" si="778">IFERROR(J428/J429,"-")</f>
        <v>0.35526315789473684</v>
      </c>
      <c r="L428" s="141">
        <f t="shared" si="714"/>
        <v>18132.088888888888</v>
      </c>
      <c r="M428" s="45">
        <f t="shared" si="772"/>
        <v>3.7783375314861464E-2</v>
      </c>
      <c r="P428" s="46"/>
      <c r="Q428" s="46"/>
      <c r="R428" s="46"/>
    </row>
    <row r="429" spans="2:18" ht="13.5" customHeight="1">
      <c r="B429" s="270"/>
      <c r="C429" s="298"/>
      <c r="D429" s="294"/>
      <c r="E429" s="160" t="s">
        <v>133</v>
      </c>
      <c r="F429" s="35"/>
      <c r="G429" s="36"/>
      <c r="H429" s="154">
        <v>100139650</v>
      </c>
      <c r="I429" s="29" t="s">
        <v>181</v>
      </c>
      <c r="J429" s="192">
        <v>380</v>
      </c>
      <c r="K429" s="29" t="s">
        <v>116</v>
      </c>
      <c r="L429" s="142">
        <f t="shared" si="714"/>
        <v>263525.39473684208</v>
      </c>
      <c r="M429" s="29">
        <f t="shared" si="772"/>
        <v>0.1063532045899804</v>
      </c>
      <c r="P429" s="46"/>
      <c r="Q429" s="46"/>
      <c r="R429" s="46"/>
    </row>
    <row r="430" spans="2:18" ht="13.5" customHeight="1">
      <c r="B430" s="295">
        <v>72</v>
      </c>
      <c r="C430" s="296" t="s">
        <v>33</v>
      </c>
      <c r="D430" s="299">
        <f>VLOOKUP(C430,'市区町村別_在宅(医科)'!$C$7:$BO$80,65,0)</f>
        <v>2211</v>
      </c>
      <c r="E430" s="130">
        <v>1</v>
      </c>
      <c r="F430" s="133" t="s">
        <v>237</v>
      </c>
      <c r="G430" s="136" t="s">
        <v>243</v>
      </c>
      <c r="H430" s="215">
        <v>6238656</v>
      </c>
      <c r="I430" s="27">
        <f t="shared" ref="I430" si="779">IFERROR(H430/H435,"-")</f>
        <v>0.13208640057520776</v>
      </c>
      <c r="J430" s="139">
        <v>136</v>
      </c>
      <c r="K430" s="27">
        <f t="shared" ref="K430" si="780">IFERROR(J430/J435,"-")</f>
        <v>0.55510204081632653</v>
      </c>
      <c r="L430" s="139">
        <f t="shared" si="714"/>
        <v>45872.470588235294</v>
      </c>
      <c r="M430" s="27">
        <f>IFERROR(J430/$R$75,0)</f>
        <v>6.1510628674807777E-2</v>
      </c>
      <c r="P430" s="46"/>
      <c r="Q430" s="46"/>
      <c r="R430" s="46"/>
    </row>
    <row r="431" spans="2:18" ht="13.5" customHeight="1">
      <c r="B431" s="269"/>
      <c r="C431" s="297"/>
      <c r="D431" s="293"/>
      <c r="E431" s="131">
        <v>2</v>
      </c>
      <c r="F431" s="134" t="s">
        <v>239</v>
      </c>
      <c r="G431" s="32" t="s">
        <v>245</v>
      </c>
      <c r="H431" s="152">
        <v>4253919</v>
      </c>
      <c r="I431" s="28">
        <f t="shared" ref="I431" si="781">IFERROR(H431/H435,"-")</f>
        <v>9.0065047511593402E-2</v>
      </c>
      <c r="J431" s="140">
        <v>124</v>
      </c>
      <c r="K431" s="28">
        <f t="shared" ref="K431" si="782">IFERROR(J431/J435,"-")</f>
        <v>0.5061224489795918</v>
      </c>
      <c r="L431" s="140">
        <f t="shared" si="714"/>
        <v>34305.798387096773</v>
      </c>
      <c r="M431" s="28">
        <f t="shared" ref="M431:M435" si="783">IFERROR(J431/$R$75,0)</f>
        <v>5.6083220262324741E-2</v>
      </c>
      <c r="P431" s="46"/>
      <c r="Q431" s="46"/>
      <c r="R431" s="46"/>
    </row>
    <row r="432" spans="2:18" ht="13.5" customHeight="1">
      <c r="B432" s="269"/>
      <c r="C432" s="297"/>
      <c r="D432" s="293"/>
      <c r="E432" s="131">
        <v>3</v>
      </c>
      <c r="F432" s="134" t="s">
        <v>238</v>
      </c>
      <c r="G432" s="33" t="s">
        <v>244</v>
      </c>
      <c r="H432" s="152">
        <v>6650094</v>
      </c>
      <c r="I432" s="28">
        <f t="shared" ref="I432" si="784">IFERROR(H432/H435,"-")</f>
        <v>0.14079746983112801</v>
      </c>
      <c r="J432" s="140">
        <v>99</v>
      </c>
      <c r="K432" s="28">
        <f t="shared" ref="K432" si="785">IFERROR(J432/J435,"-")</f>
        <v>0.40408163265306124</v>
      </c>
      <c r="L432" s="140">
        <f t="shared" si="714"/>
        <v>67172.666666666672</v>
      </c>
      <c r="M432" s="28">
        <f t="shared" si="783"/>
        <v>4.4776119402985072E-2</v>
      </c>
      <c r="P432" s="46"/>
      <c r="Q432" s="46"/>
      <c r="R432" s="46"/>
    </row>
    <row r="433" spans="2:18" ht="13.5" customHeight="1">
      <c r="B433" s="269"/>
      <c r="C433" s="297"/>
      <c r="D433" s="293"/>
      <c r="E433" s="131">
        <v>4</v>
      </c>
      <c r="F433" s="134" t="s">
        <v>242</v>
      </c>
      <c r="G433" s="33" t="s">
        <v>248</v>
      </c>
      <c r="H433" s="152">
        <v>2852554</v>
      </c>
      <c r="I433" s="28">
        <f t="shared" ref="I433" si="786">IFERROR(H433/H435,"-")</f>
        <v>6.0394993778533579E-2</v>
      </c>
      <c r="J433" s="140">
        <v>85</v>
      </c>
      <c r="K433" s="28">
        <f t="shared" ref="K433" si="787">IFERROR(J433/J435,"-")</f>
        <v>0.34693877551020408</v>
      </c>
      <c r="L433" s="140">
        <f t="shared" si="714"/>
        <v>33559.458823529414</v>
      </c>
      <c r="M433" s="28">
        <f t="shared" si="783"/>
        <v>3.8444142921754861E-2</v>
      </c>
      <c r="P433" s="46"/>
      <c r="Q433" s="46"/>
      <c r="R433" s="46"/>
    </row>
    <row r="434" spans="2:18" ht="13.5" customHeight="1">
      <c r="B434" s="269"/>
      <c r="C434" s="297"/>
      <c r="D434" s="293"/>
      <c r="E434" s="132">
        <v>5</v>
      </c>
      <c r="F434" s="135" t="s">
        <v>241</v>
      </c>
      <c r="G434" s="34" t="s">
        <v>247</v>
      </c>
      <c r="H434" s="153">
        <v>4984362</v>
      </c>
      <c r="I434" s="45">
        <f t="shared" ref="I434" si="788">IFERROR(H434/H435,"-")</f>
        <v>0.10553017120095157</v>
      </c>
      <c r="J434" s="141">
        <v>84</v>
      </c>
      <c r="K434" s="45">
        <f t="shared" ref="K434" si="789">IFERROR(J434/J435,"-")</f>
        <v>0.34285714285714286</v>
      </c>
      <c r="L434" s="141">
        <f t="shared" si="714"/>
        <v>59337.642857142855</v>
      </c>
      <c r="M434" s="45">
        <f t="shared" si="783"/>
        <v>3.7991858887381276E-2</v>
      </c>
      <c r="P434" s="46"/>
      <c r="Q434" s="46"/>
      <c r="R434" s="46"/>
    </row>
    <row r="435" spans="2:18" ht="13.5" customHeight="1">
      <c r="B435" s="270"/>
      <c r="C435" s="298"/>
      <c r="D435" s="294"/>
      <c r="E435" s="160" t="s">
        <v>133</v>
      </c>
      <c r="F435" s="35"/>
      <c r="G435" s="36"/>
      <c r="H435" s="154">
        <v>47231630</v>
      </c>
      <c r="I435" s="29" t="s">
        <v>181</v>
      </c>
      <c r="J435" s="192">
        <v>245</v>
      </c>
      <c r="K435" s="29" t="s">
        <v>116</v>
      </c>
      <c r="L435" s="142">
        <f t="shared" si="714"/>
        <v>192782.16326530612</v>
      </c>
      <c r="M435" s="29">
        <f t="shared" si="783"/>
        <v>0.11080958842152872</v>
      </c>
      <c r="P435" s="46"/>
      <c r="Q435" s="46"/>
      <c r="R435" s="46"/>
    </row>
    <row r="436" spans="2:18" ht="13.5" customHeight="1">
      <c r="B436" s="295">
        <v>73</v>
      </c>
      <c r="C436" s="296" t="s">
        <v>34</v>
      </c>
      <c r="D436" s="299">
        <f>VLOOKUP(C436,'市区町村別_在宅(医科)'!$C$7:$BO$80,65,0)</f>
        <v>3021</v>
      </c>
      <c r="E436" s="130">
        <v>1</v>
      </c>
      <c r="F436" s="133" t="s">
        <v>237</v>
      </c>
      <c r="G436" s="136" t="s">
        <v>243</v>
      </c>
      <c r="H436" s="215">
        <v>10528999</v>
      </c>
      <c r="I436" s="27">
        <f t="shared" ref="I436" si="790">IFERROR(H436/H441,"-")</f>
        <v>0.13893346486423933</v>
      </c>
      <c r="J436" s="139">
        <v>166</v>
      </c>
      <c r="K436" s="27">
        <f t="shared" ref="K436" si="791">IFERROR(J436/J441,"-")</f>
        <v>0.59927797833935015</v>
      </c>
      <c r="L436" s="139">
        <f t="shared" si="714"/>
        <v>63427.704819277111</v>
      </c>
      <c r="M436" s="27">
        <f>IFERROR(J436/$R$76,0)</f>
        <v>5.4948692485931809E-2</v>
      </c>
      <c r="P436" s="46"/>
      <c r="Q436" s="46"/>
      <c r="R436" s="46"/>
    </row>
    <row r="437" spans="2:18" ht="13.5" customHeight="1">
      <c r="B437" s="269"/>
      <c r="C437" s="297"/>
      <c r="D437" s="293"/>
      <c r="E437" s="131">
        <v>2</v>
      </c>
      <c r="F437" s="134" t="s">
        <v>239</v>
      </c>
      <c r="G437" s="32" t="s">
        <v>245</v>
      </c>
      <c r="H437" s="152">
        <v>6367179</v>
      </c>
      <c r="I437" s="28">
        <f t="shared" ref="I437" si="792">IFERROR(H437/H441,"-")</f>
        <v>8.4016936451491969E-2</v>
      </c>
      <c r="J437" s="140">
        <v>151</v>
      </c>
      <c r="K437" s="28">
        <f t="shared" ref="K437" si="793">IFERROR(J437/J441,"-")</f>
        <v>0.54512635379061369</v>
      </c>
      <c r="L437" s="140">
        <f t="shared" si="714"/>
        <v>42166.748344370862</v>
      </c>
      <c r="M437" s="28">
        <f t="shared" ref="M437:M441" si="794">IFERROR(J437/$R$76,0)</f>
        <v>4.9983449189010258E-2</v>
      </c>
      <c r="P437" s="46"/>
      <c r="Q437" s="46"/>
      <c r="R437" s="46"/>
    </row>
    <row r="438" spans="2:18" ht="39" customHeight="1">
      <c r="B438" s="269"/>
      <c r="C438" s="297"/>
      <c r="D438" s="293"/>
      <c r="E438" s="131">
        <v>3</v>
      </c>
      <c r="F438" s="134" t="s">
        <v>250</v>
      </c>
      <c r="G438" s="33" t="s">
        <v>256</v>
      </c>
      <c r="H438" s="152">
        <v>3268111</v>
      </c>
      <c r="I438" s="28">
        <f t="shared" ref="I438" si="795">IFERROR(H438/H441,"-")</f>
        <v>4.3123756094091574E-2</v>
      </c>
      <c r="J438" s="140">
        <v>109</v>
      </c>
      <c r="K438" s="28">
        <f t="shared" ref="K438" si="796">IFERROR(J438/J441,"-")</f>
        <v>0.39350180505415161</v>
      </c>
      <c r="L438" s="140">
        <f t="shared" si="714"/>
        <v>29982.669724770643</v>
      </c>
      <c r="M438" s="28">
        <f t="shared" si="794"/>
        <v>3.6080767957629926E-2</v>
      </c>
      <c r="P438" s="46"/>
      <c r="Q438" s="46"/>
      <c r="R438" s="46"/>
    </row>
    <row r="439" spans="2:18" ht="13.5" customHeight="1">
      <c r="B439" s="269"/>
      <c r="C439" s="297"/>
      <c r="D439" s="293"/>
      <c r="E439" s="131">
        <v>4</v>
      </c>
      <c r="F439" s="134" t="s">
        <v>242</v>
      </c>
      <c r="G439" s="33" t="s">
        <v>248</v>
      </c>
      <c r="H439" s="152">
        <v>4171996</v>
      </c>
      <c r="I439" s="28">
        <f t="shared" ref="I439" si="797">IFERROR(H439/H441,"-")</f>
        <v>5.5050803944396522E-2</v>
      </c>
      <c r="J439" s="140">
        <v>107</v>
      </c>
      <c r="K439" s="28">
        <f t="shared" ref="K439" si="798">IFERROR(J439/J441,"-")</f>
        <v>0.38628158844765342</v>
      </c>
      <c r="L439" s="140">
        <f t="shared" si="714"/>
        <v>38990.616822429904</v>
      </c>
      <c r="M439" s="28">
        <f t="shared" si="794"/>
        <v>3.5418735518040381E-2</v>
      </c>
      <c r="P439" s="46"/>
      <c r="Q439" s="46"/>
      <c r="R439" s="46"/>
    </row>
    <row r="440" spans="2:18" ht="13.5" customHeight="1">
      <c r="B440" s="269"/>
      <c r="C440" s="297"/>
      <c r="D440" s="293"/>
      <c r="E440" s="132">
        <v>5</v>
      </c>
      <c r="F440" s="135" t="s">
        <v>238</v>
      </c>
      <c r="G440" s="34" t="s">
        <v>244</v>
      </c>
      <c r="H440" s="153">
        <v>7452533</v>
      </c>
      <c r="I440" s="45">
        <f t="shared" ref="I440" si="799">IFERROR(H440/H441,"-")</f>
        <v>9.8338525030260152E-2</v>
      </c>
      <c r="J440" s="141">
        <v>107</v>
      </c>
      <c r="K440" s="45">
        <f t="shared" ref="K440" si="800">IFERROR(J440/J441,"-")</f>
        <v>0.38628158844765342</v>
      </c>
      <c r="L440" s="141">
        <f t="shared" si="714"/>
        <v>69649.841121495323</v>
      </c>
      <c r="M440" s="45">
        <f t="shared" si="794"/>
        <v>3.5418735518040381E-2</v>
      </c>
      <c r="P440" s="46"/>
      <c r="Q440" s="46"/>
      <c r="R440" s="46"/>
    </row>
    <row r="441" spans="2:18" ht="13.5" customHeight="1">
      <c r="B441" s="270"/>
      <c r="C441" s="298"/>
      <c r="D441" s="294"/>
      <c r="E441" s="160" t="s">
        <v>133</v>
      </c>
      <c r="F441" s="35"/>
      <c r="G441" s="36"/>
      <c r="H441" s="154">
        <v>75784470</v>
      </c>
      <c r="I441" s="29" t="s">
        <v>181</v>
      </c>
      <c r="J441" s="192">
        <v>277</v>
      </c>
      <c r="K441" s="29" t="s">
        <v>116</v>
      </c>
      <c r="L441" s="142">
        <f t="shared" si="714"/>
        <v>273590.14440433215</v>
      </c>
      <c r="M441" s="29">
        <f t="shared" si="794"/>
        <v>9.1691492883151274E-2</v>
      </c>
      <c r="P441" s="46"/>
      <c r="Q441" s="46"/>
      <c r="R441" s="46"/>
    </row>
    <row r="442" spans="2:18" ht="13.5" customHeight="1">
      <c r="B442" s="295">
        <v>74</v>
      </c>
      <c r="C442" s="296" t="s">
        <v>35</v>
      </c>
      <c r="D442" s="299">
        <f>VLOOKUP(C442,'市区町村別_在宅(医科)'!$C$7:$BO$80,65,0)</f>
        <v>1391</v>
      </c>
      <c r="E442" s="130">
        <v>1</v>
      </c>
      <c r="F442" s="133" t="s">
        <v>239</v>
      </c>
      <c r="G442" s="136" t="s">
        <v>245</v>
      </c>
      <c r="H442" s="215">
        <v>2910231</v>
      </c>
      <c r="I442" s="27">
        <f t="shared" ref="I442" si="801">IFERROR(H442/H447,"-")</f>
        <v>8.564692137000654E-2</v>
      </c>
      <c r="J442" s="139">
        <v>70</v>
      </c>
      <c r="K442" s="27">
        <f t="shared" ref="K442" si="802">IFERROR(J442/J447,"-")</f>
        <v>0.57851239669421484</v>
      </c>
      <c r="L442" s="139">
        <f t="shared" si="714"/>
        <v>41574.728571428568</v>
      </c>
      <c r="M442" s="27">
        <f>IFERROR(J442/$R$77,0)</f>
        <v>5.0323508267433502E-2</v>
      </c>
      <c r="P442" s="46"/>
      <c r="Q442" s="46"/>
      <c r="R442" s="46"/>
    </row>
    <row r="443" spans="2:18" ht="13.5" customHeight="1">
      <c r="B443" s="269"/>
      <c r="C443" s="297"/>
      <c r="D443" s="293"/>
      <c r="E443" s="131">
        <v>2</v>
      </c>
      <c r="F443" s="134" t="s">
        <v>237</v>
      </c>
      <c r="G443" s="32" t="s">
        <v>243</v>
      </c>
      <c r="H443" s="152">
        <v>3378500</v>
      </c>
      <c r="I443" s="28">
        <f t="shared" ref="I443" si="803">IFERROR(H443/H447,"-")</f>
        <v>9.9427888661954011E-2</v>
      </c>
      <c r="J443" s="140">
        <v>70</v>
      </c>
      <c r="K443" s="28">
        <f t="shared" ref="K443" si="804">IFERROR(J443/J447,"-")</f>
        <v>0.57851239669421484</v>
      </c>
      <c r="L443" s="140">
        <f t="shared" si="714"/>
        <v>48264.285714285717</v>
      </c>
      <c r="M443" s="28">
        <f t="shared" ref="M443:M447" si="805">IFERROR(J443/$R$77,0)</f>
        <v>5.0323508267433502E-2</v>
      </c>
      <c r="P443" s="46"/>
      <c r="Q443" s="46"/>
      <c r="R443" s="46"/>
    </row>
    <row r="444" spans="2:18" ht="13.5" customHeight="1">
      <c r="B444" s="269"/>
      <c r="C444" s="297"/>
      <c r="D444" s="293"/>
      <c r="E444" s="131">
        <v>3</v>
      </c>
      <c r="F444" s="134" t="s">
        <v>238</v>
      </c>
      <c r="G444" s="33" t="s">
        <v>244</v>
      </c>
      <c r="H444" s="152">
        <v>3176350</v>
      </c>
      <c r="I444" s="28">
        <f t="shared" ref="I444" si="806">IFERROR(H444/H447,"-")</f>
        <v>9.3478695915760732E-2</v>
      </c>
      <c r="J444" s="140">
        <v>59</v>
      </c>
      <c r="K444" s="28">
        <f t="shared" ref="K444" si="807">IFERROR(J444/J447,"-")</f>
        <v>0.48760330578512395</v>
      </c>
      <c r="L444" s="140">
        <f t="shared" si="714"/>
        <v>53836.4406779661</v>
      </c>
      <c r="M444" s="28">
        <f t="shared" si="805"/>
        <v>4.2415528396836807E-2</v>
      </c>
      <c r="P444" s="46"/>
      <c r="Q444" s="46"/>
      <c r="R444" s="46"/>
    </row>
    <row r="445" spans="2:18" ht="13.5" customHeight="1">
      <c r="B445" s="269"/>
      <c r="C445" s="297"/>
      <c r="D445" s="293"/>
      <c r="E445" s="131">
        <v>4</v>
      </c>
      <c r="F445" s="134" t="s">
        <v>242</v>
      </c>
      <c r="G445" s="33" t="s">
        <v>248</v>
      </c>
      <c r="H445" s="152">
        <v>2261322</v>
      </c>
      <c r="I445" s="28">
        <f t="shared" ref="I445" si="808">IFERROR(H445/H447,"-")</f>
        <v>6.6549791932759256E-2</v>
      </c>
      <c r="J445" s="140">
        <v>45</v>
      </c>
      <c r="K445" s="28">
        <f t="shared" ref="K445" si="809">IFERROR(J445/J447,"-")</f>
        <v>0.37190082644628097</v>
      </c>
      <c r="L445" s="140">
        <f t="shared" si="714"/>
        <v>50251.6</v>
      </c>
      <c r="M445" s="28">
        <f t="shared" si="805"/>
        <v>3.235082674335011E-2</v>
      </c>
      <c r="P445" s="46"/>
      <c r="Q445" s="46"/>
      <c r="R445" s="46"/>
    </row>
    <row r="446" spans="2:18" ht="13.5" customHeight="1">
      <c r="B446" s="269"/>
      <c r="C446" s="297"/>
      <c r="D446" s="293"/>
      <c r="E446" s="132">
        <v>5</v>
      </c>
      <c r="F446" s="135" t="s">
        <v>263</v>
      </c>
      <c r="G446" s="34" t="s">
        <v>264</v>
      </c>
      <c r="H446" s="153">
        <v>993346</v>
      </c>
      <c r="I446" s="45">
        <f t="shared" ref="I446" si="810">IFERROR(H446/H447,"-")</f>
        <v>2.9233771049518239E-2</v>
      </c>
      <c r="J446" s="141">
        <v>36</v>
      </c>
      <c r="K446" s="45">
        <f t="shared" ref="K446" si="811">IFERROR(J446/J447,"-")</f>
        <v>0.2975206611570248</v>
      </c>
      <c r="L446" s="141">
        <f t="shared" si="714"/>
        <v>27592.944444444445</v>
      </c>
      <c r="M446" s="45">
        <f t="shared" si="805"/>
        <v>2.5880661394680086E-2</v>
      </c>
      <c r="P446" s="46"/>
      <c r="Q446" s="46"/>
      <c r="R446" s="46"/>
    </row>
    <row r="447" spans="2:18" ht="13.5" customHeight="1" thickBot="1">
      <c r="B447" s="269"/>
      <c r="C447" s="297"/>
      <c r="D447" s="294"/>
      <c r="E447" s="160" t="s">
        <v>133</v>
      </c>
      <c r="F447" s="35"/>
      <c r="G447" s="36"/>
      <c r="H447" s="216">
        <v>33979400</v>
      </c>
      <c r="I447" s="30" t="s">
        <v>181</v>
      </c>
      <c r="J447" s="178">
        <v>121</v>
      </c>
      <c r="K447" s="30" t="s">
        <v>116</v>
      </c>
      <c r="L447" s="129">
        <f t="shared" si="714"/>
        <v>280821.48760330578</v>
      </c>
      <c r="M447" s="30">
        <f t="shared" si="805"/>
        <v>8.6987778576563618E-2</v>
      </c>
      <c r="P447" s="46"/>
      <c r="Q447" s="46"/>
      <c r="R447" s="46"/>
    </row>
    <row r="448" spans="2:18" ht="13.5" customHeight="1" thickTop="1">
      <c r="B448" s="286" t="s">
        <v>113</v>
      </c>
      <c r="C448" s="287"/>
      <c r="D448" s="307">
        <f>'地区別_在宅(医科)'!BO15</f>
        <v>1303145</v>
      </c>
      <c r="E448" s="145">
        <v>1</v>
      </c>
      <c r="F448" s="148" t="str">
        <f>'地区別_在宅患者の疾病傾向(患者数)'!F52</f>
        <v>1113</v>
      </c>
      <c r="G448" s="151" t="str">
        <f>'地区別_在宅患者の疾病傾向(患者数)'!G52</f>
        <v>その他の消化器系の疾患</v>
      </c>
      <c r="H448" s="155">
        <f>'地区別_在宅患者の疾病傾向(患者数)'!H52</f>
        <v>6855085791</v>
      </c>
      <c r="I448" s="167">
        <f>'地区別_在宅患者の疾病傾向(患者数)'!I52</f>
        <v>0.15003147043062356</v>
      </c>
      <c r="J448" s="155">
        <f>'地区別_在宅患者の疾病傾向(患者数)'!J52</f>
        <v>108437</v>
      </c>
      <c r="K448" s="167">
        <f>'地区別_在宅患者の疾病傾向(患者数)'!K52</f>
        <v>0.69998644400405385</v>
      </c>
      <c r="L448" s="155">
        <f>'地区別_在宅患者の疾病傾向(患者数)'!L52</f>
        <v>63217.220976235047</v>
      </c>
      <c r="M448" s="167">
        <f>'地区別_在宅患者の疾病傾向(患者数)'!M52</f>
        <v>8.3211768452474591E-2</v>
      </c>
      <c r="P448" s="46"/>
      <c r="Q448" s="46"/>
      <c r="R448" s="46"/>
    </row>
    <row r="449" spans="2:18" ht="13.5" customHeight="1">
      <c r="B449" s="288"/>
      <c r="C449" s="289"/>
      <c r="D449" s="311"/>
      <c r="E449" s="131">
        <v>2</v>
      </c>
      <c r="F449" s="134" t="str">
        <f>'地区別_在宅患者の疾病傾向(患者数)'!F53</f>
        <v>0901</v>
      </c>
      <c r="G449" s="32" t="str">
        <f>'地区別_在宅患者の疾病傾向(患者数)'!G53</f>
        <v>高血圧性疾患</v>
      </c>
      <c r="H449" s="152">
        <f>'地区別_在宅患者の疾病傾向(患者数)'!H53</f>
        <v>4051946739</v>
      </c>
      <c r="I449" s="168">
        <f>'地区別_在宅患者の疾病傾向(患者数)'!I53</f>
        <v>8.8681534541387344E-2</v>
      </c>
      <c r="J449" s="152">
        <f>'地区別_在宅患者の疾病傾向(患者数)'!J53</f>
        <v>93225</v>
      </c>
      <c r="K449" s="168">
        <f>'地区別_在宅患者の疾病傾向(患者数)'!K53</f>
        <v>0.60178939146488675</v>
      </c>
      <c r="L449" s="152">
        <f>'地区別_在宅患者の疾病傾向(患者数)'!L53</f>
        <v>43464.164537409495</v>
      </c>
      <c r="M449" s="168">
        <f>'地区別_在宅患者の疾病傾向(患者数)'!M53</f>
        <v>7.1538470392780537E-2</v>
      </c>
      <c r="P449" s="46"/>
      <c r="Q449" s="46"/>
      <c r="R449" s="46"/>
    </row>
    <row r="450" spans="2:18" ht="13.5" customHeight="1">
      <c r="B450" s="288"/>
      <c r="C450" s="289"/>
      <c r="D450" s="311"/>
      <c r="E450" s="131">
        <v>3</v>
      </c>
      <c r="F450" s="134" t="str">
        <f>'地区別_在宅患者の疾病傾向(患者数)'!F54</f>
        <v>0903</v>
      </c>
      <c r="G450" s="33" t="str">
        <f>'地区別_在宅患者の疾病傾向(患者数)'!G54</f>
        <v>その他の心疾患</v>
      </c>
      <c r="H450" s="152">
        <f>'地区別_在宅患者の疾病傾向(患者数)'!H54</f>
        <v>6661947465</v>
      </c>
      <c r="I450" s="168">
        <f>'地区別_在宅患者の疾病傾向(患者数)'!I54</f>
        <v>0.14580441508372585</v>
      </c>
      <c r="J450" s="152">
        <f>'地区別_在宅患者の疾病傾向(患者数)'!J54</f>
        <v>73461</v>
      </c>
      <c r="K450" s="168">
        <f>'地区別_在宅患者の疾病傾向(患者数)'!K54</f>
        <v>0.47420810390348128</v>
      </c>
      <c r="L450" s="152">
        <f>'地区別_在宅患者の疾病傾向(患者数)'!L54</f>
        <v>90686.860579082771</v>
      </c>
      <c r="M450" s="168">
        <f>'地区別_在宅患者の疾病傾向(患者数)'!M54</f>
        <v>5.6372084457216962E-2</v>
      </c>
      <c r="P450" s="46"/>
      <c r="Q450" s="46"/>
      <c r="R450" s="46"/>
    </row>
    <row r="451" spans="2:18" ht="39" customHeight="1">
      <c r="B451" s="288"/>
      <c r="C451" s="289"/>
      <c r="D451" s="311"/>
      <c r="E451" s="131">
        <v>4</v>
      </c>
      <c r="F451" s="134" t="str">
        <f>'地区別_在宅患者の疾病傾向(患者数)'!F55</f>
        <v>1800</v>
      </c>
      <c r="G451" s="33" t="str">
        <f>'地区別_在宅患者の疾病傾向(患者数)'!G55</f>
        <v>症状，徴候及び異常臨床所見・異常検査所見で他に分類されないもの</v>
      </c>
      <c r="H451" s="152">
        <f>'地区別_在宅患者の疾病傾向(患者数)'!H55</f>
        <v>2233494806</v>
      </c>
      <c r="I451" s="168">
        <f>'地区別_在宅患者の疾病傾向(患者数)'!I55</f>
        <v>4.8882613603944074E-2</v>
      </c>
      <c r="J451" s="152">
        <f>'地区別_在宅患者の疾病傾向(患者数)'!J55</f>
        <v>62174</v>
      </c>
      <c r="K451" s="168">
        <f>'地区別_在宅患者の疾病傾向(患者数)'!K55</f>
        <v>0.40134785331121337</v>
      </c>
      <c r="L451" s="152">
        <f>'地区別_在宅患者の疾病傾向(患者数)'!L55</f>
        <v>35923.292791198895</v>
      </c>
      <c r="M451" s="168">
        <f>'地区別_在宅患者の疾病傾向(患者数)'!M55</f>
        <v>4.7710730578715339E-2</v>
      </c>
      <c r="P451" s="46"/>
      <c r="Q451" s="46"/>
      <c r="R451" s="46"/>
    </row>
    <row r="452" spans="2:18" ht="13.5" customHeight="1">
      <c r="B452" s="288"/>
      <c r="C452" s="289"/>
      <c r="D452" s="311"/>
      <c r="E452" s="132">
        <v>5</v>
      </c>
      <c r="F452" s="135" t="str">
        <f>'地区別_在宅患者の疾病傾向(患者数)'!F56</f>
        <v>0402</v>
      </c>
      <c r="G452" s="34" t="str">
        <f>'地区別_在宅患者の疾病傾向(患者数)'!G56</f>
        <v>糖尿病</v>
      </c>
      <c r="H452" s="153">
        <f>'地区別_在宅患者の疾病傾向(患者数)'!H56</f>
        <v>3302031745</v>
      </c>
      <c r="I452" s="169">
        <f>'地区別_在宅患者の疾病傾向(患者数)'!I56</f>
        <v>7.2268778716287813E-2</v>
      </c>
      <c r="J452" s="153">
        <f>'地区別_在宅患者の疾病傾向(患者数)'!J56</f>
        <v>60218</v>
      </c>
      <c r="K452" s="169">
        <f>'地区別_在宅患者の疾病傾向(患者数)'!K56</f>
        <v>0.38872141137283506</v>
      </c>
      <c r="L452" s="153">
        <f>'地区別_在宅患者の疾病傾向(患者数)'!L56</f>
        <v>54834.629927928523</v>
      </c>
      <c r="M452" s="169">
        <f>'地区別_在宅患者の疾病傾向(患者数)'!M56</f>
        <v>4.6209746421158042E-2</v>
      </c>
      <c r="P452" s="46"/>
      <c r="Q452" s="46"/>
      <c r="R452" s="46"/>
    </row>
    <row r="453" spans="2:18" ht="13.5" customHeight="1">
      <c r="B453" s="290"/>
      <c r="C453" s="291"/>
      <c r="D453" s="311"/>
      <c r="E453" s="160" t="s">
        <v>133</v>
      </c>
      <c r="F453" s="35"/>
      <c r="G453" s="36"/>
      <c r="H453" s="154">
        <f>'地区別_在宅患者の疾病傾向(医療費)'!H57</f>
        <v>45690985840</v>
      </c>
      <c r="I453" s="154" t="str">
        <f>'地区別_在宅患者の疾病傾向(医療費)'!I57</f>
        <v>-</v>
      </c>
      <c r="J453" s="154">
        <f>'地区別_在宅患者の疾病傾向(医療費)'!J57</f>
        <v>154913</v>
      </c>
      <c r="K453" s="154" t="str">
        <f>'地区別_在宅患者の疾病傾向(医療費)'!K57</f>
        <v>-</v>
      </c>
      <c r="L453" s="192">
        <f>'地区別_在宅(医科)'!BV15</f>
        <v>294946.10420042218</v>
      </c>
      <c r="M453" s="29">
        <f>'地区別_在宅(医科)'!BR15</f>
        <v>0.11887625705504759</v>
      </c>
      <c r="P453" s="46"/>
      <c r="Q453" s="46"/>
      <c r="R453" s="46"/>
    </row>
    <row r="454" spans="2:18">
      <c r="D454" s="312"/>
      <c r="M454" s="18"/>
      <c r="P454" s="46"/>
      <c r="Q454" s="46"/>
      <c r="R454" s="46"/>
    </row>
    <row r="455" spans="2:18">
      <c r="D455" s="313"/>
      <c r="M455" s="18"/>
      <c r="P455" s="46"/>
      <c r="Q455" s="46"/>
      <c r="R455" s="46"/>
    </row>
    <row r="456" spans="2:18">
      <c r="D456" s="313"/>
      <c r="M456" s="18"/>
      <c r="P456" s="46"/>
      <c r="Q456" s="46"/>
      <c r="R456" s="46"/>
    </row>
    <row r="457" spans="2:18">
      <c r="D457" s="313"/>
      <c r="M457" s="18"/>
      <c r="P457" s="46"/>
      <c r="Q457" s="46"/>
      <c r="R457" s="46"/>
    </row>
    <row r="458" spans="2:18">
      <c r="D458" s="313"/>
      <c r="M458" s="18"/>
      <c r="P458" s="46"/>
      <c r="Q458" s="46"/>
      <c r="R458" s="46"/>
    </row>
    <row r="459" spans="2:18">
      <c r="D459" s="313"/>
      <c r="M459" s="18"/>
      <c r="P459" s="46"/>
      <c r="Q459" s="46"/>
      <c r="R459" s="46"/>
    </row>
    <row r="460" spans="2:18">
      <c r="D460" s="309"/>
      <c r="M460" s="18"/>
      <c r="P460" s="46"/>
      <c r="Q460" s="46"/>
      <c r="R460" s="46"/>
    </row>
    <row r="461" spans="2:18">
      <c r="D461" s="310"/>
      <c r="M461" s="18"/>
      <c r="P461" s="46"/>
      <c r="Q461" s="46"/>
      <c r="R461" s="46"/>
    </row>
    <row r="462" spans="2:18">
      <c r="D462" s="310"/>
    </row>
    <row r="463" spans="2:18">
      <c r="D463" s="310"/>
    </row>
    <row r="464" spans="2:18">
      <c r="D464" s="310"/>
    </row>
    <row r="465" spans="4:4">
      <c r="D465" s="310"/>
    </row>
  </sheetData>
  <mergeCells count="227">
    <mergeCell ref="B436:B441"/>
    <mergeCell ref="C436:C441"/>
    <mergeCell ref="B442:B447"/>
    <mergeCell ref="C442:C447"/>
    <mergeCell ref="B448:C453"/>
    <mergeCell ref="B418:B423"/>
    <mergeCell ref="C418:C423"/>
    <mergeCell ref="B424:B429"/>
    <mergeCell ref="C424:C429"/>
    <mergeCell ref="B430:B435"/>
    <mergeCell ref="C430:C435"/>
    <mergeCell ref="B400:B405"/>
    <mergeCell ref="C400:C405"/>
    <mergeCell ref="B406:B411"/>
    <mergeCell ref="C406:C411"/>
    <mergeCell ref="B412:B417"/>
    <mergeCell ref="C412:C417"/>
    <mergeCell ref="B382:B387"/>
    <mergeCell ref="C382:C387"/>
    <mergeCell ref="B388:B393"/>
    <mergeCell ref="C388:C393"/>
    <mergeCell ref="B394:B399"/>
    <mergeCell ref="C394:C399"/>
    <mergeCell ref="B364:B369"/>
    <mergeCell ref="C364:C369"/>
    <mergeCell ref="B370:B375"/>
    <mergeCell ref="C370:C375"/>
    <mergeCell ref="B376:B381"/>
    <mergeCell ref="C376:C381"/>
    <mergeCell ref="B346:B351"/>
    <mergeCell ref="C346:C351"/>
    <mergeCell ref="B352:B357"/>
    <mergeCell ref="C352:C357"/>
    <mergeCell ref="B358:B363"/>
    <mergeCell ref="C358:C363"/>
    <mergeCell ref="B328:B333"/>
    <mergeCell ref="C328:C333"/>
    <mergeCell ref="B334:B339"/>
    <mergeCell ref="C334:C339"/>
    <mergeCell ref="B340:B345"/>
    <mergeCell ref="C340:C345"/>
    <mergeCell ref="B310:B315"/>
    <mergeCell ref="C310:C315"/>
    <mergeCell ref="B316:B321"/>
    <mergeCell ref="C316:C321"/>
    <mergeCell ref="B322:B327"/>
    <mergeCell ref="C322:C327"/>
    <mergeCell ref="B292:B297"/>
    <mergeCell ref="C292:C297"/>
    <mergeCell ref="B298:B303"/>
    <mergeCell ref="C298:C303"/>
    <mergeCell ref="B304:B309"/>
    <mergeCell ref="C304:C309"/>
    <mergeCell ref="B274:B279"/>
    <mergeCell ref="C274:C279"/>
    <mergeCell ref="B280:B285"/>
    <mergeCell ref="C280:C285"/>
    <mergeCell ref="B286:B291"/>
    <mergeCell ref="C286:C291"/>
    <mergeCell ref="B256:B261"/>
    <mergeCell ref="C256:C261"/>
    <mergeCell ref="B262:B267"/>
    <mergeCell ref="C262:C267"/>
    <mergeCell ref="B268:B273"/>
    <mergeCell ref="C268:C273"/>
    <mergeCell ref="B238:B243"/>
    <mergeCell ref="C238:C243"/>
    <mergeCell ref="B244:B249"/>
    <mergeCell ref="C244:C249"/>
    <mergeCell ref="B250:B255"/>
    <mergeCell ref="C250:C255"/>
    <mergeCell ref="B220:B225"/>
    <mergeCell ref="C220:C225"/>
    <mergeCell ref="B226:B231"/>
    <mergeCell ref="C226:C231"/>
    <mergeCell ref="B232:B237"/>
    <mergeCell ref="C232:C237"/>
    <mergeCell ref="B202:B207"/>
    <mergeCell ref="C202:C207"/>
    <mergeCell ref="B208:B213"/>
    <mergeCell ref="C208:C213"/>
    <mergeCell ref="B214:B219"/>
    <mergeCell ref="C214:C219"/>
    <mergeCell ref="B184:B189"/>
    <mergeCell ref="C184:C189"/>
    <mergeCell ref="B190:B195"/>
    <mergeCell ref="C190:C195"/>
    <mergeCell ref="B196:B201"/>
    <mergeCell ref="C196:C201"/>
    <mergeCell ref="B166:B171"/>
    <mergeCell ref="C166:C171"/>
    <mergeCell ref="B172:B177"/>
    <mergeCell ref="C172:C177"/>
    <mergeCell ref="B178:B183"/>
    <mergeCell ref="C178:C183"/>
    <mergeCell ref="B148:B153"/>
    <mergeCell ref="C148:C153"/>
    <mergeCell ref="B154:B159"/>
    <mergeCell ref="C154:C159"/>
    <mergeCell ref="B160:B165"/>
    <mergeCell ref="C160:C165"/>
    <mergeCell ref="B130:B135"/>
    <mergeCell ref="C130:C135"/>
    <mergeCell ref="B136:B141"/>
    <mergeCell ref="C136:C141"/>
    <mergeCell ref="B142:B147"/>
    <mergeCell ref="C142:C147"/>
    <mergeCell ref="B112:B117"/>
    <mergeCell ref="C112:C117"/>
    <mergeCell ref="B118:B123"/>
    <mergeCell ref="C118:C123"/>
    <mergeCell ref="B124:B129"/>
    <mergeCell ref="C124:C129"/>
    <mergeCell ref="B94:B99"/>
    <mergeCell ref="C94:C99"/>
    <mergeCell ref="B100:B105"/>
    <mergeCell ref="C100:C105"/>
    <mergeCell ref="B106:B111"/>
    <mergeCell ref="C106:C111"/>
    <mergeCell ref="B76:B81"/>
    <mergeCell ref="C76:C81"/>
    <mergeCell ref="B82:B87"/>
    <mergeCell ref="C82:C87"/>
    <mergeCell ref="B88:B93"/>
    <mergeCell ref="C88:C93"/>
    <mergeCell ref="B58:B63"/>
    <mergeCell ref="C58:C63"/>
    <mergeCell ref="B64:B69"/>
    <mergeCell ref="C64:C69"/>
    <mergeCell ref="B70:B75"/>
    <mergeCell ref="C70:C75"/>
    <mergeCell ref="B46:B51"/>
    <mergeCell ref="C46:C51"/>
    <mergeCell ref="B52:B57"/>
    <mergeCell ref="C52:C57"/>
    <mergeCell ref="B22:B27"/>
    <mergeCell ref="C22:C27"/>
    <mergeCell ref="B28:B33"/>
    <mergeCell ref="C28:C33"/>
    <mergeCell ref="B34:B39"/>
    <mergeCell ref="C34:C39"/>
    <mergeCell ref="F3:G3"/>
    <mergeCell ref="B4:B9"/>
    <mergeCell ref="C4:C9"/>
    <mergeCell ref="B10:B15"/>
    <mergeCell ref="C10:C15"/>
    <mergeCell ref="B16:B21"/>
    <mergeCell ref="C16:C21"/>
    <mergeCell ref="B40:B45"/>
    <mergeCell ref="C40:C45"/>
    <mergeCell ref="D4:D9"/>
    <mergeCell ref="D10:D15"/>
    <mergeCell ref="D16:D21"/>
    <mergeCell ref="D22:D27"/>
    <mergeCell ref="D28:D33"/>
    <mergeCell ref="D34:D39"/>
    <mergeCell ref="D40:D45"/>
    <mergeCell ref="D46:D51"/>
    <mergeCell ref="D52:D57"/>
    <mergeCell ref="D58:D63"/>
    <mergeCell ref="D64:D69"/>
    <mergeCell ref="D70:D75"/>
    <mergeCell ref="D76:D81"/>
    <mergeCell ref="D82:D87"/>
    <mergeCell ref="D88:D93"/>
    <mergeCell ref="D94:D99"/>
    <mergeCell ref="D100:D105"/>
    <mergeCell ref="D106:D111"/>
    <mergeCell ref="D112:D117"/>
    <mergeCell ref="D118:D123"/>
    <mergeCell ref="D124:D129"/>
    <mergeCell ref="D130:D135"/>
    <mergeCell ref="D136:D141"/>
    <mergeCell ref="D142:D147"/>
    <mergeCell ref="D148:D153"/>
    <mergeCell ref="D154:D159"/>
    <mergeCell ref="D160:D165"/>
    <mergeCell ref="D166:D171"/>
    <mergeCell ref="D172:D177"/>
    <mergeCell ref="D178:D183"/>
    <mergeCell ref="D184:D189"/>
    <mergeCell ref="D190:D195"/>
    <mergeCell ref="D196:D201"/>
    <mergeCell ref="D202:D207"/>
    <mergeCell ref="D208:D213"/>
    <mergeCell ref="D214:D219"/>
    <mergeCell ref="D220:D225"/>
    <mergeCell ref="D226:D231"/>
    <mergeCell ref="D232:D237"/>
    <mergeCell ref="D238:D243"/>
    <mergeCell ref="D244:D249"/>
    <mergeCell ref="D250:D255"/>
    <mergeCell ref="D256:D261"/>
    <mergeCell ref="D262:D267"/>
    <mergeCell ref="D268:D273"/>
    <mergeCell ref="D274:D279"/>
    <mergeCell ref="D280:D285"/>
    <mergeCell ref="D286:D291"/>
    <mergeCell ref="D292:D297"/>
    <mergeCell ref="D298:D303"/>
    <mergeCell ref="D304:D309"/>
    <mergeCell ref="D310:D315"/>
    <mergeCell ref="D316:D321"/>
    <mergeCell ref="D322:D327"/>
    <mergeCell ref="D328:D333"/>
    <mergeCell ref="D334:D339"/>
    <mergeCell ref="D340:D345"/>
    <mergeCell ref="D346:D351"/>
    <mergeCell ref="D352:D357"/>
    <mergeCell ref="D358:D363"/>
    <mergeCell ref="D364:D369"/>
    <mergeCell ref="D424:D429"/>
    <mergeCell ref="D430:D435"/>
    <mergeCell ref="D436:D441"/>
    <mergeCell ref="D442:D447"/>
    <mergeCell ref="D448:D453"/>
    <mergeCell ref="D454:D459"/>
    <mergeCell ref="D460:D465"/>
    <mergeCell ref="D370:D375"/>
    <mergeCell ref="D376:D381"/>
    <mergeCell ref="D382:D387"/>
    <mergeCell ref="D388:D393"/>
    <mergeCell ref="D394:D399"/>
    <mergeCell ref="D400:D405"/>
    <mergeCell ref="D406:D411"/>
    <mergeCell ref="D412:D417"/>
    <mergeCell ref="D418:D423"/>
  </mergeCells>
  <phoneticPr fontId="3"/>
  <pageMargins left="0.39370078740157483" right="0.47244094488188981" top="0.43307086614173229" bottom="0.31496062992125984" header="0.31496062992125984" footer="0.19685039370078741"/>
  <pageSetup paperSize="9" scale="66" orientation="portrait" r:id="rId1"/>
  <headerFooter>
    <oddHeader>&amp;R&amp;"ＭＳ 明朝,標準"&amp;12 2-17.在宅医療に係る分析</oddHeader>
  </headerFooter>
  <rowBreaks count="6" manualBreakCount="6">
    <brk id="69" max="16383" man="1"/>
    <brk id="135" max="16383" man="1"/>
    <brk id="201" max="12" man="1"/>
    <brk id="267" max="12" man="1"/>
    <brk id="333" max="12" man="1"/>
    <brk id="399" max="12" man="1"/>
  </rowBreaks>
  <ignoredErrors>
    <ignoredError sqref="D4 I4:I8 K4:M8 L9:M9 D10 I10:I14 K10:M14 L15:M15 D16 I16:I20 K16:M20 L21:M21 D22 I22:I26 K22:M26 L27:M27 D28 I28:I32 K28:M32 L33:M33 D34 I34:I38 K34:M38 L39:M39 D40 I40:I44 K40:M44 L45:M45 D46 I46:I50 K46:M50 L51:M51 D52 I52:I56 K52:M56 L57:M57 D58 I58:I62 K58:M62 L63:M63 D64 I64:I68 K64:M68 L69:M69 D70 I70:I74 K70:M74 L75:M75 D76 I76:I80 K76:M78 R78 K79:M80 L81:M81 D82 I82:I86 K82:M86 L87:M87 D88 I88:I92 K88:M92 L93:M93 D94 I94:I98 K94:M98 L99:M99 D100 I100:I104 K100:M104 L105:M105 D106 I106:I110 K106:M110 L111:M111 D112 I112:I116 K112:M116 L117:M117 D118 I118:I122 K118:M122 L123:M123 D124 I124:I128 K124:M128 L129:M129 D130 I130:I134 K130:M134 L135:M135 D136 I136:I140 K136:M140 L141:M141 D142 I142:I146 K142:M146 L147:M147 D148 I148:I152 K148:M152 L153:M153 D154 I154:I158 K154:M158 L159:M159 D160 I160:I164 K160:M164 L165:M165 D166 I166:I170 K166:M170 L171:M171 D172 I172:I176 K172:M176 L177:M177 D178 I178:I182 K178:M182 L183:M183 D184 I184:I188 K184:M188 L189:M189 D190 I190:I194 K190:M194 L195:M195 D196 I196:I200 K196:M200 L201:M201 D202 I202:I206 K202:M206 L207:M207 D208 I208:I212 K208:M212 L213:M213 D214 I214:I218 K214:M218 L219:M219 D220 I220:I224 K220:M224 L225:M225 D226 I226:I230 K226:M230 L231:M231 D232 I232:I236 K232:M236 L237:M237 D238 I238:I242 K238:M242 L243:M243 D244 I244:I248 K244:M248 L249:M249 D250 I250:I254 K250:M254 L255:M255 D256 I256:I260 K256:M260 L261:M261 D262 I262:I266 K262:M266 L267:M267 D268 I268:I272 K268:M272 L273:M273 D274 I274:I278 K274:M278 L279:M279 D280 I280:I284 K280:M284 L285:M285 D286 I286:I290 K286:M290 L291:M291 D292 I292:I296 K292:M296 L297:M297 D298 I298:I302 K298:M302 L303:M303 D304 I304:I308 K304:M308 L309:M309 D310 I310:I314 K310:M314 L315:M315 D316 I316:I320 K316:M320 L321:M321 D322 I322:I326 K322:M326 L327:M327 D328 I328:I332 K328:M332 L333:M333 D334 I334:I338 K334:M338 L339:M339 D340 I340:I344 K340:M344 L345:M345 D346 I346:I350 K346:M350 L351:M351 D352 I352:I356 K352:M356 L357:M357 D358 I358:I362 K358:M362 L363:M363 D364 I364:I368 K364:M368 L369:M369 D370 I370:I374 K370:M374 L375:M375 D376 I376:I380 K376:M380 L381:M381 D382 I382:I386 K382:M386 L387:M387 D388 I388:I392 K388:M392 L393:M393 D394 I394:I398 K394:M398 L399:M399 D400 I400:I404 K400:M404 L405:M405 D406 I406:I410 K406:M410 L411:M411 D412 I412:I416 K412:M416 L417:M417 D418 I418:I422 K418:M422 L423:M423 D424 I424:I428 K424:M428 L429:M429 D430 I430:I434 K430:M434 L435:M435 D436 I436:I440 K436:M440 L441:M441 D442 I442:I446 K442:M446 L447:M447 D448 F448:H448 J448:J453 F449:H452 H453" emptyCellReference="1"/>
    <ignoredError sqref="F4:F8 F10:F14 F16:F20 F22:F26 F28:F32 F34:F38 F40:F44 F46:F50 F52:F56 F58:F62 F64:F68 F70:F74 F76:F80 F82:F86 F88:F92 F94:F98 F100:F104 F106:F110 F112:F116 F118:F122 F124:F128 F130:F134 F136:F140 F142:F146 F148:F152 F154:F158 F160:F164 F166:F170 F172:F176 F178:F182 F184:F188 F190:F194 F196:F200 F202:F206 F208:F212 F214:F218 F220:F224 F226:F230 F232:F236 F238:F242 F244:F248 F250:F254 F256:F260 F262:F266 F268:F272 F274:F278 F280:F284 F286:F290 F292:F296 F298:F302 F304:F308 F310:F314 F316:F320 F322:F326 F328:F332 F334:F338 F340:F344 F346:F350 F352:F356 F358:F362 F364:F368 F370:F374 F376:F380 F382:F386 F388:F392 F394:F398 F400:F404 F406:F410 F412:F416 F418:F422 F424:F428 F430:F434 F436:F440 F442:F446"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dimension ref="B1:Q58"/>
  <sheetViews>
    <sheetView showGridLines="0" zoomScaleNormal="100" zoomScaleSheetLayoutView="100" workbookViewId="0"/>
  </sheetViews>
  <sheetFormatPr defaultColWidth="9" defaultRowHeight="13.5"/>
  <cols>
    <col min="1" max="1" width="4.625" style="18" customWidth="1"/>
    <col min="2" max="2" width="3.625" style="18" customWidth="1"/>
    <col min="3" max="3" width="12.125" style="18" customWidth="1"/>
    <col min="4" max="4" width="10.625" style="7" customWidth="1"/>
    <col min="5" max="5" width="4.625" style="18" customWidth="1"/>
    <col min="6" max="6" width="5.625" style="18" customWidth="1"/>
    <col min="7" max="7" width="23.25" style="18" bestFit="1" customWidth="1"/>
    <col min="8" max="8" width="16" style="18" customWidth="1"/>
    <col min="9" max="12" width="12.375" style="18" customWidth="1"/>
    <col min="13" max="13" width="12.375" style="7" customWidth="1"/>
    <col min="14" max="15" width="9" style="18"/>
    <col min="16" max="16" width="15" style="11" customWidth="1"/>
    <col min="17" max="17" width="12.5" style="11" customWidth="1"/>
    <col min="18" max="16384" width="9" style="18"/>
  </cols>
  <sheetData>
    <row r="1" spans="2:17" s="7" customFormat="1" ht="16.5" customHeight="1">
      <c r="B1" s="19" t="s">
        <v>233</v>
      </c>
      <c r="C1" s="86"/>
      <c r="D1" s="86"/>
      <c r="P1" s="11"/>
      <c r="Q1" s="11"/>
    </row>
    <row r="2" spans="2:17" s="7" customFormat="1" ht="16.5" customHeight="1">
      <c r="B2" s="19" t="s">
        <v>174</v>
      </c>
      <c r="C2" s="86"/>
      <c r="D2" s="86"/>
      <c r="F2" s="7" t="s">
        <v>151</v>
      </c>
      <c r="P2" s="7" t="s">
        <v>154</v>
      </c>
      <c r="Q2" s="11"/>
    </row>
    <row r="3" spans="2:17" s="7" customFormat="1" ht="45">
      <c r="B3" s="12"/>
      <c r="C3" s="85" t="s">
        <v>74</v>
      </c>
      <c r="D3" s="54" t="s">
        <v>153</v>
      </c>
      <c r="E3" s="13" t="s">
        <v>83</v>
      </c>
      <c r="F3" s="301" t="s">
        <v>85</v>
      </c>
      <c r="G3" s="285"/>
      <c r="H3" s="14" t="s">
        <v>141</v>
      </c>
      <c r="I3" s="60" t="s">
        <v>150</v>
      </c>
      <c r="J3" s="15" t="s">
        <v>86</v>
      </c>
      <c r="K3" s="60" t="s">
        <v>180</v>
      </c>
      <c r="L3" s="44" t="s">
        <v>140</v>
      </c>
      <c r="M3" s="44" t="s">
        <v>152</v>
      </c>
      <c r="P3" s="106" t="s">
        <v>74</v>
      </c>
      <c r="Q3" s="103" t="s">
        <v>155</v>
      </c>
    </row>
    <row r="4" spans="2:17" ht="13.5" customHeight="1">
      <c r="B4" s="295">
        <v>1</v>
      </c>
      <c r="C4" s="296" t="s">
        <v>111</v>
      </c>
      <c r="D4" s="299">
        <f>VLOOKUP(C4,'地区別_在宅(医科)'!$C$7:$BO$14,65,0)</f>
        <v>154242</v>
      </c>
      <c r="E4" s="130">
        <v>1</v>
      </c>
      <c r="F4" s="133" t="s">
        <v>254</v>
      </c>
      <c r="G4" s="136" t="s">
        <v>260</v>
      </c>
      <c r="H4" s="215">
        <v>215811925</v>
      </c>
      <c r="I4" s="27">
        <f>IFERROR(H4/H9,"-")</f>
        <v>3.6690466696397334E-2</v>
      </c>
      <c r="J4" s="139">
        <v>1149</v>
      </c>
      <c r="K4" s="27">
        <f>IFERROR(J4/J9,"-")</f>
        <v>5.6141893872764588E-2</v>
      </c>
      <c r="L4" s="139">
        <f>IFERROR(H4/J4,"-")</f>
        <v>187825.87032201915</v>
      </c>
      <c r="M4" s="97">
        <f>IFERROR(J4/$Q$4,0)</f>
        <v>7.4493328665344071E-3</v>
      </c>
      <c r="P4" s="47" t="s">
        <v>156</v>
      </c>
      <c r="Q4" s="121">
        <f>'地区別_在宅(医科)'!BO7</f>
        <v>154242</v>
      </c>
    </row>
    <row r="5" spans="2:17" ht="13.5" customHeight="1">
      <c r="B5" s="269"/>
      <c r="C5" s="297"/>
      <c r="D5" s="293"/>
      <c r="E5" s="131">
        <v>2</v>
      </c>
      <c r="F5" s="134" t="s">
        <v>265</v>
      </c>
      <c r="G5" s="32" t="s">
        <v>272</v>
      </c>
      <c r="H5" s="152">
        <v>7199781</v>
      </c>
      <c r="I5" s="28">
        <f>IFERROR(H5/H9,"-")</f>
        <v>1.2240441532684271E-3</v>
      </c>
      <c r="J5" s="140">
        <v>42</v>
      </c>
      <c r="K5" s="28">
        <f>IFERROR(J5/J9,"-")</f>
        <v>2.0521841102316037E-3</v>
      </c>
      <c r="L5" s="140">
        <f t="shared" ref="L5:L56" si="0">IFERROR(H5/J5,"-")</f>
        <v>171423.35714285713</v>
      </c>
      <c r="M5" s="98">
        <f t="shared" ref="M5:M9" si="1">IFERROR(J5/$Q$4,0)</f>
        <v>2.7229937371144047E-4</v>
      </c>
      <c r="P5" s="47" t="s">
        <v>157</v>
      </c>
      <c r="Q5" s="121">
        <f>'地区別_在宅(医科)'!BO8</f>
        <v>115907</v>
      </c>
    </row>
    <row r="6" spans="2:17" ht="13.5" customHeight="1">
      <c r="B6" s="269"/>
      <c r="C6" s="297"/>
      <c r="D6" s="293"/>
      <c r="E6" s="131">
        <v>3</v>
      </c>
      <c r="F6" s="134" t="s">
        <v>252</v>
      </c>
      <c r="G6" s="33" t="s">
        <v>258</v>
      </c>
      <c r="H6" s="152">
        <v>233783386</v>
      </c>
      <c r="I6" s="28">
        <f>IFERROR(H6/H9,"-")</f>
        <v>3.974581820816437E-2</v>
      </c>
      <c r="J6" s="140">
        <v>2004</v>
      </c>
      <c r="K6" s="28">
        <f>IFERROR(J6/J9,"-")</f>
        <v>9.7918498973907947E-2</v>
      </c>
      <c r="L6" s="140">
        <f t="shared" si="0"/>
        <v>116658.37624750499</v>
      </c>
      <c r="M6" s="98">
        <f t="shared" si="1"/>
        <v>1.2992570117088731E-2</v>
      </c>
      <c r="P6" s="47" t="s">
        <v>158</v>
      </c>
      <c r="Q6" s="121">
        <f>'地区別_在宅(医科)'!BO9</f>
        <v>184329</v>
      </c>
    </row>
    <row r="7" spans="2:17" ht="13.5" customHeight="1">
      <c r="B7" s="269"/>
      <c r="C7" s="297"/>
      <c r="D7" s="293"/>
      <c r="E7" s="131">
        <v>4</v>
      </c>
      <c r="F7" s="134" t="s">
        <v>253</v>
      </c>
      <c r="G7" s="33" t="s">
        <v>259</v>
      </c>
      <c r="H7" s="152">
        <v>300048825</v>
      </c>
      <c r="I7" s="28">
        <f>IFERROR(H7/H9,"-")</f>
        <v>5.1011691874560006E-2</v>
      </c>
      <c r="J7" s="140">
        <v>2648</v>
      </c>
      <c r="K7" s="28">
        <f>IFERROR(J7/J9,"-")</f>
        <v>0.1293853219974592</v>
      </c>
      <c r="L7" s="140">
        <f t="shared" si="0"/>
        <v>113311.48980362537</v>
      </c>
      <c r="M7" s="98">
        <f t="shared" si="1"/>
        <v>1.716782718066415E-2</v>
      </c>
      <c r="P7" s="47" t="s">
        <v>159</v>
      </c>
      <c r="Q7" s="121">
        <f>'地区別_在宅(医科)'!BO10</f>
        <v>130081</v>
      </c>
    </row>
    <row r="8" spans="2:17" ht="13.5" customHeight="1">
      <c r="B8" s="269"/>
      <c r="C8" s="297"/>
      <c r="D8" s="293"/>
      <c r="E8" s="132">
        <v>5</v>
      </c>
      <c r="F8" s="135" t="s">
        <v>266</v>
      </c>
      <c r="G8" s="34" t="s">
        <v>273</v>
      </c>
      <c r="H8" s="153">
        <v>224537762</v>
      </c>
      <c r="I8" s="45">
        <f>IFERROR(H8/H9,"-")</f>
        <v>3.8173957619555041E-2</v>
      </c>
      <c r="J8" s="141">
        <v>2160</v>
      </c>
      <c r="K8" s="45">
        <f>IFERROR(J8/J9,"-")</f>
        <v>0.10554089709762533</v>
      </c>
      <c r="L8" s="141">
        <f t="shared" si="0"/>
        <v>103952.6675925926</v>
      </c>
      <c r="M8" s="99">
        <f t="shared" si="1"/>
        <v>1.4003967790874081E-2</v>
      </c>
      <c r="P8" s="47" t="s">
        <v>160</v>
      </c>
      <c r="Q8" s="121">
        <f>'地区別_在宅(医科)'!BO11</f>
        <v>105572</v>
      </c>
    </row>
    <row r="9" spans="2:17" ht="13.5" customHeight="1">
      <c r="B9" s="270"/>
      <c r="C9" s="298"/>
      <c r="D9" s="294"/>
      <c r="E9" s="143" t="s">
        <v>133</v>
      </c>
      <c r="F9" s="35"/>
      <c r="G9" s="36"/>
      <c r="H9" s="154">
        <v>5881961840</v>
      </c>
      <c r="I9" s="29" t="s">
        <v>181</v>
      </c>
      <c r="J9" s="192">
        <v>20466</v>
      </c>
      <c r="K9" s="29" t="s">
        <v>124</v>
      </c>
      <c r="L9" s="142">
        <f t="shared" si="0"/>
        <v>287401.63392944395</v>
      </c>
      <c r="M9" s="100">
        <f t="shared" si="1"/>
        <v>0.13268759481853193</v>
      </c>
      <c r="P9" s="47" t="s">
        <v>161</v>
      </c>
      <c r="Q9" s="121">
        <f>'地区別_在宅(医科)'!BO12</f>
        <v>132591</v>
      </c>
    </row>
    <row r="10" spans="2:17" ht="13.5" customHeight="1">
      <c r="B10" s="295">
        <v>2</v>
      </c>
      <c r="C10" s="296" t="s">
        <v>118</v>
      </c>
      <c r="D10" s="299">
        <f>VLOOKUP(C10,'地区別_在宅(医科)'!$C$7:$BO$14,65,0)</f>
        <v>115907</v>
      </c>
      <c r="E10" s="130">
        <v>1</v>
      </c>
      <c r="F10" s="133" t="s">
        <v>254</v>
      </c>
      <c r="G10" s="136" t="s">
        <v>260</v>
      </c>
      <c r="H10" s="215">
        <v>115654035</v>
      </c>
      <c r="I10" s="27">
        <f t="shared" ref="I10" si="2">IFERROR(H10/H15,"-")</f>
        <v>3.1922468342966068E-2</v>
      </c>
      <c r="J10" s="139">
        <v>734</v>
      </c>
      <c r="K10" s="27">
        <f t="shared" ref="K10" si="3">IFERROR(J10/J15,"-")</f>
        <v>5.8101796881184199E-2</v>
      </c>
      <c r="L10" s="139">
        <f t="shared" si="0"/>
        <v>157566.8051771117</v>
      </c>
      <c r="M10" s="97">
        <f>IFERROR(J10/$Q$5,0)</f>
        <v>6.3326632558861843E-3</v>
      </c>
      <c r="P10" s="47" t="s">
        <v>162</v>
      </c>
      <c r="Q10" s="121">
        <f>'地区別_在宅(医科)'!BO13</f>
        <v>134913</v>
      </c>
    </row>
    <row r="11" spans="2:17" ht="13.5" customHeight="1">
      <c r="B11" s="269"/>
      <c r="C11" s="297"/>
      <c r="D11" s="293"/>
      <c r="E11" s="131">
        <v>2</v>
      </c>
      <c r="F11" s="134" t="s">
        <v>252</v>
      </c>
      <c r="G11" s="32" t="s">
        <v>258</v>
      </c>
      <c r="H11" s="152">
        <v>160395456</v>
      </c>
      <c r="I11" s="28">
        <f t="shared" ref="I11" si="4">IFERROR(H11/H15,"-")</f>
        <v>4.4271856719185002E-2</v>
      </c>
      <c r="J11" s="140">
        <v>1128</v>
      </c>
      <c r="K11" s="28">
        <f t="shared" ref="K11" si="5">IFERROR(J11/J15,"-")</f>
        <v>8.9289954880075989E-2</v>
      </c>
      <c r="L11" s="140">
        <f t="shared" si="0"/>
        <v>142194.55319148937</v>
      </c>
      <c r="M11" s="98">
        <f t="shared" ref="M11:M15" si="6">IFERROR(J11/$Q$5,0)</f>
        <v>9.7319402624517926E-3</v>
      </c>
      <c r="P11" s="47" t="s">
        <v>163</v>
      </c>
      <c r="Q11" s="121">
        <f>'地区別_在宅(医科)'!BO14</f>
        <v>367590</v>
      </c>
    </row>
    <row r="12" spans="2:17" ht="13.5" customHeight="1">
      <c r="B12" s="269"/>
      <c r="C12" s="297"/>
      <c r="D12" s="293"/>
      <c r="E12" s="131">
        <v>3</v>
      </c>
      <c r="F12" s="134" t="s">
        <v>266</v>
      </c>
      <c r="G12" s="33" t="s">
        <v>273</v>
      </c>
      <c r="H12" s="152">
        <v>157206104</v>
      </c>
      <c r="I12" s="28">
        <f t="shared" ref="I12" si="7">IFERROR(H12/H15,"-")</f>
        <v>4.3391541663557451E-2</v>
      </c>
      <c r="J12" s="140">
        <v>1395</v>
      </c>
      <c r="K12" s="28">
        <f t="shared" ref="K12" si="8">IFERROR(J12/J15,"-")</f>
        <v>0.11042507717881739</v>
      </c>
      <c r="L12" s="140">
        <f t="shared" si="0"/>
        <v>112692.54767025089</v>
      </c>
      <c r="M12" s="98">
        <f t="shared" si="6"/>
        <v>1.2035511228830011E-2</v>
      </c>
      <c r="P12" s="47" t="s">
        <v>164</v>
      </c>
      <c r="Q12" s="121">
        <f>'地区別_在宅(医科)'!BO15</f>
        <v>1303145</v>
      </c>
    </row>
    <row r="13" spans="2:17" ht="13.5" customHeight="1">
      <c r="B13" s="269"/>
      <c r="C13" s="297"/>
      <c r="D13" s="293"/>
      <c r="E13" s="131">
        <v>4</v>
      </c>
      <c r="F13" s="134" t="s">
        <v>253</v>
      </c>
      <c r="G13" s="33" t="s">
        <v>259</v>
      </c>
      <c r="H13" s="152">
        <v>158352968</v>
      </c>
      <c r="I13" s="28">
        <f t="shared" ref="I13" si="9">IFERROR(H13/H15,"-")</f>
        <v>4.3708095510845937E-2</v>
      </c>
      <c r="J13" s="140">
        <v>1510</v>
      </c>
      <c r="K13" s="28">
        <f t="shared" ref="K13" si="10">IFERROR(J13/J15,"-")</f>
        <v>0.1195282197419457</v>
      </c>
      <c r="L13" s="140">
        <f t="shared" si="0"/>
        <v>104869.51523178809</v>
      </c>
      <c r="M13" s="98">
        <f t="shared" si="6"/>
        <v>1.3027685989629617E-2</v>
      </c>
      <c r="P13" s="46"/>
      <c r="Q13" s="46"/>
    </row>
    <row r="14" spans="2:17" ht="13.5" customHeight="1">
      <c r="B14" s="269"/>
      <c r="C14" s="297"/>
      <c r="D14" s="293"/>
      <c r="E14" s="132">
        <v>5</v>
      </c>
      <c r="F14" s="135" t="s">
        <v>240</v>
      </c>
      <c r="G14" s="34" t="s">
        <v>246</v>
      </c>
      <c r="H14" s="153">
        <v>277960076</v>
      </c>
      <c r="I14" s="45">
        <f t="shared" ref="I14" si="11">IFERROR(H14/H15,"-")</f>
        <v>7.6721678813181426E-2</v>
      </c>
      <c r="J14" s="141">
        <v>2833</v>
      </c>
      <c r="K14" s="45">
        <f t="shared" ref="K14" si="12">IFERROR(J14/J15,"-")</f>
        <v>0.22425393809863056</v>
      </c>
      <c r="L14" s="141">
        <f t="shared" si="0"/>
        <v>98115.099188139779</v>
      </c>
      <c r="M14" s="99">
        <f t="shared" si="6"/>
        <v>2.4442009542132916E-2</v>
      </c>
      <c r="P14" s="46"/>
      <c r="Q14" s="46"/>
    </row>
    <row r="15" spans="2:17" ht="13.5" customHeight="1">
      <c r="B15" s="270"/>
      <c r="C15" s="298"/>
      <c r="D15" s="294"/>
      <c r="E15" s="143" t="s">
        <v>133</v>
      </c>
      <c r="F15" s="35"/>
      <c r="G15" s="36"/>
      <c r="H15" s="154">
        <v>3622966550</v>
      </c>
      <c r="I15" s="29" t="s">
        <v>181</v>
      </c>
      <c r="J15" s="192">
        <v>12633</v>
      </c>
      <c r="K15" s="29" t="s">
        <v>116</v>
      </c>
      <c r="L15" s="142">
        <f t="shared" si="0"/>
        <v>286785.92179213173</v>
      </c>
      <c r="M15" s="100">
        <f t="shared" si="6"/>
        <v>0.1089925543754907</v>
      </c>
      <c r="P15" s="46"/>
      <c r="Q15" s="46"/>
    </row>
    <row r="16" spans="2:17" ht="13.5" customHeight="1">
      <c r="B16" s="295">
        <v>3</v>
      </c>
      <c r="C16" s="296" t="s">
        <v>112</v>
      </c>
      <c r="D16" s="299">
        <f>VLOOKUP(C16,'地区別_在宅(医科)'!$C$7:$BO$14,65,0)</f>
        <v>184329</v>
      </c>
      <c r="E16" s="130">
        <v>1</v>
      </c>
      <c r="F16" s="133" t="s">
        <v>265</v>
      </c>
      <c r="G16" s="136" t="s">
        <v>272</v>
      </c>
      <c r="H16" s="215">
        <v>18704672</v>
      </c>
      <c r="I16" s="27">
        <f t="shared" ref="I16" si="13">IFERROR(H16/H21,"-")</f>
        <v>3.54905145501423E-3</v>
      </c>
      <c r="J16" s="139">
        <v>51</v>
      </c>
      <c r="K16" s="27">
        <f t="shared" ref="K16" si="14">IFERROR(J16/J21,"-")</f>
        <v>2.5817555938037868E-3</v>
      </c>
      <c r="L16" s="139">
        <f t="shared" si="0"/>
        <v>366758.27450980392</v>
      </c>
      <c r="M16" s="97">
        <f>IFERROR(J16/$Q$6,0)</f>
        <v>2.7667919860683887E-4</v>
      </c>
      <c r="P16" s="46"/>
      <c r="Q16" s="46"/>
    </row>
    <row r="17" spans="2:17" ht="13.5" customHeight="1">
      <c r="B17" s="269"/>
      <c r="C17" s="297"/>
      <c r="D17" s="293"/>
      <c r="E17" s="131">
        <v>2</v>
      </c>
      <c r="F17" s="134" t="s">
        <v>254</v>
      </c>
      <c r="G17" s="32" t="s">
        <v>260</v>
      </c>
      <c r="H17" s="152">
        <v>163051779</v>
      </c>
      <c r="I17" s="28">
        <f t="shared" ref="I17" si="15">IFERROR(H17/H21,"-")</f>
        <v>3.0937679821523126E-2</v>
      </c>
      <c r="J17" s="140">
        <v>1100</v>
      </c>
      <c r="K17" s="28">
        <f t="shared" ref="K17" si="16">IFERROR(J17/J21,"-")</f>
        <v>5.5684924572238531E-2</v>
      </c>
      <c r="L17" s="140">
        <f t="shared" si="0"/>
        <v>148228.89000000001</v>
      </c>
      <c r="M17" s="98">
        <f t="shared" ref="M17:M21" si="17">IFERROR(J17/$Q$6,0)</f>
        <v>5.9675905581867209E-3</v>
      </c>
      <c r="P17" s="46"/>
      <c r="Q17" s="46"/>
    </row>
    <row r="18" spans="2:17" ht="13.5" customHeight="1">
      <c r="B18" s="269"/>
      <c r="C18" s="297"/>
      <c r="D18" s="293"/>
      <c r="E18" s="131">
        <v>3</v>
      </c>
      <c r="F18" s="134" t="s">
        <v>252</v>
      </c>
      <c r="G18" s="33" t="s">
        <v>258</v>
      </c>
      <c r="H18" s="152">
        <v>234763488</v>
      </c>
      <c r="I18" s="28">
        <f t="shared" ref="I18" si="18">IFERROR(H18/H21,"-")</f>
        <v>4.4544362962933307E-2</v>
      </c>
      <c r="J18" s="140">
        <v>2164</v>
      </c>
      <c r="K18" s="28">
        <f t="shared" ref="K18" si="19">IFERROR(J18/J21,"-")</f>
        <v>0.10954743343120381</v>
      </c>
      <c r="L18" s="140">
        <f t="shared" si="0"/>
        <v>108485.90018484289</v>
      </c>
      <c r="M18" s="98">
        <f t="shared" si="17"/>
        <v>1.1739878152650967E-2</v>
      </c>
      <c r="P18" s="46"/>
      <c r="Q18" s="46"/>
    </row>
    <row r="19" spans="2:17" ht="13.5" customHeight="1">
      <c r="B19" s="269"/>
      <c r="C19" s="297"/>
      <c r="D19" s="293"/>
      <c r="E19" s="131">
        <v>4</v>
      </c>
      <c r="F19" s="134" t="s">
        <v>266</v>
      </c>
      <c r="G19" s="33" t="s">
        <v>273</v>
      </c>
      <c r="H19" s="152">
        <v>253001016</v>
      </c>
      <c r="I19" s="28">
        <f t="shared" ref="I19" si="20">IFERROR(H19/H21,"-")</f>
        <v>4.8004777841326403E-2</v>
      </c>
      <c r="J19" s="140">
        <v>2432</v>
      </c>
      <c r="K19" s="28">
        <f t="shared" ref="K19" si="21">IFERROR(J19/J21,"-")</f>
        <v>0.1231143059633492</v>
      </c>
      <c r="L19" s="140">
        <f t="shared" si="0"/>
        <v>104030.02302631579</v>
      </c>
      <c r="M19" s="98">
        <f t="shared" si="17"/>
        <v>1.3193800215918277E-2</v>
      </c>
      <c r="P19" s="46"/>
      <c r="Q19" s="46"/>
    </row>
    <row r="20" spans="2:17" ht="13.5" customHeight="1">
      <c r="B20" s="269"/>
      <c r="C20" s="297"/>
      <c r="D20" s="293"/>
      <c r="E20" s="132">
        <v>5</v>
      </c>
      <c r="F20" s="135" t="s">
        <v>253</v>
      </c>
      <c r="G20" s="34" t="s">
        <v>259</v>
      </c>
      <c r="H20" s="153">
        <v>253630008</v>
      </c>
      <c r="I20" s="45">
        <f t="shared" ref="I20" si="22">IFERROR(H20/H21,"-")</f>
        <v>4.8124123691004619E-2</v>
      </c>
      <c r="J20" s="141">
        <v>2491</v>
      </c>
      <c r="K20" s="45">
        <f t="shared" ref="K20" si="23">IFERROR(J20/J21,"-")</f>
        <v>0.12610104282676926</v>
      </c>
      <c r="L20" s="141">
        <f t="shared" si="0"/>
        <v>101818.54997992775</v>
      </c>
      <c r="M20" s="99">
        <f t="shared" si="17"/>
        <v>1.351388007313011E-2</v>
      </c>
      <c r="P20" s="46"/>
      <c r="Q20" s="46"/>
    </row>
    <row r="21" spans="2:17" ht="13.5" customHeight="1">
      <c r="B21" s="270"/>
      <c r="C21" s="298"/>
      <c r="D21" s="294"/>
      <c r="E21" s="143" t="s">
        <v>133</v>
      </c>
      <c r="F21" s="35"/>
      <c r="G21" s="36"/>
      <c r="H21" s="154">
        <v>5270329900</v>
      </c>
      <c r="I21" s="29" t="s">
        <v>181</v>
      </c>
      <c r="J21" s="192">
        <v>19754</v>
      </c>
      <c r="K21" s="29" t="s">
        <v>116</v>
      </c>
      <c r="L21" s="142">
        <f t="shared" si="0"/>
        <v>266798.11177483044</v>
      </c>
      <c r="M21" s="100">
        <f t="shared" si="17"/>
        <v>0.10716707626038226</v>
      </c>
      <c r="P21" s="46"/>
      <c r="Q21" s="46"/>
    </row>
    <row r="22" spans="2:17" ht="13.5" customHeight="1">
      <c r="B22" s="295">
        <v>4</v>
      </c>
      <c r="C22" s="296" t="s">
        <v>119</v>
      </c>
      <c r="D22" s="299">
        <f>VLOOKUP(C22,'地区別_在宅(医科)'!$C$7:$BO$14,65,0)</f>
        <v>130081</v>
      </c>
      <c r="E22" s="130">
        <v>1</v>
      </c>
      <c r="F22" s="133" t="s">
        <v>254</v>
      </c>
      <c r="G22" s="136" t="s">
        <v>260</v>
      </c>
      <c r="H22" s="215">
        <v>152205111</v>
      </c>
      <c r="I22" s="27">
        <f t="shared" ref="I22" si="24">IFERROR(H22/H27,"-")</f>
        <v>3.0157810981178836E-2</v>
      </c>
      <c r="J22" s="139">
        <v>676</v>
      </c>
      <c r="K22" s="27">
        <f t="shared" ref="K22" si="25">IFERROR(J22/J27,"-")</f>
        <v>4.3197648412039109E-2</v>
      </c>
      <c r="L22" s="139">
        <f t="shared" si="0"/>
        <v>225155.48964497042</v>
      </c>
      <c r="M22" s="97">
        <f>IFERROR(J22/$Q$7,0)</f>
        <v>5.1967620175121651E-3</v>
      </c>
      <c r="P22" s="46"/>
      <c r="Q22" s="46"/>
    </row>
    <row r="23" spans="2:17" ht="13.5" customHeight="1">
      <c r="B23" s="269"/>
      <c r="C23" s="297"/>
      <c r="D23" s="293"/>
      <c r="E23" s="131">
        <v>2</v>
      </c>
      <c r="F23" s="134" t="s">
        <v>253</v>
      </c>
      <c r="G23" s="32" t="s">
        <v>259</v>
      </c>
      <c r="H23" s="152">
        <v>268956818</v>
      </c>
      <c r="I23" s="28">
        <f t="shared" ref="I23" si="26">IFERROR(H23/H27,"-")</f>
        <v>5.329091004929077E-2</v>
      </c>
      <c r="J23" s="140">
        <v>2004</v>
      </c>
      <c r="K23" s="28">
        <f t="shared" ref="K23" si="27">IFERROR(J23/J27,"-")</f>
        <v>0.12805930091379641</v>
      </c>
      <c r="L23" s="140">
        <f t="shared" si="0"/>
        <v>134209.98902195608</v>
      </c>
      <c r="M23" s="98">
        <f t="shared" ref="M23:M27" si="28">IFERROR(J23/$Q$7,0)</f>
        <v>1.540578562587926E-2</v>
      </c>
      <c r="P23" s="46"/>
      <c r="Q23" s="46"/>
    </row>
    <row r="24" spans="2:17" ht="13.5" customHeight="1">
      <c r="B24" s="269"/>
      <c r="C24" s="297"/>
      <c r="D24" s="293"/>
      <c r="E24" s="131">
        <v>3</v>
      </c>
      <c r="F24" s="134" t="s">
        <v>266</v>
      </c>
      <c r="G24" s="33" t="s">
        <v>273</v>
      </c>
      <c r="H24" s="152">
        <v>244597197</v>
      </c>
      <c r="I24" s="28">
        <f t="shared" ref="I24" si="29">IFERROR(H24/H27,"-")</f>
        <v>4.8464312303232462E-2</v>
      </c>
      <c r="J24" s="140">
        <v>1951</v>
      </c>
      <c r="K24" s="28">
        <f t="shared" ref="K24" si="30">IFERROR(J24/J27,"-")</f>
        <v>0.12467250303533772</v>
      </c>
      <c r="L24" s="140">
        <f t="shared" si="0"/>
        <v>125370.16760635571</v>
      </c>
      <c r="M24" s="98">
        <f t="shared" si="28"/>
        <v>1.4998347183677862E-2</v>
      </c>
      <c r="P24" s="46"/>
      <c r="Q24" s="46"/>
    </row>
    <row r="25" spans="2:17" ht="24">
      <c r="B25" s="269"/>
      <c r="C25" s="297"/>
      <c r="D25" s="293"/>
      <c r="E25" s="131">
        <v>4</v>
      </c>
      <c r="F25" s="134" t="s">
        <v>267</v>
      </c>
      <c r="G25" s="33" t="s">
        <v>274</v>
      </c>
      <c r="H25" s="152">
        <v>64541892</v>
      </c>
      <c r="I25" s="28">
        <f t="shared" ref="I25" si="31">IFERROR(H25/H27,"-")</f>
        <v>1.278828395784724E-2</v>
      </c>
      <c r="J25" s="140">
        <v>551</v>
      </c>
      <c r="K25" s="28">
        <f t="shared" ref="K25" si="32">IFERROR(J25/J27,"-")</f>
        <v>3.5209917566617677E-2</v>
      </c>
      <c r="L25" s="140">
        <f t="shared" si="0"/>
        <v>117135.92014519057</v>
      </c>
      <c r="M25" s="98">
        <f t="shared" si="28"/>
        <v>4.2358222953390581E-3</v>
      </c>
      <c r="P25" s="46"/>
      <c r="Q25" s="46"/>
    </row>
    <row r="26" spans="2:17" ht="13.5" customHeight="1">
      <c r="B26" s="269"/>
      <c r="C26" s="297"/>
      <c r="D26" s="293"/>
      <c r="E26" s="132">
        <v>5</v>
      </c>
      <c r="F26" s="135" t="s">
        <v>252</v>
      </c>
      <c r="G26" s="34" t="s">
        <v>258</v>
      </c>
      <c r="H26" s="153">
        <v>195413451</v>
      </c>
      <c r="I26" s="45">
        <f t="shared" ref="I26" si="33">IFERROR(H26/H27,"-")</f>
        <v>3.8719080323379236E-2</v>
      </c>
      <c r="J26" s="141">
        <v>1691</v>
      </c>
      <c r="K26" s="45">
        <f t="shared" ref="K26" si="34">IFERROR(J26/J27,"-")</f>
        <v>0.10805802287686114</v>
      </c>
      <c r="L26" s="141">
        <f t="shared" si="0"/>
        <v>115560.88172678888</v>
      </c>
      <c r="M26" s="99">
        <f t="shared" si="28"/>
        <v>1.2999592561557799E-2</v>
      </c>
      <c r="P26" s="46"/>
      <c r="Q26" s="46"/>
    </row>
    <row r="27" spans="2:17" ht="13.5" customHeight="1">
      <c r="B27" s="270"/>
      <c r="C27" s="298"/>
      <c r="D27" s="294"/>
      <c r="E27" s="143" t="s">
        <v>133</v>
      </c>
      <c r="F27" s="35"/>
      <c r="G27" s="36"/>
      <c r="H27" s="154">
        <v>5046954870</v>
      </c>
      <c r="I27" s="29" t="s">
        <v>181</v>
      </c>
      <c r="J27" s="192">
        <v>15649</v>
      </c>
      <c r="K27" s="29" t="s">
        <v>116</v>
      </c>
      <c r="L27" s="142">
        <f t="shared" si="0"/>
        <v>322509.73672439135</v>
      </c>
      <c r="M27" s="100">
        <f t="shared" si="28"/>
        <v>0.12030196569829568</v>
      </c>
      <c r="P27" s="46"/>
      <c r="Q27" s="46"/>
    </row>
    <row r="28" spans="2:17" ht="13.5" customHeight="1">
      <c r="B28" s="295">
        <v>5</v>
      </c>
      <c r="C28" s="296" t="s">
        <v>120</v>
      </c>
      <c r="D28" s="299">
        <f>VLOOKUP(C28,'地区別_在宅(医科)'!$C$7:$BO$14,65,0)</f>
        <v>105572</v>
      </c>
      <c r="E28" s="130">
        <v>1</v>
      </c>
      <c r="F28" s="133" t="s">
        <v>254</v>
      </c>
      <c r="G28" s="136" t="s">
        <v>260</v>
      </c>
      <c r="H28" s="215">
        <v>104125523</v>
      </c>
      <c r="I28" s="27">
        <f t="shared" ref="I28" si="35">IFERROR(H28/H33,"-")</f>
        <v>3.3660283901805775E-2</v>
      </c>
      <c r="J28" s="139">
        <v>584</v>
      </c>
      <c r="K28" s="27">
        <f t="shared" ref="K28" si="36">IFERROR(J28/J33,"-")</f>
        <v>4.9382716049382713E-2</v>
      </c>
      <c r="L28" s="139">
        <f t="shared" si="0"/>
        <v>178297.12842465754</v>
      </c>
      <c r="M28" s="97">
        <f>IFERROR(J28/$Q$8,0)</f>
        <v>5.5317697874436404E-3</v>
      </c>
      <c r="P28" s="46"/>
      <c r="Q28" s="46"/>
    </row>
    <row r="29" spans="2:17" ht="25.5" customHeight="1">
      <c r="B29" s="269"/>
      <c r="C29" s="297"/>
      <c r="D29" s="293"/>
      <c r="E29" s="131">
        <v>2</v>
      </c>
      <c r="F29" s="134" t="s">
        <v>268</v>
      </c>
      <c r="G29" s="32" t="s">
        <v>275</v>
      </c>
      <c r="H29" s="152">
        <v>160760</v>
      </c>
      <c r="I29" s="28">
        <f t="shared" ref="I29" si="37">IFERROR(H29/H33,"-")</f>
        <v>5.196830790520299E-5</v>
      </c>
      <c r="J29" s="140">
        <v>1</v>
      </c>
      <c r="K29" s="28">
        <f t="shared" ref="K29" si="38">IFERROR(J29/J33,"-")</f>
        <v>8.4559445290038893E-5</v>
      </c>
      <c r="L29" s="140">
        <f t="shared" si="0"/>
        <v>160760</v>
      </c>
      <c r="M29" s="98">
        <f t="shared" ref="M29:M33" si="39">IFERROR(J29/$Q$8,0)</f>
        <v>9.4722085401432195E-6</v>
      </c>
      <c r="P29" s="46"/>
      <c r="Q29" s="46"/>
    </row>
    <row r="30" spans="2:17" ht="13.5" customHeight="1">
      <c r="B30" s="269"/>
      <c r="C30" s="297"/>
      <c r="D30" s="293"/>
      <c r="E30" s="131">
        <v>3</v>
      </c>
      <c r="F30" s="134" t="s">
        <v>252</v>
      </c>
      <c r="G30" s="33" t="s">
        <v>258</v>
      </c>
      <c r="H30" s="152">
        <v>136202975</v>
      </c>
      <c r="I30" s="28">
        <f t="shared" ref="I30" si="40">IFERROR(H30/H33,"-")</f>
        <v>4.402984661859085E-2</v>
      </c>
      <c r="J30" s="140">
        <v>1065</v>
      </c>
      <c r="K30" s="28">
        <f t="shared" ref="K30" si="41">IFERROR(J30/J33,"-")</f>
        <v>9.0055809233891421E-2</v>
      </c>
      <c r="L30" s="140">
        <f t="shared" si="0"/>
        <v>127890.11737089203</v>
      </c>
      <c r="M30" s="98">
        <f t="shared" si="39"/>
        <v>1.0087902095252529E-2</v>
      </c>
      <c r="P30" s="46"/>
      <c r="Q30" s="46"/>
    </row>
    <row r="31" spans="2:17" ht="24">
      <c r="B31" s="269"/>
      <c r="C31" s="297"/>
      <c r="D31" s="293"/>
      <c r="E31" s="131">
        <v>4</v>
      </c>
      <c r="F31" s="134" t="s">
        <v>267</v>
      </c>
      <c r="G31" s="33" t="s">
        <v>274</v>
      </c>
      <c r="H31" s="152">
        <v>56697399</v>
      </c>
      <c r="I31" s="28">
        <f t="shared" ref="I31" si="42">IFERROR(H31/H33,"-")</f>
        <v>1.832836457238211E-2</v>
      </c>
      <c r="J31" s="140">
        <v>458</v>
      </c>
      <c r="K31" s="28">
        <f t="shared" ref="K31" si="43">IFERROR(J31/J33,"-")</f>
        <v>3.8728225942837813E-2</v>
      </c>
      <c r="L31" s="140">
        <f t="shared" si="0"/>
        <v>123793.44759825327</v>
      </c>
      <c r="M31" s="98">
        <f t="shared" si="39"/>
        <v>4.3382715113855948E-3</v>
      </c>
      <c r="P31" s="46"/>
      <c r="Q31" s="46"/>
    </row>
    <row r="32" spans="2:17" ht="13.5" customHeight="1">
      <c r="B32" s="269"/>
      <c r="C32" s="297"/>
      <c r="D32" s="293"/>
      <c r="E32" s="132">
        <v>5</v>
      </c>
      <c r="F32" s="135" t="s">
        <v>266</v>
      </c>
      <c r="G32" s="34" t="s">
        <v>273</v>
      </c>
      <c r="H32" s="153">
        <v>148057915</v>
      </c>
      <c r="I32" s="45">
        <f t="shared" ref="I32" si="44">IFERROR(H32/H33,"-")</f>
        <v>4.7862150500885624E-2</v>
      </c>
      <c r="J32" s="141">
        <v>1381</v>
      </c>
      <c r="K32" s="45">
        <f t="shared" ref="K32" si="45">IFERROR(J32/J33,"-")</f>
        <v>0.11677659394554371</v>
      </c>
      <c r="L32" s="141">
        <f t="shared" si="0"/>
        <v>107210.65532223026</v>
      </c>
      <c r="M32" s="99">
        <f t="shared" si="39"/>
        <v>1.3081119993937787E-2</v>
      </c>
      <c r="P32" s="46"/>
      <c r="Q32" s="46"/>
    </row>
    <row r="33" spans="2:17" ht="13.5" customHeight="1">
      <c r="B33" s="270"/>
      <c r="C33" s="298"/>
      <c r="D33" s="294"/>
      <c r="E33" s="143" t="s">
        <v>133</v>
      </c>
      <c r="F33" s="35"/>
      <c r="G33" s="36"/>
      <c r="H33" s="154">
        <v>3093423790</v>
      </c>
      <c r="I33" s="29" t="s">
        <v>181</v>
      </c>
      <c r="J33" s="192">
        <v>11826</v>
      </c>
      <c r="K33" s="29" t="s">
        <v>116</v>
      </c>
      <c r="L33" s="142">
        <f t="shared" si="0"/>
        <v>261578.19972940977</v>
      </c>
      <c r="M33" s="100">
        <f t="shared" si="39"/>
        <v>0.11201833819573372</v>
      </c>
      <c r="P33" s="46"/>
      <c r="Q33" s="46"/>
    </row>
    <row r="34" spans="2:17" ht="13.5" customHeight="1">
      <c r="B34" s="295">
        <v>6</v>
      </c>
      <c r="C34" s="296" t="s">
        <v>121</v>
      </c>
      <c r="D34" s="299">
        <f>VLOOKUP(C34,'地区別_在宅(医科)'!$C$7:$BO$14,65,0)</f>
        <v>132591</v>
      </c>
      <c r="E34" s="130">
        <v>1</v>
      </c>
      <c r="F34" s="133" t="s">
        <v>254</v>
      </c>
      <c r="G34" s="136" t="s">
        <v>260</v>
      </c>
      <c r="H34" s="215">
        <v>145779213</v>
      </c>
      <c r="I34" s="27">
        <f t="shared" ref="I34" si="46">IFERROR(H34/H39,"-")</f>
        <v>3.2241023114523266E-2</v>
      </c>
      <c r="J34" s="139">
        <v>714</v>
      </c>
      <c r="K34" s="27">
        <f t="shared" ref="K34" si="47">IFERROR(J34/J39,"-")</f>
        <v>4.6964414918108266E-2</v>
      </c>
      <c r="L34" s="139">
        <f t="shared" si="0"/>
        <v>204172.56722689077</v>
      </c>
      <c r="M34" s="97">
        <f>IFERROR(J34/$Q$9,0)</f>
        <v>5.3849808810552749E-3</v>
      </c>
      <c r="P34" s="46"/>
      <c r="Q34" s="46"/>
    </row>
    <row r="35" spans="2:17" ht="13.5" customHeight="1">
      <c r="B35" s="269"/>
      <c r="C35" s="297"/>
      <c r="D35" s="293"/>
      <c r="E35" s="131">
        <v>2</v>
      </c>
      <c r="F35" s="134" t="s">
        <v>252</v>
      </c>
      <c r="G35" s="32" t="s">
        <v>258</v>
      </c>
      <c r="H35" s="152">
        <v>207918130</v>
      </c>
      <c r="I35" s="28">
        <f t="shared" ref="I35" si="48">IFERROR(H35/H39,"-")</f>
        <v>4.5983875871647442E-2</v>
      </c>
      <c r="J35" s="140">
        <v>1651</v>
      </c>
      <c r="K35" s="28">
        <f t="shared" ref="K35" si="49">IFERROR(J35/J39,"-")</f>
        <v>0.10859698743669012</v>
      </c>
      <c r="L35" s="140">
        <f t="shared" si="0"/>
        <v>125934.66384009691</v>
      </c>
      <c r="M35" s="98">
        <f t="shared" ref="M35:M39" si="50">IFERROR(J35/$Q$9,0)</f>
        <v>1.2451825538686638E-2</v>
      </c>
      <c r="P35" s="46"/>
      <c r="Q35" s="46"/>
    </row>
    <row r="36" spans="2:17" ht="13.5" customHeight="1">
      <c r="B36" s="269"/>
      <c r="C36" s="297"/>
      <c r="D36" s="293"/>
      <c r="E36" s="131">
        <v>3</v>
      </c>
      <c r="F36" s="134" t="s">
        <v>266</v>
      </c>
      <c r="G36" s="33" t="s">
        <v>273</v>
      </c>
      <c r="H36" s="152">
        <v>198977023</v>
      </c>
      <c r="I36" s="28">
        <f t="shared" ref="I36" si="51">IFERROR(H36/H39,"-")</f>
        <v>4.4006430449051934E-2</v>
      </c>
      <c r="J36" s="140">
        <v>1827</v>
      </c>
      <c r="K36" s="28">
        <f t="shared" ref="K36" si="52">IFERROR(J36/J39,"-")</f>
        <v>0.12017364993751234</v>
      </c>
      <c r="L36" s="140">
        <f t="shared" si="0"/>
        <v>108909.15325670499</v>
      </c>
      <c r="M36" s="98">
        <f t="shared" si="50"/>
        <v>1.3779215783876734E-2</v>
      </c>
      <c r="P36" s="46"/>
      <c r="Q36" s="46"/>
    </row>
    <row r="37" spans="2:17" ht="13.5" customHeight="1">
      <c r="B37" s="269"/>
      <c r="C37" s="297"/>
      <c r="D37" s="293"/>
      <c r="E37" s="131">
        <v>4</v>
      </c>
      <c r="F37" s="134" t="s">
        <v>253</v>
      </c>
      <c r="G37" s="33" t="s">
        <v>259</v>
      </c>
      <c r="H37" s="152">
        <v>186543463</v>
      </c>
      <c r="I37" s="28">
        <f t="shared" ref="I37" si="53">IFERROR(H37/H39,"-")</f>
        <v>4.1256582325260707E-2</v>
      </c>
      <c r="J37" s="140">
        <v>1773</v>
      </c>
      <c r="K37" s="28">
        <f t="shared" ref="K37" si="54">IFERROR(J37/J39,"-")</f>
        <v>0.11662171939748733</v>
      </c>
      <c r="L37" s="140">
        <f t="shared" si="0"/>
        <v>105213.45910885505</v>
      </c>
      <c r="M37" s="98">
        <f t="shared" si="50"/>
        <v>1.3371948322284317E-2</v>
      </c>
      <c r="P37" s="46"/>
      <c r="Q37" s="46"/>
    </row>
    <row r="38" spans="2:17" ht="24">
      <c r="B38" s="269"/>
      <c r="C38" s="297"/>
      <c r="D38" s="293"/>
      <c r="E38" s="132">
        <v>5</v>
      </c>
      <c r="F38" s="135" t="s">
        <v>269</v>
      </c>
      <c r="G38" s="34" t="s">
        <v>276</v>
      </c>
      <c r="H38" s="153">
        <v>15463621</v>
      </c>
      <c r="I38" s="45">
        <f t="shared" ref="I38" si="55">IFERROR(H38/H39,"-")</f>
        <v>3.4199866485438318E-3</v>
      </c>
      <c r="J38" s="141">
        <v>152</v>
      </c>
      <c r="K38" s="45">
        <f t="shared" ref="K38" si="56">IFERROR(J38/J39,"-")</f>
        <v>9.9980267052555416E-3</v>
      </c>
      <c r="L38" s="141">
        <f t="shared" si="0"/>
        <v>101734.34868421052</v>
      </c>
      <c r="M38" s="99">
        <f t="shared" si="50"/>
        <v>1.1463824844823555E-3</v>
      </c>
      <c r="P38" s="46"/>
      <c r="Q38" s="46"/>
    </row>
    <row r="39" spans="2:17" ht="13.5" customHeight="1">
      <c r="B39" s="270"/>
      <c r="C39" s="298"/>
      <c r="D39" s="294"/>
      <c r="E39" s="143" t="s">
        <v>133</v>
      </c>
      <c r="F39" s="35"/>
      <c r="G39" s="36"/>
      <c r="H39" s="154">
        <v>4521544260</v>
      </c>
      <c r="I39" s="29" t="s">
        <v>181</v>
      </c>
      <c r="J39" s="192">
        <v>15203</v>
      </c>
      <c r="K39" s="29" t="s">
        <v>116</v>
      </c>
      <c r="L39" s="142">
        <f t="shared" si="0"/>
        <v>297411.31750312436</v>
      </c>
      <c r="M39" s="100">
        <f t="shared" si="50"/>
        <v>0.11466087441832402</v>
      </c>
      <c r="P39" s="46"/>
      <c r="Q39" s="46"/>
    </row>
    <row r="40" spans="2:17" ht="13.5" customHeight="1">
      <c r="B40" s="295">
        <v>7</v>
      </c>
      <c r="C40" s="296" t="s">
        <v>122</v>
      </c>
      <c r="D40" s="299">
        <f>VLOOKUP(C40,'地区別_在宅(医科)'!$C$7:$BO$14,65,0)</f>
        <v>134913</v>
      </c>
      <c r="E40" s="130">
        <v>1</v>
      </c>
      <c r="F40" s="133" t="s">
        <v>265</v>
      </c>
      <c r="G40" s="136" t="s">
        <v>272</v>
      </c>
      <c r="H40" s="215">
        <v>4723244</v>
      </c>
      <c r="I40" s="27">
        <f t="shared" ref="I40" si="57">IFERROR(H40/H45,"-")</f>
        <v>1.1655429382282482E-3</v>
      </c>
      <c r="J40" s="139">
        <v>22</v>
      </c>
      <c r="K40" s="27">
        <f t="shared" ref="K40" si="58">IFERROR(J40/J45,"-")</f>
        <v>1.5881036598570707E-3</v>
      </c>
      <c r="L40" s="139">
        <f t="shared" si="0"/>
        <v>214692.90909090909</v>
      </c>
      <c r="M40" s="97">
        <f>IFERROR(J40/$Q$10,0)</f>
        <v>1.6306805126266557E-4</v>
      </c>
      <c r="P40" s="46"/>
      <c r="Q40" s="46"/>
    </row>
    <row r="41" spans="2:17" ht="13.5" customHeight="1">
      <c r="B41" s="269"/>
      <c r="C41" s="297"/>
      <c r="D41" s="293"/>
      <c r="E41" s="131">
        <v>2</v>
      </c>
      <c r="F41" s="134" t="s">
        <v>254</v>
      </c>
      <c r="G41" s="32" t="s">
        <v>260</v>
      </c>
      <c r="H41" s="152">
        <v>137630781</v>
      </c>
      <c r="I41" s="28">
        <f t="shared" ref="I41" si="59">IFERROR(H41/H45,"-")</f>
        <v>3.3962798635299926E-2</v>
      </c>
      <c r="J41" s="140">
        <v>760</v>
      </c>
      <c r="K41" s="28">
        <f t="shared" ref="K41" si="60">IFERROR(J41/J45,"-")</f>
        <v>5.4861762795062441E-2</v>
      </c>
      <c r="L41" s="140">
        <f t="shared" si="0"/>
        <v>181093.13289473683</v>
      </c>
      <c r="M41" s="98">
        <f t="shared" ref="M41:M45" si="61">IFERROR(J41/$Q$10,0)</f>
        <v>5.6332599527102655E-3</v>
      </c>
      <c r="P41" s="46"/>
      <c r="Q41" s="46"/>
    </row>
    <row r="42" spans="2:17" ht="13.5" customHeight="1">
      <c r="B42" s="269"/>
      <c r="C42" s="297"/>
      <c r="D42" s="293"/>
      <c r="E42" s="131">
        <v>3</v>
      </c>
      <c r="F42" s="134" t="s">
        <v>252</v>
      </c>
      <c r="G42" s="33" t="s">
        <v>258</v>
      </c>
      <c r="H42" s="152">
        <v>196168311</v>
      </c>
      <c r="I42" s="28">
        <f t="shared" ref="I42" si="62">IFERROR(H42/H45,"-")</f>
        <v>4.8407956393998024E-2</v>
      </c>
      <c r="J42" s="140">
        <v>1551</v>
      </c>
      <c r="K42" s="28">
        <f t="shared" ref="K42" si="63">IFERROR(J42/J45,"-")</f>
        <v>0.11196130801992349</v>
      </c>
      <c r="L42" s="140">
        <f t="shared" si="0"/>
        <v>126478.60154738878</v>
      </c>
      <c r="M42" s="98">
        <f t="shared" si="61"/>
        <v>1.1496297614017922E-2</v>
      </c>
      <c r="P42" s="46"/>
      <c r="Q42" s="46"/>
    </row>
    <row r="43" spans="2:17" ht="13.5" customHeight="1">
      <c r="B43" s="269"/>
      <c r="C43" s="297"/>
      <c r="D43" s="293"/>
      <c r="E43" s="131">
        <v>4</v>
      </c>
      <c r="F43" s="134" t="s">
        <v>270</v>
      </c>
      <c r="G43" s="33" t="s">
        <v>277</v>
      </c>
      <c r="H43" s="152">
        <v>72023842</v>
      </c>
      <c r="I43" s="28">
        <f t="shared" ref="I43" si="64">IFERROR(H43/H45,"-")</f>
        <v>1.7773140753932489E-2</v>
      </c>
      <c r="J43" s="140">
        <v>607</v>
      </c>
      <c r="K43" s="28">
        <f t="shared" ref="K43" si="65">IFERROR(J43/J45,"-")</f>
        <v>4.3817223706056452E-2</v>
      </c>
      <c r="L43" s="140">
        <f t="shared" si="0"/>
        <v>118655.42339373971</v>
      </c>
      <c r="M43" s="98">
        <f t="shared" si="61"/>
        <v>4.499195778019909E-3</v>
      </c>
      <c r="P43" s="46"/>
      <c r="Q43" s="46"/>
    </row>
    <row r="44" spans="2:17" ht="24">
      <c r="B44" s="269"/>
      <c r="C44" s="297"/>
      <c r="D44" s="293"/>
      <c r="E44" s="132">
        <v>5</v>
      </c>
      <c r="F44" s="135" t="s">
        <v>267</v>
      </c>
      <c r="G44" s="34" t="s">
        <v>274</v>
      </c>
      <c r="H44" s="153">
        <v>59637245</v>
      </c>
      <c r="I44" s="45">
        <f t="shared" ref="I44" si="66">IFERROR(H44/H45,"-")</f>
        <v>1.4716531639089132E-2</v>
      </c>
      <c r="J44" s="141">
        <v>542</v>
      </c>
      <c r="K44" s="45">
        <f t="shared" ref="K44" si="67">IFERROR(J44/J45,"-")</f>
        <v>3.9125099256478744E-2</v>
      </c>
      <c r="L44" s="141">
        <f t="shared" si="0"/>
        <v>110031.81734317343</v>
      </c>
      <c r="M44" s="99">
        <f t="shared" si="61"/>
        <v>4.0174038083802153E-3</v>
      </c>
      <c r="P44" s="46"/>
      <c r="Q44" s="46"/>
    </row>
    <row r="45" spans="2:17" ht="13.5" customHeight="1">
      <c r="B45" s="270"/>
      <c r="C45" s="298"/>
      <c r="D45" s="294"/>
      <c r="E45" s="143" t="s">
        <v>133</v>
      </c>
      <c r="F45" s="35"/>
      <c r="G45" s="36"/>
      <c r="H45" s="154">
        <v>4052398110</v>
      </c>
      <c r="I45" s="29" t="s">
        <v>181</v>
      </c>
      <c r="J45" s="192">
        <v>13853</v>
      </c>
      <c r="K45" s="29" t="s">
        <v>116</v>
      </c>
      <c r="L45" s="142">
        <f t="shared" si="0"/>
        <v>292528.55771313072</v>
      </c>
      <c r="M45" s="100">
        <f t="shared" si="61"/>
        <v>0.10268098700644118</v>
      </c>
      <c r="P45" s="46"/>
      <c r="Q45" s="46"/>
    </row>
    <row r="46" spans="2:17" ht="13.5" customHeight="1">
      <c r="B46" s="295">
        <v>8</v>
      </c>
      <c r="C46" s="296" t="s">
        <v>123</v>
      </c>
      <c r="D46" s="299">
        <f>VLOOKUP(C46,'地区別_在宅(医科)'!$C$7:$BO$14,65,0)</f>
        <v>367590</v>
      </c>
      <c r="E46" s="130">
        <v>1</v>
      </c>
      <c r="F46" s="133" t="s">
        <v>265</v>
      </c>
      <c r="G46" s="136" t="s">
        <v>272</v>
      </c>
      <c r="H46" s="215">
        <v>20807509</v>
      </c>
      <c r="I46" s="27">
        <f t="shared" ref="I46" si="68">IFERROR(H46/H51,"-")</f>
        <v>1.4651724088523591E-3</v>
      </c>
      <c r="J46" s="139">
        <v>83</v>
      </c>
      <c r="K46" s="27">
        <f t="shared" ref="K46" si="69">IFERROR(J46/J51,"-")</f>
        <v>1.8228137216146176E-3</v>
      </c>
      <c r="L46" s="139">
        <f t="shared" si="0"/>
        <v>250692.8795180723</v>
      </c>
      <c r="M46" s="97">
        <f>IFERROR(J46/$Q$11,0)</f>
        <v>2.2579504339073425E-4</v>
      </c>
      <c r="P46" s="46"/>
      <c r="Q46" s="46"/>
    </row>
    <row r="47" spans="2:17" ht="13.5" customHeight="1">
      <c r="B47" s="269"/>
      <c r="C47" s="297"/>
      <c r="D47" s="293"/>
      <c r="E47" s="131">
        <v>2</v>
      </c>
      <c r="F47" s="134" t="s">
        <v>254</v>
      </c>
      <c r="G47" s="32" t="s">
        <v>260</v>
      </c>
      <c r="H47" s="152">
        <v>336938585</v>
      </c>
      <c r="I47" s="28">
        <f t="shared" ref="I47" si="70">IFERROR(H47/H51,"-")</f>
        <v>2.3725719316990582E-2</v>
      </c>
      <c r="J47" s="140">
        <v>2060</v>
      </c>
      <c r="K47" s="28">
        <f t="shared" ref="K47" si="71">IFERROR(J47/J51,"-")</f>
        <v>4.5240918873808586E-2</v>
      </c>
      <c r="L47" s="140">
        <f t="shared" si="0"/>
        <v>163562.41990291263</v>
      </c>
      <c r="M47" s="98">
        <f t="shared" ref="M47:M51" si="72">IFERROR(J47/$Q$11,0)</f>
        <v>5.6040697516254526E-3</v>
      </c>
      <c r="P47" s="46"/>
      <c r="Q47" s="46"/>
    </row>
    <row r="48" spans="2:17" ht="13.5" customHeight="1">
      <c r="B48" s="269"/>
      <c r="C48" s="297"/>
      <c r="D48" s="293"/>
      <c r="E48" s="131">
        <v>3</v>
      </c>
      <c r="F48" s="134" t="s">
        <v>266</v>
      </c>
      <c r="G48" s="33" t="s">
        <v>273</v>
      </c>
      <c r="H48" s="152">
        <v>687299688</v>
      </c>
      <c r="I48" s="28">
        <f t="shared" ref="I48" si="73">IFERROR(H48/H51,"-")</f>
        <v>4.8396592762278028E-2</v>
      </c>
      <c r="J48" s="140">
        <v>5939</v>
      </c>
      <c r="K48" s="28">
        <f t="shared" ref="K48" si="74">IFERROR(J48/J51,"-")</f>
        <v>0.13043000834541221</v>
      </c>
      <c r="L48" s="140">
        <f t="shared" si="0"/>
        <v>115726.50075770331</v>
      </c>
      <c r="M48" s="98">
        <f t="shared" si="72"/>
        <v>1.615658750238037E-2</v>
      </c>
      <c r="P48" s="46"/>
      <c r="Q48" s="46"/>
    </row>
    <row r="49" spans="2:17" ht="13.5" customHeight="1">
      <c r="B49" s="269"/>
      <c r="C49" s="297"/>
      <c r="D49" s="293"/>
      <c r="E49" s="131">
        <v>4</v>
      </c>
      <c r="F49" s="134" t="s">
        <v>271</v>
      </c>
      <c r="G49" s="33" t="s">
        <v>278</v>
      </c>
      <c r="H49" s="152">
        <v>63299188</v>
      </c>
      <c r="I49" s="28">
        <f t="shared" ref="I49" si="75">IFERROR(H49/H51,"-")</f>
        <v>4.4572478022409292E-3</v>
      </c>
      <c r="J49" s="140">
        <v>587</v>
      </c>
      <c r="K49" s="28">
        <f t="shared" ref="K49" si="76">IFERROR(J49/J51,"-")</f>
        <v>1.2891465717925066E-2</v>
      </c>
      <c r="L49" s="140">
        <f t="shared" si="0"/>
        <v>107835.07325383305</v>
      </c>
      <c r="M49" s="98">
        <f t="shared" si="72"/>
        <v>1.5968878369923012E-3</v>
      </c>
      <c r="P49" s="46"/>
      <c r="Q49" s="46"/>
    </row>
    <row r="50" spans="2:17" ht="13.5" customHeight="1">
      <c r="B50" s="269"/>
      <c r="C50" s="297"/>
      <c r="D50" s="293"/>
      <c r="E50" s="132">
        <v>5</v>
      </c>
      <c r="F50" s="135" t="s">
        <v>253</v>
      </c>
      <c r="G50" s="34" t="s">
        <v>259</v>
      </c>
      <c r="H50" s="153">
        <v>639015906</v>
      </c>
      <c r="I50" s="45">
        <f t="shared" ref="I50" si="77">IFERROR(H50/H51,"-")</f>
        <v>4.4996663189668343E-2</v>
      </c>
      <c r="J50" s="141">
        <v>5968</v>
      </c>
      <c r="K50" s="45">
        <f t="shared" ref="K50" si="78">IFERROR(J50/J51,"-")</f>
        <v>0.13106689506742214</v>
      </c>
      <c r="L50" s="141">
        <f t="shared" si="0"/>
        <v>107073.71079088472</v>
      </c>
      <c r="M50" s="99">
        <f t="shared" si="72"/>
        <v>1.6235479746456651E-2</v>
      </c>
      <c r="P50" s="46"/>
      <c r="Q50" s="46"/>
    </row>
    <row r="51" spans="2:17" ht="13.5" customHeight="1" thickBot="1">
      <c r="B51" s="270"/>
      <c r="C51" s="300"/>
      <c r="D51" s="294"/>
      <c r="E51" s="144" t="s">
        <v>133</v>
      </c>
      <c r="F51" s="147"/>
      <c r="G51" s="150"/>
      <c r="H51" s="216">
        <v>14201406520</v>
      </c>
      <c r="I51" s="30" t="s">
        <v>181</v>
      </c>
      <c r="J51" s="178">
        <v>45534</v>
      </c>
      <c r="K51" s="30" t="s">
        <v>116</v>
      </c>
      <c r="L51" s="129">
        <f t="shared" si="0"/>
        <v>311885.76711907587</v>
      </c>
      <c r="M51" s="101">
        <f t="shared" si="72"/>
        <v>0.12387170488859871</v>
      </c>
      <c r="P51" s="46"/>
      <c r="Q51" s="46"/>
    </row>
    <row r="52" spans="2:17" ht="13.5" customHeight="1" thickTop="1">
      <c r="B52" s="286" t="s">
        <v>113</v>
      </c>
      <c r="C52" s="287"/>
      <c r="D52" s="292">
        <f>'地区別_在宅(医科)'!BO15</f>
        <v>1303145</v>
      </c>
      <c r="E52" s="145">
        <v>1</v>
      </c>
      <c r="F52" s="148" t="s">
        <v>254</v>
      </c>
      <c r="G52" s="151" t="s">
        <v>260</v>
      </c>
      <c r="H52" s="155">
        <v>1371196952</v>
      </c>
      <c r="I52" s="31">
        <f t="shared" ref="I52" si="79">IFERROR(H52/H57,"-")</f>
        <v>3.0010229081106645E-2</v>
      </c>
      <c r="J52" s="156">
        <v>7777</v>
      </c>
      <c r="K52" s="31">
        <f t="shared" ref="K52" si="80">IFERROR(J52/J57,"-")</f>
        <v>5.0202371653766953E-2</v>
      </c>
      <c r="L52" s="156">
        <f t="shared" si="0"/>
        <v>176314.38240966955</v>
      </c>
      <c r="M52" s="102">
        <f>IFERROR(J52/$Q$12,0)</f>
        <v>5.9678700374862356E-3</v>
      </c>
      <c r="P52" s="46"/>
      <c r="Q52" s="46"/>
    </row>
    <row r="53" spans="2:17" ht="13.5" customHeight="1">
      <c r="B53" s="288"/>
      <c r="C53" s="289"/>
      <c r="D53" s="293"/>
      <c r="E53" s="131">
        <v>2</v>
      </c>
      <c r="F53" s="134" t="s">
        <v>265</v>
      </c>
      <c r="G53" s="32" t="s">
        <v>272</v>
      </c>
      <c r="H53" s="152">
        <v>57263976</v>
      </c>
      <c r="I53" s="28">
        <f t="shared" ref="I53" si="81">IFERROR(H53/H57,"-")</f>
        <v>1.2532882569119021E-3</v>
      </c>
      <c r="J53" s="140">
        <v>329</v>
      </c>
      <c r="K53" s="28">
        <f t="shared" ref="K53" si="82">IFERROR(J53/J57,"-")</f>
        <v>2.1237726982241646E-3</v>
      </c>
      <c r="L53" s="140">
        <f t="shared" si="0"/>
        <v>174054.63829787233</v>
      </c>
      <c r="M53" s="98">
        <f t="shared" ref="M53:M56" si="83">IFERROR(J53/$Q$12,0)</f>
        <v>2.5246614920058783E-4</v>
      </c>
      <c r="P53" s="46"/>
      <c r="Q53" s="46"/>
    </row>
    <row r="54" spans="2:17" ht="25.5" customHeight="1">
      <c r="B54" s="288"/>
      <c r="C54" s="289"/>
      <c r="D54" s="293"/>
      <c r="E54" s="131">
        <v>3</v>
      </c>
      <c r="F54" s="134" t="s">
        <v>268</v>
      </c>
      <c r="G54" s="33" t="s">
        <v>275</v>
      </c>
      <c r="H54" s="152">
        <v>160760</v>
      </c>
      <c r="I54" s="28">
        <f t="shared" ref="I54" si="84">IFERROR(H54/H57,"-")</f>
        <v>3.5184182841435491E-6</v>
      </c>
      <c r="J54" s="140">
        <v>1</v>
      </c>
      <c r="K54" s="28">
        <f t="shared" ref="K54" si="85">IFERROR(J54/J57,"-")</f>
        <v>6.4552361648150896E-6</v>
      </c>
      <c r="L54" s="140">
        <f t="shared" si="0"/>
        <v>160760</v>
      </c>
      <c r="M54" s="98">
        <f t="shared" si="83"/>
        <v>7.6737431367959819E-7</v>
      </c>
      <c r="P54" s="46"/>
      <c r="Q54" s="46"/>
    </row>
    <row r="55" spans="2:17" ht="13.5" customHeight="1">
      <c r="B55" s="288"/>
      <c r="C55" s="289"/>
      <c r="D55" s="293"/>
      <c r="E55" s="131">
        <v>4</v>
      </c>
      <c r="F55" s="134" t="s">
        <v>252</v>
      </c>
      <c r="G55" s="33" t="s">
        <v>258</v>
      </c>
      <c r="H55" s="152">
        <v>1847790296</v>
      </c>
      <c r="I55" s="28">
        <f t="shared" ref="I55" si="86">IFERROR(H55/H57,"-")</f>
        <v>4.0441024898665218E-2</v>
      </c>
      <c r="J55" s="140">
        <v>16033</v>
      </c>
      <c r="K55" s="28">
        <f t="shared" ref="K55" si="87">IFERROR(J55/J57,"-")</f>
        <v>0.10349680143048033</v>
      </c>
      <c r="L55" s="140">
        <f t="shared" si="0"/>
        <v>115249.19204141459</v>
      </c>
      <c r="M55" s="98">
        <f t="shared" si="83"/>
        <v>1.2303312371224997E-2</v>
      </c>
      <c r="P55" s="46"/>
      <c r="Q55" s="46"/>
    </row>
    <row r="56" spans="2:17" ht="13.5" customHeight="1">
      <c r="B56" s="288"/>
      <c r="C56" s="289"/>
      <c r="D56" s="293"/>
      <c r="E56" s="132">
        <v>5</v>
      </c>
      <c r="F56" s="135" t="s">
        <v>266</v>
      </c>
      <c r="G56" s="34" t="s">
        <v>273</v>
      </c>
      <c r="H56" s="153">
        <v>2098186066</v>
      </c>
      <c r="I56" s="45">
        <f t="shared" ref="I56" si="88">IFERROR(H56/H57,"-")</f>
        <v>4.5921225542110124E-2</v>
      </c>
      <c r="J56" s="141">
        <v>18767</v>
      </c>
      <c r="K56" s="45">
        <f t="shared" ref="K56" si="89">IFERROR(J56/J57,"-")</f>
        <v>0.12114541710508479</v>
      </c>
      <c r="L56" s="141">
        <f t="shared" si="0"/>
        <v>111801.88980657537</v>
      </c>
      <c r="M56" s="99">
        <f t="shared" si="83"/>
        <v>1.440131374482502E-2</v>
      </c>
      <c r="P56" s="46"/>
      <c r="Q56" s="46"/>
    </row>
    <row r="57" spans="2:17" ht="13.5" customHeight="1">
      <c r="B57" s="290"/>
      <c r="C57" s="291"/>
      <c r="D57" s="294"/>
      <c r="E57" s="143" t="s">
        <v>133</v>
      </c>
      <c r="F57" s="35"/>
      <c r="G57" s="36"/>
      <c r="H57" s="154">
        <f>'地区別_在宅患者の疾病傾向(医療費)'!H57</f>
        <v>45690985840</v>
      </c>
      <c r="I57" s="154" t="str">
        <f>'地区別_在宅患者の疾病傾向(医療費)'!I57</f>
        <v>-</v>
      </c>
      <c r="J57" s="154">
        <f>'地区別_在宅患者の疾病傾向(医療費)'!J57</f>
        <v>154913</v>
      </c>
      <c r="K57" s="154" t="str">
        <f>'地区別_在宅患者の疾病傾向(医療費)'!K57</f>
        <v>-</v>
      </c>
      <c r="L57" s="192">
        <f>'地区別_在宅(医科)'!BV15</f>
        <v>294946.10420042218</v>
      </c>
      <c r="M57" s="100">
        <f>'地区別_在宅(医科)'!BR15</f>
        <v>0.11887625705504759</v>
      </c>
      <c r="P57" s="46"/>
      <c r="Q57" s="46"/>
    </row>
    <row r="58" spans="2:17">
      <c r="D58" s="18"/>
      <c r="M58" s="18"/>
      <c r="P58" s="46"/>
      <c r="Q58" s="46"/>
    </row>
  </sheetData>
  <mergeCells count="27">
    <mergeCell ref="D52:D57"/>
    <mergeCell ref="D22:D27"/>
    <mergeCell ref="D28:D33"/>
    <mergeCell ref="D34:D39"/>
    <mergeCell ref="D40:D45"/>
    <mergeCell ref="D46:D51"/>
    <mergeCell ref="B40:B45"/>
    <mergeCell ref="C40:C45"/>
    <mergeCell ref="B46:B51"/>
    <mergeCell ref="C46:C51"/>
    <mergeCell ref="B52:C57"/>
    <mergeCell ref="B22:B27"/>
    <mergeCell ref="C22:C27"/>
    <mergeCell ref="B28:B33"/>
    <mergeCell ref="C28:C33"/>
    <mergeCell ref="B34:B39"/>
    <mergeCell ref="C34:C39"/>
    <mergeCell ref="B16:B21"/>
    <mergeCell ref="C16:C21"/>
    <mergeCell ref="F3:G3"/>
    <mergeCell ref="B4:B9"/>
    <mergeCell ref="C4:C9"/>
    <mergeCell ref="B10:B15"/>
    <mergeCell ref="C10:C15"/>
    <mergeCell ref="D4:D9"/>
    <mergeCell ref="D10:D15"/>
    <mergeCell ref="D16:D21"/>
  </mergeCells>
  <phoneticPr fontId="3"/>
  <pageMargins left="0.39370078740157483" right="0.47244094488188981" top="0.43307086614173229" bottom="0.31496062992125984" header="0.31496062992125984" footer="0.19685039370078741"/>
  <pageSetup paperSize="9" scale="66" orientation="portrait" r:id="rId1"/>
  <headerFooter>
    <oddHeader>&amp;R&amp;"ＭＳ 明朝,標準"&amp;12 2-17.在宅医療に係る分析</oddHeader>
  </headerFooter>
  <ignoredErrors>
    <ignoredError sqref="D4 I4:I8 K4:M8 L9:M9 D10 I10:I14 K10:M12 Q12 K13:M14 L15:M15 D16 I16:I20 K16:M20 L21:M21 D22 I22:I26 K22:M26 L27:M27 D28 I28:I32 K28:M32 L33:M33 D34 I34:I38 K34:M38 L39:M39 D40 I40:I44 K40:M44 L45:M45 D46 I46:I50 K46:M50 L51:M51 D52 I52:I56 K52:M56" emptyCellReference="1"/>
    <ignoredError sqref="F4:F8 F10:F14 F16:F20 F22:F26 F28:F32 F34:F38 F40:F44 F46:F50 F52:F56"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dimension ref="B1:R465"/>
  <sheetViews>
    <sheetView showGridLines="0" zoomScaleNormal="100" zoomScaleSheetLayoutView="100" workbookViewId="0"/>
  </sheetViews>
  <sheetFormatPr defaultColWidth="9" defaultRowHeight="13.5"/>
  <cols>
    <col min="1" max="1" width="4.625" style="18" customWidth="1"/>
    <col min="2" max="2" width="3.625" style="18" customWidth="1"/>
    <col min="3" max="3" width="12.125" style="18" customWidth="1"/>
    <col min="4" max="4" width="10.625" style="7" customWidth="1"/>
    <col min="5" max="5" width="4.625" style="18" customWidth="1"/>
    <col min="6" max="6" width="5.625" style="18" customWidth="1"/>
    <col min="7" max="7" width="23.25" style="18" bestFit="1" customWidth="1"/>
    <col min="8" max="8" width="16" style="18" customWidth="1"/>
    <col min="9" max="12" width="12.375" style="18" customWidth="1"/>
    <col min="13" max="13" width="12.375" style="7" customWidth="1"/>
    <col min="14" max="15" width="9" style="18"/>
    <col min="16" max="16" width="5.375" style="11" customWidth="1"/>
    <col min="17" max="17" width="14.5" style="11" customWidth="1"/>
    <col min="18" max="18" width="12.625" style="11" customWidth="1"/>
    <col min="19" max="16384" width="9" style="18"/>
  </cols>
  <sheetData>
    <row r="1" spans="2:18" s="7" customFormat="1" ht="16.5" customHeight="1">
      <c r="B1" s="19" t="s">
        <v>233</v>
      </c>
      <c r="C1" s="86"/>
      <c r="D1" s="86"/>
      <c r="P1" s="11"/>
      <c r="Q1" s="11"/>
      <c r="R1" s="11"/>
    </row>
    <row r="2" spans="2:18" s="7" customFormat="1" ht="16.5" customHeight="1">
      <c r="B2" s="19" t="s">
        <v>172</v>
      </c>
      <c r="C2" s="86"/>
      <c r="D2" s="86"/>
      <c r="F2" s="7" t="s">
        <v>151</v>
      </c>
      <c r="P2" s="7" t="s">
        <v>154</v>
      </c>
      <c r="Q2" s="11"/>
      <c r="R2" s="11"/>
    </row>
    <row r="3" spans="2:18" s="7" customFormat="1" ht="45">
      <c r="B3" s="12"/>
      <c r="C3" s="85" t="s">
        <v>110</v>
      </c>
      <c r="D3" s="54" t="s">
        <v>153</v>
      </c>
      <c r="E3" s="13" t="s">
        <v>83</v>
      </c>
      <c r="F3" s="301" t="s">
        <v>182</v>
      </c>
      <c r="G3" s="285"/>
      <c r="H3" s="14" t="s">
        <v>141</v>
      </c>
      <c r="I3" s="60" t="s">
        <v>150</v>
      </c>
      <c r="J3" s="52" t="s">
        <v>86</v>
      </c>
      <c r="K3" s="60" t="s">
        <v>180</v>
      </c>
      <c r="L3" s="44" t="s">
        <v>140</v>
      </c>
      <c r="M3" s="44" t="s">
        <v>152</v>
      </c>
      <c r="P3" s="91"/>
      <c r="Q3" s="96" t="s">
        <v>110</v>
      </c>
      <c r="R3" s="103" t="s">
        <v>155</v>
      </c>
    </row>
    <row r="4" spans="2:18" ht="13.5" customHeight="1">
      <c r="B4" s="295">
        <v>1</v>
      </c>
      <c r="C4" s="296" t="s">
        <v>59</v>
      </c>
      <c r="D4" s="299">
        <f>VLOOKUP(C4,'市区町村別_在宅(医科)'!$C$7:$BO$80,65,0)</f>
        <v>367590</v>
      </c>
      <c r="E4" s="130">
        <v>1</v>
      </c>
      <c r="F4" s="133" t="s">
        <v>265</v>
      </c>
      <c r="G4" s="136" t="s">
        <v>272</v>
      </c>
      <c r="H4" s="215">
        <v>20807509</v>
      </c>
      <c r="I4" s="27">
        <f>IFERROR(H4/H9,"-")</f>
        <v>1.4651724088523591E-3</v>
      </c>
      <c r="J4" s="139">
        <v>83</v>
      </c>
      <c r="K4" s="27">
        <f>IFERROR(J4/J9,"-")</f>
        <v>1.8228137216146176E-3</v>
      </c>
      <c r="L4" s="139">
        <f>IFERROR(H4/J4,"-")</f>
        <v>250692.8795180723</v>
      </c>
      <c r="M4" s="97">
        <f t="shared" ref="M4:M9" si="0">IFERROR(J4/$R$4,0)</f>
        <v>2.2579504339073425E-4</v>
      </c>
      <c r="P4" s="120">
        <v>1</v>
      </c>
      <c r="Q4" s="47" t="s">
        <v>90</v>
      </c>
      <c r="R4" s="122">
        <f>'市区町村別_在宅(医科)'!BO7</f>
        <v>367590</v>
      </c>
    </row>
    <row r="5" spans="2:18" ht="13.5" customHeight="1">
      <c r="B5" s="269"/>
      <c r="C5" s="297"/>
      <c r="D5" s="293"/>
      <c r="E5" s="131">
        <v>2</v>
      </c>
      <c r="F5" s="134" t="s">
        <v>254</v>
      </c>
      <c r="G5" s="32" t="s">
        <v>260</v>
      </c>
      <c r="H5" s="152">
        <v>336938585</v>
      </c>
      <c r="I5" s="28">
        <f>IFERROR(H5/H9,"-")</f>
        <v>2.3725719316990582E-2</v>
      </c>
      <c r="J5" s="140">
        <v>2060</v>
      </c>
      <c r="K5" s="28">
        <f>IFERROR(J5/J9,"-")</f>
        <v>4.5240918873808586E-2</v>
      </c>
      <c r="L5" s="140">
        <f t="shared" ref="L5:L8" si="1">IFERROR(H5/J5,"-")</f>
        <v>163562.41990291263</v>
      </c>
      <c r="M5" s="98">
        <f t="shared" si="0"/>
        <v>5.6040697516254526E-3</v>
      </c>
      <c r="P5" s="120">
        <v>2</v>
      </c>
      <c r="Q5" s="47" t="s">
        <v>91</v>
      </c>
      <c r="R5" s="122">
        <f>'市区町村別_在宅(医科)'!BO8</f>
        <v>13946</v>
      </c>
    </row>
    <row r="6" spans="2:18" ht="13.5" customHeight="1">
      <c r="B6" s="269"/>
      <c r="C6" s="297"/>
      <c r="D6" s="293"/>
      <c r="E6" s="131">
        <v>3</v>
      </c>
      <c r="F6" s="134" t="s">
        <v>266</v>
      </c>
      <c r="G6" s="33" t="s">
        <v>273</v>
      </c>
      <c r="H6" s="152">
        <v>687299688</v>
      </c>
      <c r="I6" s="28">
        <f>IFERROR(H6/H9,"-")</f>
        <v>4.8396592762278028E-2</v>
      </c>
      <c r="J6" s="140">
        <v>5939</v>
      </c>
      <c r="K6" s="28">
        <f>IFERROR(J6/J9,"-")</f>
        <v>0.13043000834541221</v>
      </c>
      <c r="L6" s="140">
        <f t="shared" si="1"/>
        <v>115726.50075770331</v>
      </c>
      <c r="M6" s="98">
        <f t="shared" si="0"/>
        <v>1.615658750238037E-2</v>
      </c>
      <c r="P6" s="120">
        <v>3</v>
      </c>
      <c r="Q6" s="47" t="s">
        <v>92</v>
      </c>
      <c r="R6" s="122">
        <f>'市区町村別_在宅(医科)'!BO9</f>
        <v>8818</v>
      </c>
    </row>
    <row r="7" spans="2:18" ht="13.5" customHeight="1">
      <c r="B7" s="269"/>
      <c r="C7" s="297"/>
      <c r="D7" s="293"/>
      <c r="E7" s="131">
        <v>4</v>
      </c>
      <c r="F7" s="134" t="s">
        <v>271</v>
      </c>
      <c r="G7" s="33" t="s">
        <v>278</v>
      </c>
      <c r="H7" s="152">
        <v>63299188</v>
      </c>
      <c r="I7" s="28">
        <f>IFERROR(H7/H9,"-")</f>
        <v>4.4572478022409292E-3</v>
      </c>
      <c r="J7" s="140">
        <v>587</v>
      </c>
      <c r="K7" s="28">
        <f>IFERROR(J7/J9,"-")</f>
        <v>1.2891465717925066E-2</v>
      </c>
      <c r="L7" s="140">
        <f t="shared" si="1"/>
        <v>107835.07325383305</v>
      </c>
      <c r="M7" s="98">
        <f t="shared" si="0"/>
        <v>1.5968878369923012E-3</v>
      </c>
      <c r="P7" s="120">
        <v>4</v>
      </c>
      <c r="Q7" s="47" t="s">
        <v>93</v>
      </c>
      <c r="R7" s="122">
        <f>'市区町村別_在宅(医科)'!BO10</f>
        <v>10015</v>
      </c>
    </row>
    <row r="8" spans="2:18" ht="13.5" customHeight="1">
      <c r="B8" s="269"/>
      <c r="C8" s="297"/>
      <c r="D8" s="293"/>
      <c r="E8" s="132">
        <v>5</v>
      </c>
      <c r="F8" s="135" t="s">
        <v>253</v>
      </c>
      <c r="G8" s="34" t="s">
        <v>259</v>
      </c>
      <c r="H8" s="153">
        <v>639015906</v>
      </c>
      <c r="I8" s="45">
        <f>IFERROR(H8/H9,"-")</f>
        <v>4.4996663189668343E-2</v>
      </c>
      <c r="J8" s="141">
        <v>5968</v>
      </c>
      <c r="K8" s="45">
        <f>IFERROR(J8/J9,"-")</f>
        <v>0.13106689506742214</v>
      </c>
      <c r="L8" s="141">
        <f t="shared" si="1"/>
        <v>107073.71079088472</v>
      </c>
      <c r="M8" s="99">
        <f t="shared" si="0"/>
        <v>1.6235479746456651E-2</v>
      </c>
      <c r="P8" s="120">
        <v>5</v>
      </c>
      <c r="Q8" s="47" t="s">
        <v>94</v>
      </c>
      <c r="R8" s="122">
        <f>'市区町村別_在宅(医科)'!BO11</f>
        <v>8822</v>
      </c>
    </row>
    <row r="9" spans="2:18" ht="13.5" customHeight="1">
      <c r="B9" s="270"/>
      <c r="C9" s="298"/>
      <c r="D9" s="294"/>
      <c r="E9" s="143" t="s">
        <v>133</v>
      </c>
      <c r="F9" s="146"/>
      <c r="G9" s="149"/>
      <c r="H9" s="154">
        <v>14201406520</v>
      </c>
      <c r="I9" s="29" t="s">
        <v>181</v>
      </c>
      <c r="J9" s="192">
        <v>45534</v>
      </c>
      <c r="K9" s="29" t="s">
        <v>116</v>
      </c>
      <c r="L9" s="142">
        <f>IFERROR(H9/J9,"-")</f>
        <v>311885.76711907587</v>
      </c>
      <c r="M9" s="100">
        <f t="shared" si="0"/>
        <v>0.12387170488859871</v>
      </c>
      <c r="P9" s="120">
        <v>6</v>
      </c>
      <c r="Q9" s="47" t="s">
        <v>95</v>
      </c>
      <c r="R9" s="122">
        <f>'市区町村別_在宅(医科)'!BO12</f>
        <v>12352</v>
      </c>
    </row>
    <row r="10" spans="2:18" ht="13.5" customHeight="1">
      <c r="B10" s="295">
        <v>2</v>
      </c>
      <c r="C10" s="296" t="s">
        <v>91</v>
      </c>
      <c r="D10" s="299">
        <f>VLOOKUP(C10,'市区町村別_在宅(医科)'!$C$7:$BO$80,65,0)</f>
        <v>13946</v>
      </c>
      <c r="E10" s="130">
        <v>1</v>
      </c>
      <c r="F10" s="133" t="s">
        <v>265</v>
      </c>
      <c r="G10" s="136" t="s">
        <v>272</v>
      </c>
      <c r="H10" s="215">
        <v>199015</v>
      </c>
      <c r="I10" s="27">
        <f t="shared" ref="I10" si="2">IFERROR(H10/H15,"-")</f>
        <v>4.2126283045525257E-4</v>
      </c>
      <c r="J10" s="139">
        <v>1</v>
      </c>
      <c r="K10" s="27">
        <f t="shared" ref="K10" si="3">IFERROR(J10/J15,"-")</f>
        <v>6.222775357809583E-4</v>
      </c>
      <c r="L10" s="139">
        <f t="shared" ref="L10:L73" si="4">IFERROR(H10/J10,"-")</f>
        <v>199015</v>
      </c>
      <c r="M10" s="97">
        <f t="shared" ref="M10:M15" si="5">IFERROR(J10/$R$5,0)</f>
        <v>7.1705148429657256E-5</v>
      </c>
      <c r="P10" s="120">
        <v>7</v>
      </c>
      <c r="Q10" s="47" t="s">
        <v>96</v>
      </c>
      <c r="R10" s="122">
        <f>'市区町村別_在宅(医科)'!BO13</f>
        <v>11002</v>
      </c>
    </row>
    <row r="11" spans="2:18" ht="13.5" customHeight="1">
      <c r="B11" s="269"/>
      <c r="C11" s="297"/>
      <c r="D11" s="293"/>
      <c r="E11" s="131">
        <v>2</v>
      </c>
      <c r="F11" s="134" t="s">
        <v>254</v>
      </c>
      <c r="G11" s="32" t="s">
        <v>260</v>
      </c>
      <c r="H11" s="152">
        <v>11165190</v>
      </c>
      <c r="I11" s="28">
        <f t="shared" ref="I11" si="6">IFERROR(H11/H15,"-")</f>
        <v>2.3633794146022569E-2</v>
      </c>
      <c r="J11" s="140">
        <v>76</v>
      </c>
      <c r="K11" s="28">
        <f t="shared" ref="K11" si="7">IFERROR(J11/J15,"-")</f>
        <v>4.7293092719352829E-2</v>
      </c>
      <c r="L11" s="140">
        <f t="shared" si="4"/>
        <v>146910.39473684211</v>
      </c>
      <c r="M11" s="98">
        <f t="shared" si="5"/>
        <v>5.4495912806539508E-3</v>
      </c>
      <c r="P11" s="120">
        <v>8</v>
      </c>
      <c r="Q11" s="47" t="s">
        <v>60</v>
      </c>
      <c r="R11" s="122">
        <f>'市区町村別_在宅(医科)'!BO14</f>
        <v>9040</v>
      </c>
    </row>
    <row r="12" spans="2:18" ht="13.5" customHeight="1">
      <c r="B12" s="269"/>
      <c r="C12" s="297"/>
      <c r="D12" s="293"/>
      <c r="E12" s="131">
        <v>3</v>
      </c>
      <c r="F12" s="134" t="s">
        <v>266</v>
      </c>
      <c r="G12" s="33" t="s">
        <v>273</v>
      </c>
      <c r="H12" s="152">
        <v>22449626</v>
      </c>
      <c r="I12" s="28">
        <f t="shared" ref="I12" si="8">IFERROR(H12/H15,"-")</f>
        <v>4.7520000961846241E-2</v>
      </c>
      <c r="J12" s="140">
        <v>178</v>
      </c>
      <c r="K12" s="28">
        <f t="shared" ref="K12" si="9">IFERROR(J12/J15,"-")</f>
        <v>0.11076540136901059</v>
      </c>
      <c r="L12" s="140">
        <f t="shared" si="4"/>
        <v>126121.49438202247</v>
      </c>
      <c r="M12" s="98">
        <f t="shared" si="5"/>
        <v>1.2763516420478991E-2</v>
      </c>
      <c r="P12" s="120">
        <v>9</v>
      </c>
      <c r="Q12" s="47" t="s">
        <v>97</v>
      </c>
      <c r="R12" s="122">
        <f>'市区町村別_在宅(医科)'!BO15</f>
        <v>5832</v>
      </c>
    </row>
    <row r="13" spans="2:18" ht="13.5" customHeight="1">
      <c r="B13" s="269"/>
      <c r="C13" s="297"/>
      <c r="D13" s="293"/>
      <c r="E13" s="131">
        <v>4</v>
      </c>
      <c r="F13" s="134" t="s">
        <v>252</v>
      </c>
      <c r="G13" s="33" t="s">
        <v>258</v>
      </c>
      <c r="H13" s="152">
        <v>18879244</v>
      </c>
      <c r="I13" s="28">
        <f t="shared" ref="I13" si="10">IFERROR(H13/H15,"-")</f>
        <v>3.9962433807981028E-2</v>
      </c>
      <c r="J13" s="140">
        <v>155</v>
      </c>
      <c r="K13" s="28">
        <f t="shared" ref="K13" si="11">IFERROR(J13/J15,"-")</f>
        <v>9.6453018046048541E-2</v>
      </c>
      <c r="L13" s="140">
        <f t="shared" si="4"/>
        <v>121801.57419354838</v>
      </c>
      <c r="M13" s="98">
        <f t="shared" si="5"/>
        <v>1.1114298006596874E-2</v>
      </c>
      <c r="P13" s="120">
        <v>10</v>
      </c>
      <c r="Q13" s="47" t="s">
        <v>61</v>
      </c>
      <c r="R13" s="122">
        <f>'市区町村別_在宅(医科)'!BO16</f>
        <v>13483</v>
      </c>
    </row>
    <row r="14" spans="2:18" ht="13.5" customHeight="1">
      <c r="B14" s="269"/>
      <c r="C14" s="297"/>
      <c r="D14" s="293"/>
      <c r="E14" s="132">
        <v>5</v>
      </c>
      <c r="F14" s="135" t="s">
        <v>279</v>
      </c>
      <c r="G14" s="34" t="s">
        <v>299</v>
      </c>
      <c r="H14" s="153">
        <v>344208</v>
      </c>
      <c r="I14" s="45">
        <f t="shared" ref="I14" si="12">IFERROR(H14/H15,"-")</f>
        <v>7.2859852948441866E-4</v>
      </c>
      <c r="J14" s="141">
        <v>3</v>
      </c>
      <c r="K14" s="45">
        <f t="shared" ref="K14" si="13">IFERROR(J14/J15,"-")</f>
        <v>1.8668326073428749E-3</v>
      </c>
      <c r="L14" s="141">
        <f t="shared" si="4"/>
        <v>114736</v>
      </c>
      <c r="M14" s="99">
        <f t="shared" si="5"/>
        <v>2.1511544528897175E-4</v>
      </c>
      <c r="P14" s="120">
        <v>11</v>
      </c>
      <c r="Q14" s="47" t="s">
        <v>62</v>
      </c>
      <c r="R14" s="122">
        <f>'市区町村別_在宅(医科)'!BO17</f>
        <v>23211</v>
      </c>
    </row>
    <row r="15" spans="2:18" ht="13.5" customHeight="1">
      <c r="B15" s="270"/>
      <c r="C15" s="298"/>
      <c r="D15" s="294"/>
      <c r="E15" s="143" t="s">
        <v>133</v>
      </c>
      <c r="F15" s="146"/>
      <c r="G15" s="149"/>
      <c r="H15" s="154">
        <v>472424780</v>
      </c>
      <c r="I15" s="29" t="s">
        <v>181</v>
      </c>
      <c r="J15" s="192">
        <v>1607</v>
      </c>
      <c r="K15" s="29" t="s">
        <v>116</v>
      </c>
      <c r="L15" s="142">
        <f t="shared" si="4"/>
        <v>293979.32794026134</v>
      </c>
      <c r="M15" s="100">
        <f t="shared" si="5"/>
        <v>0.1152301735264592</v>
      </c>
      <c r="P15" s="120">
        <v>12</v>
      </c>
      <c r="Q15" s="47" t="s">
        <v>98</v>
      </c>
      <c r="R15" s="122">
        <f>'市区町村別_在宅(医科)'!BO18</f>
        <v>12001</v>
      </c>
    </row>
    <row r="16" spans="2:18" ht="13.5" customHeight="1">
      <c r="B16" s="295">
        <v>3</v>
      </c>
      <c r="C16" s="296" t="s">
        <v>92</v>
      </c>
      <c r="D16" s="299">
        <f>VLOOKUP(C16,'市区町村別_在宅(医科)'!$C$7:$BO$80,65,0)</f>
        <v>8818</v>
      </c>
      <c r="E16" s="130">
        <v>1</v>
      </c>
      <c r="F16" s="133" t="s">
        <v>271</v>
      </c>
      <c r="G16" s="136" t="s">
        <v>278</v>
      </c>
      <c r="H16" s="215">
        <v>3609630</v>
      </c>
      <c r="I16" s="27">
        <f t="shared" ref="I16" si="14">IFERROR(H16/H21,"-")</f>
        <v>1.094235588395015E-2</v>
      </c>
      <c r="J16" s="139">
        <v>16</v>
      </c>
      <c r="K16" s="27">
        <f t="shared" ref="K16" si="15">IFERROR(J16/J21,"-")</f>
        <v>1.3686911890504704E-2</v>
      </c>
      <c r="L16" s="139">
        <f t="shared" si="4"/>
        <v>225601.875</v>
      </c>
      <c r="M16" s="97">
        <f t="shared" ref="M16:M21" si="16">IFERROR(J16/$R$6,0)</f>
        <v>1.8144704014515763E-3</v>
      </c>
      <c r="P16" s="120">
        <v>13</v>
      </c>
      <c r="Q16" s="47" t="s">
        <v>99</v>
      </c>
      <c r="R16" s="122">
        <f>'市区町村別_在宅(医科)'!BO19</f>
        <v>20792</v>
      </c>
    </row>
    <row r="17" spans="2:18" ht="13.5" customHeight="1">
      <c r="B17" s="269"/>
      <c r="C17" s="297"/>
      <c r="D17" s="293"/>
      <c r="E17" s="131">
        <v>2</v>
      </c>
      <c r="F17" s="134" t="s">
        <v>252</v>
      </c>
      <c r="G17" s="32" t="s">
        <v>258</v>
      </c>
      <c r="H17" s="152">
        <v>16132811</v>
      </c>
      <c r="I17" s="28">
        <f t="shared" ref="I17" si="17">IFERROR(H17/H21,"-")</f>
        <v>4.8905555242644179E-2</v>
      </c>
      <c r="J17" s="140">
        <v>128</v>
      </c>
      <c r="K17" s="28">
        <f t="shared" ref="K17" si="18">IFERROR(J17/J21,"-")</f>
        <v>0.10949529512403763</v>
      </c>
      <c r="L17" s="140">
        <f t="shared" si="4"/>
        <v>126037.5859375</v>
      </c>
      <c r="M17" s="98">
        <f t="shared" si="16"/>
        <v>1.451576321161261E-2</v>
      </c>
      <c r="P17" s="120">
        <v>14</v>
      </c>
      <c r="Q17" s="47" t="s">
        <v>100</v>
      </c>
      <c r="R17" s="122">
        <f>'市区町村別_在宅(医科)'!BO20</f>
        <v>15727</v>
      </c>
    </row>
    <row r="18" spans="2:18" ht="13.5" customHeight="1">
      <c r="B18" s="269"/>
      <c r="C18" s="297"/>
      <c r="D18" s="293"/>
      <c r="E18" s="131">
        <v>3</v>
      </c>
      <c r="F18" s="134" t="s">
        <v>266</v>
      </c>
      <c r="G18" s="33" t="s">
        <v>273</v>
      </c>
      <c r="H18" s="152">
        <v>17991784</v>
      </c>
      <c r="I18" s="28">
        <f t="shared" ref="I18" si="19">IFERROR(H18/H21,"-")</f>
        <v>5.4540909598812116E-2</v>
      </c>
      <c r="J18" s="140">
        <v>157</v>
      </c>
      <c r="K18" s="28">
        <f t="shared" ref="K18" si="20">IFERROR(J18/J21,"-")</f>
        <v>0.13430282292557741</v>
      </c>
      <c r="L18" s="140">
        <f t="shared" si="4"/>
        <v>114597.35031847133</v>
      </c>
      <c r="M18" s="98">
        <f t="shared" si="16"/>
        <v>1.7804490814243592E-2</v>
      </c>
      <c r="P18" s="120">
        <v>15</v>
      </c>
      <c r="Q18" s="47" t="s">
        <v>101</v>
      </c>
      <c r="R18" s="122">
        <f>'市区町村別_在宅(医科)'!BO21</f>
        <v>25355</v>
      </c>
    </row>
    <row r="19" spans="2:18" ht="13.5" customHeight="1">
      <c r="B19" s="269"/>
      <c r="C19" s="297"/>
      <c r="D19" s="293"/>
      <c r="E19" s="131">
        <v>4</v>
      </c>
      <c r="F19" s="134" t="s">
        <v>270</v>
      </c>
      <c r="G19" s="33" t="s">
        <v>277</v>
      </c>
      <c r="H19" s="152">
        <v>4499876</v>
      </c>
      <c r="I19" s="28">
        <f t="shared" ref="I19" si="21">IFERROR(H19/H21,"-")</f>
        <v>1.3641078067737155E-2</v>
      </c>
      <c r="J19" s="140">
        <v>43</v>
      </c>
      <c r="K19" s="28">
        <f t="shared" ref="K19" si="22">IFERROR(J19/J21,"-")</f>
        <v>3.6783575705731396E-2</v>
      </c>
      <c r="L19" s="140">
        <f t="shared" si="4"/>
        <v>104648.27906976744</v>
      </c>
      <c r="M19" s="98">
        <f t="shared" si="16"/>
        <v>4.8763892039011113E-3</v>
      </c>
      <c r="P19" s="120">
        <v>16</v>
      </c>
      <c r="Q19" s="47" t="s">
        <v>63</v>
      </c>
      <c r="R19" s="122">
        <f>'市区町村別_在宅(医科)'!BO22</f>
        <v>16971</v>
      </c>
    </row>
    <row r="20" spans="2:18" ht="13.5" customHeight="1">
      <c r="B20" s="269"/>
      <c r="C20" s="297"/>
      <c r="D20" s="293"/>
      <c r="E20" s="132">
        <v>5</v>
      </c>
      <c r="F20" s="135" t="s">
        <v>253</v>
      </c>
      <c r="G20" s="34" t="s">
        <v>259</v>
      </c>
      <c r="H20" s="153">
        <v>15346235</v>
      </c>
      <c r="I20" s="45">
        <f t="shared" ref="I20" si="23">IFERROR(H20/H21,"-")</f>
        <v>4.6521101843881987E-2</v>
      </c>
      <c r="J20" s="141">
        <v>155</v>
      </c>
      <c r="K20" s="45">
        <f t="shared" ref="K20" si="24">IFERROR(J20/J21,"-")</f>
        <v>0.13259195893926431</v>
      </c>
      <c r="L20" s="141">
        <f t="shared" si="4"/>
        <v>99007.967741935485</v>
      </c>
      <c r="M20" s="99">
        <f t="shared" si="16"/>
        <v>1.7577682014062145E-2</v>
      </c>
      <c r="P20" s="120">
        <v>17</v>
      </c>
      <c r="Q20" s="47" t="s">
        <v>102</v>
      </c>
      <c r="R20" s="122">
        <f>'市区町村別_在宅(医科)'!BO23</f>
        <v>23970</v>
      </c>
    </row>
    <row r="21" spans="2:18" ht="13.5" customHeight="1">
      <c r="B21" s="270"/>
      <c r="C21" s="298"/>
      <c r="D21" s="294"/>
      <c r="E21" s="143" t="s">
        <v>133</v>
      </c>
      <c r="F21" s="146"/>
      <c r="G21" s="149"/>
      <c r="H21" s="154">
        <v>329876860</v>
      </c>
      <c r="I21" s="29" t="s">
        <v>181</v>
      </c>
      <c r="J21" s="192">
        <v>1169</v>
      </c>
      <c r="K21" s="29" t="s">
        <v>116</v>
      </c>
      <c r="L21" s="142">
        <f t="shared" si="4"/>
        <v>282187.21984602226</v>
      </c>
      <c r="M21" s="100">
        <f t="shared" si="16"/>
        <v>0.13256974370605579</v>
      </c>
      <c r="P21" s="120">
        <v>18</v>
      </c>
      <c r="Q21" s="47" t="s">
        <v>64</v>
      </c>
      <c r="R21" s="122">
        <f>'市区町村別_在宅(医科)'!BO24</f>
        <v>21661</v>
      </c>
    </row>
    <row r="22" spans="2:18" ht="13.5" customHeight="1">
      <c r="B22" s="295">
        <v>4</v>
      </c>
      <c r="C22" s="296" t="s">
        <v>93</v>
      </c>
      <c r="D22" s="299">
        <f>VLOOKUP(C22,'市区町村別_在宅(医科)'!$C$7:$BO$80,65,0)</f>
        <v>10015</v>
      </c>
      <c r="E22" s="130">
        <v>1</v>
      </c>
      <c r="F22" s="133" t="s">
        <v>279</v>
      </c>
      <c r="G22" s="136" t="s">
        <v>299</v>
      </c>
      <c r="H22" s="215">
        <v>488970</v>
      </c>
      <c r="I22" s="27">
        <f t="shared" ref="I22" si="25">IFERROR(H22/H27,"-")</f>
        <v>1.542096081886352E-3</v>
      </c>
      <c r="J22" s="139">
        <v>2</v>
      </c>
      <c r="K22" s="27">
        <f t="shared" ref="K22" si="26">IFERROR(J22/J27,"-")</f>
        <v>1.8604651162790699E-3</v>
      </c>
      <c r="L22" s="139">
        <f t="shared" si="4"/>
        <v>244485</v>
      </c>
      <c r="M22" s="97">
        <f t="shared" ref="M22:M27" si="27">IFERROR(J22/$R$7,0)</f>
        <v>1.9970044932601097E-4</v>
      </c>
      <c r="P22" s="120">
        <v>19</v>
      </c>
      <c r="Q22" s="47" t="s">
        <v>103</v>
      </c>
      <c r="R22" s="122">
        <f>'市区町村別_在宅(医科)'!BO25</f>
        <v>15098</v>
      </c>
    </row>
    <row r="23" spans="2:18" ht="13.5" customHeight="1">
      <c r="B23" s="269"/>
      <c r="C23" s="297"/>
      <c r="D23" s="293"/>
      <c r="E23" s="131">
        <v>2</v>
      </c>
      <c r="F23" s="134" t="s">
        <v>254</v>
      </c>
      <c r="G23" s="32" t="s">
        <v>260</v>
      </c>
      <c r="H23" s="152">
        <v>6140022</v>
      </c>
      <c r="I23" s="28">
        <f t="shared" ref="I23" si="28">IFERROR(H23/H27,"-")</f>
        <v>1.936418158352456E-2</v>
      </c>
      <c r="J23" s="140">
        <v>41</v>
      </c>
      <c r="K23" s="28">
        <f t="shared" ref="K23" si="29">IFERROR(J23/J27,"-")</f>
        <v>3.8139534883720932E-2</v>
      </c>
      <c r="L23" s="140">
        <f t="shared" si="4"/>
        <v>149756.63414634147</v>
      </c>
      <c r="M23" s="98">
        <f t="shared" si="27"/>
        <v>4.0938592111832255E-3</v>
      </c>
      <c r="P23" s="120">
        <v>20</v>
      </c>
      <c r="Q23" s="47" t="s">
        <v>104</v>
      </c>
      <c r="R23" s="122">
        <f>'市区町村別_在宅(医科)'!BO26</f>
        <v>22649</v>
      </c>
    </row>
    <row r="24" spans="2:18" ht="24" customHeight="1">
      <c r="B24" s="269"/>
      <c r="C24" s="297"/>
      <c r="D24" s="293"/>
      <c r="E24" s="131">
        <v>3</v>
      </c>
      <c r="F24" s="134" t="s">
        <v>267</v>
      </c>
      <c r="G24" s="33" t="s">
        <v>274</v>
      </c>
      <c r="H24" s="152">
        <v>6323911</v>
      </c>
      <c r="I24" s="28">
        <f t="shared" ref="I24" si="30">IFERROR(H24/H27,"-")</f>
        <v>1.9944124128879078E-2</v>
      </c>
      <c r="J24" s="140">
        <v>47</v>
      </c>
      <c r="K24" s="28">
        <f t="shared" ref="K24" si="31">IFERROR(J24/J27,"-")</f>
        <v>4.3720930232558138E-2</v>
      </c>
      <c r="L24" s="140">
        <f t="shared" si="4"/>
        <v>134551.29787234042</v>
      </c>
      <c r="M24" s="98">
        <f t="shared" si="27"/>
        <v>4.6929605591612585E-3</v>
      </c>
      <c r="P24" s="120">
        <v>21</v>
      </c>
      <c r="Q24" s="47" t="s">
        <v>105</v>
      </c>
      <c r="R24" s="122">
        <f>'市区町村別_在宅(医科)'!BO27</f>
        <v>15046</v>
      </c>
    </row>
    <row r="25" spans="2:18" ht="13.5" customHeight="1">
      <c r="B25" s="269"/>
      <c r="C25" s="297"/>
      <c r="D25" s="293"/>
      <c r="E25" s="131">
        <v>4</v>
      </c>
      <c r="F25" s="134" t="s">
        <v>266</v>
      </c>
      <c r="G25" s="33" t="s">
        <v>273</v>
      </c>
      <c r="H25" s="152">
        <v>19041016</v>
      </c>
      <c r="I25" s="28">
        <f t="shared" ref="I25" si="32">IFERROR(H25/H27,"-")</f>
        <v>6.0050874631849278E-2</v>
      </c>
      <c r="J25" s="140">
        <v>142</v>
      </c>
      <c r="K25" s="28">
        <f t="shared" ref="K25" si="33">IFERROR(J25/J27,"-")</f>
        <v>0.13209302325581396</v>
      </c>
      <c r="L25" s="140">
        <f t="shared" si="4"/>
        <v>134091.661971831</v>
      </c>
      <c r="M25" s="98">
        <f t="shared" si="27"/>
        <v>1.4178731902146779E-2</v>
      </c>
      <c r="P25" s="120">
        <v>22</v>
      </c>
      <c r="Q25" s="47" t="s">
        <v>65</v>
      </c>
      <c r="R25" s="122">
        <f>'市区町村別_在宅(医科)'!BO28</f>
        <v>19329</v>
      </c>
    </row>
    <row r="26" spans="2:18" ht="13.5" customHeight="1">
      <c r="B26" s="269"/>
      <c r="C26" s="297"/>
      <c r="D26" s="293"/>
      <c r="E26" s="132">
        <v>5</v>
      </c>
      <c r="F26" s="135" t="s">
        <v>280</v>
      </c>
      <c r="G26" s="34" t="s">
        <v>300</v>
      </c>
      <c r="H26" s="153">
        <v>1126800</v>
      </c>
      <c r="I26" s="45">
        <f t="shared" ref="I26" si="34">IFERROR(H26/H27,"-")</f>
        <v>3.5536615028929006E-3</v>
      </c>
      <c r="J26" s="141">
        <v>9</v>
      </c>
      <c r="K26" s="45">
        <f t="shared" ref="K26" si="35">IFERROR(J26/J27,"-")</f>
        <v>8.3720930232558145E-3</v>
      </c>
      <c r="L26" s="141">
        <f t="shared" si="4"/>
        <v>125200</v>
      </c>
      <c r="M26" s="99">
        <f t="shared" si="27"/>
        <v>8.9865202196704938E-4</v>
      </c>
      <c r="P26" s="120">
        <v>23</v>
      </c>
      <c r="Q26" s="47" t="s">
        <v>106</v>
      </c>
      <c r="R26" s="122">
        <f>'市区町村別_在宅(医科)'!BO29</f>
        <v>31367</v>
      </c>
    </row>
    <row r="27" spans="2:18" ht="13.5" customHeight="1">
      <c r="B27" s="270"/>
      <c r="C27" s="298"/>
      <c r="D27" s="294"/>
      <c r="E27" s="143" t="s">
        <v>133</v>
      </c>
      <c r="F27" s="146"/>
      <c r="G27" s="149"/>
      <c r="H27" s="154">
        <v>317081410</v>
      </c>
      <c r="I27" s="29" t="s">
        <v>181</v>
      </c>
      <c r="J27" s="192">
        <v>1075</v>
      </c>
      <c r="K27" s="29" t="s">
        <v>116</v>
      </c>
      <c r="L27" s="142">
        <f t="shared" si="4"/>
        <v>294959.4511627907</v>
      </c>
      <c r="M27" s="100">
        <f t="shared" si="27"/>
        <v>0.10733899151273091</v>
      </c>
      <c r="P27" s="120">
        <v>24</v>
      </c>
      <c r="Q27" s="47" t="s">
        <v>107</v>
      </c>
      <c r="R27" s="122">
        <f>'市区町村別_在宅(医科)'!BO30</f>
        <v>13718</v>
      </c>
    </row>
    <row r="28" spans="2:18" ht="13.5" customHeight="1">
      <c r="B28" s="295">
        <v>5</v>
      </c>
      <c r="C28" s="296" t="s">
        <v>94</v>
      </c>
      <c r="D28" s="299">
        <f>VLOOKUP(C28,'市区町村別_在宅(医科)'!$C$7:$BO$80,65,0)</f>
        <v>8822</v>
      </c>
      <c r="E28" s="130">
        <v>1</v>
      </c>
      <c r="F28" s="133" t="s">
        <v>271</v>
      </c>
      <c r="G28" s="136" t="s">
        <v>278</v>
      </c>
      <c r="H28" s="215">
        <v>5589153</v>
      </c>
      <c r="I28" s="27">
        <f t="shared" ref="I28" si="36">IFERROR(H28/H33,"-")</f>
        <v>1.9270187735931803E-2</v>
      </c>
      <c r="J28" s="139">
        <v>15</v>
      </c>
      <c r="K28" s="27">
        <f t="shared" ref="K28" si="37">IFERROR(J28/J33,"-")</f>
        <v>1.4999999999999999E-2</v>
      </c>
      <c r="L28" s="139">
        <f t="shared" si="4"/>
        <v>372610.2</v>
      </c>
      <c r="M28" s="97">
        <f t="shared" ref="M28:M33" si="38">IFERROR(J28/$R$8,0)</f>
        <v>1.7002947177510769E-3</v>
      </c>
      <c r="P28" s="120">
        <v>25</v>
      </c>
      <c r="Q28" s="47" t="s">
        <v>108</v>
      </c>
      <c r="R28" s="122">
        <f>'市区町村別_在宅(医科)'!BO31</f>
        <v>9548</v>
      </c>
    </row>
    <row r="29" spans="2:18" ht="13.5" customHeight="1">
      <c r="B29" s="269"/>
      <c r="C29" s="297"/>
      <c r="D29" s="293"/>
      <c r="E29" s="131">
        <v>2</v>
      </c>
      <c r="F29" s="134" t="s">
        <v>254</v>
      </c>
      <c r="G29" s="32" t="s">
        <v>260</v>
      </c>
      <c r="H29" s="152">
        <v>8219113</v>
      </c>
      <c r="I29" s="28">
        <f t="shared" ref="I29" si="39">IFERROR(H29/H33,"-")</f>
        <v>2.8337719603102232E-2</v>
      </c>
      <c r="J29" s="140">
        <v>48</v>
      </c>
      <c r="K29" s="28">
        <f t="shared" ref="K29" si="40">IFERROR(J29/J33,"-")</f>
        <v>4.8000000000000001E-2</v>
      </c>
      <c r="L29" s="140">
        <f t="shared" si="4"/>
        <v>171231.52083333334</v>
      </c>
      <c r="M29" s="98">
        <f t="shared" si="38"/>
        <v>5.4409430968034456E-3</v>
      </c>
      <c r="P29" s="120">
        <v>26</v>
      </c>
      <c r="Q29" s="47" t="s">
        <v>37</v>
      </c>
      <c r="R29" s="122">
        <f>'市区町村別_在宅(医科)'!BO32</f>
        <v>132591</v>
      </c>
    </row>
    <row r="30" spans="2:18" ht="13.5" customHeight="1">
      <c r="B30" s="269"/>
      <c r="C30" s="297"/>
      <c r="D30" s="293"/>
      <c r="E30" s="131">
        <v>3</v>
      </c>
      <c r="F30" s="134" t="s">
        <v>252</v>
      </c>
      <c r="G30" s="33" t="s">
        <v>258</v>
      </c>
      <c r="H30" s="152">
        <v>11944621</v>
      </c>
      <c r="I30" s="28">
        <f t="shared" ref="I30" si="41">IFERROR(H30/H33,"-")</f>
        <v>4.1182463443844436E-2</v>
      </c>
      <c r="J30" s="140">
        <v>98</v>
      </c>
      <c r="K30" s="28">
        <f t="shared" ref="K30" si="42">IFERROR(J30/J33,"-")</f>
        <v>9.8000000000000004E-2</v>
      </c>
      <c r="L30" s="140">
        <f t="shared" si="4"/>
        <v>121883.88775510204</v>
      </c>
      <c r="M30" s="98">
        <f t="shared" si="38"/>
        <v>1.1108592155973701E-2</v>
      </c>
      <c r="P30" s="120">
        <v>27</v>
      </c>
      <c r="Q30" s="47" t="s">
        <v>38</v>
      </c>
      <c r="R30" s="122">
        <f>'市区町村別_在宅(医科)'!BO33</f>
        <v>22608</v>
      </c>
    </row>
    <row r="31" spans="2:18" ht="13.5" customHeight="1">
      <c r="B31" s="269"/>
      <c r="C31" s="297"/>
      <c r="D31" s="293"/>
      <c r="E31" s="131">
        <v>4</v>
      </c>
      <c r="F31" s="134" t="s">
        <v>253</v>
      </c>
      <c r="G31" s="33" t="s">
        <v>259</v>
      </c>
      <c r="H31" s="152">
        <v>16520014</v>
      </c>
      <c r="I31" s="28">
        <f t="shared" ref="I31" si="43">IFERROR(H31/H33,"-")</f>
        <v>5.6957426497399821E-2</v>
      </c>
      <c r="J31" s="140">
        <v>147</v>
      </c>
      <c r="K31" s="28">
        <f t="shared" ref="K31" si="44">IFERROR(J31/J33,"-")</f>
        <v>0.14699999999999999</v>
      </c>
      <c r="L31" s="140">
        <f t="shared" si="4"/>
        <v>112381.04761904762</v>
      </c>
      <c r="M31" s="98">
        <f t="shared" si="38"/>
        <v>1.6662888233960553E-2</v>
      </c>
      <c r="P31" s="120">
        <v>28</v>
      </c>
      <c r="Q31" s="47" t="s">
        <v>39</v>
      </c>
      <c r="R31" s="122">
        <f>'市区町村別_在宅(医科)'!BO34</f>
        <v>18603</v>
      </c>
    </row>
    <row r="32" spans="2:18" ht="13.5" customHeight="1">
      <c r="B32" s="269"/>
      <c r="C32" s="297"/>
      <c r="D32" s="293"/>
      <c r="E32" s="132">
        <v>5</v>
      </c>
      <c r="F32" s="135" t="s">
        <v>266</v>
      </c>
      <c r="G32" s="34" t="s">
        <v>273</v>
      </c>
      <c r="H32" s="153">
        <v>12159234</v>
      </c>
      <c r="I32" s="45">
        <f t="shared" ref="I32" si="45">IFERROR(H32/H33,"-")</f>
        <v>4.1922402536685791E-2</v>
      </c>
      <c r="J32" s="141">
        <v>116</v>
      </c>
      <c r="K32" s="45">
        <f t="shared" ref="K32" si="46">IFERROR(J32/J33,"-")</f>
        <v>0.11600000000000001</v>
      </c>
      <c r="L32" s="141">
        <f t="shared" si="4"/>
        <v>104820.9827586207</v>
      </c>
      <c r="M32" s="99">
        <f t="shared" si="38"/>
        <v>1.3148945817274995E-2</v>
      </c>
      <c r="P32" s="120">
        <v>29</v>
      </c>
      <c r="Q32" s="47" t="s">
        <v>40</v>
      </c>
      <c r="R32" s="122">
        <f>'市区町村別_在宅(医科)'!BO35</f>
        <v>15649</v>
      </c>
    </row>
    <row r="33" spans="2:18" ht="13.5" customHeight="1">
      <c r="B33" s="270"/>
      <c r="C33" s="298"/>
      <c r="D33" s="294"/>
      <c r="E33" s="143" t="s">
        <v>133</v>
      </c>
      <c r="F33" s="146"/>
      <c r="G33" s="149"/>
      <c r="H33" s="154">
        <v>290041440</v>
      </c>
      <c r="I33" s="29" t="s">
        <v>181</v>
      </c>
      <c r="J33" s="192">
        <v>1000</v>
      </c>
      <c r="K33" s="29" t="s">
        <v>116</v>
      </c>
      <c r="L33" s="142">
        <f t="shared" si="4"/>
        <v>290041.44</v>
      </c>
      <c r="M33" s="100">
        <f t="shared" si="38"/>
        <v>0.11335298118340513</v>
      </c>
      <c r="P33" s="120">
        <v>30</v>
      </c>
      <c r="Q33" s="47" t="s">
        <v>41</v>
      </c>
      <c r="R33" s="122">
        <f>'市区町村別_在宅(医科)'!BO36</f>
        <v>20907</v>
      </c>
    </row>
    <row r="34" spans="2:18" ht="24">
      <c r="B34" s="295">
        <v>6</v>
      </c>
      <c r="C34" s="296" t="s">
        <v>95</v>
      </c>
      <c r="D34" s="299">
        <f>VLOOKUP(C34,'市区町村別_在宅(医科)'!$C$7:$BO$80,65,0)</f>
        <v>12352</v>
      </c>
      <c r="E34" s="130">
        <v>1</v>
      </c>
      <c r="F34" s="133" t="s">
        <v>281</v>
      </c>
      <c r="G34" s="136" t="s">
        <v>301</v>
      </c>
      <c r="H34" s="215">
        <v>353389</v>
      </c>
      <c r="I34" s="27">
        <f t="shared" ref="I34" si="47">IFERROR(H34/H39,"-")</f>
        <v>1.1939481902928856E-3</v>
      </c>
      <c r="J34" s="139">
        <v>1</v>
      </c>
      <c r="K34" s="27">
        <f t="shared" ref="K34" si="48">IFERROR(J34/J39,"-")</f>
        <v>9.9206349206349201E-4</v>
      </c>
      <c r="L34" s="139">
        <f t="shared" si="4"/>
        <v>353389</v>
      </c>
      <c r="M34" s="97">
        <f t="shared" ref="M34:M39" si="49">IFERROR(J34/$R$9,0)</f>
        <v>8.095854922279793E-5</v>
      </c>
      <c r="P34" s="120">
        <v>31</v>
      </c>
      <c r="Q34" s="47" t="s">
        <v>42</v>
      </c>
      <c r="R34" s="122">
        <f>'市区町村別_在宅(医科)'!BO37</f>
        <v>27885</v>
      </c>
    </row>
    <row r="35" spans="2:18" ht="13.5" customHeight="1">
      <c r="B35" s="269"/>
      <c r="C35" s="297"/>
      <c r="D35" s="293"/>
      <c r="E35" s="131">
        <v>2</v>
      </c>
      <c r="F35" s="134" t="s">
        <v>254</v>
      </c>
      <c r="G35" s="32" t="s">
        <v>260</v>
      </c>
      <c r="H35" s="152">
        <v>4463960</v>
      </c>
      <c r="I35" s="28">
        <f t="shared" ref="I35" si="50">IFERROR(H35/H39,"-")</f>
        <v>1.5081785125003409E-2</v>
      </c>
      <c r="J35" s="140">
        <v>38</v>
      </c>
      <c r="K35" s="28">
        <f t="shared" ref="K35" si="51">IFERROR(J35/J39,"-")</f>
        <v>3.7698412698412696E-2</v>
      </c>
      <c r="L35" s="140">
        <f t="shared" si="4"/>
        <v>117472.63157894737</v>
      </c>
      <c r="M35" s="98">
        <f t="shared" si="49"/>
        <v>3.0764248704663213E-3</v>
      </c>
      <c r="P35" s="120">
        <v>32</v>
      </c>
      <c r="Q35" s="47" t="s">
        <v>43</v>
      </c>
      <c r="R35" s="122">
        <f>'市区町村別_在宅(医科)'!BO38</f>
        <v>23454</v>
      </c>
    </row>
    <row r="36" spans="2:18" ht="13.5" customHeight="1">
      <c r="B36" s="269"/>
      <c r="C36" s="297"/>
      <c r="D36" s="293"/>
      <c r="E36" s="131">
        <v>3</v>
      </c>
      <c r="F36" s="134" t="s">
        <v>266</v>
      </c>
      <c r="G36" s="33" t="s">
        <v>273</v>
      </c>
      <c r="H36" s="152">
        <v>12787658</v>
      </c>
      <c r="I36" s="28">
        <f t="shared" ref="I36" si="52">IFERROR(H36/H39,"-")</f>
        <v>4.320395124688188E-2</v>
      </c>
      <c r="J36" s="140">
        <v>118</v>
      </c>
      <c r="K36" s="28">
        <f t="shared" ref="K36" si="53">IFERROR(J36/J39,"-")</f>
        <v>0.11706349206349206</v>
      </c>
      <c r="L36" s="140">
        <f t="shared" si="4"/>
        <v>108369.98305084746</v>
      </c>
      <c r="M36" s="98">
        <f t="shared" si="49"/>
        <v>9.5531088082901547E-3</v>
      </c>
      <c r="P36" s="120">
        <v>33</v>
      </c>
      <c r="Q36" s="47" t="s">
        <v>44</v>
      </c>
      <c r="R36" s="122">
        <f>'市区町村別_在宅(医科)'!BO39</f>
        <v>6680</v>
      </c>
    </row>
    <row r="37" spans="2:18" ht="13.5" customHeight="1">
      <c r="B37" s="269"/>
      <c r="C37" s="297"/>
      <c r="D37" s="293"/>
      <c r="E37" s="131">
        <v>4</v>
      </c>
      <c r="F37" s="134" t="s">
        <v>240</v>
      </c>
      <c r="G37" s="33" t="s">
        <v>246</v>
      </c>
      <c r="H37" s="152">
        <v>24271201</v>
      </c>
      <c r="I37" s="28">
        <f t="shared" ref="I37" si="54">IFERROR(H37/H39,"-")</f>
        <v>8.2001863414494724E-2</v>
      </c>
      <c r="J37" s="140">
        <v>229</v>
      </c>
      <c r="K37" s="28">
        <f t="shared" ref="K37" si="55">IFERROR(J37/J39,"-")</f>
        <v>0.22718253968253968</v>
      </c>
      <c r="L37" s="140">
        <f t="shared" si="4"/>
        <v>105987.77729257641</v>
      </c>
      <c r="M37" s="98">
        <f t="shared" si="49"/>
        <v>1.8539507772020725E-2</v>
      </c>
      <c r="P37" s="120">
        <v>34</v>
      </c>
      <c r="Q37" s="47" t="s">
        <v>46</v>
      </c>
      <c r="R37" s="122">
        <f>'市区町村別_在宅(医科)'!BO40</f>
        <v>29757</v>
      </c>
    </row>
    <row r="38" spans="2:18" ht="13.5" customHeight="1">
      <c r="B38" s="269"/>
      <c r="C38" s="297"/>
      <c r="D38" s="293"/>
      <c r="E38" s="132">
        <v>5</v>
      </c>
      <c r="F38" s="135" t="s">
        <v>252</v>
      </c>
      <c r="G38" s="34" t="s">
        <v>258</v>
      </c>
      <c r="H38" s="153">
        <v>8712154</v>
      </c>
      <c r="I38" s="45">
        <f t="shared" ref="I38" si="56">IFERROR(H38/H39,"-")</f>
        <v>2.9434590499005129E-2</v>
      </c>
      <c r="J38" s="141">
        <v>84</v>
      </c>
      <c r="K38" s="45">
        <f t="shared" ref="K38" si="57">IFERROR(J38/J39,"-")</f>
        <v>8.3333333333333329E-2</v>
      </c>
      <c r="L38" s="141">
        <f t="shared" si="4"/>
        <v>103716.11904761905</v>
      </c>
      <c r="M38" s="99">
        <f t="shared" si="49"/>
        <v>6.8005181347150258E-3</v>
      </c>
      <c r="P38" s="120">
        <v>35</v>
      </c>
      <c r="Q38" s="47" t="s">
        <v>3</v>
      </c>
      <c r="R38" s="122">
        <f>'市区町村別_在宅(医科)'!BO41</f>
        <v>60596</v>
      </c>
    </row>
    <row r="39" spans="2:18" ht="13.5" customHeight="1">
      <c r="B39" s="270"/>
      <c r="C39" s="298"/>
      <c r="D39" s="294"/>
      <c r="E39" s="143" t="s">
        <v>133</v>
      </c>
      <c r="F39" s="146"/>
      <c r="G39" s="149"/>
      <c r="H39" s="154">
        <v>295983530</v>
      </c>
      <c r="I39" s="29" t="s">
        <v>181</v>
      </c>
      <c r="J39" s="192">
        <v>1008</v>
      </c>
      <c r="K39" s="29" t="s">
        <v>116</v>
      </c>
      <c r="L39" s="142">
        <f t="shared" si="4"/>
        <v>293634.45436507935</v>
      </c>
      <c r="M39" s="100">
        <f t="shared" si="49"/>
        <v>8.1606217616580309E-2</v>
      </c>
      <c r="P39" s="120">
        <v>36</v>
      </c>
      <c r="Q39" s="47" t="s">
        <v>4</v>
      </c>
      <c r="R39" s="122">
        <f>'市区町村別_在宅(医科)'!BO42</f>
        <v>16741</v>
      </c>
    </row>
    <row r="40" spans="2:18" ht="24">
      <c r="B40" s="295">
        <v>7</v>
      </c>
      <c r="C40" s="296" t="s">
        <v>96</v>
      </c>
      <c r="D40" s="299">
        <f>VLOOKUP(C40,'市区町村別_在宅(医科)'!$C$7:$BO$80,65,0)</f>
        <v>11002</v>
      </c>
      <c r="E40" s="130">
        <v>1</v>
      </c>
      <c r="F40" s="133" t="s">
        <v>269</v>
      </c>
      <c r="G40" s="136" t="s">
        <v>276</v>
      </c>
      <c r="H40" s="215">
        <v>2979003</v>
      </c>
      <c r="I40" s="27">
        <f t="shared" ref="I40" si="58">IFERROR(H40/H45,"-")</f>
        <v>9.7142627015731932E-3</v>
      </c>
      <c r="J40" s="139">
        <v>10</v>
      </c>
      <c r="K40" s="27">
        <f t="shared" ref="K40" si="59">IFERROR(J40/J45,"-")</f>
        <v>9.9304865938430985E-3</v>
      </c>
      <c r="L40" s="139">
        <f t="shared" si="4"/>
        <v>297900.3</v>
      </c>
      <c r="M40" s="97">
        <f t="shared" ref="M40:M45" si="60">IFERROR(J40/$R$10,0)</f>
        <v>9.0892564988183963E-4</v>
      </c>
      <c r="P40" s="120">
        <v>37</v>
      </c>
      <c r="Q40" s="47" t="s">
        <v>5</v>
      </c>
      <c r="R40" s="122">
        <f>'市区町村別_在宅(医科)'!BO43</f>
        <v>51067</v>
      </c>
    </row>
    <row r="41" spans="2:18" ht="13.5" customHeight="1">
      <c r="B41" s="269"/>
      <c r="C41" s="297"/>
      <c r="D41" s="293"/>
      <c r="E41" s="131">
        <v>2</v>
      </c>
      <c r="F41" s="134" t="s">
        <v>282</v>
      </c>
      <c r="G41" s="32" t="s">
        <v>302</v>
      </c>
      <c r="H41" s="152">
        <v>150750</v>
      </c>
      <c r="I41" s="28">
        <f t="shared" ref="I41" si="61">IFERROR(H41/H45,"-")</f>
        <v>4.9158228516794347E-4</v>
      </c>
      <c r="J41" s="140">
        <v>1</v>
      </c>
      <c r="K41" s="28">
        <f t="shared" ref="K41" si="62">IFERROR(J41/J45,"-")</f>
        <v>9.930486593843098E-4</v>
      </c>
      <c r="L41" s="140">
        <f t="shared" si="4"/>
        <v>150750</v>
      </c>
      <c r="M41" s="98">
        <f t="shared" si="60"/>
        <v>9.089256498818396E-5</v>
      </c>
      <c r="P41" s="120">
        <v>38</v>
      </c>
      <c r="Q41" s="47" t="s">
        <v>47</v>
      </c>
      <c r="R41" s="122">
        <f>'市区町村別_在宅(医科)'!BO44</f>
        <v>10794</v>
      </c>
    </row>
    <row r="42" spans="2:18" ht="13.5" customHeight="1">
      <c r="B42" s="269"/>
      <c r="C42" s="297"/>
      <c r="D42" s="293"/>
      <c r="E42" s="131">
        <v>3</v>
      </c>
      <c r="F42" s="134" t="s">
        <v>252</v>
      </c>
      <c r="G42" s="33" t="s">
        <v>258</v>
      </c>
      <c r="H42" s="152">
        <v>15603913</v>
      </c>
      <c r="I42" s="28">
        <f t="shared" ref="I42" si="63">IFERROR(H42/H45,"-")</f>
        <v>5.0882966567839333E-2</v>
      </c>
      <c r="J42" s="140">
        <v>106</v>
      </c>
      <c r="K42" s="28">
        <f t="shared" ref="K42" si="64">IFERROR(J42/J45,"-")</f>
        <v>0.10526315789473684</v>
      </c>
      <c r="L42" s="140">
        <f t="shared" si="4"/>
        <v>147206.72641509434</v>
      </c>
      <c r="M42" s="98">
        <f t="shared" si="60"/>
        <v>9.6346118887475005E-3</v>
      </c>
      <c r="P42" s="120">
        <v>39</v>
      </c>
      <c r="Q42" s="47" t="s">
        <v>10</v>
      </c>
      <c r="R42" s="122">
        <f>'市区町村別_在宅(医科)'!BO45</f>
        <v>60444</v>
      </c>
    </row>
    <row r="43" spans="2:18" ht="13.5" customHeight="1">
      <c r="B43" s="269"/>
      <c r="C43" s="297"/>
      <c r="D43" s="293"/>
      <c r="E43" s="131">
        <v>4</v>
      </c>
      <c r="F43" s="134" t="s">
        <v>254</v>
      </c>
      <c r="G43" s="33" t="s">
        <v>260</v>
      </c>
      <c r="H43" s="152">
        <v>4779215</v>
      </c>
      <c r="I43" s="28">
        <f t="shared" ref="I43" si="65">IFERROR(H43/H45,"-")</f>
        <v>1.5584593240523468E-2</v>
      </c>
      <c r="J43" s="140">
        <v>34</v>
      </c>
      <c r="K43" s="28">
        <f t="shared" ref="K43" si="66">IFERROR(J43/J45,"-")</f>
        <v>3.3763654419066536E-2</v>
      </c>
      <c r="L43" s="140">
        <f t="shared" si="4"/>
        <v>140565.14705882352</v>
      </c>
      <c r="M43" s="98">
        <f t="shared" si="60"/>
        <v>3.0903472095982548E-3</v>
      </c>
      <c r="P43" s="120">
        <v>40</v>
      </c>
      <c r="Q43" s="47" t="s">
        <v>48</v>
      </c>
      <c r="R43" s="122">
        <f>'市区町村別_在宅(医科)'!BO46</f>
        <v>13161</v>
      </c>
    </row>
    <row r="44" spans="2:18" ht="13.5" customHeight="1">
      <c r="B44" s="269"/>
      <c r="C44" s="297"/>
      <c r="D44" s="293"/>
      <c r="E44" s="132">
        <v>5</v>
      </c>
      <c r="F44" s="135" t="s">
        <v>270</v>
      </c>
      <c r="G44" s="34" t="s">
        <v>277</v>
      </c>
      <c r="H44" s="153">
        <v>5677083</v>
      </c>
      <c r="I44" s="45">
        <f t="shared" ref="I44" si="67">IFERROR(H44/H45,"-")</f>
        <v>1.851246059189442E-2</v>
      </c>
      <c r="J44" s="141">
        <v>46</v>
      </c>
      <c r="K44" s="45">
        <f t="shared" ref="K44" si="68">IFERROR(J44/J45,"-")</f>
        <v>4.5680238331678252E-2</v>
      </c>
      <c r="L44" s="141">
        <f t="shared" si="4"/>
        <v>123414.84782608696</v>
      </c>
      <c r="M44" s="99">
        <f t="shared" si="60"/>
        <v>4.1810579894564623E-3</v>
      </c>
      <c r="P44" s="120">
        <v>41</v>
      </c>
      <c r="Q44" s="47" t="s">
        <v>15</v>
      </c>
      <c r="R44" s="122">
        <f>'市区町村別_在宅(医科)'!BO47</f>
        <v>24206</v>
      </c>
    </row>
    <row r="45" spans="2:18" ht="13.5" customHeight="1">
      <c r="B45" s="270"/>
      <c r="C45" s="298"/>
      <c r="D45" s="294"/>
      <c r="E45" s="143" t="s">
        <v>133</v>
      </c>
      <c r="F45" s="146"/>
      <c r="G45" s="149"/>
      <c r="H45" s="154">
        <v>306662800</v>
      </c>
      <c r="I45" s="29" t="s">
        <v>181</v>
      </c>
      <c r="J45" s="192">
        <v>1007</v>
      </c>
      <c r="K45" s="29" t="s">
        <v>116</v>
      </c>
      <c r="L45" s="142">
        <f t="shared" si="4"/>
        <v>304531.08242303872</v>
      </c>
      <c r="M45" s="100">
        <f t="shared" si="60"/>
        <v>9.1528812943101251E-2</v>
      </c>
      <c r="P45" s="120">
        <v>42</v>
      </c>
      <c r="Q45" s="47" t="s">
        <v>16</v>
      </c>
      <c r="R45" s="122">
        <f>'市区町村別_在宅(医科)'!BO48</f>
        <v>63271</v>
      </c>
    </row>
    <row r="46" spans="2:18" ht="13.5" customHeight="1">
      <c r="B46" s="295">
        <v>8</v>
      </c>
      <c r="C46" s="296" t="s">
        <v>60</v>
      </c>
      <c r="D46" s="299">
        <f>VLOOKUP(C46,'市区町村別_在宅(医科)'!$C$7:$BO$80,65,0)</f>
        <v>9040</v>
      </c>
      <c r="E46" s="130">
        <v>1</v>
      </c>
      <c r="F46" s="133" t="s">
        <v>254</v>
      </c>
      <c r="G46" s="136" t="s">
        <v>260</v>
      </c>
      <c r="H46" s="215">
        <v>15712285</v>
      </c>
      <c r="I46" s="27">
        <f t="shared" ref="I46" si="69">IFERROR(H46/H51,"-")</f>
        <v>4.3135878077026894E-2</v>
      </c>
      <c r="J46" s="139">
        <v>60</v>
      </c>
      <c r="K46" s="27">
        <f t="shared" ref="K46" si="70">IFERROR(J46/J51,"-")</f>
        <v>5.1020408163265307E-2</v>
      </c>
      <c r="L46" s="139">
        <f t="shared" si="4"/>
        <v>261871.41666666666</v>
      </c>
      <c r="M46" s="97">
        <f t="shared" ref="M46:M51" si="71">IFERROR(J46/$R$11,0)</f>
        <v>6.6371681415929203E-3</v>
      </c>
      <c r="P46" s="120">
        <v>43</v>
      </c>
      <c r="Q46" s="47" t="s">
        <v>11</v>
      </c>
      <c r="R46" s="122">
        <f>'市区町村別_在宅(医科)'!BO49</f>
        <v>38793</v>
      </c>
    </row>
    <row r="47" spans="2:18" ht="24">
      <c r="B47" s="269"/>
      <c r="C47" s="297"/>
      <c r="D47" s="293"/>
      <c r="E47" s="131">
        <v>2</v>
      </c>
      <c r="F47" s="134" t="s">
        <v>283</v>
      </c>
      <c r="G47" s="32" t="s">
        <v>303</v>
      </c>
      <c r="H47" s="152">
        <v>5259882</v>
      </c>
      <c r="I47" s="28">
        <f t="shared" ref="I47" si="72">IFERROR(H47/H51,"-")</f>
        <v>1.4440269423037347E-2</v>
      </c>
      <c r="J47" s="140">
        <v>29</v>
      </c>
      <c r="K47" s="28">
        <f t="shared" ref="K47" si="73">IFERROR(J47/J51,"-")</f>
        <v>2.4659863945578231E-2</v>
      </c>
      <c r="L47" s="140">
        <f t="shared" si="4"/>
        <v>181375.24137931035</v>
      </c>
      <c r="M47" s="98">
        <f t="shared" si="71"/>
        <v>3.2079646017699115E-3</v>
      </c>
      <c r="P47" s="120">
        <v>44</v>
      </c>
      <c r="Q47" s="47" t="s">
        <v>23</v>
      </c>
      <c r="R47" s="122">
        <f>'市区町村別_在宅(医科)'!BO50</f>
        <v>42898</v>
      </c>
    </row>
    <row r="48" spans="2:18" ht="13.5" customHeight="1">
      <c r="B48" s="269"/>
      <c r="C48" s="297"/>
      <c r="D48" s="293"/>
      <c r="E48" s="131">
        <v>3</v>
      </c>
      <c r="F48" s="134" t="s">
        <v>284</v>
      </c>
      <c r="G48" s="33" t="s">
        <v>304</v>
      </c>
      <c r="H48" s="152">
        <v>246963</v>
      </c>
      <c r="I48" s="28">
        <f t="shared" ref="I48" si="74">IFERROR(H48/H51,"-")</f>
        <v>6.7800233114004695E-4</v>
      </c>
      <c r="J48" s="140">
        <v>2</v>
      </c>
      <c r="K48" s="28">
        <f t="shared" ref="K48" si="75">IFERROR(J48/J51,"-")</f>
        <v>1.7006802721088435E-3</v>
      </c>
      <c r="L48" s="140">
        <f t="shared" si="4"/>
        <v>123481.5</v>
      </c>
      <c r="M48" s="98">
        <f t="shared" si="71"/>
        <v>2.2123893805309734E-4</v>
      </c>
      <c r="P48" s="120">
        <v>45</v>
      </c>
      <c r="Q48" s="47" t="s">
        <v>49</v>
      </c>
      <c r="R48" s="122">
        <f>'市区町村別_在宅(医科)'!BO51</f>
        <v>14920</v>
      </c>
    </row>
    <row r="49" spans="2:18" ht="13.5" customHeight="1">
      <c r="B49" s="269"/>
      <c r="C49" s="297"/>
      <c r="D49" s="293"/>
      <c r="E49" s="131">
        <v>4</v>
      </c>
      <c r="F49" s="134" t="s">
        <v>252</v>
      </c>
      <c r="G49" s="33" t="s">
        <v>258</v>
      </c>
      <c r="H49" s="152">
        <v>14093501</v>
      </c>
      <c r="I49" s="28">
        <f t="shared" ref="I49" si="76">IFERROR(H49/H51,"-")</f>
        <v>3.8691733303873793E-2</v>
      </c>
      <c r="J49" s="140">
        <v>116</v>
      </c>
      <c r="K49" s="28">
        <f t="shared" ref="K49" si="77">IFERROR(J49/J51,"-")</f>
        <v>9.8639455782312924E-2</v>
      </c>
      <c r="L49" s="140">
        <f t="shared" si="4"/>
        <v>121495.69827586207</v>
      </c>
      <c r="M49" s="98">
        <f t="shared" si="71"/>
        <v>1.2831858407079646E-2</v>
      </c>
      <c r="P49" s="120">
        <v>46</v>
      </c>
      <c r="Q49" s="47" t="s">
        <v>27</v>
      </c>
      <c r="R49" s="122">
        <f>'市区町村別_在宅(医科)'!BO52</f>
        <v>19066</v>
      </c>
    </row>
    <row r="50" spans="2:18" ht="13.5" customHeight="1">
      <c r="B50" s="269"/>
      <c r="C50" s="297"/>
      <c r="D50" s="293"/>
      <c r="E50" s="132">
        <v>5</v>
      </c>
      <c r="F50" s="135" t="s">
        <v>270</v>
      </c>
      <c r="G50" s="34" t="s">
        <v>277</v>
      </c>
      <c r="H50" s="153">
        <v>5683638</v>
      </c>
      <c r="I50" s="45">
        <f t="shared" ref="I50" si="78">IFERROR(H50/H51,"-")</f>
        <v>1.5603632177112175E-2</v>
      </c>
      <c r="J50" s="141">
        <v>51</v>
      </c>
      <c r="K50" s="45">
        <f t="shared" ref="K50" si="79">IFERROR(J50/J51,"-")</f>
        <v>4.336734693877551E-2</v>
      </c>
      <c r="L50" s="141">
        <f t="shared" si="4"/>
        <v>111443.88235294117</v>
      </c>
      <c r="M50" s="99">
        <f t="shared" si="71"/>
        <v>5.6415929203539822E-3</v>
      </c>
      <c r="P50" s="120">
        <v>47</v>
      </c>
      <c r="Q50" s="47" t="s">
        <v>17</v>
      </c>
      <c r="R50" s="122">
        <f>'市区町村別_在宅(医科)'!BO53</f>
        <v>38675</v>
      </c>
    </row>
    <row r="51" spans="2:18" ht="13.5" customHeight="1">
      <c r="B51" s="270"/>
      <c r="C51" s="298"/>
      <c r="D51" s="294"/>
      <c r="E51" s="143" t="s">
        <v>133</v>
      </c>
      <c r="F51" s="146"/>
      <c r="G51" s="149"/>
      <c r="H51" s="154">
        <v>364250960</v>
      </c>
      <c r="I51" s="29" t="s">
        <v>181</v>
      </c>
      <c r="J51" s="192">
        <v>1176</v>
      </c>
      <c r="K51" s="29" t="s">
        <v>116</v>
      </c>
      <c r="L51" s="142">
        <f t="shared" si="4"/>
        <v>309737.21088435373</v>
      </c>
      <c r="M51" s="101">
        <f t="shared" si="71"/>
        <v>0.13008849557522123</v>
      </c>
      <c r="P51" s="120">
        <v>48</v>
      </c>
      <c r="Q51" s="47" t="s">
        <v>28</v>
      </c>
      <c r="R51" s="122">
        <f>'市区町村別_在宅(医科)'!BO54</f>
        <v>20759</v>
      </c>
    </row>
    <row r="52" spans="2:18" ht="24">
      <c r="B52" s="295">
        <v>9</v>
      </c>
      <c r="C52" s="296" t="s">
        <v>97</v>
      </c>
      <c r="D52" s="299">
        <f>VLOOKUP(C52,'市区町村別_在宅(医科)'!$C$7:$BO$80,65,0)</f>
        <v>5832</v>
      </c>
      <c r="E52" s="130">
        <v>1</v>
      </c>
      <c r="F52" s="133" t="s">
        <v>285</v>
      </c>
      <c r="G52" s="136" t="s">
        <v>305</v>
      </c>
      <c r="H52" s="215">
        <v>317298</v>
      </c>
      <c r="I52" s="27">
        <f t="shared" ref="I52" si="80">IFERROR(H52/H57,"-")</f>
        <v>1.8770323676839127E-3</v>
      </c>
      <c r="J52" s="139">
        <v>1</v>
      </c>
      <c r="K52" s="27">
        <f t="shared" ref="K52" si="81">IFERROR(J52/J57,"-")</f>
        <v>1.5479876160990713E-3</v>
      </c>
      <c r="L52" s="139">
        <f t="shared" si="4"/>
        <v>317298</v>
      </c>
      <c r="M52" s="97">
        <f t="shared" ref="M52:M57" si="82">IFERROR(J52/$R$12,0)</f>
        <v>1.7146776406035664E-4</v>
      </c>
      <c r="P52" s="120">
        <v>49</v>
      </c>
      <c r="Q52" s="47" t="s">
        <v>29</v>
      </c>
      <c r="R52" s="122">
        <f>'市区町村別_在宅(医科)'!BO55</f>
        <v>20958</v>
      </c>
    </row>
    <row r="53" spans="2:18" ht="13.5" customHeight="1">
      <c r="B53" s="269"/>
      <c r="C53" s="297"/>
      <c r="D53" s="293"/>
      <c r="E53" s="131">
        <v>2</v>
      </c>
      <c r="F53" s="134" t="s">
        <v>266</v>
      </c>
      <c r="G53" s="32" t="s">
        <v>273</v>
      </c>
      <c r="H53" s="152">
        <v>11049579</v>
      </c>
      <c r="I53" s="28">
        <f t="shared" ref="I53" si="83">IFERROR(H53/H57,"-")</f>
        <v>6.5365736412711206E-2</v>
      </c>
      <c r="J53" s="140">
        <v>71</v>
      </c>
      <c r="K53" s="28">
        <f t="shared" ref="K53" si="84">IFERROR(J53/J57,"-")</f>
        <v>0.10990712074303406</v>
      </c>
      <c r="L53" s="140">
        <f t="shared" si="4"/>
        <v>155627.87323943662</v>
      </c>
      <c r="M53" s="98">
        <f t="shared" si="82"/>
        <v>1.2174211248285322E-2</v>
      </c>
      <c r="P53" s="120">
        <v>50</v>
      </c>
      <c r="Q53" s="47" t="s">
        <v>18</v>
      </c>
      <c r="R53" s="122">
        <f>'市区町村別_在宅(医科)'!BO56</f>
        <v>18785</v>
      </c>
    </row>
    <row r="54" spans="2:18" ht="24">
      <c r="B54" s="269"/>
      <c r="C54" s="297"/>
      <c r="D54" s="293"/>
      <c r="E54" s="131">
        <v>3</v>
      </c>
      <c r="F54" s="134" t="s">
        <v>267</v>
      </c>
      <c r="G54" s="33" t="s">
        <v>274</v>
      </c>
      <c r="H54" s="152">
        <v>1907952</v>
      </c>
      <c r="I54" s="28">
        <f t="shared" ref="I54" si="85">IFERROR(H54/H57,"-")</f>
        <v>1.1286827083647727E-2</v>
      </c>
      <c r="J54" s="140">
        <v>17</v>
      </c>
      <c r="K54" s="28">
        <f t="shared" ref="K54" si="86">IFERROR(J54/J57,"-")</f>
        <v>2.6315789473684209E-2</v>
      </c>
      <c r="L54" s="140">
        <f t="shared" si="4"/>
        <v>112232.4705882353</v>
      </c>
      <c r="M54" s="98">
        <f t="shared" si="82"/>
        <v>2.9149519890260631E-3</v>
      </c>
      <c r="P54" s="120">
        <v>51</v>
      </c>
      <c r="Q54" s="47" t="s">
        <v>50</v>
      </c>
      <c r="R54" s="122">
        <f>'市区町村別_在宅(医科)'!BO57</f>
        <v>25056</v>
      </c>
    </row>
    <row r="55" spans="2:18" ht="13.5" customHeight="1">
      <c r="B55" s="269"/>
      <c r="C55" s="297"/>
      <c r="D55" s="293"/>
      <c r="E55" s="131">
        <v>4</v>
      </c>
      <c r="F55" s="134" t="s">
        <v>254</v>
      </c>
      <c r="G55" s="33" t="s">
        <v>260</v>
      </c>
      <c r="H55" s="152">
        <v>2507849</v>
      </c>
      <c r="I55" s="28">
        <f t="shared" ref="I55" si="87">IFERROR(H55/H57,"-")</f>
        <v>1.483562375515677E-2</v>
      </c>
      <c r="J55" s="140">
        <v>26</v>
      </c>
      <c r="K55" s="28">
        <f t="shared" ref="K55" si="88">IFERROR(J55/J57,"-")</f>
        <v>4.0247678018575851E-2</v>
      </c>
      <c r="L55" s="140">
        <f t="shared" si="4"/>
        <v>96455.730769230766</v>
      </c>
      <c r="M55" s="98">
        <f t="shared" si="82"/>
        <v>4.4581618655692729E-3</v>
      </c>
      <c r="P55" s="120">
        <v>52</v>
      </c>
      <c r="Q55" s="47" t="s">
        <v>6</v>
      </c>
      <c r="R55" s="122">
        <f>'市区町村別_在宅(医科)'!BO58</f>
        <v>20478</v>
      </c>
    </row>
    <row r="56" spans="2:18" ht="13.5" customHeight="1">
      <c r="B56" s="269"/>
      <c r="C56" s="297"/>
      <c r="D56" s="293"/>
      <c r="E56" s="132">
        <v>5</v>
      </c>
      <c r="F56" s="135" t="s">
        <v>240</v>
      </c>
      <c r="G56" s="34" t="s">
        <v>246</v>
      </c>
      <c r="H56" s="153">
        <v>13207670</v>
      </c>
      <c r="I56" s="45">
        <f t="shared" ref="I56" si="89">IFERROR(H56/H57,"-")</f>
        <v>7.8132304936330457E-2</v>
      </c>
      <c r="J56" s="141">
        <v>140</v>
      </c>
      <c r="K56" s="45">
        <f t="shared" ref="K56" si="90">IFERROR(J56/J57,"-")</f>
        <v>0.21671826625386997</v>
      </c>
      <c r="L56" s="141">
        <f t="shared" si="4"/>
        <v>94340.5</v>
      </c>
      <c r="M56" s="99">
        <f t="shared" si="82"/>
        <v>2.4005486968449931E-2</v>
      </c>
      <c r="P56" s="120">
        <v>53</v>
      </c>
      <c r="Q56" s="47" t="s">
        <v>24</v>
      </c>
      <c r="R56" s="122">
        <f>'市区町村別_在宅(医科)'!BO59</f>
        <v>11403</v>
      </c>
    </row>
    <row r="57" spans="2:18" ht="13.5" customHeight="1">
      <c r="B57" s="270"/>
      <c r="C57" s="298"/>
      <c r="D57" s="294"/>
      <c r="E57" s="143" t="s">
        <v>133</v>
      </c>
      <c r="F57" s="146"/>
      <c r="G57" s="149"/>
      <c r="H57" s="154">
        <v>169042370</v>
      </c>
      <c r="I57" s="29" t="s">
        <v>181</v>
      </c>
      <c r="J57" s="192">
        <v>646</v>
      </c>
      <c r="K57" s="29" t="s">
        <v>116</v>
      </c>
      <c r="L57" s="142">
        <f t="shared" si="4"/>
        <v>261675.49535603717</v>
      </c>
      <c r="M57" s="100">
        <f t="shared" si="82"/>
        <v>0.1107681755829904</v>
      </c>
      <c r="P57" s="120">
        <v>54</v>
      </c>
      <c r="Q57" s="47" t="s">
        <v>30</v>
      </c>
      <c r="R57" s="122">
        <f>'市区町村別_在宅(医科)'!BO60</f>
        <v>19212</v>
      </c>
    </row>
    <row r="58" spans="2:18" ht="13.5" customHeight="1">
      <c r="B58" s="295">
        <v>10</v>
      </c>
      <c r="C58" s="296" t="s">
        <v>61</v>
      </c>
      <c r="D58" s="299">
        <f>VLOOKUP(C58,'市区町村別_在宅(医科)'!$C$7:$BO$80,65,0)</f>
        <v>13483</v>
      </c>
      <c r="E58" s="130">
        <v>1</v>
      </c>
      <c r="F58" s="133" t="s">
        <v>265</v>
      </c>
      <c r="G58" s="136" t="s">
        <v>272</v>
      </c>
      <c r="H58" s="215">
        <v>541536</v>
      </c>
      <c r="I58" s="27">
        <f t="shared" ref="I58" si="91">IFERROR(H58/H63,"-")</f>
        <v>1.0340687832867098E-3</v>
      </c>
      <c r="J58" s="139">
        <v>1</v>
      </c>
      <c r="K58" s="27">
        <f t="shared" ref="K58" si="92">IFERROR(J58/J63,"-")</f>
        <v>6.1652281134401974E-4</v>
      </c>
      <c r="L58" s="139">
        <f t="shared" si="4"/>
        <v>541536</v>
      </c>
      <c r="M58" s="97">
        <f>IFERROR(J58/$R$13,0)</f>
        <v>7.4167470147593271E-5</v>
      </c>
      <c r="P58" s="120">
        <v>55</v>
      </c>
      <c r="Q58" s="47" t="s">
        <v>19</v>
      </c>
      <c r="R58" s="122">
        <f>'市区町村別_在宅(医科)'!BO61</f>
        <v>20118</v>
      </c>
    </row>
    <row r="59" spans="2:18" ht="24">
      <c r="B59" s="269"/>
      <c r="C59" s="297"/>
      <c r="D59" s="293"/>
      <c r="E59" s="131">
        <v>2</v>
      </c>
      <c r="F59" s="134" t="s">
        <v>267</v>
      </c>
      <c r="G59" s="32" t="s">
        <v>274</v>
      </c>
      <c r="H59" s="152">
        <v>14126951</v>
      </c>
      <c r="I59" s="28">
        <f t="shared" ref="I59" si="93">IFERROR(H59/H63,"-")</f>
        <v>2.6975564010741609E-2</v>
      </c>
      <c r="J59" s="140">
        <v>53</v>
      </c>
      <c r="K59" s="28">
        <f t="shared" ref="K59" si="94">IFERROR(J59/J63,"-")</f>
        <v>3.2675709001233046E-2</v>
      </c>
      <c r="L59" s="140">
        <f t="shared" si="4"/>
        <v>266546.24528301886</v>
      </c>
      <c r="M59" s="98">
        <f t="shared" ref="M59:M63" si="95">IFERROR(J59/$R$13,0)</f>
        <v>3.9308759178224434E-3</v>
      </c>
      <c r="P59" s="120">
        <v>56</v>
      </c>
      <c r="Q59" s="47" t="s">
        <v>12</v>
      </c>
      <c r="R59" s="122">
        <f>'市区町村別_在宅(医科)'!BO62</f>
        <v>12664</v>
      </c>
    </row>
    <row r="60" spans="2:18" ht="13.5" customHeight="1">
      <c r="B60" s="269"/>
      <c r="C60" s="297"/>
      <c r="D60" s="293"/>
      <c r="E60" s="131">
        <v>3</v>
      </c>
      <c r="F60" s="134" t="s">
        <v>254</v>
      </c>
      <c r="G60" s="33" t="s">
        <v>260</v>
      </c>
      <c r="H60" s="152">
        <v>11984146</v>
      </c>
      <c r="I60" s="28">
        <f t="shared" ref="I60" si="96">IFERROR(H60/H63,"-")</f>
        <v>2.2883854947686376E-2</v>
      </c>
      <c r="J60" s="140">
        <v>69</v>
      </c>
      <c r="K60" s="28">
        <f t="shared" ref="K60" si="97">IFERROR(J60/J63,"-")</f>
        <v>4.2540073982737361E-2</v>
      </c>
      <c r="L60" s="140">
        <f t="shared" si="4"/>
        <v>173683.27536231885</v>
      </c>
      <c r="M60" s="98">
        <f t="shared" si="95"/>
        <v>5.1175554401839355E-3</v>
      </c>
      <c r="P60" s="120">
        <v>57</v>
      </c>
      <c r="Q60" s="47" t="s">
        <v>51</v>
      </c>
      <c r="R60" s="122">
        <f>'市区町村別_在宅(医科)'!BO63</f>
        <v>9154</v>
      </c>
    </row>
    <row r="61" spans="2:18" ht="13.5" customHeight="1">
      <c r="B61" s="269"/>
      <c r="C61" s="297"/>
      <c r="D61" s="293"/>
      <c r="E61" s="131">
        <v>4</v>
      </c>
      <c r="F61" s="134" t="s">
        <v>253</v>
      </c>
      <c r="G61" s="33" t="s">
        <v>259</v>
      </c>
      <c r="H61" s="152">
        <v>25273109</v>
      </c>
      <c r="I61" s="28">
        <f t="shared" ref="I61" si="98">IFERROR(H61/H63,"-")</f>
        <v>4.8259271910828447E-2</v>
      </c>
      <c r="J61" s="140">
        <v>204</v>
      </c>
      <c r="K61" s="28">
        <f t="shared" ref="K61" si="99">IFERROR(J61/J63,"-")</f>
        <v>0.12577065351418001</v>
      </c>
      <c r="L61" s="140">
        <f t="shared" si="4"/>
        <v>123887.78921568628</v>
      </c>
      <c r="M61" s="98">
        <f t="shared" si="95"/>
        <v>1.5130163910109027E-2</v>
      </c>
      <c r="P61" s="120">
        <v>58</v>
      </c>
      <c r="Q61" s="47" t="s">
        <v>31</v>
      </c>
      <c r="R61" s="122">
        <f>'市区町村別_在宅(医科)'!BO64</f>
        <v>10701</v>
      </c>
    </row>
    <row r="62" spans="2:18" ht="13.5" customHeight="1">
      <c r="B62" s="269"/>
      <c r="C62" s="297"/>
      <c r="D62" s="293"/>
      <c r="E62" s="132">
        <v>5</v>
      </c>
      <c r="F62" s="135" t="s">
        <v>266</v>
      </c>
      <c r="G62" s="34" t="s">
        <v>273</v>
      </c>
      <c r="H62" s="153">
        <v>25299079</v>
      </c>
      <c r="I62" s="45">
        <f t="shared" ref="I62" si="100">IFERROR(H62/H63,"-")</f>
        <v>4.830886190355646E-2</v>
      </c>
      <c r="J62" s="141">
        <v>210</v>
      </c>
      <c r="K62" s="45">
        <f t="shared" ref="K62" si="101">IFERROR(J62/J63,"-")</f>
        <v>0.12946979038224415</v>
      </c>
      <c r="L62" s="141">
        <f t="shared" si="4"/>
        <v>120471.80476190476</v>
      </c>
      <c r="M62" s="99">
        <f t="shared" si="95"/>
        <v>1.5575168730994586E-2</v>
      </c>
      <c r="P62" s="120">
        <v>59</v>
      </c>
      <c r="Q62" s="47" t="s">
        <v>25</v>
      </c>
      <c r="R62" s="122">
        <f>'市区町村別_在宅(医科)'!BO65</f>
        <v>76479</v>
      </c>
    </row>
    <row r="63" spans="2:18" ht="13.5" customHeight="1">
      <c r="B63" s="270"/>
      <c r="C63" s="298"/>
      <c r="D63" s="294"/>
      <c r="E63" s="143" t="s">
        <v>133</v>
      </c>
      <c r="F63" s="146"/>
      <c r="G63" s="149"/>
      <c r="H63" s="154">
        <v>523694370</v>
      </c>
      <c r="I63" s="29" t="s">
        <v>181</v>
      </c>
      <c r="J63" s="192">
        <v>1622</v>
      </c>
      <c r="K63" s="29" t="s">
        <v>116</v>
      </c>
      <c r="L63" s="142">
        <f t="shared" si="4"/>
        <v>322869.52527743526</v>
      </c>
      <c r="M63" s="100">
        <f t="shared" si="95"/>
        <v>0.12029963657939628</v>
      </c>
      <c r="P63" s="120">
        <v>60</v>
      </c>
      <c r="Q63" s="47" t="s">
        <v>52</v>
      </c>
      <c r="R63" s="122">
        <f>'市区町村別_在宅(医科)'!BO66</f>
        <v>9993</v>
      </c>
    </row>
    <row r="64" spans="2:18" ht="13.5" customHeight="1">
      <c r="B64" s="295">
        <v>11</v>
      </c>
      <c r="C64" s="296" t="s">
        <v>62</v>
      </c>
      <c r="D64" s="299">
        <f>VLOOKUP(C64,'市区町村別_在宅(医科)'!$C$7:$BO$80,65,0)</f>
        <v>23211</v>
      </c>
      <c r="E64" s="130">
        <v>1</v>
      </c>
      <c r="F64" s="133" t="s">
        <v>265</v>
      </c>
      <c r="G64" s="136" t="s">
        <v>272</v>
      </c>
      <c r="H64" s="215">
        <v>8180224</v>
      </c>
      <c r="I64" s="27">
        <f t="shared" ref="I64" si="102">IFERROR(H64/H69,"-")</f>
        <v>1.1306321492557217E-2</v>
      </c>
      <c r="J64" s="139">
        <v>7</v>
      </c>
      <c r="K64" s="27">
        <f t="shared" ref="K64" si="103">IFERROR(J64/J69,"-")</f>
        <v>2.6022304832713753E-3</v>
      </c>
      <c r="L64" s="139">
        <f t="shared" si="4"/>
        <v>1168603.4285714286</v>
      </c>
      <c r="M64" s="101">
        <f>IFERROR(J64/$R$14,0)</f>
        <v>3.0158114687001852E-4</v>
      </c>
      <c r="P64" s="120">
        <v>61</v>
      </c>
      <c r="Q64" s="47" t="s">
        <v>20</v>
      </c>
      <c r="R64" s="122">
        <f>'市区町村別_在宅(医科)'!BO67</f>
        <v>8783</v>
      </c>
    </row>
    <row r="65" spans="2:18" ht="13.5" customHeight="1">
      <c r="B65" s="269"/>
      <c r="C65" s="297"/>
      <c r="D65" s="293"/>
      <c r="E65" s="131">
        <v>2</v>
      </c>
      <c r="F65" s="134" t="s">
        <v>254</v>
      </c>
      <c r="G65" s="32" t="s">
        <v>260</v>
      </c>
      <c r="H65" s="152">
        <v>25535772</v>
      </c>
      <c r="I65" s="28">
        <f t="shared" ref="I65" si="104">IFERROR(H65/H69,"-")</f>
        <v>3.5294344970582807E-2</v>
      </c>
      <c r="J65" s="140">
        <v>151</v>
      </c>
      <c r="K65" s="28">
        <f t="shared" ref="K65" si="105">IFERROR(J65/J69,"-")</f>
        <v>5.6133828996282525E-2</v>
      </c>
      <c r="L65" s="140">
        <f t="shared" si="4"/>
        <v>169111.07284768211</v>
      </c>
      <c r="M65" s="98">
        <f t="shared" ref="M65:M69" si="106">IFERROR(J65/$R$14,0)</f>
        <v>6.5055361681961143E-3</v>
      </c>
      <c r="P65" s="120">
        <v>62</v>
      </c>
      <c r="Q65" s="47" t="s">
        <v>21</v>
      </c>
      <c r="R65" s="122">
        <f>'市区町村別_在宅(医科)'!BO68</f>
        <v>12953</v>
      </c>
    </row>
    <row r="66" spans="2:18" ht="13.5" customHeight="1">
      <c r="B66" s="269"/>
      <c r="C66" s="297"/>
      <c r="D66" s="293"/>
      <c r="E66" s="131">
        <v>3</v>
      </c>
      <c r="F66" s="134" t="s">
        <v>253</v>
      </c>
      <c r="G66" s="33" t="s">
        <v>259</v>
      </c>
      <c r="H66" s="152">
        <v>37017875</v>
      </c>
      <c r="I66" s="28">
        <f t="shared" ref="I66" si="107">IFERROR(H66/H69,"-")</f>
        <v>5.1164368570016723E-2</v>
      </c>
      <c r="J66" s="140">
        <v>358</v>
      </c>
      <c r="K66" s="28">
        <f t="shared" ref="K66" si="108">IFERROR(J66/J69,"-")</f>
        <v>0.13308550185873605</v>
      </c>
      <c r="L66" s="140">
        <f t="shared" si="4"/>
        <v>103401.88547486033</v>
      </c>
      <c r="M66" s="98">
        <f t="shared" si="106"/>
        <v>1.5423721511352377E-2</v>
      </c>
      <c r="P66" s="120">
        <v>63</v>
      </c>
      <c r="Q66" s="47" t="s">
        <v>32</v>
      </c>
      <c r="R66" s="122">
        <f>'市区町村別_在宅(医科)'!BO69</f>
        <v>9425</v>
      </c>
    </row>
    <row r="67" spans="2:18" ht="13.5" customHeight="1">
      <c r="B67" s="269"/>
      <c r="C67" s="297"/>
      <c r="D67" s="293"/>
      <c r="E67" s="131">
        <v>4</v>
      </c>
      <c r="F67" s="134" t="s">
        <v>266</v>
      </c>
      <c r="G67" s="33" t="s">
        <v>273</v>
      </c>
      <c r="H67" s="152">
        <v>31125795</v>
      </c>
      <c r="I67" s="28">
        <f t="shared" ref="I67" si="109">IFERROR(H67/H69,"-")</f>
        <v>4.3020612269472076E-2</v>
      </c>
      <c r="J67" s="140">
        <v>309</v>
      </c>
      <c r="K67" s="28">
        <f t="shared" ref="K67" si="110">IFERROR(J67/J69,"-")</f>
        <v>0.11486988847583643</v>
      </c>
      <c r="L67" s="140">
        <f t="shared" si="4"/>
        <v>100730.72815533981</v>
      </c>
      <c r="M67" s="98">
        <f t="shared" si="106"/>
        <v>1.3312653483262247E-2</v>
      </c>
      <c r="P67" s="120">
        <v>64</v>
      </c>
      <c r="Q67" s="47" t="s">
        <v>53</v>
      </c>
      <c r="R67" s="122">
        <f>'市区町村別_在宅(医科)'!BO70</f>
        <v>9877</v>
      </c>
    </row>
    <row r="68" spans="2:18" ht="24">
      <c r="B68" s="269"/>
      <c r="C68" s="297"/>
      <c r="D68" s="293"/>
      <c r="E68" s="132">
        <v>5</v>
      </c>
      <c r="F68" s="135" t="s">
        <v>251</v>
      </c>
      <c r="G68" s="34" t="s">
        <v>257</v>
      </c>
      <c r="H68" s="153">
        <v>30306263</v>
      </c>
      <c r="I68" s="45">
        <f t="shared" ref="I68" si="111">IFERROR(H68/H69,"-")</f>
        <v>4.1887893621982912E-2</v>
      </c>
      <c r="J68" s="141">
        <v>310</v>
      </c>
      <c r="K68" s="45">
        <f t="shared" ref="K68" si="112">IFERROR(J68/J69,"-")</f>
        <v>0.11524163568773234</v>
      </c>
      <c r="L68" s="141">
        <f t="shared" si="4"/>
        <v>97762.138709677412</v>
      </c>
      <c r="M68" s="99">
        <f t="shared" si="106"/>
        <v>1.3355736504243678E-2</v>
      </c>
      <c r="P68" s="120">
        <v>65</v>
      </c>
      <c r="Q68" s="47" t="s">
        <v>13</v>
      </c>
      <c r="R68" s="122">
        <f>'市区町村別_在宅(医科)'!BO71</f>
        <v>4881</v>
      </c>
    </row>
    <row r="69" spans="2:18" ht="13.5" customHeight="1">
      <c r="B69" s="270"/>
      <c r="C69" s="298"/>
      <c r="D69" s="294"/>
      <c r="E69" s="143" t="s">
        <v>133</v>
      </c>
      <c r="F69" s="146"/>
      <c r="G69" s="149"/>
      <c r="H69" s="154">
        <v>723508880</v>
      </c>
      <c r="I69" s="29" t="s">
        <v>181</v>
      </c>
      <c r="J69" s="192">
        <v>2690</v>
      </c>
      <c r="K69" s="29" t="s">
        <v>116</v>
      </c>
      <c r="L69" s="142">
        <f t="shared" si="4"/>
        <v>268962.40892193309</v>
      </c>
      <c r="M69" s="100">
        <f t="shared" si="106"/>
        <v>0.11589332644004997</v>
      </c>
      <c r="P69" s="120">
        <v>66</v>
      </c>
      <c r="Q69" s="47" t="s">
        <v>7</v>
      </c>
      <c r="R69" s="122">
        <f>'市区町村別_在宅(医科)'!BO72</f>
        <v>5005</v>
      </c>
    </row>
    <row r="70" spans="2:18" ht="13.5" customHeight="1">
      <c r="B70" s="295">
        <v>12</v>
      </c>
      <c r="C70" s="296" t="s">
        <v>98</v>
      </c>
      <c r="D70" s="299">
        <f>VLOOKUP(C70,'市区町村別_在宅(医科)'!$C$7:$BO$80,65,0)</f>
        <v>12001</v>
      </c>
      <c r="E70" s="130">
        <v>1</v>
      </c>
      <c r="F70" s="133" t="s">
        <v>254</v>
      </c>
      <c r="G70" s="136" t="s">
        <v>260</v>
      </c>
      <c r="H70" s="215">
        <v>15746997</v>
      </c>
      <c r="I70" s="27">
        <f t="shared" ref="I70" si="113">IFERROR(H70/H75,"-")</f>
        <v>2.9072307959525697E-2</v>
      </c>
      <c r="J70" s="139">
        <v>78</v>
      </c>
      <c r="K70" s="27">
        <f t="shared" ref="K70" si="114">IFERROR(J70/J75,"-")</f>
        <v>4.6706586826347304E-2</v>
      </c>
      <c r="L70" s="139">
        <f t="shared" si="4"/>
        <v>201884.57692307694</v>
      </c>
      <c r="M70" s="101">
        <f>IFERROR(J70/$R$15,0)</f>
        <v>6.4994583784684611E-3</v>
      </c>
      <c r="P70" s="120">
        <v>67</v>
      </c>
      <c r="Q70" s="47" t="s">
        <v>8</v>
      </c>
      <c r="R70" s="122">
        <f>'市区町村別_在宅(医科)'!BO73</f>
        <v>2177</v>
      </c>
    </row>
    <row r="71" spans="2:18" ht="13.5" customHeight="1">
      <c r="B71" s="269"/>
      <c r="C71" s="297"/>
      <c r="D71" s="293"/>
      <c r="E71" s="131">
        <v>2</v>
      </c>
      <c r="F71" s="134" t="s">
        <v>271</v>
      </c>
      <c r="G71" s="32" t="s">
        <v>278</v>
      </c>
      <c r="H71" s="152">
        <v>5073287</v>
      </c>
      <c r="I71" s="28">
        <f t="shared" ref="I71" si="115">IFERROR(H71/H75,"-")</f>
        <v>9.3663675703410786E-3</v>
      </c>
      <c r="J71" s="140">
        <v>29</v>
      </c>
      <c r="K71" s="28">
        <f t="shared" ref="K71" si="116">IFERROR(J71/J75,"-")</f>
        <v>1.7365269461077845E-2</v>
      </c>
      <c r="L71" s="140">
        <f t="shared" si="4"/>
        <v>174940.93103448275</v>
      </c>
      <c r="M71" s="98">
        <f t="shared" ref="M71:M75" si="117">IFERROR(J71/$R$15,0)</f>
        <v>2.4164652945587867E-3</v>
      </c>
      <c r="P71" s="120">
        <v>68</v>
      </c>
      <c r="Q71" s="47" t="s">
        <v>54</v>
      </c>
      <c r="R71" s="122">
        <f>'市区町村別_在宅(医科)'!BO74</f>
        <v>2923</v>
      </c>
    </row>
    <row r="72" spans="2:18" ht="13.5" customHeight="1">
      <c r="B72" s="269"/>
      <c r="C72" s="297"/>
      <c r="D72" s="293"/>
      <c r="E72" s="131">
        <v>3</v>
      </c>
      <c r="F72" s="134" t="s">
        <v>252</v>
      </c>
      <c r="G72" s="33" t="s">
        <v>258</v>
      </c>
      <c r="H72" s="152">
        <v>22392608</v>
      </c>
      <c r="I72" s="28">
        <f t="shared" ref="I72" si="118">IFERROR(H72/H75,"-")</f>
        <v>4.1341520277989437E-2</v>
      </c>
      <c r="J72" s="140">
        <v>155</v>
      </c>
      <c r="K72" s="28">
        <f t="shared" ref="K72" si="119">IFERROR(J72/J75,"-")</f>
        <v>9.2814371257485026E-2</v>
      </c>
      <c r="L72" s="140">
        <f t="shared" si="4"/>
        <v>144468.43870967743</v>
      </c>
      <c r="M72" s="98">
        <f t="shared" si="117"/>
        <v>1.2915590367469377E-2</v>
      </c>
      <c r="P72" s="120">
        <v>69</v>
      </c>
      <c r="Q72" s="47" t="s">
        <v>55</v>
      </c>
      <c r="R72" s="122">
        <f>'市区町村別_在宅(医科)'!BO75</f>
        <v>6841</v>
      </c>
    </row>
    <row r="73" spans="2:18" ht="13.5" customHeight="1">
      <c r="B73" s="269"/>
      <c r="C73" s="297"/>
      <c r="D73" s="293"/>
      <c r="E73" s="131">
        <v>4</v>
      </c>
      <c r="F73" s="134" t="s">
        <v>253</v>
      </c>
      <c r="G73" s="33" t="s">
        <v>259</v>
      </c>
      <c r="H73" s="152">
        <v>24614072</v>
      </c>
      <c r="I73" s="28">
        <f t="shared" ref="I73" si="120">IFERROR(H73/H75,"-")</f>
        <v>4.5442815625222933E-2</v>
      </c>
      <c r="J73" s="140">
        <v>189</v>
      </c>
      <c r="K73" s="28">
        <f t="shared" ref="K73" si="121">IFERROR(J73/J75,"-")</f>
        <v>0.11317365269461079</v>
      </c>
      <c r="L73" s="140">
        <f t="shared" si="4"/>
        <v>130233.18518518518</v>
      </c>
      <c r="M73" s="98">
        <f t="shared" si="117"/>
        <v>1.5748687609365885E-2</v>
      </c>
      <c r="P73" s="120">
        <v>70</v>
      </c>
      <c r="Q73" s="47" t="s">
        <v>56</v>
      </c>
      <c r="R73" s="122">
        <f>'市区町村別_在宅(医科)'!BO76</f>
        <v>1191</v>
      </c>
    </row>
    <row r="74" spans="2:18" ht="13.5" customHeight="1">
      <c r="B74" s="269"/>
      <c r="C74" s="297"/>
      <c r="D74" s="293"/>
      <c r="E74" s="132">
        <v>5</v>
      </c>
      <c r="F74" s="135" t="s">
        <v>240</v>
      </c>
      <c r="G74" s="34" t="s">
        <v>246</v>
      </c>
      <c r="H74" s="153">
        <v>38077872</v>
      </c>
      <c r="I74" s="45">
        <f t="shared" ref="I74" si="122">IFERROR(H74/H75,"-")</f>
        <v>7.0299855980629239E-2</v>
      </c>
      <c r="J74" s="141">
        <v>376</v>
      </c>
      <c r="K74" s="45">
        <f t="shared" ref="K74" si="123">IFERROR(J74/J75,"-")</f>
        <v>0.2251497005988024</v>
      </c>
      <c r="L74" s="141">
        <f t="shared" ref="L74:L137" si="124">IFERROR(H74/J74,"-")</f>
        <v>101270.93617021276</v>
      </c>
      <c r="M74" s="99">
        <f t="shared" si="117"/>
        <v>3.1330722439796684E-2</v>
      </c>
      <c r="P74" s="120">
        <v>71</v>
      </c>
      <c r="Q74" s="47" t="s">
        <v>57</v>
      </c>
      <c r="R74" s="122">
        <f>'市区町村別_在宅(医科)'!BO77</f>
        <v>3573</v>
      </c>
    </row>
    <row r="75" spans="2:18" ht="13.5" customHeight="1">
      <c r="B75" s="270"/>
      <c r="C75" s="298"/>
      <c r="D75" s="294"/>
      <c r="E75" s="143" t="s">
        <v>133</v>
      </c>
      <c r="F75" s="146"/>
      <c r="G75" s="149"/>
      <c r="H75" s="154">
        <v>541649360</v>
      </c>
      <c r="I75" s="29" t="s">
        <v>181</v>
      </c>
      <c r="J75" s="192">
        <v>1670</v>
      </c>
      <c r="K75" s="29" t="s">
        <v>116</v>
      </c>
      <c r="L75" s="142">
        <f t="shared" si="124"/>
        <v>324340.93413173652</v>
      </c>
      <c r="M75" s="100">
        <f t="shared" si="117"/>
        <v>0.13915507041079911</v>
      </c>
      <c r="P75" s="120">
        <v>72</v>
      </c>
      <c r="Q75" s="47" t="s">
        <v>33</v>
      </c>
      <c r="R75" s="122">
        <f>'市区町村別_在宅(医科)'!BO78</f>
        <v>2211</v>
      </c>
    </row>
    <row r="76" spans="2:18" ht="24">
      <c r="B76" s="295">
        <v>13</v>
      </c>
      <c r="C76" s="296" t="s">
        <v>99</v>
      </c>
      <c r="D76" s="299">
        <f>VLOOKUP(C76,'市区町村別_在宅(医科)'!$C$7:$BO$80,65,0)</f>
        <v>20792</v>
      </c>
      <c r="E76" s="130">
        <v>1</v>
      </c>
      <c r="F76" s="133" t="s">
        <v>267</v>
      </c>
      <c r="G76" s="136" t="s">
        <v>274</v>
      </c>
      <c r="H76" s="215">
        <v>12699055</v>
      </c>
      <c r="I76" s="27">
        <f t="shared" ref="I76" si="125">IFERROR(H76/H81,"-")</f>
        <v>1.5605311996195855E-2</v>
      </c>
      <c r="J76" s="139">
        <v>88</v>
      </c>
      <c r="K76" s="27">
        <f t="shared" ref="K76" si="126">IFERROR(J76/J81,"-")</f>
        <v>3.5003977724741446E-2</v>
      </c>
      <c r="L76" s="139">
        <f t="shared" si="124"/>
        <v>144307.44318181818</v>
      </c>
      <c r="M76" s="101">
        <f>IFERROR(J76/$R$16,0)</f>
        <v>4.2323970757983838E-3</v>
      </c>
      <c r="P76" s="120">
        <v>73</v>
      </c>
      <c r="Q76" s="47" t="s">
        <v>34</v>
      </c>
      <c r="R76" s="122">
        <f>'市区町村別_在宅(医科)'!BO79</f>
        <v>3021</v>
      </c>
    </row>
    <row r="77" spans="2:18" ht="13.5" customHeight="1">
      <c r="B77" s="269"/>
      <c r="C77" s="297"/>
      <c r="D77" s="293"/>
      <c r="E77" s="131">
        <v>2</v>
      </c>
      <c r="F77" s="134" t="s">
        <v>254</v>
      </c>
      <c r="G77" s="32" t="s">
        <v>260</v>
      </c>
      <c r="H77" s="152">
        <v>16006294</v>
      </c>
      <c r="I77" s="28">
        <f t="shared" ref="I77" si="127">IFERROR(H77/H81,"-")</f>
        <v>1.9669433022601896E-2</v>
      </c>
      <c r="J77" s="140">
        <v>122</v>
      </c>
      <c r="K77" s="28">
        <f t="shared" ref="K77" si="128">IFERROR(J77/J81,"-")</f>
        <v>4.8528241845664281E-2</v>
      </c>
      <c r="L77" s="140">
        <f t="shared" si="124"/>
        <v>131199.13114754099</v>
      </c>
      <c r="M77" s="98">
        <f t="shared" ref="M77:M81" si="129">IFERROR(J77/$R$16,0)</f>
        <v>5.8676414005386689E-3</v>
      </c>
      <c r="P77" s="120">
        <v>74</v>
      </c>
      <c r="Q77" s="47" t="s">
        <v>35</v>
      </c>
      <c r="R77" s="122">
        <f>'市区町村別_在宅(医科)'!BO80</f>
        <v>1391</v>
      </c>
    </row>
    <row r="78" spans="2:18" ht="13.5" customHeight="1">
      <c r="B78" s="269"/>
      <c r="C78" s="297"/>
      <c r="D78" s="293"/>
      <c r="E78" s="131">
        <v>3</v>
      </c>
      <c r="F78" s="134" t="s">
        <v>270</v>
      </c>
      <c r="G78" s="33" t="s">
        <v>277</v>
      </c>
      <c r="H78" s="152">
        <v>15407029</v>
      </c>
      <c r="I78" s="28">
        <f t="shared" ref="I78" si="130">IFERROR(H78/H81,"-")</f>
        <v>1.8933022534309632E-2</v>
      </c>
      <c r="J78" s="140">
        <v>122</v>
      </c>
      <c r="K78" s="28">
        <f t="shared" ref="K78" si="131">IFERROR(J78/J81,"-")</f>
        <v>4.8528241845664281E-2</v>
      </c>
      <c r="L78" s="140">
        <f t="shared" si="124"/>
        <v>126287.12295081967</v>
      </c>
      <c r="M78" s="98">
        <f t="shared" si="129"/>
        <v>5.8676414005386689E-3</v>
      </c>
      <c r="P78" s="110"/>
      <c r="Q78" s="47" t="s">
        <v>164</v>
      </c>
      <c r="R78" s="122">
        <f>'地区別_在宅(医科)'!BO15</f>
        <v>1303145</v>
      </c>
    </row>
    <row r="79" spans="2:18" ht="13.5" customHeight="1">
      <c r="B79" s="269"/>
      <c r="C79" s="297"/>
      <c r="D79" s="293"/>
      <c r="E79" s="131">
        <v>4</v>
      </c>
      <c r="F79" s="134" t="s">
        <v>271</v>
      </c>
      <c r="G79" s="33" t="s">
        <v>278</v>
      </c>
      <c r="H79" s="152">
        <v>2714819</v>
      </c>
      <c r="I79" s="28">
        <f t="shared" ref="I79" si="132">IFERROR(H79/H81,"-")</f>
        <v>3.3361220585469103E-3</v>
      </c>
      <c r="J79" s="140">
        <v>22</v>
      </c>
      <c r="K79" s="28">
        <f t="shared" ref="K79" si="133">IFERROR(J79/J81,"-")</f>
        <v>8.7509944311853615E-3</v>
      </c>
      <c r="L79" s="140">
        <f t="shared" si="124"/>
        <v>123400.86363636363</v>
      </c>
      <c r="M79" s="98">
        <f t="shared" si="129"/>
        <v>1.0580992689495959E-3</v>
      </c>
      <c r="P79" s="46"/>
      <c r="Q79" s="46"/>
      <c r="R79" s="46"/>
    </row>
    <row r="80" spans="2:18" ht="13.5" customHeight="1">
      <c r="B80" s="269"/>
      <c r="C80" s="297"/>
      <c r="D80" s="293"/>
      <c r="E80" s="132">
        <v>5</v>
      </c>
      <c r="F80" s="135" t="s">
        <v>266</v>
      </c>
      <c r="G80" s="34" t="s">
        <v>273</v>
      </c>
      <c r="H80" s="153">
        <v>43999785</v>
      </c>
      <c r="I80" s="45">
        <f t="shared" ref="I80" si="134">IFERROR(H80/H81,"-")</f>
        <v>5.4069406951189551E-2</v>
      </c>
      <c r="J80" s="141">
        <v>368</v>
      </c>
      <c r="K80" s="45">
        <f t="shared" ref="K80" si="135">IFERROR(J80/J81,"-")</f>
        <v>0.14638027048528243</v>
      </c>
      <c r="L80" s="141">
        <f t="shared" si="124"/>
        <v>119564.63315217392</v>
      </c>
      <c r="M80" s="99">
        <f t="shared" si="129"/>
        <v>1.7699115044247787E-2</v>
      </c>
      <c r="P80" s="46"/>
      <c r="Q80" s="46"/>
      <c r="R80" s="46"/>
    </row>
    <row r="81" spans="2:18" ht="13.5" customHeight="1">
      <c r="B81" s="270"/>
      <c r="C81" s="298"/>
      <c r="D81" s="294"/>
      <c r="E81" s="143" t="s">
        <v>133</v>
      </c>
      <c r="F81" s="146"/>
      <c r="G81" s="149"/>
      <c r="H81" s="154">
        <v>813764890</v>
      </c>
      <c r="I81" s="29" t="s">
        <v>181</v>
      </c>
      <c r="J81" s="192">
        <v>2514</v>
      </c>
      <c r="K81" s="29" t="s">
        <v>116</v>
      </c>
      <c r="L81" s="142">
        <f t="shared" si="124"/>
        <v>323693.27366746223</v>
      </c>
      <c r="M81" s="100">
        <f t="shared" si="129"/>
        <v>0.12091188918814928</v>
      </c>
      <c r="P81" s="46"/>
      <c r="Q81" s="46"/>
      <c r="R81" s="46"/>
    </row>
    <row r="82" spans="2:18" ht="13.5" customHeight="1">
      <c r="B82" s="295">
        <v>14</v>
      </c>
      <c r="C82" s="296" t="s">
        <v>100</v>
      </c>
      <c r="D82" s="299">
        <f>VLOOKUP(C82,'市区町村別_在宅(医科)'!$C$7:$BO$80,65,0)</f>
        <v>15727</v>
      </c>
      <c r="E82" s="130">
        <v>1</v>
      </c>
      <c r="F82" s="133" t="s">
        <v>271</v>
      </c>
      <c r="G82" s="136" t="s">
        <v>278</v>
      </c>
      <c r="H82" s="215">
        <v>8262991</v>
      </c>
      <c r="I82" s="27">
        <f t="shared" ref="I82" si="136">IFERROR(H82/H87,"-")</f>
        <v>1.168517835401434E-2</v>
      </c>
      <c r="J82" s="139">
        <v>26</v>
      </c>
      <c r="K82" s="27">
        <f t="shared" ref="K82" si="137">IFERROR(J82/J87,"-")</f>
        <v>1.2807881773399015E-2</v>
      </c>
      <c r="L82" s="139">
        <f t="shared" si="124"/>
        <v>317807.34615384613</v>
      </c>
      <c r="M82" s="101">
        <f>IFERROR(J82/$R$17,0)</f>
        <v>1.6532078590958225E-3</v>
      </c>
      <c r="P82" s="46"/>
      <c r="Q82" s="46"/>
      <c r="R82" s="46"/>
    </row>
    <row r="83" spans="2:18" ht="13.5" customHeight="1">
      <c r="B83" s="269"/>
      <c r="C83" s="297"/>
      <c r="D83" s="293"/>
      <c r="E83" s="131">
        <v>2</v>
      </c>
      <c r="F83" s="134" t="s">
        <v>286</v>
      </c>
      <c r="G83" s="32" t="s">
        <v>306</v>
      </c>
      <c r="H83" s="152">
        <v>20386695</v>
      </c>
      <c r="I83" s="28">
        <f t="shared" ref="I83" si="138">IFERROR(H83/H87,"-")</f>
        <v>2.8830016530804931E-2</v>
      </c>
      <c r="J83" s="140">
        <v>79</v>
      </c>
      <c r="K83" s="28">
        <f t="shared" ref="K83" si="139">IFERROR(J83/J87,"-")</f>
        <v>3.891625615763547E-2</v>
      </c>
      <c r="L83" s="140">
        <f t="shared" si="124"/>
        <v>258059.43037974683</v>
      </c>
      <c r="M83" s="98">
        <f t="shared" ref="M83:M87" si="140">IFERROR(J83/$R$17,0)</f>
        <v>5.0232084949449994E-3</v>
      </c>
      <c r="P83" s="46"/>
      <c r="Q83" s="46"/>
      <c r="R83" s="46"/>
    </row>
    <row r="84" spans="2:18" ht="13.5" customHeight="1">
      <c r="B84" s="269"/>
      <c r="C84" s="297"/>
      <c r="D84" s="293"/>
      <c r="E84" s="131">
        <v>3</v>
      </c>
      <c r="F84" s="134" t="s">
        <v>254</v>
      </c>
      <c r="G84" s="33" t="s">
        <v>260</v>
      </c>
      <c r="H84" s="152">
        <v>22836007</v>
      </c>
      <c r="I84" s="28">
        <f t="shared" ref="I84" si="141">IFERROR(H84/H87,"-")</f>
        <v>3.2293731735701992E-2</v>
      </c>
      <c r="J84" s="140">
        <v>108</v>
      </c>
      <c r="K84" s="28">
        <f t="shared" ref="K84" si="142">IFERROR(J84/J87,"-")</f>
        <v>5.3201970443349754E-2</v>
      </c>
      <c r="L84" s="140">
        <f t="shared" si="124"/>
        <v>211444.50925925927</v>
      </c>
      <c r="M84" s="98">
        <f t="shared" si="140"/>
        <v>6.8671711070134164E-3</v>
      </c>
      <c r="P84" s="46"/>
      <c r="Q84" s="46"/>
      <c r="R84" s="46"/>
    </row>
    <row r="85" spans="2:18" ht="13.5" customHeight="1">
      <c r="B85" s="269"/>
      <c r="C85" s="297"/>
      <c r="D85" s="293"/>
      <c r="E85" s="131">
        <v>4</v>
      </c>
      <c r="F85" s="134" t="s">
        <v>265</v>
      </c>
      <c r="G85" s="33" t="s">
        <v>272</v>
      </c>
      <c r="H85" s="152">
        <v>884901</v>
      </c>
      <c r="I85" s="28">
        <f t="shared" ref="I85" si="143">IFERROR(H85/H87,"-")</f>
        <v>1.2513902061185402E-3</v>
      </c>
      <c r="J85" s="140">
        <v>5</v>
      </c>
      <c r="K85" s="28">
        <f t="shared" ref="K85" si="144">IFERROR(J85/J87,"-")</f>
        <v>2.4630541871921183E-3</v>
      </c>
      <c r="L85" s="140">
        <f t="shared" si="124"/>
        <v>176980.2</v>
      </c>
      <c r="M85" s="98">
        <f t="shared" si="140"/>
        <v>3.1792458828765814E-4</v>
      </c>
      <c r="P85" s="46"/>
      <c r="Q85" s="46"/>
      <c r="R85" s="46"/>
    </row>
    <row r="86" spans="2:18" ht="24">
      <c r="B86" s="269"/>
      <c r="C86" s="297"/>
      <c r="D86" s="293"/>
      <c r="E86" s="132">
        <v>5</v>
      </c>
      <c r="F86" s="135" t="s">
        <v>269</v>
      </c>
      <c r="G86" s="34" t="s">
        <v>276</v>
      </c>
      <c r="H86" s="153">
        <v>1222996</v>
      </c>
      <c r="I86" s="45">
        <f t="shared" ref="I86" si="145">IFERROR(H86/H87,"-")</f>
        <v>1.7295100994598833E-3</v>
      </c>
      <c r="J86" s="141">
        <v>9</v>
      </c>
      <c r="K86" s="45">
        <f t="shared" ref="K86" si="146">IFERROR(J86/J87,"-")</f>
        <v>4.4334975369458131E-3</v>
      </c>
      <c r="L86" s="141">
        <f t="shared" si="124"/>
        <v>135888.44444444444</v>
      </c>
      <c r="M86" s="99">
        <f t="shared" si="140"/>
        <v>5.7226425891778474E-4</v>
      </c>
      <c r="P86" s="46"/>
      <c r="Q86" s="46"/>
      <c r="R86" s="46"/>
    </row>
    <row r="87" spans="2:18" ht="13.5" customHeight="1">
      <c r="B87" s="270"/>
      <c r="C87" s="298"/>
      <c r="D87" s="294"/>
      <c r="E87" s="143" t="s">
        <v>133</v>
      </c>
      <c r="F87" s="146"/>
      <c r="G87" s="149"/>
      <c r="H87" s="154">
        <v>707134350</v>
      </c>
      <c r="I87" s="29" t="s">
        <v>181</v>
      </c>
      <c r="J87" s="192">
        <v>2030</v>
      </c>
      <c r="K87" s="29" t="s">
        <v>116</v>
      </c>
      <c r="L87" s="142">
        <f t="shared" si="124"/>
        <v>348342.04433497536</v>
      </c>
      <c r="M87" s="100">
        <f t="shared" si="140"/>
        <v>0.12907738284478923</v>
      </c>
      <c r="P87" s="46"/>
      <c r="Q87" s="46"/>
      <c r="R87" s="46"/>
    </row>
    <row r="88" spans="2:18" ht="13.5" customHeight="1">
      <c r="B88" s="295">
        <v>15</v>
      </c>
      <c r="C88" s="296" t="s">
        <v>101</v>
      </c>
      <c r="D88" s="299">
        <f>VLOOKUP(C88,'市区町村別_在宅(医科)'!$C$7:$BO$80,65,0)</f>
        <v>25355</v>
      </c>
      <c r="E88" s="130">
        <v>1</v>
      </c>
      <c r="F88" s="133" t="s">
        <v>254</v>
      </c>
      <c r="G88" s="136" t="s">
        <v>260</v>
      </c>
      <c r="H88" s="215">
        <v>28021494</v>
      </c>
      <c r="I88" s="27">
        <f t="shared" ref="I88" si="147">IFERROR(H88/H93,"-")</f>
        <v>2.8832375438508868E-2</v>
      </c>
      <c r="J88" s="139">
        <v>160</v>
      </c>
      <c r="K88" s="27">
        <f t="shared" ref="K88" si="148">IFERROR(J88/J93,"-")</f>
        <v>5.1446945337620578E-2</v>
      </c>
      <c r="L88" s="139">
        <f t="shared" si="124"/>
        <v>175134.33749999999</v>
      </c>
      <c r="M88" s="101">
        <f>IFERROR(J88/$R$18,0)</f>
        <v>6.3103924275290874E-3</v>
      </c>
      <c r="P88" s="46"/>
      <c r="Q88" s="46"/>
      <c r="R88" s="46"/>
    </row>
    <row r="89" spans="2:18" ht="13.5" customHeight="1">
      <c r="B89" s="269"/>
      <c r="C89" s="297"/>
      <c r="D89" s="293"/>
      <c r="E89" s="131">
        <v>2</v>
      </c>
      <c r="F89" s="134" t="s">
        <v>266</v>
      </c>
      <c r="G89" s="32" t="s">
        <v>273</v>
      </c>
      <c r="H89" s="152">
        <v>51640402</v>
      </c>
      <c r="I89" s="28">
        <f t="shared" ref="I89" si="149">IFERROR(H89/H93,"-")</f>
        <v>5.3134763558985269E-2</v>
      </c>
      <c r="J89" s="140">
        <v>363</v>
      </c>
      <c r="K89" s="28">
        <f t="shared" ref="K89" si="150">IFERROR(J89/J93,"-")</f>
        <v>0.11672025723472669</v>
      </c>
      <c r="L89" s="140">
        <f t="shared" si="124"/>
        <v>142260.06060606061</v>
      </c>
      <c r="M89" s="98">
        <f t="shared" ref="M89:M93" si="151">IFERROR(J89/$R$18,0)</f>
        <v>1.4316702819956615E-2</v>
      </c>
      <c r="P89" s="46"/>
      <c r="Q89" s="46"/>
      <c r="R89" s="46"/>
    </row>
    <row r="90" spans="2:18" ht="13.5" customHeight="1">
      <c r="B90" s="269"/>
      <c r="C90" s="297"/>
      <c r="D90" s="293"/>
      <c r="E90" s="131">
        <v>3</v>
      </c>
      <c r="F90" s="134" t="s">
        <v>265</v>
      </c>
      <c r="G90" s="33" t="s">
        <v>272</v>
      </c>
      <c r="H90" s="152">
        <v>1206545</v>
      </c>
      <c r="I90" s="28">
        <f t="shared" ref="I90" si="152">IFERROR(H90/H93,"-")</f>
        <v>1.241459803087433E-3</v>
      </c>
      <c r="J90" s="140">
        <v>9</v>
      </c>
      <c r="K90" s="28">
        <f t="shared" ref="K90" si="153">IFERROR(J90/J93,"-")</f>
        <v>2.8938906752411574E-3</v>
      </c>
      <c r="L90" s="140">
        <f t="shared" si="124"/>
        <v>134060.55555555556</v>
      </c>
      <c r="M90" s="98">
        <f t="shared" si="151"/>
        <v>3.5495957404851116E-4</v>
      </c>
      <c r="P90" s="46"/>
      <c r="Q90" s="46"/>
      <c r="R90" s="46"/>
    </row>
    <row r="91" spans="2:18" ht="13.5" customHeight="1">
      <c r="B91" s="269"/>
      <c r="C91" s="297"/>
      <c r="D91" s="293"/>
      <c r="E91" s="131">
        <v>4</v>
      </c>
      <c r="F91" s="134" t="s">
        <v>253</v>
      </c>
      <c r="G91" s="33" t="s">
        <v>259</v>
      </c>
      <c r="H91" s="152">
        <v>52649384</v>
      </c>
      <c r="I91" s="28">
        <f t="shared" ref="I91" si="154">IFERROR(H91/H93,"-")</f>
        <v>5.4172943316092348E-2</v>
      </c>
      <c r="J91" s="140">
        <v>444</v>
      </c>
      <c r="K91" s="28">
        <f t="shared" ref="K91" si="155">IFERROR(J91/J93,"-")</f>
        <v>0.14276527331189712</v>
      </c>
      <c r="L91" s="140">
        <f t="shared" si="124"/>
        <v>118579.6936936937</v>
      </c>
      <c r="M91" s="98">
        <f t="shared" si="151"/>
        <v>1.7511338986393215E-2</v>
      </c>
      <c r="P91" s="46"/>
      <c r="Q91" s="46"/>
      <c r="R91" s="46"/>
    </row>
    <row r="92" spans="2:18" ht="13.5" customHeight="1">
      <c r="B92" s="269"/>
      <c r="C92" s="297"/>
      <c r="D92" s="293"/>
      <c r="E92" s="132">
        <v>5</v>
      </c>
      <c r="F92" s="135" t="s">
        <v>287</v>
      </c>
      <c r="G92" s="34" t="s">
        <v>307</v>
      </c>
      <c r="H92" s="153">
        <v>23605866</v>
      </c>
      <c r="I92" s="45">
        <f t="shared" ref="I92" si="156">IFERROR(H92/H93,"-")</f>
        <v>2.4288968713200361E-2</v>
      </c>
      <c r="J92" s="141">
        <v>216</v>
      </c>
      <c r="K92" s="45">
        <f t="shared" ref="K92" si="157">IFERROR(J92/J93,"-")</f>
        <v>6.9453376205787787E-2</v>
      </c>
      <c r="L92" s="141">
        <f t="shared" si="124"/>
        <v>109286.41666666667</v>
      </c>
      <c r="M92" s="99">
        <f t="shared" si="151"/>
        <v>8.5190297771642678E-3</v>
      </c>
      <c r="P92" s="46"/>
      <c r="Q92" s="46"/>
      <c r="R92" s="46"/>
    </row>
    <row r="93" spans="2:18" ht="13.5" customHeight="1">
      <c r="B93" s="270"/>
      <c r="C93" s="298"/>
      <c r="D93" s="294"/>
      <c r="E93" s="143" t="s">
        <v>133</v>
      </c>
      <c r="F93" s="146"/>
      <c r="G93" s="149"/>
      <c r="H93" s="154">
        <v>971876010</v>
      </c>
      <c r="I93" s="29" t="s">
        <v>181</v>
      </c>
      <c r="J93" s="192">
        <v>3110</v>
      </c>
      <c r="K93" s="29" t="s">
        <v>116</v>
      </c>
      <c r="L93" s="142">
        <f t="shared" si="124"/>
        <v>312500.32475884247</v>
      </c>
      <c r="M93" s="100">
        <f t="shared" si="151"/>
        <v>0.12265825281009662</v>
      </c>
      <c r="P93" s="46"/>
      <c r="Q93" s="46"/>
      <c r="R93" s="46"/>
    </row>
    <row r="94" spans="2:18" ht="13.5" customHeight="1">
      <c r="B94" s="295">
        <v>16</v>
      </c>
      <c r="C94" s="296" t="s">
        <v>63</v>
      </c>
      <c r="D94" s="299">
        <f>VLOOKUP(C94,'市区町村別_在宅(医科)'!$C$7:$BO$80,65,0)</f>
        <v>16971</v>
      </c>
      <c r="E94" s="130">
        <v>1</v>
      </c>
      <c r="F94" s="133" t="s">
        <v>254</v>
      </c>
      <c r="G94" s="136" t="s">
        <v>260</v>
      </c>
      <c r="H94" s="215">
        <v>12827199</v>
      </c>
      <c r="I94" s="27">
        <f t="shared" ref="I94" si="158">IFERROR(H94/H99,"-")</f>
        <v>1.8711253558394311E-2</v>
      </c>
      <c r="J94" s="139">
        <v>84</v>
      </c>
      <c r="K94" s="27">
        <f t="shared" ref="K94" si="159">IFERROR(J94/J99,"-")</f>
        <v>3.7923250564334085E-2</v>
      </c>
      <c r="L94" s="139">
        <f t="shared" si="124"/>
        <v>152704.75</v>
      </c>
      <c r="M94" s="101">
        <f>IFERROR(J94/$R$19,0)</f>
        <v>4.9496199398974721E-3</v>
      </c>
      <c r="P94" s="46"/>
      <c r="Q94" s="46"/>
      <c r="R94" s="46"/>
    </row>
    <row r="95" spans="2:18" ht="13.5" customHeight="1">
      <c r="B95" s="269"/>
      <c r="C95" s="297"/>
      <c r="D95" s="293"/>
      <c r="E95" s="131">
        <v>2</v>
      </c>
      <c r="F95" s="134" t="s">
        <v>266</v>
      </c>
      <c r="G95" s="32" t="s">
        <v>273</v>
      </c>
      <c r="H95" s="152">
        <v>41557211</v>
      </c>
      <c r="I95" s="28">
        <f t="shared" ref="I95" si="160">IFERROR(H95/H99,"-")</f>
        <v>6.0620211177880155E-2</v>
      </c>
      <c r="J95" s="140">
        <v>284</v>
      </c>
      <c r="K95" s="28">
        <f t="shared" ref="K95" si="161">IFERROR(J95/J99,"-")</f>
        <v>0.12821670428893905</v>
      </c>
      <c r="L95" s="140">
        <f t="shared" si="124"/>
        <v>146328.20774647887</v>
      </c>
      <c r="M95" s="98">
        <f t="shared" ref="M95:M99" si="162">IFERROR(J95/$R$19,0)</f>
        <v>1.6734429320605738E-2</v>
      </c>
      <c r="P95" s="46"/>
      <c r="Q95" s="46"/>
      <c r="R95" s="46"/>
    </row>
    <row r="96" spans="2:18" ht="13.5" customHeight="1">
      <c r="B96" s="269"/>
      <c r="C96" s="297"/>
      <c r="D96" s="293"/>
      <c r="E96" s="131">
        <v>3</v>
      </c>
      <c r="F96" s="134" t="s">
        <v>265</v>
      </c>
      <c r="G96" s="33" t="s">
        <v>272</v>
      </c>
      <c r="H96" s="152">
        <v>363238</v>
      </c>
      <c r="I96" s="28">
        <f t="shared" ref="I96" si="163">IFERROR(H96/H99,"-")</f>
        <v>5.2986145455793054E-4</v>
      </c>
      <c r="J96" s="140">
        <v>3</v>
      </c>
      <c r="K96" s="28">
        <f t="shared" ref="K96" si="164">IFERROR(J96/J99,"-")</f>
        <v>1.3544018058690745E-3</v>
      </c>
      <c r="L96" s="140">
        <f t="shared" si="124"/>
        <v>121079.33333333333</v>
      </c>
      <c r="M96" s="98">
        <f t="shared" si="162"/>
        <v>1.7677214071062401E-4</v>
      </c>
      <c r="P96" s="46"/>
      <c r="Q96" s="46"/>
      <c r="R96" s="46"/>
    </row>
    <row r="97" spans="2:18" ht="13.5" customHeight="1">
      <c r="B97" s="269"/>
      <c r="C97" s="297"/>
      <c r="D97" s="293"/>
      <c r="E97" s="131">
        <v>4</v>
      </c>
      <c r="F97" s="134" t="s">
        <v>287</v>
      </c>
      <c r="G97" s="33" t="s">
        <v>307</v>
      </c>
      <c r="H97" s="152">
        <v>19074362</v>
      </c>
      <c r="I97" s="28">
        <f t="shared" ref="I97" si="165">IFERROR(H97/H99,"-")</f>
        <v>2.7824096581537498E-2</v>
      </c>
      <c r="J97" s="140">
        <v>172</v>
      </c>
      <c r="K97" s="28">
        <f t="shared" ref="K97" si="166">IFERROR(J97/J99,"-")</f>
        <v>7.7652370203160265E-2</v>
      </c>
      <c r="L97" s="140">
        <f t="shared" si="124"/>
        <v>110897.45348837209</v>
      </c>
      <c r="M97" s="98">
        <f t="shared" si="162"/>
        <v>1.013493606740911E-2</v>
      </c>
      <c r="P97" s="46"/>
      <c r="Q97" s="46"/>
      <c r="R97" s="46"/>
    </row>
    <row r="98" spans="2:18" ht="13.5" customHeight="1">
      <c r="B98" s="269"/>
      <c r="C98" s="297"/>
      <c r="D98" s="293"/>
      <c r="E98" s="132">
        <v>5</v>
      </c>
      <c r="F98" s="135" t="s">
        <v>252</v>
      </c>
      <c r="G98" s="34" t="s">
        <v>258</v>
      </c>
      <c r="H98" s="153">
        <v>23983689</v>
      </c>
      <c r="I98" s="45">
        <f t="shared" ref="I98" si="167">IFERROR(H98/H99,"-")</f>
        <v>3.4985415455445298E-2</v>
      </c>
      <c r="J98" s="141">
        <v>217</v>
      </c>
      <c r="K98" s="45">
        <f t="shared" ref="K98" si="168">IFERROR(J98/J99,"-")</f>
        <v>9.7968397291196385E-2</v>
      </c>
      <c r="L98" s="141">
        <f t="shared" si="124"/>
        <v>110523.91244239631</v>
      </c>
      <c r="M98" s="99">
        <f t="shared" si="162"/>
        <v>1.278651817806847E-2</v>
      </c>
      <c r="P98" s="46"/>
      <c r="Q98" s="46"/>
      <c r="R98" s="46"/>
    </row>
    <row r="99" spans="2:18" ht="13.5" customHeight="1">
      <c r="B99" s="270"/>
      <c r="C99" s="298"/>
      <c r="D99" s="294"/>
      <c r="E99" s="143" t="s">
        <v>133</v>
      </c>
      <c r="F99" s="146"/>
      <c r="G99" s="149"/>
      <c r="H99" s="154">
        <v>685533920</v>
      </c>
      <c r="I99" s="29" t="s">
        <v>181</v>
      </c>
      <c r="J99" s="192">
        <v>2215</v>
      </c>
      <c r="K99" s="29" t="s">
        <v>116</v>
      </c>
      <c r="L99" s="142">
        <f t="shared" si="124"/>
        <v>309496.12641083519</v>
      </c>
      <c r="M99" s="100">
        <f t="shared" si="162"/>
        <v>0.13051676389134406</v>
      </c>
      <c r="P99" s="46"/>
      <c r="Q99" s="46"/>
      <c r="R99" s="46"/>
    </row>
    <row r="100" spans="2:18" ht="13.5" customHeight="1">
      <c r="B100" s="295">
        <v>17</v>
      </c>
      <c r="C100" s="296" t="s">
        <v>102</v>
      </c>
      <c r="D100" s="299">
        <f>VLOOKUP(C100,'市区町村別_在宅(医科)'!$C$7:$BO$80,65,0)</f>
        <v>23970</v>
      </c>
      <c r="E100" s="130">
        <v>1</v>
      </c>
      <c r="F100" s="133" t="s">
        <v>266</v>
      </c>
      <c r="G100" s="136" t="s">
        <v>273</v>
      </c>
      <c r="H100" s="215">
        <v>52450202</v>
      </c>
      <c r="I100" s="27">
        <f t="shared" ref="I100" si="169">IFERROR(H100/H105,"-")</f>
        <v>5.2384983742939713E-2</v>
      </c>
      <c r="J100" s="139">
        <v>455</v>
      </c>
      <c r="K100" s="27">
        <f t="shared" ref="K100" si="170">IFERROR(J100/J105,"-")</f>
        <v>0.14303678088651367</v>
      </c>
      <c r="L100" s="139">
        <f t="shared" si="124"/>
        <v>115275.16923076923</v>
      </c>
      <c r="M100" s="101">
        <f>IFERROR(J100/$R$20,0)</f>
        <v>1.8982060909470171E-2</v>
      </c>
      <c r="P100" s="46"/>
      <c r="Q100" s="46"/>
      <c r="R100" s="46"/>
    </row>
    <row r="101" spans="2:18" ht="13.5" customHeight="1">
      <c r="B101" s="269"/>
      <c r="C101" s="297"/>
      <c r="D101" s="293"/>
      <c r="E101" s="131">
        <v>2</v>
      </c>
      <c r="F101" s="134" t="s">
        <v>271</v>
      </c>
      <c r="G101" s="32" t="s">
        <v>278</v>
      </c>
      <c r="H101" s="152">
        <v>5643819</v>
      </c>
      <c r="I101" s="28">
        <f t="shared" ref="I101" si="171">IFERROR(H101/H105,"-")</f>
        <v>5.6368012951235969E-3</v>
      </c>
      <c r="J101" s="140">
        <v>50</v>
      </c>
      <c r="K101" s="28">
        <f t="shared" ref="K101" si="172">IFERROR(J101/J105,"-")</f>
        <v>1.5718327569946559E-2</v>
      </c>
      <c r="L101" s="140">
        <f t="shared" si="124"/>
        <v>112876.38</v>
      </c>
      <c r="M101" s="98">
        <f t="shared" ref="M101:M105" si="173">IFERROR(J101/$R$20,0)</f>
        <v>2.0859407592824365E-3</v>
      </c>
      <c r="P101" s="46"/>
      <c r="Q101" s="46"/>
      <c r="R101" s="46"/>
    </row>
    <row r="102" spans="2:18" ht="13.5" customHeight="1">
      <c r="B102" s="269"/>
      <c r="C102" s="297"/>
      <c r="D102" s="293"/>
      <c r="E102" s="131">
        <v>3</v>
      </c>
      <c r="F102" s="134" t="s">
        <v>265</v>
      </c>
      <c r="G102" s="33" t="s">
        <v>272</v>
      </c>
      <c r="H102" s="152">
        <v>224997</v>
      </c>
      <c r="I102" s="28">
        <f t="shared" ref="I102" si="174">IFERROR(H102/H105,"-")</f>
        <v>2.2471723154107598E-4</v>
      </c>
      <c r="J102" s="140">
        <v>2</v>
      </c>
      <c r="K102" s="28">
        <f t="shared" ref="K102" si="175">IFERROR(J102/J105,"-")</f>
        <v>6.2873310279786226E-4</v>
      </c>
      <c r="L102" s="140">
        <f t="shared" si="124"/>
        <v>112498.5</v>
      </c>
      <c r="M102" s="98">
        <f t="shared" si="173"/>
        <v>8.3437630371297459E-5</v>
      </c>
      <c r="P102" s="46"/>
      <c r="Q102" s="46"/>
      <c r="R102" s="46"/>
    </row>
    <row r="103" spans="2:18" ht="13.5" customHeight="1">
      <c r="B103" s="269"/>
      <c r="C103" s="297"/>
      <c r="D103" s="293"/>
      <c r="E103" s="131">
        <v>4</v>
      </c>
      <c r="F103" s="134" t="s">
        <v>270</v>
      </c>
      <c r="G103" s="33" t="s">
        <v>277</v>
      </c>
      <c r="H103" s="152">
        <v>12553766</v>
      </c>
      <c r="I103" s="28">
        <f t="shared" ref="I103" si="176">IFERROR(H103/H105,"-")</f>
        <v>1.2538156246236561E-2</v>
      </c>
      <c r="J103" s="140">
        <v>122</v>
      </c>
      <c r="K103" s="28">
        <f t="shared" ref="K103" si="177">IFERROR(J103/J105,"-")</f>
        <v>3.8352719270669598E-2</v>
      </c>
      <c r="L103" s="140">
        <f t="shared" si="124"/>
        <v>102899.72131147541</v>
      </c>
      <c r="M103" s="98">
        <f t="shared" si="173"/>
        <v>5.0896954526491447E-3</v>
      </c>
      <c r="P103" s="46"/>
      <c r="Q103" s="46"/>
      <c r="R103" s="46"/>
    </row>
    <row r="104" spans="2:18" ht="13.5" customHeight="1">
      <c r="B104" s="269"/>
      <c r="C104" s="297"/>
      <c r="D104" s="293"/>
      <c r="E104" s="132">
        <v>5</v>
      </c>
      <c r="F104" s="135" t="s">
        <v>252</v>
      </c>
      <c r="G104" s="34" t="s">
        <v>258</v>
      </c>
      <c r="H104" s="153">
        <v>39905325</v>
      </c>
      <c r="I104" s="45">
        <f t="shared" ref="I104" si="178">IFERROR(H104/H105,"-")</f>
        <v>3.9855705443836535E-2</v>
      </c>
      <c r="J104" s="141">
        <v>399</v>
      </c>
      <c r="K104" s="45">
        <f t="shared" ref="K104" si="179">IFERROR(J104/J105,"-")</f>
        <v>0.12543225400817354</v>
      </c>
      <c r="L104" s="141">
        <f t="shared" si="124"/>
        <v>100013.34586466165</v>
      </c>
      <c r="M104" s="99">
        <f t="shared" si="173"/>
        <v>1.6645807259073841E-2</v>
      </c>
      <c r="P104" s="46"/>
      <c r="Q104" s="46"/>
      <c r="R104" s="46"/>
    </row>
    <row r="105" spans="2:18" ht="13.5" customHeight="1">
      <c r="B105" s="270"/>
      <c r="C105" s="298"/>
      <c r="D105" s="294"/>
      <c r="E105" s="143" t="s">
        <v>133</v>
      </c>
      <c r="F105" s="146"/>
      <c r="G105" s="149"/>
      <c r="H105" s="154">
        <v>1001244980</v>
      </c>
      <c r="I105" s="29" t="s">
        <v>181</v>
      </c>
      <c r="J105" s="192">
        <v>3181</v>
      </c>
      <c r="K105" s="29" t="s">
        <v>116</v>
      </c>
      <c r="L105" s="142">
        <f t="shared" si="124"/>
        <v>314757.93146809179</v>
      </c>
      <c r="M105" s="100">
        <f t="shared" si="173"/>
        <v>0.1327075511055486</v>
      </c>
      <c r="P105" s="46"/>
      <c r="Q105" s="46"/>
      <c r="R105" s="46"/>
    </row>
    <row r="106" spans="2:18" ht="13.5" customHeight="1">
      <c r="B106" s="295">
        <v>18</v>
      </c>
      <c r="C106" s="296" t="s">
        <v>64</v>
      </c>
      <c r="D106" s="299">
        <f>VLOOKUP(C106,'市区町村別_在宅(医科)'!$C$7:$BO$80,65,0)</f>
        <v>21661</v>
      </c>
      <c r="E106" s="130">
        <v>1</v>
      </c>
      <c r="F106" s="133" t="s">
        <v>265</v>
      </c>
      <c r="G106" s="136" t="s">
        <v>272</v>
      </c>
      <c r="H106" s="215">
        <v>840325</v>
      </c>
      <c r="I106" s="27">
        <f t="shared" ref="I106" si="180">IFERROR(H106/H111,"-")</f>
        <v>8.397327113267199E-4</v>
      </c>
      <c r="J106" s="139">
        <v>5</v>
      </c>
      <c r="K106" s="27">
        <f t="shared" ref="K106" si="181">IFERROR(J106/J111,"-")</f>
        <v>1.6920473773265651E-3</v>
      </c>
      <c r="L106" s="139">
        <f t="shared" si="124"/>
        <v>168065</v>
      </c>
      <c r="M106" s="101">
        <f>IFERROR(J106/$R$21,0)</f>
        <v>2.3082960158810767E-4</v>
      </c>
      <c r="P106" s="46"/>
      <c r="Q106" s="46"/>
      <c r="R106" s="46"/>
    </row>
    <row r="107" spans="2:18" ht="13.5" customHeight="1">
      <c r="B107" s="269"/>
      <c r="C107" s="297"/>
      <c r="D107" s="293"/>
      <c r="E107" s="131">
        <v>2</v>
      </c>
      <c r="F107" s="134" t="s">
        <v>271</v>
      </c>
      <c r="G107" s="32" t="s">
        <v>278</v>
      </c>
      <c r="H107" s="152">
        <v>8281230</v>
      </c>
      <c r="I107" s="28">
        <f t="shared" ref="I107" si="182">IFERROR(H107/H111,"-")</f>
        <v>8.2753931169728054E-3</v>
      </c>
      <c r="J107" s="140">
        <v>54</v>
      </c>
      <c r="K107" s="28">
        <f t="shared" ref="K107" si="183">IFERROR(J107/J111,"-")</f>
        <v>1.8274111675126905E-2</v>
      </c>
      <c r="L107" s="140">
        <f t="shared" si="124"/>
        <v>153356.11111111112</v>
      </c>
      <c r="M107" s="98">
        <f t="shared" ref="M107:M111" si="184">IFERROR(J107/$R$21,0)</f>
        <v>2.4929596971515629E-3</v>
      </c>
      <c r="P107" s="46"/>
      <c r="Q107" s="46"/>
      <c r="R107" s="46"/>
    </row>
    <row r="108" spans="2:18" ht="13.5" customHeight="1">
      <c r="B108" s="269"/>
      <c r="C108" s="297"/>
      <c r="D108" s="293"/>
      <c r="E108" s="131">
        <v>3</v>
      </c>
      <c r="F108" s="134" t="s">
        <v>254</v>
      </c>
      <c r="G108" s="33" t="s">
        <v>260</v>
      </c>
      <c r="H108" s="152">
        <v>14108900</v>
      </c>
      <c r="I108" s="28">
        <f t="shared" ref="I108" si="185">IFERROR(H108/H111,"-")</f>
        <v>1.4098955583658179E-2</v>
      </c>
      <c r="J108" s="140">
        <v>113</v>
      </c>
      <c r="K108" s="28">
        <f t="shared" ref="K108" si="186">IFERROR(J108/J111,"-")</f>
        <v>3.8240270727580371E-2</v>
      </c>
      <c r="L108" s="140">
        <f t="shared" si="124"/>
        <v>124857.52212389381</v>
      </c>
      <c r="M108" s="98">
        <f t="shared" si="184"/>
        <v>5.2167489958912334E-3</v>
      </c>
      <c r="P108" s="46"/>
      <c r="Q108" s="46"/>
      <c r="R108" s="46"/>
    </row>
    <row r="109" spans="2:18" ht="24">
      <c r="B109" s="269"/>
      <c r="C109" s="297"/>
      <c r="D109" s="293"/>
      <c r="E109" s="131">
        <v>4</v>
      </c>
      <c r="F109" s="134" t="s">
        <v>267</v>
      </c>
      <c r="G109" s="33" t="s">
        <v>274</v>
      </c>
      <c r="H109" s="152">
        <v>11672902</v>
      </c>
      <c r="I109" s="28">
        <f t="shared" ref="I109" si="187">IFERROR(H109/H111,"-")</f>
        <v>1.1664674555096054E-2</v>
      </c>
      <c r="J109" s="140">
        <v>100</v>
      </c>
      <c r="K109" s="28">
        <f t="shared" ref="K109" si="188">IFERROR(J109/J111,"-")</f>
        <v>3.3840947546531303E-2</v>
      </c>
      <c r="L109" s="140">
        <f t="shared" si="124"/>
        <v>116729.02</v>
      </c>
      <c r="M109" s="98">
        <f t="shared" si="184"/>
        <v>4.6165920317621529E-3</v>
      </c>
      <c r="P109" s="46"/>
      <c r="Q109" s="46"/>
      <c r="R109" s="46"/>
    </row>
    <row r="110" spans="2:18" ht="13.5" customHeight="1">
      <c r="B110" s="269"/>
      <c r="C110" s="297"/>
      <c r="D110" s="293"/>
      <c r="E110" s="132">
        <v>5</v>
      </c>
      <c r="F110" s="135" t="s">
        <v>266</v>
      </c>
      <c r="G110" s="34" t="s">
        <v>273</v>
      </c>
      <c r="H110" s="153">
        <v>47053777</v>
      </c>
      <c r="I110" s="45">
        <f t="shared" ref="I110" si="189">IFERROR(H110/H111,"-")</f>
        <v>4.7020611951772054E-2</v>
      </c>
      <c r="J110" s="141">
        <v>415</v>
      </c>
      <c r="K110" s="45">
        <f t="shared" ref="K110" si="190">IFERROR(J110/J111,"-")</f>
        <v>0.14043993231810489</v>
      </c>
      <c r="L110" s="141">
        <f t="shared" si="124"/>
        <v>113382.59518072288</v>
      </c>
      <c r="M110" s="99">
        <f t="shared" si="184"/>
        <v>1.9158856931812934E-2</v>
      </c>
      <c r="P110" s="46"/>
      <c r="Q110" s="46"/>
      <c r="R110" s="46"/>
    </row>
    <row r="111" spans="2:18" ht="13.5" customHeight="1">
      <c r="B111" s="270"/>
      <c r="C111" s="298"/>
      <c r="D111" s="294"/>
      <c r="E111" s="143" t="s">
        <v>133</v>
      </c>
      <c r="F111" s="146"/>
      <c r="G111" s="149"/>
      <c r="H111" s="154">
        <v>1000705330</v>
      </c>
      <c r="I111" s="29" t="s">
        <v>181</v>
      </c>
      <c r="J111" s="192">
        <v>2955</v>
      </c>
      <c r="K111" s="29" t="s">
        <v>116</v>
      </c>
      <c r="L111" s="142">
        <f t="shared" si="124"/>
        <v>338648.16582064296</v>
      </c>
      <c r="M111" s="100">
        <f t="shared" si="184"/>
        <v>0.13642029453857163</v>
      </c>
      <c r="P111" s="46"/>
      <c r="Q111" s="46"/>
      <c r="R111" s="46"/>
    </row>
    <row r="112" spans="2:18" ht="13.5" customHeight="1">
      <c r="B112" s="295">
        <v>19</v>
      </c>
      <c r="C112" s="296" t="s">
        <v>103</v>
      </c>
      <c r="D112" s="299">
        <f>VLOOKUP(C112,'市区町村別_在宅(医科)'!$C$7:$BO$80,65,0)</f>
        <v>15098</v>
      </c>
      <c r="E112" s="130">
        <v>1</v>
      </c>
      <c r="F112" s="133" t="s">
        <v>270</v>
      </c>
      <c r="G112" s="136" t="s">
        <v>277</v>
      </c>
      <c r="H112" s="215">
        <v>7938481</v>
      </c>
      <c r="I112" s="27">
        <f t="shared" ref="I112" si="191">IFERROR(H112/H117,"-")</f>
        <v>1.6200701591954116E-2</v>
      </c>
      <c r="J112" s="139">
        <v>54</v>
      </c>
      <c r="K112" s="27">
        <f t="shared" ref="K112" si="192">IFERROR(J112/J117,"-")</f>
        <v>3.2219570405727926E-2</v>
      </c>
      <c r="L112" s="139">
        <f t="shared" si="124"/>
        <v>147008.90740740742</v>
      </c>
      <c r="M112" s="101">
        <f>IFERROR(J112/$R$22,0)</f>
        <v>3.5766326665783547E-3</v>
      </c>
      <c r="P112" s="46"/>
      <c r="Q112" s="46"/>
      <c r="R112" s="46"/>
    </row>
    <row r="113" spans="2:18" ht="13.5" customHeight="1">
      <c r="B113" s="269"/>
      <c r="C113" s="297"/>
      <c r="D113" s="293"/>
      <c r="E113" s="131">
        <v>2</v>
      </c>
      <c r="F113" s="134" t="s">
        <v>254</v>
      </c>
      <c r="G113" s="32" t="s">
        <v>260</v>
      </c>
      <c r="H113" s="152">
        <v>9989344</v>
      </c>
      <c r="I113" s="28">
        <f t="shared" ref="I113" si="193">IFERROR(H113/H117,"-")</f>
        <v>2.0386063938853956E-2</v>
      </c>
      <c r="J113" s="140">
        <v>68</v>
      </c>
      <c r="K113" s="28">
        <f t="shared" ref="K113" si="194">IFERROR(J113/J117,"-")</f>
        <v>4.0572792362768499E-2</v>
      </c>
      <c r="L113" s="140">
        <f t="shared" si="124"/>
        <v>146902.11764705883</v>
      </c>
      <c r="M113" s="98">
        <f t="shared" ref="M113:M117" si="195">IFERROR(J113/$R$22,0)</f>
        <v>4.5039078023579281E-3</v>
      </c>
      <c r="P113" s="46"/>
      <c r="Q113" s="46"/>
      <c r="R113" s="46"/>
    </row>
    <row r="114" spans="2:18" ht="24">
      <c r="B114" s="269"/>
      <c r="C114" s="297"/>
      <c r="D114" s="293"/>
      <c r="E114" s="131">
        <v>3</v>
      </c>
      <c r="F114" s="134" t="s">
        <v>288</v>
      </c>
      <c r="G114" s="33" t="s">
        <v>308</v>
      </c>
      <c r="H114" s="152">
        <v>948854</v>
      </c>
      <c r="I114" s="28">
        <f t="shared" ref="I114" si="196">IFERROR(H114/H117,"-")</f>
        <v>1.9364032625803387E-3</v>
      </c>
      <c r="J114" s="140">
        <v>8</v>
      </c>
      <c r="K114" s="28">
        <f t="shared" ref="K114" si="197">IFERROR(J114/J117,"-")</f>
        <v>4.7732696897374704E-3</v>
      </c>
      <c r="L114" s="140">
        <f t="shared" si="124"/>
        <v>118606.75</v>
      </c>
      <c r="M114" s="98">
        <f t="shared" si="195"/>
        <v>5.2987150615975626E-4</v>
      </c>
      <c r="P114" s="46"/>
      <c r="Q114" s="46"/>
      <c r="R114" s="46"/>
    </row>
    <row r="115" spans="2:18" ht="24">
      <c r="B115" s="269"/>
      <c r="C115" s="297"/>
      <c r="D115" s="293"/>
      <c r="E115" s="131">
        <v>4</v>
      </c>
      <c r="F115" s="134" t="s">
        <v>267</v>
      </c>
      <c r="G115" s="33" t="s">
        <v>274</v>
      </c>
      <c r="H115" s="152">
        <v>6866341</v>
      </c>
      <c r="I115" s="28">
        <f t="shared" ref="I115" si="198">IFERROR(H115/H117,"-")</f>
        <v>1.4012698596822214E-2</v>
      </c>
      <c r="J115" s="140">
        <v>62</v>
      </c>
      <c r="K115" s="28">
        <f t="shared" ref="K115" si="199">IFERROR(J115/J117,"-")</f>
        <v>3.6992840095465392E-2</v>
      </c>
      <c r="L115" s="140">
        <f t="shared" si="124"/>
        <v>110747.43548387097</v>
      </c>
      <c r="M115" s="98">
        <f t="shared" si="195"/>
        <v>4.1065041727381107E-3</v>
      </c>
      <c r="P115" s="46"/>
      <c r="Q115" s="46"/>
      <c r="R115" s="46"/>
    </row>
    <row r="116" spans="2:18" ht="24">
      <c r="B116" s="269"/>
      <c r="C116" s="297"/>
      <c r="D116" s="293"/>
      <c r="E116" s="132">
        <v>5</v>
      </c>
      <c r="F116" s="135" t="s">
        <v>251</v>
      </c>
      <c r="G116" s="34" t="s">
        <v>257</v>
      </c>
      <c r="H116" s="153">
        <v>17187895</v>
      </c>
      <c r="I116" s="45">
        <f t="shared" ref="I116" si="200">IFERROR(H116/H117,"-")</f>
        <v>3.5076730408353962E-2</v>
      </c>
      <c r="J116" s="141">
        <v>159</v>
      </c>
      <c r="K116" s="45">
        <f t="shared" ref="K116" si="201">IFERROR(J116/J117,"-")</f>
        <v>9.4868735083532219E-2</v>
      </c>
      <c r="L116" s="141">
        <f t="shared" si="124"/>
        <v>108099.96855345913</v>
      </c>
      <c r="M116" s="99">
        <f t="shared" si="195"/>
        <v>1.0531196184925156E-2</v>
      </c>
      <c r="P116" s="46"/>
      <c r="Q116" s="46"/>
      <c r="R116" s="46"/>
    </row>
    <row r="117" spans="2:18" ht="13.5" customHeight="1">
      <c r="B117" s="270"/>
      <c r="C117" s="298"/>
      <c r="D117" s="294"/>
      <c r="E117" s="143" t="s">
        <v>133</v>
      </c>
      <c r="F117" s="146"/>
      <c r="G117" s="149"/>
      <c r="H117" s="154">
        <v>490008470</v>
      </c>
      <c r="I117" s="29" t="s">
        <v>181</v>
      </c>
      <c r="J117" s="192">
        <v>1676</v>
      </c>
      <c r="K117" s="29" t="s">
        <v>116</v>
      </c>
      <c r="L117" s="142">
        <f t="shared" si="124"/>
        <v>292367.82219570404</v>
      </c>
      <c r="M117" s="100">
        <f t="shared" si="195"/>
        <v>0.11100808054046894</v>
      </c>
      <c r="P117" s="46"/>
      <c r="Q117" s="46"/>
      <c r="R117" s="46"/>
    </row>
    <row r="118" spans="2:18" ht="24">
      <c r="B118" s="295">
        <v>20</v>
      </c>
      <c r="C118" s="296" t="s">
        <v>104</v>
      </c>
      <c r="D118" s="299">
        <f>VLOOKUP(C118,'市区町村別_在宅(医科)'!$C$7:$BO$80,65,0)</f>
        <v>22649</v>
      </c>
      <c r="E118" s="130">
        <v>1</v>
      </c>
      <c r="F118" s="133" t="s">
        <v>289</v>
      </c>
      <c r="G118" s="136" t="s">
        <v>309</v>
      </c>
      <c r="H118" s="215">
        <v>11527398</v>
      </c>
      <c r="I118" s="27">
        <f t="shared" ref="I118" si="202">IFERROR(H118/H123,"-")</f>
        <v>1.4895541691003374E-2</v>
      </c>
      <c r="J118" s="139">
        <v>45</v>
      </c>
      <c r="K118" s="27">
        <f t="shared" ref="K118" si="203">IFERROR(J118/J123,"-")</f>
        <v>1.7462165308498253E-2</v>
      </c>
      <c r="L118" s="139">
        <f t="shared" si="124"/>
        <v>256164.4</v>
      </c>
      <c r="M118" s="101">
        <f>IFERROR(J118/$R$23,0)</f>
        <v>1.9868426862113117E-3</v>
      </c>
      <c r="P118" s="46"/>
      <c r="Q118" s="46"/>
      <c r="R118" s="46"/>
    </row>
    <row r="119" spans="2:18" ht="13.5" customHeight="1">
      <c r="B119" s="269"/>
      <c r="C119" s="297"/>
      <c r="D119" s="293"/>
      <c r="E119" s="131">
        <v>2</v>
      </c>
      <c r="F119" s="134" t="s">
        <v>254</v>
      </c>
      <c r="G119" s="32" t="s">
        <v>260</v>
      </c>
      <c r="H119" s="152">
        <v>23854359</v>
      </c>
      <c r="I119" s="28">
        <f t="shared" ref="I119" si="204">IFERROR(H119/H123,"-")</f>
        <v>3.0824267453649259E-2</v>
      </c>
      <c r="J119" s="140">
        <v>111</v>
      </c>
      <c r="K119" s="28">
        <f t="shared" ref="K119" si="205">IFERROR(J119/J123,"-")</f>
        <v>4.307334109429569E-2</v>
      </c>
      <c r="L119" s="140">
        <f t="shared" si="124"/>
        <v>214904.13513513515</v>
      </c>
      <c r="M119" s="98">
        <f t="shared" ref="M119:M123" si="206">IFERROR(J119/$R$23,0)</f>
        <v>4.9008786259879021E-3</v>
      </c>
      <c r="P119" s="46"/>
      <c r="Q119" s="46"/>
      <c r="R119" s="46"/>
    </row>
    <row r="120" spans="2:18" ht="13.5" customHeight="1">
      <c r="B120" s="269"/>
      <c r="C120" s="297"/>
      <c r="D120" s="293"/>
      <c r="E120" s="131">
        <v>3</v>
      </c>
      <c r="F120" s="134" t="s">
        <v>253</v>
      </c>
      <c r="G120" s="33" t="s">
        <v>259</v>
      </c>
      <c r="H120" s="152">
        <v>40359125</v>
      </c>
      <c r="I120" s="28">
        <f t="shared" ref="I120" si="207">IFERROR(H120/H123,"-")</f>
        <v>5.2151494122950948E-2</v>
      </c>
      <c r="J120" s="140">
        <v>312</v>
      </c>
      <c r="K120" s="28">
        <f t="shared" ref="K120" si="208">IFERROR(J120/J123,"-")</f>
        <v>0.12107101280558789</v>
      </c>
      <c r="L120" s="140">
        <f t="shared" si="124"/>
        <v>129356.16987179487</v>
      </c>
      <c r="M120" s="98">
        <f t="shared" si="206"/>
        <v>1.3775442624398428E-2</v>
      </c>
      <c r="P120" s="46"/>
      <c r="Q120" s="46"/>
      <c r="R120" s="46"/>
    </row>
    <row r="121" spans="2:18" ht="24">
      <c r="B121" s="269"/>
      <c r="C121" s="297"/>
      <c r="D121" s="293"/>
      <c r="E121" s="131">
        <v>4</v>
      </c>
      <c r="F121" s="134" t="s">
        <v>267</v>
      </c>
      <c r="G121" s="33" t="s">
        <v>274</v>
      </c>
      <c r="H121" s="152">
        <v>11424203</v>
      </c>
      <c r="I121" s="28">
        <f t="shared" ref="I121" si="209">IFERROR(H121/H123,"-")</f>
        <v>1.476219456229288E-2</v>
      </c>
      <c r="J121" s="140">
        <v>95</v>
      </c>
      <c r="K121" s="28">
        <f t="shared" ref="K121" si="210">IFERROR(J121/J123,"-")</f>
        <v>3.6864571206829649E-2</v>
      </c>
      <c r="L121" s="140">
        <f t="shared" si="124"/>
        <v>120254.76842105263</v>
      </c>
      <c r="M121" s="98">
        <f t="shared" si="206"/>
        <v>4.1944456708905469E-3</v>
      </c>
      <c r="P121" s="46"/>
      <c r="Q121" s="46"/>
      <c r="R121" s="46"/>
    </row>
    <row r="122" spans="2:18" ht="13.5" customHeight="1">
      <c r="B122" s="269"/>
      <c r="C122" s="297"/>
      <c r="D122" s="293"/>
      <c r="E122" s="132">
        <v>5</v>
      </c>
      <c r="F122" s="135" t="s">
        <v>265</v>
      </c>
      <c r="G122" s="34" t="s">
        <v>272</v>
      </c>
      <c r="H122" s="153">
        <v>352127</v>
      </c>
      <c r="I122" s="45">
        <f t="shared" ref="I122" si="211">IFERROR(H122/H123,"-")</f>
        <v>4.5501356065158374E-4</v>
      </c>
      <c r="J122" s="141">
        <v>3</v>
      </c>
      <c r="K122" s="45">
        <f t="shared" ref="K122" si="212">IFERROR(J122/J123,"-")</f>
        <v>1.1641443538998836E-3</v>
      </c>
      <c r="L122" s="141">
        <f t="shared" si="124"/>
        <v>117375.66666666667</v>
      </c>
      <c r="M122" s="99">
        <f t="shared" si="206"/>
        <v>1.3245617908075411E-4</v>
      </c>
      <c r="P122" s="46"/>
      <c r="Q122" s="46"/>
      <c r="R122" s="46"/>
    </row>
    <row r="123" spans="2:18" ht="13.5" customHeight="1">
      <c r="B123" s="270"/>
      <c r="C123" s="298"/>
      <c r="D123" s="294"/>
      <c r="E123" s="143" t="s">
        <v>133</v>
      </c>
      <c r="F123" s="146"/>
      <c r="G123" s="149"/>
      <c r="H123" s="154">
        <v>773882430</v>
      </c>
      <c r="I123" s="29" t="s">
        <v>181</v>
      </c>
      <c r="J123" s="192">
        <v>2577</v>
      </c>
      <c r="K123" s="29" t="s">
        <v>116</v>
      </c>
      <c r="L123" s="142">
        <f t="shared" si="124"/>
        <v>300303.62048894062</v>
      </c>
      <c r="M123" s="100">
        <f t="shared" si="206"/>
        <v>0.11377985783036779</v>
      </c>
      <c r="P123" s="46"/>
      <c r="Q123" s="46"/>
      <c r="R123" s="46"/>
    </row>
    <row r="124" spans="2:18" ht="13.5" customHeight="1">
      <c r="B124" s="295">
        <v>21</v>
      </c>
      <c r="C124" s="296" t="s">
        <v>105</v>
      </c>
      <c r="D124" s="299">
        <f>VLOOKUP(C124,'市区町村別_在宅(医科)'!$C$7:$BO$80,65,0)</f>
        <v>15046</v>
      </c>
      <c r="E124" s="130">
        <v>1</v>
      </c>
      <c r="F124" s="133" t="s">
        <v>254</v>
      </c>
      <c r="G124" s="136" t="s">
        <v>260</v>
      </c>
      <c r="H124" s="215">
        <v>13661417</v>
      </c>
      <c r="I124" s="27">
        <f t="shared" ref="I124" si="213">IFERROR(H124/H129,"-")</f>
        <v>2.3902829155802375E-2</v>
      </c>
      <c r="J124" s="139">
        <v>79</v>
      </c>
      <c r="K124" s="27">
        <f t="shared" ref="K124" si="214">IFERROR(J124/J129,"-")</f>
        <v>4.6967895362663499E-2</v>
      </c>
      <c r="L124" s="139">
        <f t="shared" si="124"/>
        <v>172929.32911392406</v>
      </c>
      <c r="M124" s="101">
        <f>IFERROR(J124/$R$24,0)</f>
        <v>5.2505649342017811E-3</v>
      </c>
      <c r="P124" s="46"/>
      <c r="Q124" s="46"/>
      <c r="R124" s="46"/>
    </row>
    <row r="125" spans="2:18" ht="13.5" customHeight="1">
      <c r="B125" s="269"/>
      <c r="C125" s="297"/>
      <c r="D125" s="293"/>
      <c r="E125" s="131">
        <v>2</v>
      </c>
      <c r="F125" s="134" t="s">
        <v>271</v>
      </c>
      <c r="G125" s="32" t="s">
        <v>278</v>
      </c>
      <c r="H125" s="152">
        <v>4205174</v>
      </c>
      <c r="I125" s="28">
        <f t="shared" ref="I125" si="215">IFERROR(H125/H129,"-")</f>
        <v>7.3576229824784713E-3</v>
      </c>
      <c r="J125" s="140">
        <v>25</v>
      </c>
      <c r="K125" s="28">
        <f t="shared" ref="K125" si="216">IFERROR(J125/J129,"-")</f>
        <v>1.4863258026159334E-2</v>
      </c>
      <c r="L125" s="140">
        <f t="shared" si="124"/>
        <v>168206.96</v>
      </c>
      <c r="M125" s="98">
        <f t="shared" ref="M125:M129" si="217">IFERROR(J125/$R$24,0)</f>
        <v>1.6615711817094243E-3</v>
      </c>
      <c r="P125" s="46"/>
      <c r="Q125" s="46"/>
      <c r="R125" s="46"/>
    </row>
    <row r="126" spans="2:18" ht="24">
      <c r="B126" s="269"/>
      <c r="C126" s="297"/>
      <c r="D126" s="293"/>
      <c r="E126" s="131">
        <v>3</v>
      </c>
      <c r="F126" s="134" t="s">
        <v>251</v>
      </c>
      <c r="G126" s="33" t="s">
        <v>257</v>
      </c>
      <c r="H126" s="152">
        <v>30222510</v>
      </c>
      <c r="I126" s="28">
        <f t="shared" ref="I126" si="218">IFERROR(H126/H129,"-")</f>
        <v>5.2879104209287278E-2</v>
      </c>
      <c r="J126" s="140">
        <v>189</v>
      </c>
      <c r="K126" s="28">
        <f t="shared" ref="K126" si="219">IFERROR(J126/J129,"-")</f>
        <v>0.11236623067776456</v>
      </c>
      <c r="L126" s="140">
        <f t="shared" si="124"/>
        <v>159907.46031746033</v>
      </c>
      <c r="M126" s="98">
        <f t="shared" si="217"/>
        <v>1.2561478133723249E-2</v>
      </c>
      <c r="P126" s="46"/>
      <c r="Q126" s="46"/>
      <c r="R126" s="46"/>
    </row>
    <row r="127" spans="2:18" ht="24">
      <c r="B127" s="269"/>
      <c r="C127" s="297"/>
      <c r="D127" s="293"/>
      <c r="E127" s="131">
        <v>4</v>
      </c>
      <c r="F127" s="134" t="s">
        <v>267</v>
      </c>
      <c r="G127" s="33" t="s">
        <v>274</v>
      </c>
      <c r="H127" s="152">
        <v>11800507</v>
      </c>
      <c r="I127" s="28">
        <f t="shared" ref="I127" si="220">IFERROR(H127/H129,"-")</f>
        <v>2.064687014332774E-2</v>
      </c>
      <c r="J127" s="140">
        <v>82</v>
      </c>
      <c r="K127" s="28">
        <f t="shared" ref="K127" si="221">IFERROR(J127/J129,"-")</f>
        <v>4.8751486325802618E-2</v>
      </c>
      <c r="L127" s="140">
        <f t="shared" si="124"/>
        <v>143908.62195121951</v>
      </c>
      <c r="M127" s="98">
        <f t="shared" si="217"/>
        <v>5.4499534760069123E-3</v>
      </c>
      <c r="P127" s="46"/>
      <c r="Q127" s="46"/>
      <c r="R127" s="46"/>
    </row>
    <row r="128" spans="2:18" ht="13.5" customHeight="1">
      <c r="B128" s="269"/>
      <c r="C128" s="297"/>
      <c r="D128" s="293"/>
      <c r="E128" s="132">
        <v>5</v>
      </c>
      <c r="F128" s="135" t="s">
        <v>266</v>
      </c>
      <c r="G128" s="34" t="s">
        <v>273</v>
      </c>
      <c r="H128" s="153">
        <v>31769494</v>
      </c>
      <c r="I128" s="45">
        <f t="shared" ref="I128" si="222">IFERROR(H128/H129,"-")</f>
        <v>5.5585799587867683E-2</v>
      </c>
      <c r="J128" s="141">
        <v>240</v>
      </c>
      <c r="K128" s="45">
        <f t="shared" ref="K128" si="223">IFERROR(J128/J129,"-")</f>
        <v>0.1426872770511296</v>
      </c>
      <c r="L128" s="141">
        <f t="shared" si="124"/>
        <v>132372.89166666666</v>
      </c>
      <c r="M128" s="99">
        <f t="shared" si="217"/>
        <v>1.5951083344410474E-2</v>
      </c>
      <c r="P128" s="46"/>
      <c r="Q128" s="46"/>
      <c r="R128" s="46"/>
    </row>
    <row r="129" spans="2:18" ht="13.5" customHeight="1">
      <c r="B129" s="270"/>
      <c r="C129" s="298"/>
      <c r="D129" s="294"/>
      <c r="E129" s="143" t="s">
        <v>133</v>
      </c>
      <c r="F129" s="146"/>
      <c r="G129" s="149"/>
      <c r="H129" s="154">
        <v>571539750</v>
      </c>
      <c r="I129" s="29" t="s">
        <v>181</v>
      </c>
      <c r="J129" s="192">
        <v>1682</v>
      </c>
      <c r="K129" s="29" t="s">
        <v>116</v>
      </c>
      <c r="L129" s="142">
        <f t="shared" si="124"/>
        <v>339797.71105826396</v>
      </c>
      <c r="M129" s="100">
        <f t="shared" si="217"/>
        <v>0.11179050910541008</v>
      </c>
      <c r="P129" s="46"/>
      <c r="Q129" s="46"/>
      <c r="R129" s="46"/>
    </row>
    <row r="130" spans="2:18" ht="24">
      <c r="B130" s="295">
        <v>22</v>
      </c>
      <c r="C130" s="296" t="s">
        <v>65</v>
      </c>
      <c r="D130" s="299">
        <f>VLOOKUP(C130,'市区町村別_在宅(医科)'!$C$7:$BO$80,65,0)</f>
        <v>19329</v>
      </c>
      <c r="E130" s="130">
        <v>1</v>
      </c>
      <c r="F130" s="133" t="s">
        <v>269</v>
      </c>
      <c r="G130" s="136" t="s">
        <v>276</v>
      </c>
      <c r="H130" s="215">
        <v>6377699</v>
      </c>
      <c r="I130" s="27">
        <f t="shared" ref="I130" si="224">IFERROR(H130/H135,"-")</f>
        <v>1.0437425182034717E-2</v>
      </c>
      <c r="J130" s="139">
        <v>19</v>
      </c>
      <c r="K130" s="27">
        <f t="shared" ref="K130" si="225">IFERROR(J130/J135,"-")</f>
        <v>9.5238095238095247E-3</v>
      </c>
      <c r="L130" s="139">
        <f t="shared" si="124"/>
        <v>335668.36842105264</v>
      </c>
      <c r="M130" s="101">
        <f>IFERROR(J130/$R$25,0)</f>
        <v>9.8297894355631426E-4</v>
      </c>
      <c r="P130" s="46"/>
      <c r="Q130" s="46"/>
      <c r="R130" s="46"/>
    </row>
    <row r="131" spans="2:18" ht="13.5" customHeight="1">
      <c r="B131" s="269"/>
      <c r="C131" s="297"/>
      <c r="D131" s="293"/>
      <c r="E131" s="131">
        <v>2</v>
      </c>
      <c r="F131" s="134" t="s">
        <v>265</v>
      </c>
      <c r="G131" s="32" t="s">
        <v>272</v>
      </c>
      <c r="H131" s="152">
        <v>1319549</v>
      </c>
      <c r="I131" s="28">
        <f t="shared" ref="I131" si="226">IFERROR(H131/H135,"-")</f>
        <v>2.1595083056645866E-3</v>
      </c>
      <c r="J131" s="140">
        <v>4</v>
      </c>
      <c r="K131" s="28">
        <f t="shared" ref="K131" si="227">IFERROR(J131/J135,"-")</f>
        <v>2.0050125313283208E-3</v>
      </c>
      <c r="L131" s="140">
        <f t="shared" si="124"/>
        <v>329887.25</v>
      </c>
      <c r="M131" s="98">
        <f t="shared" ref="M131:M135" si="228">IFERROR(J131/$R$25,0)</f>
        <v>2.0694293548553986E-4</v>
      </c>
      <c r="P131" s="46"/>
      <c r="Q131" s="46"/>
      <c r="R131" s="46"/>
    </row>
    <row r="132" spans="2:18" ht="24">
      <c r="B132" s="269"/>
      <c r="C132" s="297"/>
      <c r="D132" s="293"/>
      <c r="E132" s="131">
        <v>3</v>
      </c>
      <c r="F132" s="134" t="s">
        <v>290</v>
      </c>
      <c r="G132" s="33" t="s">
        <v>310</v>
      </c>
      <c r="H132" s="152">
        <v>213280</v>
      </c>
      <c r="I132" s="28">
        <f t="shared" ref="I132" si="229">IFERROR(H132/H135,"-")</f>
        <v>3.4904344698995113E-4</v>
      </c>
      <c r="J132" s="140">
        <v>1</v>
      </c>
      <c r="K132" s="28">
        <f t="shared" ref="K132" si="230">IFERROR(J132/J135,"-")</f>
        <v>5.0125313283208019E-4</v>
      </c>
      <c r="L132" s="140">
        <f t="shared" si="124"/>
        <v>213280</v>
      </c>
      <c r="M132" s="98">
        <f t="shared" si="228"/>
        <v>5.1735733871384965E-5</v>
      </c>
      <c r="P132" s="46"/>
      <c r="Q132" s="46"/>
      <c r="R132" s="46"/>
    </row>
    <row r="133" spans="2:18" ht="13.5" customHeight="1">
      <c r="B133" s="269"/>
      <c r="C133" s="297"/>
      <c r="D133" s="293"/>
      <c r="E133" s="131">
        <v>4</v>
      </c>
      <c r="F133" s="134" t="s">
        <v>254</v>
      </c>
      <c r="G133" s="33" t="s">
        <v>260</v>
      </c>
      <c r="H133" s="152">
        <v>16797248</v>
      </c>
      <c r="I133" s="28">
        <f t="shared" ref="I133" si="231">IFERROR(H133/H135,"-")</f>
        <v>2.7489541175286302E-2</v>
      </c>
      <c r="J133" s="140">
        <v>99</v>
      </c>
      <c r="K133" s="28">
        <f t="shared" ref="K133" si="232">IFERROR(J133/J135,"-")</f>
        <v>4.9624060150375938E-2</v>
      </c>
      <c r="L133" s="140">
        <f t="shared" si="124"/>
        <v>169669.1717171717</v>
      </c>
      <c r="M133" s="98">
        <f t="shared" si="228"/>
        <v>5.121837653267112E-3</v>
      </c>
      <c r="P133" s="46"/>
      <c r="Q133" s="46"/>
      <c r="R133" s="46"/>
    </row>
    <row r="134" spans="2:18" ht="13.5" customHeight="1">
      <c r="B134" s="269"/>
      <c r="C134" s="297"/>
      <c r="D134" s="293"/>
      <c r="E134" s="132">
        <v>5</v>
      </c>
      <c r="F134" s="135" t="s">
        <v>280</v>
      </c>
      <c r="G134" s="34" t="s">
        <v>300</v>
      </c>
      <c r="H134" s="153">
        <v>2187035</v>
      </c>
      <c r="I134" s="45">
        <f t="shared" ref="I134" si="233">IFERROR(H134/H135,"-")</f>
        <v>3.5791927751672344E-3</v>
      </c>
      <c r="J134" s="141">
        <v>14</v>
      </c>
      <c r="K134" s="45">
        <f t="shared" ref="K134" si="234">IFERROR(J134/J135,"-")</f>
        <v>7.0175438596491229E-3</v>
      </c>
      <c r="L134" s="141">
        <f t="shared" si="124"/>
        <v>156216.78571428571</v>
      </c>
      <c r="M134" s="99">
        <f t="shared" si="228"/>
        <v>7.2430027419938953E-4</v>
      </c>
      <c r="P134" s="46"/>
      <c r="Q134" s="46"/>
      <c r="R134" s="46"/>
    </row>
    <row r="135" spans="2:18" ht="13.5" customHeight="1">
      <c r="B135" s="270"/>
      <c r="C135" s="298"/>
      <c r="D135" s="294"/>
      <c r="E135" s="143" t="s">
        <v>133</v>
      </c>
      <c r="F135" s="146"/>
      <c r="G135" s="149"/>
      <c r="H135" s="154">
        <v>611041410</v>
      </c>
      <c r="I135" s="29" t="s">
        <v>181</v>
      </c>
      <c r="J135" s="192">
        <v>1995</v>
      </c>
      <c r="K135" s="29" t="s">
        <v>116</v>
      </c>
      <c r="L135" s="142">
        <f t="shared" si="124"/>
        <v>306286.42105263157</v>
      </c>
      <c r="M135" s="100">
        <f t="shared" si="228"/>
        <v>0.10321278907341301</v>
      </c>
      <c r="P135" s="46"/>
      <c r="Q135" s="46"/>
      <c r="R135" s="46"/>
    </row>
    <row r="136" spans="2:18" ht="13.5" customHeight="1">
      <c r="B136" s="295">
        <v>23</v>
      </c>
      <c r="C136" s="296" t="s">
        <v>106</v>
      </c>
      <c r="D136" s="299">
        <f>VLOOKUP(C136,'市区町村別_在宅(医科)'!$C$7:$BO$80,65,0)</f>
        <v>31367</v>
      </c>
      <c r="E136" s="130">
        <v>1</v>
      </c>
      <c r="F136" s="133" t="s">
        <v>265</v>
      </c>
      <c r="G136" s="136" t="s">
        <v>272</v>
      </c>
      <c r="H136" s="215">
        <v>4773070</v>
      </c>
      <c r="I136" s="27">
        <f t="shared" ref="I136" si="235">IFERROR(H136/H141,"-")</f>
        <v>3.5979966425371749E-3</v>
      </c>
      <c r="J136" s="139">
        <v>10</v>
      </c>
      <c r="K136" s="27">
        <f t="shared" ref="K136" si="236">IFERROR(J136/J141,"-")</f>
        <v>2.7457440966501922E-3</v>
      </c>
      <c r="L136" s="139">
        <f t="shared" si="124"/>
        <v>477307</v>
      </c>
      <c r="M136" s="101">
        <f>IFERROR(J136/$R$26,0)</f>
        <v>3.1880638888003314E-4</v>
      </c>
      <c r="P136" s="46"/>
      <c r="Q136" s="46"/>
      <c r="R136" s="46"/>
    </row>
    <row r="137" spans="2:18" ht="13.5" customHeight="1">
      <c r="B137" s="269"/>
      <c r="C137" s="297"/>
      <c r="D137" s="293"/>
      <c r="E137" s="131">
        <v>2</v>
      </c>
      <c r="F137" s="134" t="s">
        <v>254</v>
      </c>
      <c r="G137" s="32" t="s">
        <v>260</v>
      </c>
      <c r="H137" s="152">
        <v>25968168</v>
      </c>
      <c r="I137" s="28">
        <f t="shared" ref="I137" si="237">IFERROR(H137/H141,"-")</f>
        <v>1.957511230232142E-2</v>
      </c>
      <c r="J137" s="140">
        <v>161</v>
      </c>
      <c r="K137" s="28">
        <f t="shared" ref="K137" si="238">IFERROR(J137/J141,"-")</f>
        <v>4.4206479956068093E-2</v>
      </c>
      <c r="L137" s="140">
        <f t="shared" si="124"/>
        <v>161292.96894409938</v>
      </c>
      <c r="M137" s="98">
        <f t="shared" ref="M137:M141" si="239">IFERROR(J137/$R$26,0)</f>
        <v>5.1327828609685341E-3</v>
      </c>
      <c r="P137" s="46"/>
      <c r="Q137" s="46"/>
      <c r="R137" s="46"/>
    </row>
    <row r="138" spans="2:18" ht="24">
      <c r="B138" s="269"/>
      <c r="C138" s="297"/>
      <c r="D138" s="293"/>
      <c r="E138" s="131">
        <v>3</v>
      </c>
      <c r="F138" s="134" t="s">
        <v>267</v>
      </c>
      <c r="G138" s="33" t="s">
        <v>274</v>
      </c>
      <c r="H138" s="152">
        <v>24893885</v>
      </c>
      <c r="I138" s="28">
        <f t="shared" ref="I138" si="240">IFERROR(H138/H141,"-")</f>
        <v>1.8765305065650943E-2</v>
      </c>
      <c r="J138" s="140">
        <v>176</v>
      </c>
      <c r="K138" s="28">
        <f t="shared" ref="K138" si="241">IFERROR(J138/J141,"-")</f>
        <v>4.832509610104338E-2</v>
      </c>
      <c r="L138" s="140">
        <f t="shared" ref="L138:L201" si="242">IFERROR(H138/J138,"-")</f>
        <v>141442.52840909091</v>
      </c>
      <c r="M138" s="98">
        <f t="shared" si="239"/>
        <v>5.6109924442885838E-3</v>
      </c>
      <c r="P138" s="46"/>
      <c r="Q138" s="46"/>
      <c r="R138" s="46"/>
    </row>
    <row r="139" spans="2:18" ht="13.5" customHeight="1">
      <c r="B139" s="269"/>
      <c r="C139" s="297"/>
      <c r="D139" s="293"/>
      <c r="E139" s="131">
        <v>4</v>
      </c>
      <c r="F139" s="134" t="s">
        <v>291</v>
      </c>
      <c r="G139" s="33" t="s">
        <v>311</v>
      </c>
      <c r="H139" s="152">
        <v>33046373</v>
      </c>
      <c r="I139" s="28">
        <f t="shared" ref="I139" si="243">IFERROR(H139/H141,"-")</f>
        <v>2.491074698297556E-2</v>
      </c>
      <c r="J139" s="140">
        <v>239</v>
      </c>
      <c r="K139" s="28">
        <f t="shared" ref="K139" si="244">IFERROR(J139/J141,"-")</f>
        <v>6.56232839099396E-2</v>
      </c>
      <c r="L139" s="140">
        <f t="shared" si="242"/>
        <v>138269.34309623431</v>
      </c>
      <c r="M139" s="98">
        <f t="shared" si="239"/>
        <v>7.6194726942327923E-3</v>
      </c>
      <c r="P139" s="46"/>
      <c r="Q139" s="46"/>
      <c r="R139" s="46"/>
    </row>
    <row r="140" spans="2:18" ht="24">
      <c r="B140" s="269"/>
      <c r="C140" s="297"/>
      <c r="D140" s="293"/>
      <c r="E140" s="132">
        <v>5</v>
      </c>
      <c r="F140" s="135" t="s">
        <v>283</v>
      </c>
      <c r="G140" s="34" t="s">
        <v>303</v>
      </c>
      <c r="H140" s="153">
        <v>10448950</v>
      </c>
      <c r="I140" s="45">
        <f t="shared" ref="I140" si="245">IFERROR(H140/H141,"-")</f>
        <v>7.8765421454197859E-3</v>
      </c>
      <c r="J140" s="141">
        <v>76</v>
      </c>
      <c r="K140" s="45">
        <f t="shared" ref="K140" si="246">IFERROR(J140/J141,"-")</f>
        <v>2.086765513454146E-2</v>
      </c>
      <c r="L140" s="141">
        <f t="shared" si="242"/>
        <v>137486.18421052632</v>
      </c>
      <c r="M140" s="99">
        <f t="shared" si="239"/>
        <v>2.4229285554882522E-3</v>
      </c>
      <c r="P140" s="46"/>
      <c r="Q140" s="46"/>
      <c r="R140" s="46"/>
    </row>
    <row r="141" spans="2:18" ht="13.5" customHeight="1">
      <c r="B141" s="270"/>
      <c r="C141" s="298"/>
      <c r="D141" s="294"/>
      <c r="E141" s="143" t="s">
        <v>133</v>
      </c>
      <c r="F141" s="146"/>
      <c r="G141" s="149"/>
      <c r="H141" s="154">
        <v>1326591010</v>
      </c>
      <c r="I141" s="29" t="s">
        <v>181</v>
      </c>
      <c r="J141" s="192">
        <v>3642</v>
      </c>
      <c r="K141" s="29" t="s">
        <v>116</v>
      </c>
      <c r="L141" s="142">
        <f t="shared" si="242"/>
        <v>364247.94343767164</v>
      </c>
      <c r="M141" s="100">
        <f t="shared" si="239"/>
        <v>0.11610928683010807</v>
      </c>
      <c r="P141" s="46"/>
      <c r="Q141" s="46"/>
      <c r="R141" s="46"/>
    </row>
    <row r="142" spans="2:18" ht="13.5" customHeight="1">
      <c r="B142" s="295">
        <v>24</v>
      </c>
      <c r="C142" s="296" t="s">
        <v>107</v>
      </c>
      <c r="D142" s="299">
        <f>VLOOKUP(C142,'市区町村別_在宅(医科)'!$C$7:$BO$80,65,0)</f>
        <v>13718</v>
      </c>
      <c r="E142" s="130">
        <v>1</v>
      </c>
      <c r="F142" s="133" t="s">
        <v>254</v>
      </c>
      <c r="G142" s="136" t="s">
        <v>260</v>
      </c>
      <c r="H142" s="215">
        <v>17156666</v>
      </c>
      <c r="I142" s="27">
        <f t="shared" ref="I142" si="247">IFERROR(H142/H147,"-")</f>
        <v>3.2143411304246784E-2</v>
      </c>
      <c r="J142" s="139">
        <v>81</v>
      </c>
      <c r="K142" s="27">
        <f t="shared" ref="K142" si="248">IFERROR(J142/J147,"-")</f>
        <v>4.3016463090812536E-2</v>
      </c>
      <c r="L142" s="139">
        <f t="shared" si="242"/>
        <v>211810.69135802469</v>
      </c>
      <c r="M142" s="101">
        <f>IFERROR(J142/$R$27,0)</f>
        <v>5.904650823735238E-3</v>
      </c>
      <c r="P142" s="46"/>
      <c r="Q142" s="46"/>
      <c r="R142" s="46"/>
    </row>
    <row r="143" spans="2:18" ht="13.5" customHeight="1">
      <c r="B143" s="269"/>
      <c r="C143" s="297"/>
      <c r="D143" s="293"/>
      <c r="E143" s="131">
        <v>2</v>
      </c>
      <c r="F143" s="134" t="s">
        <v>266</v>
      </c>
      <c r="G143" s="32" t="s">
        <v>273</v>
      </c>
      <c r="H143" s="152">
        <v>28624340</v>
      </c>
      <c r="I143" s="28">
        <f t="shared" ref="I143" si="249">IFERROR(H143/H147,"-")</f>
        <v>5.3628364271508432E-2</v>
      </c>
      <c r="J143" s="140">
        <v>247</v>
      </c>
      <c r="K143" s="28">
        <f t="shared" ref="K143" si="250">IFERROR(J143/J147,"-")</f>
        <v>0.13117365905469994</v>
      </c>
      <c r="L143" s="140">
        <f t="shared" si="242"/>
        <v>115888.01619433198</v>
      </c>
      <c r="M143" s="98">
        <f t="shared" ref="M143:M147" si="251">IFERROR(J143/$R$27,0)</f>
        <v>1.8005540166204988E-2</v>
      </c>
      <c r="P143" s="46"/>
      <c r="Q143" s="46"/>
      <c r="R143" s="46"/>
    </row>
    <row r="144" spans="2:18" ht="13.5" customHeight="1">
      <c r="B144" s="269"/>
      <c r="C144" s="297"/>
      <c r="D144" s="293"/>
      <c r="E144" s="131">
        <v>3</v>
      </c>
      <c r="F144" s="134" t="s">
        <v>240</v>
      </c>
      <c r="G144" s="33" t="s">
        <v>246</v>
      </c>
      <c r="H144" s="152">
        <v>46787274</v>
      </c>
      <c r="I144" s="28">
        <f t="shared" ref="I144" si="252">IFERROR(H144/H147,"-")</f>
        <v>8.7657041990937615E-2</v>
      </c>
      <c r="J144" s="140">
        <v>442</v>
      </c>
      <c r="K144" s="28">
        <f t="shared" ref="K144" si="253">IFERROR(J144/J147,"-")</f>
        <v>0.23473181093998938</v>
      </c>
      <c r="L144" s="140">
        <f t="shared" si="242"/>
        <v>105853.56108597285</v>
      </c>
      <c r="M144" s="98">
        <f t="shared" si="251"/>
        <v>3.2220440297419446E-2</v>
      </c>
      <c r="P144" s="46"/>
      <c r="Q144" s="46"/>
      <c r="R144" s="46"/>
    </row>
    <row r="145" spans="2:18" ht="13.5" customHeight="1">
      <c r="B145" s="269"/>
      <c r="C145" s="297"/>
      <c r="D145" s="293"/>
      <c r="E145" s="131">
        <v>4</v>
      </c>
      <c r="F145" s="134" t="s">
        <v>238</v>
      </c>
      <c r="G145" s="33" t="s">
        <v>244</v>
      </c>
      <c r="H145" s="152">
        <v>91688238</v>
      </c>
      <c r="I145" s="28">
        <f t="shared" ref="I145" si="254">IFERROR(H145/H147,"-")</f>
        <v>0.17178003848741183</v>
      </c>
      <c r="J145" s="140">
        <v>868</v>
      </c>
      <c r="K145" s="28">
        <f t="shared" ref="K145" si="255">IFERROR(J145/J147,"-")</f>
        <v>0.46096654275092935</v>
      </c>
      <c r="L145" s="140">
        <f t="shared" si="242"/>
        <v>105631.61059907834</v>
      </c>
      <c r="M145" s="98">
        <f t="shared" si="251"/>
        <v>6.3274529814841815E-2</v>
      </c>
      <c r="P145" s="46"/>
      <c r="Q145" s="46"/>
      <c r="R145" s="46"/>
    </row>
    <row r="146" spans="2:18" ht="13.5" customHeight="1">
      <c r="B146" s="269"/>
      <c r="C146" s="297"/>
      <c r="D146" s="293"/>
      <c r="E146" s="132">
        <v>5</v>
      </c>
      <c r="F146" s="135" t="s">
        <v>270</v>
      </c>
      <c r="G146" s="34" t="s">
        <v>277</v>
      </c>
      <c r="H146" s="153">
        <v>9667635</v>
      </c>
      <c r="I146" s="45">
        <f t="shared" ref="I146" si="256">IFERROR(H146/H147,"-")</f>
        <v>1.8112538190364718E-2</v>
      </c>
      <c r="J146" s="141">
        <v>105</v>
      </c>
      <c r="K146" s="45">
        <f t="shared" ref="K146" si="257">IFERROR(J146/J147,"-")</f>
        <v>5.5762081784386616E-2</v>
      </c>
      <c r="L146" s="141">
        <f t="shared" si="242"/>
        <v>92072.71428571429</v>
      </c>
      <c r="M146" s="99">
        <f t="shared" si="251"/>
        <v>7.6541769937308645E-3</v>
      </c>
      <c r="P146" s="46"/>
      <c r="Q146" s="46"/>
      <c r="R146" s="46"/>
    </row>
    <row r="147" spans="2:18" ht="13.5" customHeight="1">
      <c r="B147" s="270"/>
      <c r="C147" s="298"/>
      <c r="D147" s="294"/>
      <c r="E147" s="143" t="s">
        <v>133</v>
      </c>
      <c r="F147" s="146"/>
      <c r="G147" s="149"/>
      <c r="H147" s="154">
        <v>533753740</v>
      </c>
      <c r="I147" s="29" t="s">
        <v>181</v>
      </c>
      <c r="J147" s="192">
        <v>1883</v>
      </c>
      <c r="K147" s="29" t="s">
        <v>116</v>
      </c>
      <c r="L147" s="142">
        <f t="shared" si="242"/>
        <v>283459.23526287841</v>
      </c>
      <c r="M147" s="100">
        <f t="shared" si="251"/>
        <v>0.13726490742090683</v>
      </c>
      <c r="P147" s="46"/>
      <c r="Q147" s="46"/>
      <c r="R147" s="46"/>
    </row>
    <row r="148" spans="2:18" ht="13.5" customHeight="1">
      <c r="B148" s="295">
        <v>25</v>
      </c>
      <c r="C148" s="296" t="s">
        <v>108</v>
      </c>
      <c r="D148" s="299">
        <f>VLOOKUP(C148,'市区町村別_在宅(医科)'!$C$7:$BO$80,65,0)</f>
        <v>9548</v>
      </c>
      <c r="E148" s="130">
        <v>1</v>
      </c>
      <c r="F148" s="133" t="s">
        <v>265</v>
      </c>
      <c r="G148" s="136" t="s">
        <v>272</v>
      </c>
      <c r="H148" s="215">
        <v>706668</v>
      </c>
      <c r="I148" s="27">
        <f t="shared" ref="I148" si="258">IFERROR(H148/H153,"-")</f>
        <v>1.8590974952821325E-3</v>
      </c>
      <c r="J148" s="139">
        <v>2</v>
      </c>
      <c r="K148" s="27">
        <f t="shared" ref="K148" si="259">IFERROR(J148/J153,"-")</f>
        <v>1.4174344436569809E-3</v>
      </c>
      <c r="L148" s="139">
        <f t="shared" si="242"/>
        <v>353334</v>
      </c>
      <c r="M148" s="101">
        <f>IFERROR(J148/$R$28,0)</f>
        <v>2.0946795140343527E-4</v>
      </c>
      <c r="P148" s="46"/>
      <c r="Q148" s="46"/>
      <c r="R148" s="46"/>
    </row>
    <row r="149" spans="2:18" ht="13.5" customHeight="1">
      <c r="B149" s="269"/>
      <c r="C149" s="297"/>
      <c r="D149" s="293"/>
      <c r="E149" s="131">
        <v>2</v>
      </c>
      <c r="F149" s="134" t="s">
        <v>254</v>
      </c>
      <c r="G149" s="32" t="s">
        <v>260</v>
      </c>
      <c r="H149" s="152">
        <v>14333601</v>
      </c>
      <c r="I149" s="28">
        <f t="shared" ref="I149" si="260">IFERROR(H149/H153,"-")</f>
        <v>3.7708742602570754E-2</v>
      </c>
      <c r="J149" s="140">
        <v>67</v>
      </c>
      <c r="K149" s="28">
        <f t="shared" ref="K149" si="261">IFERROR(J149/J153,"-")</f>
        <v>4.7484053862508861E-2</v>
      </c>
      <c r="L149" s="140">
        <f t="shared" si="242"/>
        <v>213934.3432835821</v>
      </c>
      <c r="M149" s="98">
        <f t="shared" ref="M149:M153" si="262">IFERROR(J149/$R$28,0)</f>
        <v>7.0171763720150819E-3</v>
      </c>
      <c r="P149" s="46"/>
      <c r="Q149" s="46"/>
      <c r="R149" s="46"/>
    </row>
    <row r="150" spans="2:18" ht="13.5" customHeight="1">
      <c r="B150" s="269"/>
      <c r="C150" s="297"/>
      <c r="D150" s="293"/>
      <c r="E150" s="131">
        <v>3</v>
      </c>
      <c r="F150" s="134" t="s">
        <v>266</v>
      </c>
      <c r="G150" s="33" t="s">
        <v>273</v>
      </c>
      <c r="H150" s="152">
        <v>17378937</v>
      </c>
      <c r="I150" s="28">
        <f t="shared" ref="I150" si="263">IFERROR(H150/H153,"-")</f>
        <v>4.5720392387041689E-2</v>
      </c>
      <c r="J150" s="140">
        <v>147</v>
      </c>
      <c r="K150" s="28">
        <f t="shared" ref="K150" si="264">IFERROR(J150/J153,"-")</f>
        <v>0.10418143160878809</v>
      </c>
      <c r="L150" s="140">
        <f t="shared" si="242"/>
        <v>118224.06122448979</v>
      </c>
      <c r="M150" s="98">
        <f t="shared" si="262"/>
        <v>1.5395894428152493E-2</v>
      </c>
      <c r="P150" s="46"/>
      <c r="Q150" s="46"/>
      <c r="R150" s="46"/>
    </row>
    <row r="151" spans="2:18" ht="13.5" customHeight="1">
      <c r="B151" s="269"/>
      <c r="C151" s="297"/>
      <c r="D151" s="293"/>
      <c r="E151" s="131">
        <v>4</v>
      </c>
      <c r="F151" s="134" t="s">
        <v>252</v>
      </c>
      <c r="G151" s="33" t="s">
        <v>258</v>
      </c>
      <c r="H151" s="152">
        <v>12407699</v>
      </c>
      <c r="I151" s="28">
        <f t="shared" ref="I151" si="265">IFERROR(H151/H153,"-")</f>
        <v>3.2642092373101117E-2</v>
      </c>
      <c r="J151" s="140">
        <v>122</v>
      </c>
      <c r="K151" s="28">
        <f t="shared" ref="K151" si="266">IFERROR(J151/J153,"-")</f>
        <v>8.6463501063075834E-2</v>
      </c>
      <c r="L151" s="140">
        <f t="shared" si="242"/>
        <v>101702.45081967213</v>
      </c>
      <c r="M151" s="98">
        <f t="shared" si="262"/>
        <v>1.2777545035609551E-2</v>
      </c>
      <c r="P151" s="46"/>
      <c r="Q151" s="46"/>
      <c r="R151" s="46"/>
    </row>
    <row r="152" spans="2:18" ht="13.5" customHeight="1">
      <c r="B152" s="269"/>
      <c r="C152" s="297"/>
      <c r="D152" s="293"/>
      <c r="E152" s="132">
        <v>5</v>
      </c>
      <c r="F152" s="135" t="s">
        <v>287</v>
      </c>
      <c r="G152" s="34" t="s">
        <v>307</v>
      </c>
      <c r="H152" s="153">
        <v>9152701</v>
      </c>
      <c r="I152" s="45">
        <f t="shared" ref="I152" si="267">IFERROR(H152/H153,"-")</f>
        <v>2.4078865187282104E-2</v>
      </c>
      <c r="J152" s="141">
        <v>90</v>
      </c>
      <c r="K152" s="45">
        <f t="shared" ref="K152" si="268">IFERROR(J152/J153,"-")</f>
        <v>6.3784549964564133E-2</v>
      </c>
      <c r="L152" s="141">
        <f t="shared" si="242"/>
        <v>101696.67777777778</v>
      </c>
      <c r="M152" s="99">
        <f t="shared" si="262"/>
        <v>9.4260578131545869E-3</v>
      </c>
      <c r="P152" s="46"/>
      <c r="Q152" s="46"/>
      <c r="R152" s="46"/>
    </row>
    <row r="153" spans="2:18" ht="13.5" customHeight="1">
      <c r="B153" s="270"/>
      <c r="C153" s="298"/>
      <c r="D153" s="294"/>
      <c r="E153" s="143" t="s">
        <v>133</v>
      </c>
      <c r="F153" s="146"/>
      <c r="G153" s="149"/>
      <c r="H153" s="154">
        <v>380113470</v>
      </c>
      <c r="I153" s="29" t="s">
        <v>181</v>
      </c>
      <c r="J153" s="192">
        <v>1411</v>
      </c>
      <c r="K153" s="29" t="s">
        <v>116</v>
      </c>
      <c r="L153" s="142">
        <f t="shared" si="242"/>
        <v>269392.96243798727</v>
      </c>
      <c r="M153" s="100">
        <f t="shared" si="262"/>
        <v>0.14777963971512359</v>
      </c>
      <c r="P153" s="46"/>
      <c r="Q153" s="46"/>
      <c r="R153" s="46"/>
    </row>
    <row r="154" spans="2:18" ht="13.5" customHeight="1">
      <c r="B154" s="295">
        <v>26</v>
      </c>
      <c r="C154" s="296" t="s">
        <v>37</v>
      </c>
      <c r="D154" s="299">
        <f>VLOOKUP(C154,'市区町村別_在宅(医科)'!$C$7:$BO$80,65,0)</f>
        <v>132591</v>
      </c>
      <c r="E154" s="130">
        <v>1</v>
      </c>
      <c r="F154" s="133" t="s">
        <v>254</v>
      </c>
      <c r="G154" s="136" t="s">
        <v>260</v>
      </c>
      <c r="H154" s="215">
        <v>145779213</v>
      </c>
      <c r="I154" s="27">
        <f t="shared" ref="I154" si="269">IFERROR(H154/H159,"-")</f>
        <v>3.2241023114523266E-2</v>
      </c>
      <c r="J154" s="139">
        <v>714</v>
      </c>
      <c r="K154" s="27">
        <f t="shared" ref="K154" si="270">IFERROR(J154/J159,"-")</f>
        <v>4.6964414918108266E-2</v>
      </c>
      <c r="L154" s="139">
        <f t="shared" si="242"/>
        <v>204172.56722689077</v>
      </c>
      <c r="M154" s="101">
        <f>IFERROR(J154/$R$29,0)</f>
        <v>5.3849808810552749E-3</v>
      </c>
      <c r="P154" s="46"/>
      <c r="Q154" s="46"/>
      <c r="R154" s="46"/>
    </row>
    <row r="155" spans="2:18" ht="13.5" customHeight="1">
      <c r="B155" s="269"/>
      <c r="C155" s="297"/>
      <c r="D155" s="293"/>
      <c r="E155" s="131">
        <v>2</v>
      </c>
      <c r="F155" s="134" t="s">
        <v>252</v>
      </c>
      <c r="G155" s="32" t="s">
        <v>258</v>
      </c>
      <c r="H155" s="152">
        <v>207918130</v>
      </c>
      <c r="I155" s="28">
        <f t="shared" ref="I155" si="271">IFERROR(H155/H159,"-")</f>
        <v>4.5983875871647442E-2</v>
      </c>
      <c r="J155" s="140">
        <v>1651</v>
      </c>
      <c r="K155" s="28">
        <f t="shared" ref="K155" si="272">IFERROR(J155/J159,"-")</f>
        <v>0.10859698743669012</v>
      </c>
      <c r="L155" s="140">
        <f t="shared" si="242"/>
        <v>125934.66384009691</v>
      </c>
      <c r="M155" s="98">
        <f t="shared" ref="M155:M159" si="273">IFERROR(J155/$R$29,0)</f>
        <v>1.2451825538686638E-2</v>
      </c>
      <c r="P155" s="46"/>
      <c r="Q155" s="46"/>
      <c r="R155" s="46"/>
    </row>
    <row r="156" spans="2:18" ht="13.5" customHeight="1">
      <c r="B156" s="269"/>
      <c r="C156" s="297"/>
      <c r="D156" s="293"/>
      <c r="E156" s="131">
        <v>3</v>
      </c>
      <c r="F156" s="134" t="s">
        <v>266</v>
      </c>
      <c r="G156" s="33" t="s">
        <v>273</v>
      </c>
      <c r="H156" s="152">
        <v>198977023</v>
      </c>
      <c r="I156" s="28">
        <f t="shared" ref="I156" si="274">IFERROR(H156/H159,"-")</f>
        <v>4.4006430449051934E-2</v>
      </c>
      <c r="J156" s="140">
        <v>1827</v>
      </c>
      <c r="K156" s="28">
        <f t="shared" ref="K156" si="275">IFERROR(J156/J159,"-")</f>
        <v>0.12017364993751234</v>
      </c>
      <c r="L156" s="140">
        <f t="shared" si="242"/>
        <v>108909.15325670499</v>
      </c>
      <c r="M156" s="98">
        <f t="shared" si="273"/>
        <v>1.3779215783876734E-2</v>
      </c>
      <c r="P156" s="46"/>
      <c r="Q156" s="46"/>
      <c r="R156" s="46"/>
    </row>
    <row r="157" spans="2:18" ht="13.5" customHeight="1">
      <c r="B157" s="269"/>
      <c r="C157" s="297"/>
      <c r="D157" s="293"/>
      <c r="E157" s="131">
        <v>4</v>
      </c>
      <c r="F157" s="134" t="s">
        <v>253</v>
      </c>
      <c r="G157" s="33" t="s">
        <v>259</v>
      </c>
      <c r="H157" s="152">
        <v>186543463</v>
      </c>
      <c r="I157" s="28">
        <f t="shared" ref="I157" si="276">IFERROR(H157/H159,"-")</f>
        <v>4.1256582325260707E-2</v>
      </c>
      <c r="J157" s="140">
        <v>1773</v>
      </c>
      <c r="K157" s="28">
        <f t="shared" ref="K157" si="277">IFERROR(J157/J159,"-")</f>
        <v>0.11662171939748733</v>
      </c>
      <c r="L157" s="140">
        <f t="shared" si="242"/>
        <v>105213.45910885505</v>
      </c>
      <c r="M157" s="98">
        <f t="shared" si="273"/>
        <v>1.3371948322284317E-2</v>
      </c>
      <c r="P157" s="46"/>
      <c r="Q157" s="46"/>
      <c r="R157" s="46"/>
    </row>
    <row r="158" spans="2:18" ht="24">
      <c r="B158" s="269"/>
      <c r="C158" s="297"/>
      <c r="D158" s="293"/>
      <c r="E158" s="132">
        <v>5</v>
      </c>
      <c r="F158" s="135" t="s">
        <v>269</v>
      </c>
      <c r="G158" s="34" t="s">
        <v>276</v>
      </c>
      <c r="H158" s="153">
        <v>15463621</v>
      </c>
      <c r="I158" s="45">
        <f t="shared" ref="I158" si="278">IFERROR(H158/H159,"-")</f>
        <v>3.4199866485438318E-3</v>
      </c>
      <c r="J158" s="141">
        <v>152</v>
      </c>
      <c r="K158" s="45">
        <f t="shared" ref="K158" si="279">IFERROR(J158/J159,"-")</f>
        <v>9.9980267052555416E-3</v>
      </c>
      <c r="L158" s="141">
        <f t="shared" si="242"/>
        <v>101734.34868421052</v>
      </c>
      <c r="M158" s="99">
        <f t="shared" si="273"/>
        <v>1.1463824844823555E-3</v>
      </c>
      <c r="P158" s="46"/>
      <c r="Q158" s="46"/>
      <c r="R158" s="46"/>
    </row>
    <row r="159" spans="2:18" ht="13.5" customHeight="1">
      <c r="B159" s="270"/>
      <c r="C159" s="298"/>
      <c r="D159" s="294"/>
      <c r="E159" s="143" t="s">
        <v>133</v>
      </c>
      <c r="F159" s="146"/>
      <c r="G159" s="149"/>
      <c r="H159" s="154">
        <v>4521544260</v>
      </c>
      <c r="I159" s="29" t="s">
        <v>181</v>
      </c>
      <c r="J159" s="192">
        <v>15203</v>
      </c>
      <c r="K159" s="29" t="s">
        <v>116</v>
      </c>
      <c r="L159" s="142">
        <f t="shared" si="242"/>
        <v>297411.31750312436</v>
      </c>
      <c r="M159" s="100">
        <f t="shared" si="273"/>
        <v>0.11466087441832402</v>
      </c>
      <c r="P159" s="46"/>
      <c r="Q159" s="46"/>
      <c r="R159" s="46"/>
    </row>
    <row r="160" spans="2:18" ht="13.5" customHeight="1">
      <c r="B160" s="295">
        <v>27</v>
      </c>
      <c r="C160" s="296" t="s">
        <v>38</v>
      </c>
      <c r="D160" s="299">
        <f>VLOOKUP(C160,'市区町村別_在宅(医科)'!$C$7:$BO$80,65,0)</f>
        <v>22608</v>
      </c>
      <c r="E160" s="130">
        <v>1</v>
      </c>
      <c r="F160" s="133" t="s">
        <v>254</v>
      </c>
      <c r="G160" s="136" t="s">
        <v>260</v>
      </c>
      <c r="H160" s="215">
        <v>15292677</v>
      </c>
      <c r="I160" s="27">
        <f t="shared" ref="I160" si="280">IFERROR(H160/H165,"-")</f>
        <v>2.0718185259441583E-2</v>
      </c>
      <c r="J160" s="139">
        <v>99</v>
      </c>
      <c r="K160" s="27">
        <f t="shared" ref="K160" si="281">IFERROR(J160/J165,"-")</f>
        <v>3.6981695928277922E-2</v>
      </c>
      <c r="L160" s="139">
        <f t="shared" si="242"/>
        <v>154471.48484848486</v>
      </c>
      <c r="M160" s="101">
        <f>IFERROR(J160/$R$30,0)</f>
        <v>4.3789808917197451E-3</v>
      </c>
      <c r="P160" s="46"/>
      <c r="Q160" s="46"/>
      <c r="R160" s="46"/>
    </row>
    <row r="161" spans="2:18" ht="13.5" customHeight="1">
      <c r="B161" s="269"/>
      <c r="C161" s="297"/>
      <c r="D161" s="293"/>
      <c r="E161" s="131">
        <v>2</v>
      </c>
      <c r="F161" s="134" t="s">
        <v>252</v>
      </c>
      <c r="G161" s="32" t="s">
        <v>258</v>
      </c>
      <c r="H161" s="152">
        <v>34374669</v>
      </c>
      <c r="I161" s="28">
        <f t="shared" ref="I161" si="282">IFERROR(H161/H165,"-")</f>
        <v>4.6570051834219965E-2</v>
      </c>
      <c r="J161" s="140">
        <v>303</v>
      </c>
      <c r="K161" s="28">
        <f t="shared" ref="K161" si="283">IFERROR(J161/J165,"-")</f>
        <v>0.11318640268957789</v>
      </c>
      <c r="L161" s="140">
        <f t="shared" si="242"/>
        <v>113447.75247524753</v>
      </c>
      <c r="M161" s="98">
        <f t="shared" ref="M161:M165" si="284">IFERROR(J161/$R$30,0)</f>
        <v>1.3402335456475584E-2</v>
      </c>
      <c r="P161" s="46"/>
      <c r="Q161" s="46"/>
      <c r="R161" s="46"/>
    </row>
    <row r="162" spans="2:18" ht="13.5" customHeight="1">
      <c r="B162" s="269"/>
      <c r="C162" s="297"/>
      <c r="D162" s="293"/>
      <c r="E162" s="131">
        <v>3</v>
      </c>
      <c r="F162" s="134" t="s">
        <v>266</v>
      </c>
      <c r="G162" s="33" t="s">
        <v>273</v>
      </c>
      <c r="H162" s="152">
        <v>33608142</v>
      </c>
      <c r="I162" s="28">
        <f t="shared" ref="I162" si="285">IFERROR(H162/H165,"-")</f>
        <v>4.5531577772918337E-2</v>
      </c>
      <c r="J162" s="140">
        <v>330</v>
      </c>
      <c r="K162" s="28">
        <f t="shared" ref="K162" si="286">IFERROR(J162/J165,"-")</f>
        <v>0.12327231976092641</v>
      </c>
      <c r="L162" s="140">
        <f t="shared" si="242"/>
        <v>101842.85454545454</v>
      </c>
      <c r="M162" s="98">
        <f t="shared" si="284"/>
        <v>1.4596602972399151E-2</v>
      </c>
      <c r="P162" s="46"/>
      <c r="Q162" s="46"/>
      <c r="R162" s="46"/>
    </row>
    <row r="163" spans="2:18" ht="24">
      <c r="B163" s="269"/>
      <c r="C163" s="297"/>
      <c r="D163" s="293"/>
      <c r="E163" s="131">
        <v>4</v>
      </c>
      <c r="F163" s="134" t="s">
        <v>267</v>
      </c>
      <c r="G163" s="33" t="s">
        <v>274</v>
      </c>
      <c r="H163" s="152">
        <v>8303394</v>
      </c>
      <c r="I163" s="28">
        <f t="shared" ref="I163" si="287">IFERROR(H163/H165,"-")</f>
        <v>1.1249257090445032E-2</v>
      </c>
      <c r="J163" s="140">
        <v>82</v>
      </c>
      <c r="K163" s="28">
        <f t="shared" ref="K163" si="288">IFERROR(J163/J165,"-")</f>
        <v>3.0631303698169594E-2</v>
      </c>
      <c r="L163" s="140">
        <f t="shared" si="242"/>
        <v>101260.90243902439</v>
      </c>
      <c r="M163" s="98">
        <f t="shared" si="284"/>
        <v>3.6270346779900919E-3</v>
      </c>
      <c r="P163" s="46"/>
      <c r="Q163" s="46"/>
      <c r="R163" s="46"/>
    </row>
    <row r="164" spans="2:18" ht="13.5" customHeight="1">
      <c r="B164" s="269"/>
      <c r="C164" s="297"/>
      <c r="D164" s="293"/>
      <c r="E164" s="132">
        <v>5</v>
      </c>
      <c r="F164" s="135" t="s">
        <v>253</v>
      </c>
      <c r="G164" s="34" t="s">
        <v>259</v>
      </c>
      <c r="H164" s="153">
        <v>30189292</v>
      </c>
      <c r="I164" s="45">
        <f t="shared" ref="I164" si="289">IFERROR(H164/H165,"-")</f>
        <v>4.0899794359573388E-2</v>
      </c>
      <c r="J164" s="141">
        <v>305</v>
      </c>
      <c r="K164" s="45">
        <f t="shared" ref="K164" si="290">IFERROR(J164/J165,"-")</f>
        <v>0.11393350765782592</v>
      </c>
      <c r="L164" s="141">
        <f t="shared" si="242"/>
        <v>98981.285245901643</v>
      </c>
      <c r="M164" s="99">
        <f t="shared" si="284"/>
        <v>1.3490799716914366E-2</v>
      </c>
      <c r="P164" s="46"/>
      <c r="Q164" s="46"/>
      <c r="R164" s="46"/>
    </row>
    <row r="165" spans="2:18" ht="13.5" customHeight="1">
      <c r="B165" s="270"/>
      <c r="C165" s="298"/>
      <c r="D165" s="294"/>
      <c r="E165" s="143" t="s">
        <v>133</v>
      </c>
      <c r="F165" s="146"/>
      <c r="G165" s="149"/>
      <c r="H165" s="154">
        <v>738128210</v>
      </c>
      <c r="I165" s="29" t="s">
        <v>181</v>
      </c>
      <c r="J165" s="192">
        <v>2677</v>
      </c>
      <c r="K165" s="29" t="s">
        <v>116</v>
      </c>
      <c r="L165" s="142">
        <f t="shared" si="242"/>
        <v>275729.62644751585</v>
      </c>
      <c r="M165" s="100">
        <f t="shared" si="284"/>
        <v>0.11840941259731069</v>
      </c>
      <c r="P165" s="46"/>
      <c r="Q165" s="46"/>
      <c r="R165" s="46"/>
    </row>
    <row r="166" spans="2:18" ht="13.5" customHeight="1">
      <c r="B166" s="295">
        <v>28</v>
      </c>
      <c r="C166" s="296" t="s">
        <v>39</v>
      </c>
      <c r="D166" s="299">
        <f>VLOOKUP(C166,'市区町村別_在宅(医科)'!$C$7:$BO$80,65,0)</f>
        <v>18603</v>
      </c>
      <c r="E166" s="130">
        <v>1</v>
      </c>
      <c r="F166" s="133" t="s">
        <v>254</v>
      </c>
      <c r="G166" s="136" t="s">
        <v>260</v>
      </c>
      <c r="H166" s="215">
        <v>27241501</v>
      </c>
      <c r="I166" s="27">
        <f t="shared" ref="I166" si="291">IFERROR(H166/H171,"-")</f>
        <v>4.6438437957028608E-2</v>
      </c>
      <c r="J166" s="139">
        <v>106</v>
      </c>
      <c r="K166" s="27">
        <f t="shared" ref="K166" si="292">IFERROR(J166/J171,"-")</f>
        <v>5.3670886075949366E-2</v>
      </c>
      <c r="L166" s="139">
        <f t="shared" si="242"/>
        <v>256995.29245283018</v>
      </c>
      <c r="M166" s="101">
        <f>IFERROR(J166/$R$31,0)</f>
        <v>5.6980056980056983E-3</v>
      </c>
      <c r="P166" s="46"/>
      <c r="Q166" s="46"/>
      <c r="R166" s="46"/>
    </row>
    <row r="167" spans="2:18" ht="13.5" customHeight="1">
      <c r="B167" s="269"/>
      <c r="C167" s="297"/>
      <c r="D167" s="293"/>
      <c r="E167" s="131">
        <v>2</v>
      </c>
      <c r="F167" s="134" t="s">
        <v>279</v>
      </c>
      <c r="G167" s="32" t="s">
        <v>299</v>
      </c>
      <c r="H167" s="152">
        <v>1752339</v>
      </c>
      <c r="I167" s="28">
        <f t="shared" ref="I167" si="293">IFERROR(H167/H171,"-")</f>
        <v>2.9872027217289366E-3</v>
      </c>
      <c r="J167" s="140">
        <v>8</v>
      </c>
      <c r="K167" s="28">
        <f t="shared" ref="K167" si="294">IFERROR(J167/J171,"-")</f>
        <v>4.0506329113924053E-3</v>
      </c>
      <c r="L167" s="140">
        <f t="shared" si="242"/>
        <v>219042.375</v>
      </c>
      <c r="M167" s="98">
        <f t="shared" ref="M167:M171" si="295">IFERROR(J167/$R$31,0)</f>
        <v>4.3003816588722252E-4</v>
      </c>
      <c r="P167" s="46"/>
      <c r="Q167" s="46"/>
      <c r="R167" s="46"/>
    </row>
    <row r="168" spans="2:18" ht="13.5" customHeight="1">
      <c r="B168" s="269"/>
      <c r="C168" s="297"/>
      <c r="D168" s="293"/>
      <c r="E168" s="131">
        <v>3</v>
      </c>
      <c r="F168" s="134" t="s">
        <v>266</v>
      </c>
      <c r="G168" s="33" t="s">
        <v>273</v>
      </c>
      <c r="H168" s="152">
        <v>31836482</v>
      </c>
      <c r="I168" s="28">
        <f t="shared" ref="I168" si="296">IFERROR(H168/H171,"-")</f>
        <v>5.4271476969167669E-2</v>
      </c>
      <c r="J168" s="140">
        <v>242</v>
      </c>
      <c r="K168" s="28">
        <f t="shared" ref="K168" si="297">IFERROR(J168/J171,"-")</f>
        <v>0.12253164556962025</v>
      </c>
      <c r="L168" s="140">
        <f t="shared" si="242"/>
        <v>131555.71074380164</v>
      </c>
      <c r="M168" s="98">
        <f t="shared" si="295"/>
        <v>1.300865451808848E-2</v>
      </c>
      <c r="P168" s="46"/>
      <c r="Q168" s="46"/>
      <c r="R168" s="46"/>
    </row>
    <row r="169" spans="2:18" ht="13.5" customHeight="1">
      <c r="B169" s="269"/>
      <c r="C169" s="297"/>
      <c r="D169" s="293"/>
      <c r="E169" s="131">
        <v>4</v>
      </c>
      <c r="F169" s="134" t="s">
        <v>253</v>
      </c>
      <c r="G169" s="33" t="s">
        <v>259</v>
      </c>
      <c r="H169" s="152">
        <v>30475642</v>
      </c>
      <c r="I169" s="28">
        <f t="shared" ref="I169" si="298">IFERROR(H169/H171,"-")</f>
        <v>5.1951660454305187E-2</v>
      </c>
      <c r="J169" s="140">
        <v>261</v>
      </c>
      <c r="K169" s="28">
        <f t="shared" ref="K169" si="299">IFERROR(J169/J171,"-")</f>
        <v>0.13215189873417721</v>
      </c>
      <c r="L169" s="140">
        <f t="shared" si="242"/>
        <v>116764.91187739464</v>
      </c>
      <c r="M169" s="98">
        <f t="shared" si="295"/>
        <v>1.4029995162070633E-2</v>
      </c>
      <c r="P169" s="46"/>
      <c r="Q169" s="46"/>
      <c r="R169" s="46"/>
    </row>
    <row r="170" spans="2:18" ht="13.5" customHeight="1">
      <c r="B170" s="269"/>
      <c r="C170" s="297"/>
      <c r="D170" s="293"/>
      <c r="E170" s="132">
        <v>5</v>
      </c>
      <c r="F170" s="135" t="s">
        <v>252</v>
      </c>
      <c r="G170" s="34" t="s">
        <v>258</v>
      </c>
      <c r="H170" s="153">
        <v>28790325</v>
      </c>
      <c r="I170" s="45">
        <f t="shared" ref="I170" si="300">IFERROR(H170/H171,"-")</f>
        <v>4.9078709769890788E-2</v>
      </c>
      <c r="J170" s="141">
        <v>277</v>
      </c>
      <c r="K170" s="45">
        <f t="shared" ref="K170" si="301">IFERROR(J170/J171,"-")</f>
        <v>0.14025316455696202</v>
      </c>
      <c r="L170" s="141">
        <f t="shared" si="242"/>
        <v>103936.19133574008</v>
      </c>
      <c r="M170" s="99">
        <f t="shared" si="295"/>
        <v>1.4890071493845079E-2</v>
      </c>
      <c r="P170" s="46"/>
      <c r="Q170" s="46"/>
      <c r="R170" s="46"/>
    </row>
    <row r="171" spans="2:18" ht="13.5" customHeight="1">
      <c r="B171" s="270"/>
      <c r="C171" s="298"/>
      <c r="D171" s="294"/>
      <c r="E171" s="143" t="s">
        <v>133</v>
      </c>
      <c r="F171" s="146"/>
      <c r="G171" s="149"/>
      <c r="H171" s="154">
        <v>586615360</v>
      </c>
      <c r="I171" s="29" t="s">
        <v>181</v>
      </c>
      <c r="J171" s="192">
        <v>1975</v>
      </c>
      <c r="K171" s="29" t="s">
        <v>116</v>
      </c>
      <c r="L171" s="142">
        <f t="shared" si="242"/>
        <v>297020.43544303795</v>
      </c>
      <c r="M171" s="100">
        <f t="shared" si="295"/>
        <v>0.10616567220340806</v>
      </c>
      <c r="P171" s="46"/>
      <c r="Q171" s="46"/>
      <c r="R171" s="46"/>
    </row>
    <row r="172" spans="2:18" ht="24">
      <c r="B172" s="295">
        <v>29</v>
      </c>
      <c r="C172" s="296" t="s">
        <v>40</v>
      </c>
      <c r="D172" s="299">
        <f>VLOOKUP(C172,'市区町村別_在宅(医科)'!$C$7:$BO$80,65,0)</f>
        <v>15649</v>
      </c>
      <c r="E172" s="130">
        <v>1</v>
      </c>
      <c r="F172" s="133" t="s">
        <v>281</v>
      </c>
      <c r="G172" s="136" t="s">
        <v>301</v>
      </c>
      <c r="H172" s="215">
        <v>609550</v>
      </c>
      <c r="I172" s="27">
        <f t="shared" ref="I172" si="302">IFERROR(H172/H177,"-")</f>
        <v>1.2433507354841326E-3</v>
      </c>
      <c r="J172" s="139">
        <v>3</v>
      </c>
      <c r="K172" s="27">
        <f t="shared" ref="K172" si="303">IFERROR(J172/J177,"-")</f>
        <v>1.7667844522968198E-3</v>
      </c>
      <c r="L172" s="139">
        <f t="shared" si="242"/>
        <v>203183.33333333334</v>
      </c>
      <c r="M172" s="101">
        <f>IFERROR(J172/$R$32,0)</f>
        <v>1.9170554029011437E-4</v>
      </c>
      <c r="P172" s="46"/>
      <c r="Q172" s="46"/>
      <c r="R172" s="46"/>
    </row>
    <row r="173" spans="2:18" ht="13.5" customHeight="1">
      <c r="B173" s="269"/>
      <c r="C173" s="297"/>
      <c r="D173" s="293"/>
      <c r="E173" s="131">
        <v>2</v>
      </c>
      <c r="F173" s="134" t="s">
        <v>279</v>
      </c>
      <c r="G173" s="32" t="s">
        <v>299</v>
      </c>
      <c r="H173" s="152">
        <v>730420</v>
      </c>
      <c r="I173" s="28">
        <f t="shared" ref="I173" si="304">IFERROR(H173/H177,"-")</f>
        <v>1.4898995065414161E-3</v>
      </c>
      <c r="J173" s="140">
        <v>4</v>
      </c>
      <c r="K173" s="28">
        <f t="shared" ref="K173" si="305">IFERROR(J173/J177,"-")</f>
        <v>2.3557126030624262E-3</v>
      </c>
      <c r="L173" s="140">
        <f t="shared" si="242"/>
        <v>182605</v>
      </c>
      <c r="M173" s="98">
        <f t="shared" ref="M173:M177" si="306">IFERROR(J173/$R$32,0)</f>
        <v>2.5560738705348587E-4</v>
      </c>
      <c r="P173" s="46"/>
      <c r="Q173" s="46"/>
      <c r="R173" s="46"/>
    </row>
    <row r="174" spans="2:18" ht="13.5" customHeight="1">
      <c r="B174" s="269"/>
      <c r="C174" s="297"/>
      <c r="D174" s="293"/>
      <c r="E174" s="131">
        <v>3</v>
      </c>
      <c r="F174" s="134" t="s">
        <v>252</v>
      </c>
      <c r="G174" s="33" t="s">
        <v>258</v>
      </c>
      <c r="H174" s="152">
        <v>31002405</v>
      </c>
      <c r="I174" s="28">
        <f t="shared" ref="I174" si="307">IFERROR(H174/H177,"-")</f>
        <v>6.3238229937703144E-2</v>
      </c>
      <c r="J174" s="140">
        <v>200</v>
      </c>
      <c r="K174" s="28">
        <f t="shared" ref="K174" si="308">IFERROR(J174/J177,"-")</f>
        <v>0.11778563015312132</v>
      </c>
      <c r="L174" s="140">
        <f t="shared" si="242"/>
        <v>155012.02499999999</v>
      </c>
      <c r="M174" s="98">
        <f t="shared" si="306"/>
        <v>1.2780369352674292E-2</v>
      </c>
      <c r="P174" s="46"/>
      <c r="Q174" s="46"/>
      <c r="R174" s="46"/>
    </row>
    <row r="175" spans="2:18" ht="24">
      <c r="B175" s="269"/>
      <c r="C175" s="297"/>
      <c r="D175" s="293"/>
      <c r="E175" s="131">
        <v>4</v>
      </c>
      <c r="F175" s="134" t="s">
        <v>283</v>
      </c>
      <c r="G175" s="33" t="s">
        <v>303</v>
      </c>
      <c r="H175" s="152">
        <v>4071451</v>
      </c>
      <c r="I175" s="28">
        <f t="shared" ref="I175" si="309">IFERROR(H175/H177,"-")</f>
        <v>8.3048832668978865E-3</v>
      </c>
      <c r="J175" s="140">
        <v>32</v>
      </c>
      <c r="K175" s="28">
        <f t="shared" ref="K175" si="310">IFERROR(J175/J177,"-")</f>
        <v>1.884570082449941E-2</v>
      </c>
      <c r="L175" s="140">
        <f t="shared" si="242"/>
        <v>127232.84375</v>
      </c>
      <c r="M175" s="98">
        <f t="shared" si="306"/>
        <v>2.0448590964278869E-3</v>
      </c>
      <c r="P175" s="46"/>
      <c r="Q175" s="46"/>
      <c r="R175" s="46"/>
    </row>
    <row r="176" spans="2:18" ht="13.5" customHeight="1">
      <c r="B176" s="269"/>
      <c r="C176" s="297"/>
      <c r="D176" s="293"/>
      <c r="E176" s="132">
        <v>5</v>
      </c>
      <c r="F176" s="135" t="s">
        <v>254</v>
      </c>
      <c r="G176" s="34" t="s">
        <v>260</v>
      </c>
      <c r="H176" s="153">
        <v>8099145</v>
      </c>
      <c r="I176" s="45">
        <f t="shared" ref="I176" si="311">IFERROR(H176/H177,"-")</f>
        <v>1.6520511676716653E-2</v>
      </c>
      <c r="J176" s="141">
        <v>65</v>
      </c>
      <c r="K176" s="45">
        <f t="shared" ref="K176" si="312">IFERROR(J176/J177,"-")</f>
        <v>3.828032979976443E-2</v>
      </c>
      <c r="L176" s="141">
        <f t="shared" si="242"/>
        <v>124602.23076923077</v>
      </c>
      <c r="M176" s="99">
        <f t="shared" si="306"/>
        <v>4.153620039619145E-3</v>
      </c>
      <c r="P176" s="46"/>
      <c r="Q176" s="46"/>
      <c r="R176" s="46"/>
    </row>
    <row r="177" spans="2:18" ht="13.5" customHeight="1">
      <c r="B177" s="270"/>
      <c r="C177" s="298"/>
      <c r="D177" s="294"/>
      <c r="E177" s="143" t="s">
        <v>133</v>
      </c>
      <c r="F177" s="146"/>
      <c r="G177" s="149"/>
      <c r="H177" s="154">
        <v>490247830</v>
      </c>
      <c r="I177" s="29" t="s">
        <v>181</v>
      </c>
      <c r="J177" s="192">
        <v>1698</v>
      </c>
      <c r="K177" s="29" t="s">
        <v>116</v>
      </c>
      <c r="L177" s="142">
        <f t="shared" si="242"/>
        <v>288720.74793875148</v>
      </c>
      <c r="M177" s="100">
        <f t="shared" si="306"/>
        <v>0.10850533580420474</v>
      </c>
      <c r="P177" s="46"/>
      <c r="Q177" s="46"/>
      <c r="R177" s="46"/>
    </row>
    <row r="178" spans="2:18" ht="13.5" customHeight="1">
      <c r="B178" s="295">
        <v>30</v>
      </c>
      <c r="C178" s="296" t="s">
        <v>41</v>
      </c>
      <c r="D178" s="299">
        <f>VLOOKUP(C178,'市区町村別_在宅(医科)'!$C$7:$BO$80,65,0)</f>
        <v>20907</v>
      </c>
      <c r="E178" s="130">
        <v>1</v>
      </c>
      <c r="F178" s="133" t="s">
        <v>254</v>
      </c>
      <c r="G178" s="136" t="s">
        <v>260</v>
      </c>
      <c r="H178" s="215">
        <v>25945016</v>
      </c>
      <c r="I178" s="27">
        <f t="shared" ref="I178" si="313">IFERROR(H178/H183,"-")</f>
        <v>3.237763361687071E-2</v>
      </c>
      <c r="J178" s="139">
        <v>129</v>
      </c>
      <c r="K178" s="27">
        <f t="shared" ref="K178" si="314">IFERROR(J178/J183,"-")</f>
        <v>4.7636632200886264E-2</v>
      </c>
      <c r="L178" s="139">
        <f t="shared" si="242"/>
        <v>201124.15503875969</v>
      </c>
      <c r="M178" s="101">
        <f>IFERROR(J178/$R$33,0)</f>
        <v>6.1701822356148659E-3</v>
      </c>
      <c r="P178" s="46"/>
      <c r="Q178" s="46"/>
      <c r="R178" s="46"/>
    </row>
    <row r="179" spans="2:18" ht="13.5" customHeight="1">
      <c r="B179" s="269"/>
      <c r="C179" s="297"/>
      <c r="D179" s="293"/>
      <c r="E179" s="131">
        <v>2</v>
      </c>
      <c r="F179" s="134" t="s">
        <v>266</v>
      </c>
      <c r="G179" s="32" t="s">
        <v>273</v>
      </c>
      <c r="H179" s="152">
        <v>36525307</v>
      </c>
      <c r="I179" s="28">
        <f t="shared" ref="I179" si="315">IFERROR(H179/H183,"-")</f>
        <v>4.5581124628704145E-2</v>
      </c>
      <c r="J179" s="140">
        <v>340</v>
      </c>
      <c r="K179" s="28">
        <f t="shared" ref="K179" si="316">IFERROR(J179/J183,"-")</f>
        <v>0.12555391432791729</v>
      </c>
      <c r="L179" s="140">
        <f t="shared" si="242"/>
        <v>107427.37352941177</v>
      </c>
      <c r="M179" s="98">
        <f t="shared" ref="M179:M183" si="317">IFERROR(J179/$R$33,0)</f>
        <v>1.6262495814798873E-2</v>
      </c>
      <c r="P179" s="46"/>
      <c r="Q179" s="46"/>
      <c r="R179" s="46"/>
    </row>
    <row r="180" spans="2:18" ht="13.5" customHeight="1">
      <c r="B180" s="269"/>
      <c r="C180" s="297"/>
      <c r="D180" s="293"/>
      <c r="E180" s="131">
        <v>3</v>
      </c>
      <c r="F180" s="134" t="s">
        <v>252</v>
      </c>
      <c r="G180" s="33" t="s">
        <v>258</v>
      </c>
      <c r="H180" s="152">
        <v>26365617</v>
      </c>
      <c r="I180" s="28">
        <f t="shared" ref="I180" si="318">IFERROR(H180/H183,"-")</f>
        <v>3.2902515354345435E-2</v>
      </c>
      <c r="J180" s="140">
        <v>246</v>
      </c>
      <c r="K180" s="28">
        <f t="shared" ref="K180" si="319">IFERROR(J180/J183,"-")</f>
        <v>9.0841949778434267E-2</v>
      </c>
      <c r="L180" s="140">
        <f t="shared" si="242"/>
        <v>107177.30487804877</v>
      </c>
      <c r="M180" s="98">
        <f t="shared" si="317"/>
        <v>1.1766394030707419E-2</v>
      </c>
      <c r="P180" s="46"/>
      <c r="Q180" s="46"/>
      <c r="R180" s="46"/>
    </row>
    <row r="181" spans="2:18" ht="13.5" customHeight="1">
      <c r="B181" s="269"/>
      <c r="C181" s="297"/>
      <c r="D181" s="293"/>
      <c r="E181" s="131">
        <v>4</v>
      </c>
      <c r="F181" s="134" t="s">
        <v>270</v>
      </c>
      <c r="G181" s="33" t="s">
        <v>277</v>
      </c>
      <c r="H181" s="152">
        <v>13372959</v>
      </c>
      <c r="I181" s="28">
        <f t="shared" ref="I181" si="320">IFERROR(H181/H183,"-")</f>
        <v>1.6688552702200442E-2</v>
      </c>
      <c r="J181" s="140">
        <v>128</v>
      </c>
      <c r="K181" s="28">
        <f t="shared" ref="K181" si="321">IFERROR(J181/J183,"-")</f>
        <v>4.7267355982274745E-2</v>
      </c>
      <c r="L181" s="140">
        <f t="shared" si="242"/>
        <v>104476.2421875</v>
      </c>
      <c r="M181" s="98">
        <f t="shared" si="317"/>
        <v>6.1223513655713395E-3</v>
      </c>
      <c r="P181" s="46"/>
      <c r="Q181" s="46"/>
      <c r="R181" s="46"/>
    </row>
    <row r="182" spans="2:18" ht="13.5" customHeight="1">
      <c r="B182" s="269"/>
      <c r="C182" s="297"/>
      <c r="D182" s="293"/>
      <c r="E182" s="132">
        <v>5</v>
      </c>
      <c r="F182" s="135" t="s">
        <v>240</v>
      </c>
      <c r="G182" s="34" t="s">
        <v>246</v>
      </c>
      <c r="H182" s="153">
        <v>60185389</v>
      </c>
      <c r="I182" s="45">
        <f t="shared" ref="I182" si="322">IFERROR(H182/H183,"-")</f>
        <v>7.5107314411786863E-2</v>
      </c>
      <c r="J182" s="141">
        <v>610</v>
      </c>
      <c r="K182" s="45">
        <f t="shared" ref="K182" si="323">IFERROR(J182/J183,"-")</f>
        <v>0.22525849335302806</v>
      </c>
      <c r="L182" s="141">
        <f t="shared" si="242"/>
        <v>98664.572131147535</v>
      </c>
      <c r="M182" s="99">
        <f t="shared" si="317"/>
        <v>2.9176830726550917E-2</v>
      </c>
      <c r="P182" s="46"/>
      <c r="Q182" s="46"/>
      <c r="R182" s="46"/>
    </row>
    <row r="183" spans="2:18" ht="13.5" customHeight="1">
      <c r="B183" s="270"/>
      <c r="C183" s="298"/>
      <c r="D183" s="294"/>
      <c r="E183" s="143" t="s">
        <v>133</v>
      </c>
      <c r="F183" s="146"/>
      <c r="G183" s="149"/>
      <c r="H183" s="154">
        <v>801325270</v>
      </c>
      <c r="I183" s="29" t="s">
        <v>181</v>
      </c>
      <c r="J183" s="192">
        <v>2708</v>
      </c>
      <c r="K183" s="29" t="s">
        <v>116</v>
      </c>
      <c r="L183" s="142">
        <f t="shared" si="242"/>
        <v>295910.36558345641</v>
      </c>
      <c r="M183" s="100">
        <f t="shared" si="317"/>
        <v>0.12952599607786866</v>
      </c>
      <c r="P183" s="46"/>
      <c r="Q183" s="46"/>
      <c r="R183" s="46"/>
    </row>
    <row r="184" spans="2:18" ht="13.5" customHeight="1">
      <c r="B184" s="295">
        <v>31</v>
      </c>
      <c r="C184" s="296" t="s">
        <v>42</v>
      </c>
      <c r="D184" s="299">
        <f>VLOOKUP(C184,'市区町村別_在宅(医科)'!$C$7:$BO$80,65,0)</f>
        <v>27885</v>
      </c>
      <c r="E184" s="130">
        <v>1</v>
      </c>
      <c r="F184" s="133" t="s">
        <v>254</v>
      </c>
      <c r="G184" s="136" t="s">
        <v>260</v>
      </c>
      <c r="H184" s="215">
        <v>37350985</v>
      </c>
      <c r="I184" s="27">
        <f t="shared" ref="I184" si="324">IFERROR(H184/H189,"-")</f>
        <v>4.3192993265921582E-2</v>
      </c>
      <c r="J184" s="139">
        <v>166</v>
      </c>
      <c r="K184" s="27">
        <f t="shared" ref="K184" si="325">IFERROR(J184/J189,"-")</f>
        <v>5.9180035650623887E-2</v>
      </c>
      <c r="L184" s="139">
        <f t="shared" si="242"/>
        <v>225005.93373493975</v>
      </c>
      <c r="M184" s="101">
        <f>IFERROR(J184/$R$34,0)</f>
        <v>5.9530213376367226E-3</v>
      </c>
      <c r="P184" s="46"/>
      <c r="Q184" s="46"/>
      <c r="R184" s="46"/>
    </row>
    <row r="185" spans="2:18" ht="13.5" customHeight="1">
      <c r="B185" s="269"/>
      <c r="C185" s="297"/>
      <c r="D185" s="293"/>
      <c r="E185" s="131">
        <v>2</v>
      </c>
      <c r="F185" s="134" t="s">
        <v>271</v>
      </c>
      <c r="G185" s="32" t="s">
        <v>278</v>
      </c>
      <c r="H185" s="152">
        <v>7359111</v>
      </c>
      <c r="I185" s="28">
        <f t="shared" ref="I185" si="326">IFERROR(H185/H189,"-")</f>
        <v>8.5101378682829777E-3</v>
      </c>
      <c r="J185" s="140">
        <v>36</v>
      </c>
      <c r="K185" s="28">
        <f t="shared" ref="K185" si="327">IFERROR(J185/J189,"-")</f>
        <v>1.2834224598930482E-2</v>
      </c>
      <c r="L185" s="140">
        <f t="shared" si="242"/>
        <v>204419.75</v>
      </c>
      <c r="M185" s="98">
        <f t="shared" ref="M185:M189" si="328">IFERROR(J185/$R$34,0)</f>
        <v>1.2910166756320601E-3</v>
      </c>
      <c r="P185" s="46"/>
      <c r="Q185" s="46"/>
      <c r="R185" s="46"/>
    </row>
    <row r="186" spans="2:18" ht="24">
      <c r="B186" s="269"/>
      <c r="C186" s="297"/>
      <c r="D186" s="293"/>
      <c r="E186" s="131">
        <v>3</v>
      </c>
      <c r="F186" s="134" t="s">
        <v>283</v>
      </c>
      <c r="G186" s="33" t="s">
        <v>303</v>
      </c>
      <c r="H186" s="152">
        <v>6410254</v>
      </c>
      <c r="I186" s="28">
        <f t="shared" ref="I186" si="329">IFERROR(H186/H189,"-")</f>
        <v>7.412871651305766E-3</v>
      </c>
      <c r="J186" s="140">
        <v>42</v>
      </c>
      <c r="K186" s="28">
        <f t="shared" ref="K186" si="330">IFERROR(J186/J189,"-")</f>
        <v>1.4973262032085561E-2</v>
      </c>
      <c r="L186" s="140">
        <f t="shared" si="242"/>
        <v>152625.09523809524</v>
      </c>
      <c r="M186" s="98">
        <f t="shared" si="328"/>
        <v>1.5061861215707371E-3</v>
      </c>
      <c r="P186" s="46"/>
      <c r="Q186" s="46"/>
      <c r="R186" s="46"/>
    </row>
    <row r="187" spans="2:18" ht="13.5" customHeight="1">
      <c r="B187" s="269"/>
      <c r="C187" s="297"/>
      <c r="D187" s="293"/>
      <c r="E187" s="131">
        <v>4</v>
      </c>
      <c r="F187" s="134" t="s">
        <v>253</v>
      </c>
      <c r="G187" s="33" t="s">
        <v>259</v>
      </c>
      <c r="H187" s="152">
        <v>38809545</v>
      </c>
      <c r="I187" s="28">
        <f t="shared" ref="I187" si="331">IFERROR(H187/H189,"-")</f>
        <v>4.4879684319931071E-2</v>
      </c>
      <c r="J187" s="140">
        <v>295</v>
      </c>
      <c r="K187" s="28">
        <f t="shared" ref="K187" si="332">IFERROR(J187/J189,"-")</f>
        <v>0.10516934046345811</v>
      </c>
      <c r="L187" s="140">
        <f t="shared" si="242"/>
        <v>131557.77966101695</v>
      </c>
      <c r="M187" s="98">
        <f t="shared" si="328"/>
        <v>1.0579164425318272E-2</v>
      </c>
      <c r="P187" s="46"/>
      <c r="Q187" s="46"/>
      <c r="R187" s="46"/>
    </row>
    <row r="188" spans="2:18" ht="24">
      <c r="B188" s="269"/>
      <c r="C188" s="297"/>
      <c r="D188" s="293"/>
      <c r="E188" s="132">
        <v>5</v>
      </c>
      <c r="F188" s="135" t="s">
        <v>251</v>
      </c>
      <c r="G188" s="34" t="s">
        <v>257</v>
      </c>
      <c r="H188" s="153">
        <v>38703007</v>
      </c>
      <c r="I188" s="45">
        <f t="shared" ref="I188" si="333">IFERROR(H188/H189,"-")</f>
        <v>4.475648288048939E-2</v>
      </c>
      <c r="J188" s="141">
        <v>316</v>
      </c>
      <c r="K188" s="45">
        <f t="shared" ref="K188" si="334">IFERROR(J188/J189,"-")</f>
        <v>0.11265597147950089</v>
      </c>
      <c r="L188" s="141">
        <f t="shared" si="242"/>
        <v>122477.87025316455</v>
      </c>
      <c r="M188" s="99">
        <f t="shared" si="328"/>
        <v>1.133225748610364E-2</v>
      </c>
      <c r="P188" s="46"/>
      <c r="Q188" s="46"/>
      <c r="R188" s="46"/>
    </row>
    <row r="189" spans="2:18" ht="13.5" customHeight="1">
      <c r="B189" s="270"/>
      <c r="C189" s="298"/>
      <c r="D189" s="294"/>
      <c r="E189" s="143" t="s">
        <v>133</v>
      </c>
      <c r="F189" s="146"/>
      <c r="G189" s="149"/>
      <c r="H189" s="154">
        <v>864746390</v>
      </c>
      <c r="I189" s="29" t="s">
        <v>181</v>
      </c>
      <c r="J189" s="192">
        <v>2805</v>
      </c>
      <c r="K189" s="29" t="s">
        <v>116</v>
      </c>
      <c r="L189" s="142">
        <f t="shared" si="242"/>
        <v>308287.48306595365</v>
      </c>
      <c r="M189" s="100">
        <f t="shared" si="328"/>
        <v>0.10059171597633136</v>
      </c>
      <c r="P189" s="46"/>
      <c r="Q189" s="46"/>
      <c r="R189" s="46"/>
    </row>
    <row r="190" spans="2:18" ht="13.5" customHeight="1">
      <c r="B190" s="295">
        <v>32</v>
      </c>
      <c r="C190" s="296" t="s">
        <v>43</v>
      </c>
      <c r="D190" s="299">
        <f>VLOOKUP(C190,'市区町村別_在宅(医科)'!$C$7:$BO$80,65,0)</f>
        <v>23454</v>
      </c>
      <c r="E190" s="130">
        <v>1</v>
      </c>
      <c r="F190" s="133" t="s">
        <v>254</v>
      </c>
      <c r="G190" s="136" t="s">
        <v>260</v>
      </c>
      <c r="H190" s="215">
        <v>27057837</v>
      </c>
      <c r="I190" s="27">
        <f t="shared" ref="I190" si="335">IFERROR(H190/H195,"-")</f>
        <v>3.689592412260724E-2</v>
      </c>
      <c r="J190" s="139">
        <v>111</v>
      </c>
      <c r="K190" s="27">
        <f t="shared" ref="K190" si="336">IFERROR(J190/J195,"-")</f>
        <v>4.2857142857142858E-2</v>
      </c>
      <c r="L190" s="139">
        <f t="shared" si="242"/>
        <v>243764.29729729731</v>
      </c>
      <c r="M190" s="101">
        <f>IFERROR(J190/$R$35,0)</f>
        <v>4.7326682015860835E-3</v>
      </c>
      <c r="P190" s="46"/>
      <c r="Q190" s="46"/>
      <c r="R190" s="46"/>
    </row>
    <row r="191" spans="2:18" ht="13.5" customHeight="1">
      <c r="B191" s="269"/>
      <c r="C191" s="297"/>
      <c r="D191" s="293"/>
      <c r="E191" s="131">
        <v>2</v>
      </c>
      <c r="F191" s="134" t="s">
        <v>252</v>
      </c>
      <c r="G191" s="32" t="s">
        <v>258</v>
      </c>
      <c r="H191" s="152">
        <v>45467851</v>
      </c>
      <c r="I191" s="28">
        <f t="shared" ref="I191" si="337">IFERROR(H191/H195,"-")</f>
        <v>6.1999722317567799E-2</v>
      </c>
      <c r="J191" s="140">
        <v>282</v>
      </c>
      <c r="K191" s="28">
        <f t="shared" ref="K191" si="338">IFERROR(J191/J195,"-")</f>
        <v>0.10888030888030888</v>
      </c>
      <c r="L191" s="140">
        <f t="shared" si="242"/>
        <v>161233.51418439715</v>
      </c>
      <c r="M191" s="98">
        <f t="shared" ref="M191:M195" si="339">IFERROR(J191/$R$35,0)</f>
        <v>1.2023535431056536E-2</v>
      </c>
      <c r="P191" s="46"/>
      <c r="Q191" s="46"/>
      <c r="R191" s="46"/>
    </row>
    <row r="192" spans="2:18" ht="24">
      <c r="B192" s="269"/>
      <c r="C192" s="297"/>
      <c r="D192" s="293"/>
      <c r="E192" s="131">
        <v>3</v>
      </c>
      <c r="F192" s="134" t="s">
        <v>281</v>
      </c>
      <c r="G192" s="33" t="s">
        <v>301</v>
      </c>
      <c r="H192" s="152">
        <v>136059</v>
      </c>
      <c r="I192" s="28">
        <f t="shared" ref="I192" si="340">IFERROR(H192/H195,"-")</f>
        <v>1.85529336295352E-4</v>
      </c>
      <c r="J192" s="140">
        <v>1</v>
      </c>
      <c r="K192" s="28">
        <f t="shared" ref="K192" si="341">IFERROR(J192/J195,"-")</f>
        <v>3.861003861003861E-4</v>
      </c>
      <c r="L192" s="140">
        <f t="shared" si="242"/>
        <v>136059</v>
      </c>
      <c r="M192" s="98">
        <f t="shared" si="339"/>
        <v>4.2636650464739488E-5</v>
      </c>
      <c r="P192" s="46"/>
      <c r="Q192" s="46"/>
      <c r="R192" s="46"/>
    </row>
    <row r="193" spans="2:18" ht="13.5" customHeight="1">
      <c r="B193" s="269"/>
      <c r="C193" s="297"/>
      <c r="D193" s="293"/>
      <c r="E193" s="131">
        <v>4</v>
      </c>
      <c r="F193" s="134" t="s">
        <v>266</v>
      </c>
      <c r="G193" s="33" t="s">
        <v>273</v>
      </c>
      <c r="H193" s="152">
        <v>33784834</v>
      </c>
      <c r="I193" s="28">
        <f t="shared" ref="I193" si="342">IFERROR(H193/H195,"-")</f>
        <v>4.6068821826330063E-2</v>
      </c>
      <c r="J193" s="140">
        <v>301</v>
      </c>
      <c r="K193" s="28">
        <f t="shared" ref="K193" si="343">IFERROR(J193/J195,"-")</f>
        <v>0.11621621621621622</v>
      </c>
      <c r="L193" s="140">
        <f t="shared" si="242"/>
        <v>112241.97342192692</v>
      </c>
      <c r="M193" s="98">
        <f t="shared" si="339"/>
        <v>1.2833631789886587E-2</v>
      </c>
      <c r="P193" s="46"/>
      <c r="Q193" s="46"/>
      <c r="R193" s="46"/>
    </row>
    <row r="194" spans="2:18" ht="13.5" customHeight="1">
      <c r="B194" s="269"/>
      <c r="C194" s="297"/>
      <c r="D194" s="293"/>
      <c r="E194" s="132">
        <v>5</v>
      </c>
      <c r="F194" s="135" t="s">
        <v>287</v>
      </c>
      <c r="G194" s="34" t="s">
        <v>307</v>
      </c>
      <c r="H194" s="153">
        <v>18715449</v>
      </c>
      <c r="I194" s="45">
        <f t="shared" ref="I194" si="344">IFERROR(H194/H195,"-")</f>
        <v>2.5520287753397493E-2</v>
      </c>
      <c r="J194" s="141">
        <v>171</v>
      </c>
      <c r="K194" s="45">
        <f t="shared" ref="K194" si="345">IFERROR(J194/J195,"-")</f>
        <v>6.6023166023166019E-2</v>
      </c>
      <c r="L194" s="141">
        <f t="shared" si="242"/>
        <v>109447.0701754386</v>
      </c>
      <c r="M194" s="99">
        <f t="shared" si="339"/>
        <v>7.2908672294704525E-3</v>
      </c>
      <c r="P194" s="46"/>
      <c r="Q194" s="46"/>
      <c r="R194" s="46"/>
    </row>
    <row r="195" spans="2:18" ht="13.5" customHeight="1">
      <c r="B195" s="270"/>
      <c r="C195" s="298"/>
      <c r="D195" s="294"/>
      <c r="E195" s="143" t="s">
        <v>133</v>
      </c>
      <c r="F195" s="146"/>
      <c r="G195" s="149"/>
      <c r="H195" s="154">
        <v>733355720</v>
      </c>
      <c r="I195" s="29" t="s">
        <v>181</v>
      </c>
      <c r="J195" s="192">
        <v>2590</v>
      </c>
      <c r="K195" s="29" t="s">
        <v>116</v>
      </c>
      <c r="L195" s="142">
        <f t="shared" si="242"/>
        <v>283148.92664092663</v>
      </c>
      <c r="M195" s="100">
        <f t="shared" si="339"/>
        <v>0.11042892470367528</v>
      </c>
      <c r="P195" s="46"/>
      <c r="Q195" s="46"/>
      <c r="R195" s="46"/>
    </row>
    <row r="196" spans="2:18" ht="24">
      <c r="B196" s="295">
        <v>33</v>
      </c>
      <c r="C196" s="296" t="s">
        <v>44</v>
      </c>
      <c r="D196" s="299">
        <f>VLOOKUP(C196,'市区町村別_在宅(医科)'!$C$7:$BO$80,65,0)</f>
        <v>6680</v>
      </c>
      <c r="E196" s="130">
        <v>1</v>
      </c>
      <c r="F196" s="133" t="s">
        <v>269</v>
      </c>
      <c r="G196" s="136" t="s">
        <v>276</v>
      </c>
      <c r="H196" s="215">
        <v>5864186</v>
      </c>
      <c r="I196" s="27">
        <f t="shared" ref="I196" si="346">IFERROR(H196/H201,"-")</f>
        <v>1.9093778868493751E-2</v>
      </c>
      <c r="J196" s="139">
        <v>5</v>
      </c>
      <c r="K196" s="27">
        <f t="shared" ref="K196" si="347">IFERROR(J196/J201,"-")</f>
        <v>6.6577896138482022E-3</v>
      </c>
      <c r="L196" s="139">
        <f t="shared" si="242"/>
        <v>1172837.2</v>
      </c>
      <c r="M196" s="101">
        <f>IFERROR(J196/$R$36,0)</f>
        <v>7.4850299401197609E-4</v>
      </c>
      <c r="P196" s="46"/>
      <c r="Q196" s="46"/>
      <c r="R196" s="46"/>
    </row>
    <row r="197" spans="2:18" ht="24">
      <c r="B197" s="269"/>
      <c r="C197" s="297"/>
      <c r="D197" s="293"/>
      <c r="E197" s="131">
        <v>2</v>
      </c>
      <c r="F197" s="134" t="s">
        <v>251</v>
      </c>
      <c r="G197" s="32" t="s">
        <v>257</v>
      </c>
      <c r="H197" s="152">
        <v>38527887</v>
      </c>
      <c r="I197" s="28">
        <f t="shared" ref="I197" si="348">IFERROR(H197/H201,"-")</f>
        <v>0.12544672946054491</v>
      </c>
      <c r="J197" s="140">
        <v>91</v>
      </c>
      <c r="K197" s="28">
        <f t="shared" ref="K197" si="349">IFERROR(J197/J201,"-")</f>
        <v>0.12117177097203728</v>
      </c>
      <c r="L197" s="140">
        <f t="shared" si="242"/>
        <v>423383.37362637365</v>
      </c>
      <c r="M197" s="98">
        <f t="shared" ref="M197:M201" si="350">IFERROR(J197/$R$36,0)</f>
        <v>1.3622754491017963E-2</v>
      </c>
      <c r="P197" s="46"/>
      <c r="Q197" s="46"/>
      <c r="R197" s="46"/>
    </row>
    <row r="198" spans="2:18" ht="24">
      <c r="B198" s="269"/>
      <c r="C198" s="297"/>
      <c r="D198" s="293"/>
      <c r="E198" s="131">
        <v>3</v>
      </c>
      <c r="F198" s="134" t="s">
        <v>267</v>
      </c>
      <c r="G198" s="33" t="s">
        <v>274</v>
      </c>
      <c r="H198" s="152">
        <v>5843658</v>
      </c>
      <c r="I198" s="28">
        <f t="shared" ref="I198" si="351">IFERROR(H198/H201,"-")</f>
        <v>1.9026939738116162E-2</v>
      </c>
      <c r="J198" s="140">
        <v>35</v>
      </c>
      <c r="K198" s="28">
        <f t="shared" ref="K198" si="352">IFERROR(J198/J201,"-")</f>
        <v>4.6604527296937419E-2</v>
      </c>
      <c r="L198" s="140">
        <f t="shared" si="242"/>
        <v>166961.65714285715</v>
      </c>
      <c r="M198" s="98">
        <f t="shared" si="350"/>
        <v>5.239520958083832E-3</v>
      </c>
      <c r="P198" s="46"/>
      <c r="Q198" s="46"/>
      <c r="R198" s="46"/>
    </row>
    <row r="199" spans="2:18" ht="13.5" customHeight="1">
      <c r="B199" s="269"/>
      <c r="C199" s="297"/>
      <c r="D199" s="293"/>
      <c r="E199" s="131">
        <v>4</v>
      </c>
      <c r="F199" s="134" t="s">
        <v>252</v>
      </c>
      <c r="G199" s="33" t="s">
        <v>258</v>
      </c>
      <c r="H199" s="152">
        <v>13185889</v>
      </c>
      <c r="I199" s="28">
        <f t="shared" ref="I199" si="353">IFERROR(H199/H201,"-")</f>
        <v>4.2933230417743259E-2</v>
      </c>
      <c r="J199" s="140">
        <v>92</v>
      </c>
      <c r="K199" s="28">
        <f t="shared" ref="K199" si="354">IFERROR(J199/J201,"-")</f>
        <v>0.12250332889480692</v>
      </c>
      <c r="L199" s="140">
        <f t="shared" si="242"/>
        <v>143324.88043478262</v>
      </c>
      <c r="M199" s="98">
        <f t="shared" si="350"/>
        <v>1.3772455089820359E-2</v>
      </c>
      <c r="P199" s="46"/>
      <c r="Q199" s="46"/>
      <c r="R199" s="46"/>
    </row>
    <row r="200" spans="2:18" ht="24">
      <c r="B200" s="269"/>
      <c r="C200" s="297"/>
      <c r="D200" s="293"/>
      <c r="E200" s="132">
        <v>5</v>
      </c>
      <c r="F200" s="135" t="s">
        <v>283</v>
      </c>
      <c r="G200" s="34" t="s">
        <v>303</v>
      </c>
      <c r="H200" s="153">
        <v>2513010</v>
      </c>
      <c r="I200" s="45">
        <f t="shared" ref="I200" si="355">IFERROR(H200/H201,"-")</f>
        <v>8.1823559543154796E-3</v>
      </c>
      <c r="J200" s="141">
        <v>18</v>
      </c>
      <c r="K200" s="45">
        <f t="shared" ref="K200" si="356">IFERROR(J200/J201,"-")</f>
        <v>2.3968042609853527E-2</v>
      </c>
      <c r="L200" s="141">
        <f t="shared" si="242"/>
        <v>139611.66666666666</v>
      </c>
      <c r="M200" s="99">
        <f t="shared" si="350"/>
        <v>2.6946107784431138E-3</v>
      </c>
      <c r="P200" s="46"/>
      <c r="Q200" s="46"/>
      <c r="R200" s="46"/>
    </row>
    <row r="201" spans="2:18" ht="13.5" customHeight="1">
      <c r="B201" s="270"/>
      <c r="C201" s="298"/>
      <c r="D201" s="294"/>
      <c r="E201" s="143" t="s">
        <v>133</v>
      </c>
      <c r="F201" s="146"/>
      <c r="G201" s="149"/>
      <c r="H201" s="154">
        <v>307125480</v>
      </c>
      <c r="I201" s="29" t="s">
        <v>181</v>
      </c>
      <c r="J201" s="192">
        <v>751</v>
      </c>
      <c r="K201" s="29" t="s">
        <v>116</v>
      </c>
      <c r="L201" s="142">
        <f t="shared" si="242"/>
        <v>408955.36617842875</v>
      </c>
      <c r="M201" s="100">
        <f t="shared" si="350"/>
        <v>0.1124251497005988</v>
      </c>
      <c r="P201" s="46"/>
      <c r="Q201" s="46"/>
      <c r="R201" s="46"/>
    </row>
    <row r="202" spans="2:18" ht="13.5" customHeight="1">
      <c r="B202" s="295">
        <v>34</v>
      </c>
      <c r="C202" s="296" t="s">
        <v>46</v>
      </c>
      <c r="D202" s="299">
        <f>VLOOKUP(C202,'市区町村別_在宅(医科)'!$C$7:$BO$80,65,0)</f>
        <v>29757</v>
      </c>
      <c r="E202" s="130">
        <v>1</v>
      </c>
      <c r="F202" s="133" t="s">
        <v>265</v>
      </c>
      <c r="G202" s="136" t="s">
        <v>272</v>
      </c>
      <c r="H202" s="215">
        <v>2005094</v>
      </c>
      <c r="I202" s="27">
        <f t="shared" ref="I202" si="357">IFERROR(H202/H207,"-")</f>
        <v>2.2025076455562198E-3</v>
      </c>
      <c r="J202" s="139">
        <v>5</v>
      </c>
      <c r="K202" s="27">
        <f t="shared" ref="K202" si="358">IFERROR(J202/J207,"-")</f>
        <v>1.6903313049357674E-3</v>
      </c>
      <c r="L202" s="139">
        <f t="shared" ref="L202:L265" si="359">IFERROR(H202/J202,"-")</f>
        <v>401018.8</v>
      </c>
      <c r="M202" s="101">
        <f>IFERROR(J202/$R$37,0)</f>
        <v>1.6802769096347078E-4</v>
      </c>
      <c r="P202" s="46"/>
      <c r="Q202" s="46"/>
      <c r="R202" s="46"/>
    </row>
    <row r="203" spans="2:18" ht="13.5" customHeight="1">
      <c r="B203" s="269"/>
      <c r="C203" s="297"/>
      <c r="D203" s="293"/>
      <c r="E203" s="131">
        <v>2</v>
      </c>
      <c r="F203" s="134" t="s">
        <v>254</v>
      </c>
      <c r="G203" s="32" t="s">
        <v>260</v>
      </c>
      <c r="H203" s="152">
        <v>31596373</v>
      </c>
      <c r="I203" s="28">
        <f t="shared" ref="I203" si="360">IFERROR(H203/H207,"-")</f>
        <v>3.4707227244381612E-2</v>
      </c>
      <c r="J203" s="140">
        <v>182</v>
      </c>
      <c r="K203" s="28">
        <f t="shared" ref="K203" si="361">IFERROR(J203/J207,"-")</f>
        <v>6.1528059499661933E-2</v>
      </c>
      <c r="L203" s="140">
        <f t="shared" si="359"/>
        <v>173606.44505494504</v>
      </c>
      <c r="M203" s="98">
        <f t="shared" ref="M203:M207" si="362">IFERROR(J203/$R$37,0)</f>
        <v>6.1162079510703364E-3</v>
      </c>
      <c r="P203" s="46"/>
      <c r="Q203" s="46"/>
      <c r="R203" s="46"/>
    </row>
    <row r="204" spans="2:18" ht="13.5" customHeight="1">
      <c r="B204" s="269"/>
      <c r="C204" s="297"/>
      <c r="D204" s="293"/>
      <c r="E204" s="131">
        <v>3</v>
      </c>
      <c r="F204" s="134" t="s">
        <v>252</v>
      </c>
      <c r="G204" s="33" t="s">
        <v>258</v>
      </c>
      <c r="H204" s="152">
        <v>58758668</v>
      </c>
      <c r="I204" s="28">
        <f t="shared" ref="I204" si="363">IFERROR(H204/H207,"-")</f>
        <v>6.4543814660409732E-2</v>
      </c>
      <c r="J204" s="140">
        <v>386</v>
      </c>
      <c r="K204" s="28">
        <f t="shared" ref="K204" si="364">IFERROR(J204/J207,"-")</f>
        <v>0.13049357674104126</v>
      </c>
      <c r="L204" s="140">
        <f t="shared" si="359"/>
        <v>152224.52849740934</v>
      </c>
      <c r="M204" s="98">
        <f t="shared" si="362"/>
        <v>1.2971737742379945E-2</v>
      </c>
      <c r="P204" s="46"/>
      <c r="Q204" s="46"/>
      <c r="R204" s="46"/>
    </row>
    <row r="205" spans="2:18" ht="13.5" customHeight="1">
      <c r="B205" s="269"/>
      <c r="C205" s="297"/>
      <c r="D205" s="293"/>
      <c r="E205" s="131">
        <v>4</v>
      </c>
      <c r="F205" s="134" t="s">
        <v>292</v>
      </c>
      <c r="G205" s="33" t="s">
        <v>312</v>
      </c>
      <c r="H205" s="152">
        <v>3102673</v>
      </c>
      <c r="I205" s="28">
        <f t="shared" ref="I205" si="365">IFERROR(H205/H207,"-")</f>
        <v>3.4081499441726186E-3</v>
      </c>
      <c r="J205" s="140">
        <v>25</v>
      </c>
      <c r="K205" s="28">
        <f t="shared" ref="K205" si="366">IFERROR(J205/J207,"-")</f>
        <v>8.4516565246788369E-3</v>
      </c>
      <c r="L205" s="140">
        <f t="shared" si="359"/>
        <v>124106.92</v>
      </c>
      <c r="M205" s="98">
        <f t="shared" si="362"/>
        <v>8.4013845481735385E-4</v>
      </c>
      <c r="P205" s="46"/>
      <c r="Q205" s="46"/>
      <c r="R205" s="46"/>
    </row>
    <row r="206" spans="2:18" ht="13.5" customHeight="1">
      <c r="B206" s="269"/>
      <c r="C206" s="297"/>
      <c r="D206" s="293"/>
      <c r="E206" s="132">
        <v>5</v>
      </c>
      <c r="F206" s="135" t="s">
        <v>266</v>
      </c>
      <c r="G206" s="34" t="s">
        <v>273</v>
      </c>
      <c r="H206" s="153">
        <v>48357718</v>
      </c>
      <c r="I206" s="45">
        <f t="shared" ref="I206" si="367">IFERROR(H206/H207,"-")</f>
        <v>5.3118828153020069E-2</v>
      </c>
      <c r="J206" s="141">
        <v>398</v>
      </c>
      <c r="K206" s="45">
        <f t="shared" ref="K206" si="368">IFERROR(J206/J207,"-")</f>
        <v>0.1345503718728871</v>
      </c>
      <c r="L206" s="141">
        <f t="shared" si="359"/>
        <v>121501.80402010051</v>
      </c>
      <c r="M206" s="99">
        <f t="shared" si="362"/>
        <v>1.3375004200692275E-2</v>
      </c>
      <c r="P206" s="46"/>
      <c r="Q206" s="46"/>
      <c r="R206" s="46"/>
    </row>
    <row r="207" spans="2:18" ht="13.5" customHeight="1">
      <c r="B207" s="270"/>
      <c r="C207" s="298"/>
      <c r="D207" s="294"/>
      <c r="E207" s="143" t="s">
        <v>133</v>
      </c>
      <c r="F207" s="146"/>
      <c r="G207" s="149"/>
      <c r="H207" s="154">
        <v>910368690</v>
      </c>
      <c r="I207" s="29" t="s">
        <v>181</v>
      </c>
      <c r="J207" s="192">
        <v>2958</v>
      </c>
      <c r="K207" s="29" t="s">
        <v>116</v>
      </c>
      <c r="L207" s="142">
        <f t="shared" si="359"/>
        <v>307764.93914807303</v>
      </c>
      <c r="M207" s="100">
        <f t="shared" si="362"/>
        <v>9.9405181973989315E-2</v>
      </c>
      <c r="P207" s="46"/>
      <c r="Q207" s="46"/>
      <c r="R207" s="46"/>
    </row>
    <row r="208" spans="2:18" ht="13.5" customHeight="1">
      <c r="B208" s="295">
        <v>35</v>
      </c>
      <c r="C208" s="296" t="s">
        <v>3</v>
      </c>
      <c r="D208" s="299">
        <f>VLOOKUP(C208,'市区町村別_在宅(医科)'!$C$7:$BO$80,65,0)</f>
        <v>60596</v>
      </c>
      <c r="E208" s="130">
        <v>1</v>
      </c>
      <c r="F208" s="133" t="s">
        <v>265</v>
      </c>
      <c r="G208" s="136" t="s">
        <v>272</v>
      </c>
      <c r="H208" s="215">
        <v>4854526</v>
      </c>
      <c r="I208" s="27">
        <f t="shared" ref="I208" si="369">IFERROR(H208/H213,"-")</f>
        <v>2.0995245965676648E-3</v>
      </c>
      <c r="J208" s="139">
        <v>13</v>
      </c>
      <c r="K208" s="27">
        <f t="shared" ref="K208" si="370">IFERROR(J208/J213,"-")</f>
        <v>1.6227686930470602E-3</v>
      </c>
      <c r="L208" s="139">
        <f t="shared" si="359"/>
        <v>373425.07692307694</v>
      </c>
      <c r="M208" s="101">
        <f>IFERROR(J208/$R$38,0)</f>
        <v>2.1453561291174335E-4</v>
      </c>
      <c r="P208" s="46"/>
      <c r="Q208" s="46"/>
      <c r="R208" s="46"/>
    </row>
    <row r="209" spans="2:18" ht="13.5" customHeight="1">
      <c r="B209" s="269"/>
      <c r="C209" s="297"/>
      <c r="D209" s="293"/>
      <c r="E209" s="131">
        <v>2</v>
      </c>
      <c r="F209" s="134" t="s">
        <v>254</v>
      </c>
      <c r="G209" s="32" t="s">
        <v>260</v>
      </c>
      <c r="H209" s="152">
        <v>76638544</v>
      </c>
      <c r="I209" s="28">
        <f t="shared" ref="I209" si="371">IFERROR(H209/H213,"-")</f>
        <v>3.3145256235754678E-2</v>
      </c>
      <c r="J209" s="140">
        <v>419</v>
      </c>
      <c r="K209" s="28">
        <f t="shared" ref="K209" si="372">IFERROR(J209/J213,"-")</f>
        <v>5.2303083260516789E-2</v>
      </c>
      <c r="L209" s="140">
        <f t="shared" si="359"/>
        <v>182908.21957040572</v>
      </c>
      <c r="M209" s="98">
        <f t="shared" ref="M209:M213" si="373">IFERROR(J209/$R$38,0)</f>
        <v>6.9146478315400359E-3</v>
      </c>
      <c r="P209" s="46"/>
      <c r="Q209" s="46"/>
      <c r="R209" s="46"/>
    </row>
    <row r="210" spans="2:18" ht="13.5" customHeight="1">
      <c r="B210" s="269"/>
      <c r="C210" s="297"/>
      <c r="D210" s="293"/>
      <c r="E210" s="131">
        <v>3</v>
      </c>
      <c r="F210" s="134" t="s">
        <v>252</v>
      </c>
      <c r="G210" s="33" t="s">
        <v>258</v>
      </c>
      <c r="H210" s="152">
        <v>101161966</v>
      </c>
      <c r="I210" s="28">
        <f t="shared" ref="I210" si="374">IFERROR(H210/H213,"-")</f>
        <v>4.3751343767474277E-2</v>
      </c>
      <c r="J210" s="140">
        <v>789</v>
      </c>
      <c r="K210" s="28">
        <f t="shared" ref="K210" si="375">IFERROR(J210/J213,"-")</f>
        <v>9.8489576831856204E-2</v>
      </c>
      <c r="L210" s="140">
        <f t="shared" si="359"/>
        <v>128215.41951837769</v>
      </c>
      <c r="M210" s="98">
        <f t="shared" si="373"/>
        <v>1.3020661429797346E-2</v>
      </c>
      <c r="P210" s="46"/>
      <c r="Q210" s="46"/>
      <c r="R210" s="46"/>
    </row>
    <row r="211" spans="2:18" ht="13.5" customHeight="1">
      <c r="B211" s="269"/>
      <c r="C211" s="297"/>
      <c r="D211" s="293"/>
      <c r="E211" s="131">
        <v>4</v>
      </c>
      <c r="F211" s="134" t="s">
        <v>253</v>
      </c>
      <c r="G211" s="33" t="s">
        <v>259</v>
      </c>
      <c r="H211" s="152">
        <v>109323056</v>
      </c>
      <c r="I211" s="28">
        <f t="shared" ref="I211" si="376">IFERROR(H211/H213,"-")</f>
        <v>4.7280917857674305E-2</v>
      </c>
      <c r="J211" s="140">
        <v>957</v>
      </c>
      <c r="K211" s="28">
        <f t="shared" ref="K211" si="377">IFERROR(J211/J213,"-")</f>
        <v>0.11946074148046436</v>
      </c>
      <c r="L211" s="140">
        <f t="shared" si="359"/>
        <v>114235.16823406478</v>
      </c>
      <c r="M211" s="98">
        <f t="shared" si="373"/>
        <v>1.5793121658195259E-2</v>
      </c>
      <c r="P211" s="46"/>
      <c r="Q211" s="46"/>
      <c r="R211" s="46"/>
    </row>
    <row r="212" spans="2:18" ht="24">
      <c r="B212" s="269"/>
      <c r="C212" s="297"/>
      <c r="D212" s="293"/>
      <c r="E212" s="132">
        <v>5</v>
      </c>
      <c r="F212" s="135" t="s">
        <v>267</v>
      </c>
      <c r="G212" s="34" t="s">
        <v>274</v>
      </c>
      <c r="H212" s="153">
        <v>24607771</v>
      </c>
      <c r="I212" s="45">
        <f t="shared" ref="I212" si="378">IFERROR(H212/H213,"-")</f>
        <v>1.0642567468215122E-2</v>
      </c>
      <c r="J212" s="141">
        <v>227</v>
      </c>
      <c r="K212" s="45">
        <f t="shared" ref="K212" si="379">IFERROR(J212/J213,"-")</f>
        <v>2.8336037947821746E-2</v>
      </c>
      <c r="L212" s="141">
        <f t="shared" si="359"/>
        <v>108404.27753303965</v>
      </c>
      <c r="M212" s="99">
        <f t="shared" si="373"/>
        <v>3.7461218562281338E-3</v>
      </c>
      <c r="P212" s="46"/>
      <c r="Q212" s="46"/>
      <c r="R212" s="46"/>
    </row>
    <row r="213" spans="2:18" ht="13.5" customHeight="1">
      <c r="B213" s="270"/>
      <c r="C213" s="298"/>
      <c r="D213" s="294"/>
      <c r="E213" s="143" t="s">
        <v>133</v>
      </c>
      <c r="F213" s="146"/>
      <c r="G213" s="149"/>
      <c r="H213" s="154">
        <v>2312202490</v>
      </c>
      <c r="I213" s="29" t="s">
        <v>181</v>
      </c>
      <c r="J213" s="192">
        <v>8011</v>
      </c>
      <c r="K213" s="29" t="s">
        <v>116</v>
      </c>
      <c r="L213" s="142">
        <f t="shared" si="359"/>
        <v>288628.44713518914</v>
      </c>
      <c r="M213" s="100">
        <f t="shared" si="373"/>
        <v>0.13220344577199816</v>
      </c>
      <c r="P213" s="46"/>
      <c r="Q213" s="46"/>
      <c r="R213" s="46"/>
    </row>
    <row r="214" spans="2:18" ht="13.5" customHeight="1">
      <c r="B214" s="295">
        <v>36</v>
      </c>
      <c r="C214" s="296" t="s">
        <v>4</v>
      </c>
      <c r="D214" s="299">
        <f>VLOOKUP(C214,'市区町村別_在宅(医科)'!$C$7:$BO$80,65,0)</f>
        <v>16741</v>
      </c>
      <c r="E214" s="130">
        <v>1</v>
      </c>
      <c r="F214" s="133" t="s">
        <v>254</v>
      </c>
      <c r="G214" s="136" t="s">
        <v>260</v>
      </c>
      <c r="H214" s="215">
        <v>30202811</v>
      </c>
      <c r="I214" s="27">
        <f t="shared" ref="I214" si="380">IFERROR(H214/H219,"-")</f>
        <v>4.6718688085614329E-2</v>
      </c>
      <c r="J214" s="139">
        <v>154</v>
      </c>
      <c r="K214" s="27">
        <f t="shared" ref="K214" si="381">IFERROR(J214/J219,"-")</f>
        <v>6.775186977562693E-2</v>
      </c>
      <c r="L214" s="139">
        <f t="shared" si="359"/>
        <v>196122.14935064936</v>
      </c>
      <c r="M214" s="101">
        <f>IFERROR(J214/$R$39,0)</f>
        <v>9.1989725822830184E-3</v>
      </c>
      <c r="P214" s="46"/>
      <c r="Q214" s="46"/>
      <c r="R214" s="46"/>
    </row>
    <row r="215" spans="2:18" ht="13.5" customHeight="1">
      <c r="B215" s="269"/>
      <c r="C215" s="297"/>
      <c r="D215" s="293"/>
      <c r="E215" s="131">
        <v>2</v>
      </c>
      <c r="F215" s="134" t="s">
        <v>253</v>
      </c>
      <c r="G215" s="32" t="s">
        <v>259</v>
      </c>
      <c r="H215" s="152">
        <v>36826962</v>
      </c>
      <c r="I215" s="28">
        <f t="shared" ref="I215" si="382">IFERROR(H215/H219,"-")</f>
        <v>5.6965139795059856E-2</v>
      </c>
      <c r="J215" s="140">
        <v>291</v>
      </c>
      <c r="K215" s="28">
        <f t="shared" ref="K215" si="383">IFERROR(J215/J219,"-")</f>
        <v>0.12802463704355477</v>
      </c>
      <c r="L215" s="140">
        <f t="shared" si="359"/>
        <v>126553.13402061856</v>
      </c>
      <c r="M215" s="98">
        <f t="shared" ref="M215:M219" si="384">IFERROR(J215/$R$39,0)</f>
        <v>1.7382474165223104E-2</v>
      </c>
      <c r="P215" s="46"/>
      <c r="Q215" s="46"/>
      <c r="R215" s="46"/>
    </row>
    <row r="216" spans="2:18" ht="13.5" customHeight="1">
      <c r="B216" s="269"/>
      <c r="C216" s="297"/>
      <c r="D216" s="293"/>
      <c r="E216" s="131">
        <v>3</v>
      </c>
      <c r="F216" s="134" t="s">
        <v>240</v>
      </c>
      <c r="G216" s="33" t="s">
        <v>246</v>
      </c>
      <c r="H216" s="152">
        <v>53032546</v>
      </c>
      <c r="I216" s="28">
        <f t="shared" ref="I216" si="385">IFERROR(H216/H219,"-")</f>
        <v>8.2032462970416692E-2</v>
      </c>
      <c r="J216" s="140">
        <v>489</v>
      </c>
      <c r="K216" s="28">
        <f t="shared" ref="K216" si="386">IFERROR(J216/J219,"-")</f>
        <v>0.21513418389793224</v>
      </c>
      <c r="L216" s="140">
        <f t="shared" si="359"/>
        <v>108451.01431492843</v>
      </c>
      <c r="M216" s="98">
        <f t="shared" si="384"/>
        <v>2.9209724628158414E-2</v>
      </c>
      <c r="P216" s="46"/>
      <c r="Q216" s="46"/>
      <c r="R216" s="46"/>
    </row>
    <row r="217" spans="2:18" ht="13.5" customHeight="1">
      <c r="B217" s="269"/>
      <c r="C217" s="297"/>
      <c r="D217" s="293"/>
      <c r="E217" s="131">
        <v>4</v>
      </c>
      <c r="F217" s="134" t="s">
        <v>266</v>
      </c>
      <c r="G217" s="33" t="s">
        <v>273</v>
      </c>
      <c r="H217" s="152">
        <v>26306708</v>
      </c>
      <c r="I217" s="28">
        <f t="shared" ref="I217" si="387">IFERROR(H217/H219,"-")</f>
        <v>4.0692069543173816E-2</v>
      </c>
      <c r="J217" s="140">
        <v>266</v>
      </c>
      <c r="K217" s="28">
        <f t="shared" ref="K217" si="388">IFERROR(J217/J219,"-")</f>
        <v>0.11702595688517378</v>
      </c>
      <c r="L217" s="140">
        <f t="shared" si="359"/>
        <v>98897.398496240596</v>
      </c>
      <c r="M217" s="98">
        <f t="shared" si="384"/>
        <v>1.5889134460307031E-2</v>
      </c>
      <c r="P217" s="46"/>
      <c r="Q217" s="46"/>
      <c r="R217" s="46"/>
    </row>
    <row r="218" spans="2:18" ht="13.5" customHeight="1">
      <c r="B218" s="269"/>
      <c r="C218" s="297"/>
      <c r="D218" s="293"/>
      <c r="E218" s="132">
        <v>5</v>
      </c>
      <c r="F218" s="135" t="s">
        <v>252</v>
      </c>
      <c r="G218" s="34" t="s">
        <v>258</v>
      </c>
      <c r="H218" s="153">
        <v>20160984</v>
      </c>
      <c r="I218" s="45">
        <f t="shared" ref="I218" si="389">IFERROR(H218/H219,"-")</f>
        <v>3.1185664241486038E-2</v>
      </c>
      <c r="J218" s="141">
        <v>224</v>
      </c>
      <c r="K218" s="45">
        <f t="shared" ref="K218" si="390">IFERROR(J218/J219,"-")</f>
        <v>9.8548174219093704E-2</v>
      </c>
      <c r="L218" s="141">
        <f t="shared" si="359"/>
        <v>90004.392857142855</v>
      </c>
      <c r="M218" s="99">
        <f t="shared" si="384"/>
        <v>1.3380323756048026E-2</v>
      </c>
      <c r="P218" s="46"/>
      <c r="Q218" s="46"/>
      <c r="R218" s="46"/>
    </row>
    <row r="219" spans="2:18" ht="13.5" customHeight="1">
      <c r="B219" s="270"/>
      <c r="C219" s="298"/>
      <c r="D219" s="294"/>
      <c r="E219" s="143" t="s">
        <v>133</v>
      </c>
      <c r="F219" s="146"/>
      <c r="G219" s="149"/>
      <c r="H219" s="154">
        <v>646482430</v>
      </c>
      <c r="I219" s="29" t="s">
        <v>181</v>
      </c>
      <c r="J219" s="192">
        <v>2273</v>
      </c>
      <c r="K219" s="29" t="s">
        <v>116</v>
      </c>
      <c r="L219" s="142">
        <f t="shared" si="359"/>
        <v>284418.1390233172</v>
      </c>
      <c r="M219" s="100">
        <f t="shared" si="384"/>
        <v>0.13577444597096947</v>
      </c>
      <c r="P219" s="46"/>
      <c r="Q219" s="46"/>
      <c r="R219" s="46"/>
    </row>
    <row r="220" spans="2:18" ht="13.5" customHeight="1">
      <c r="B220" s="295">
        <v>37</v>
      </c>
      <c r="C220" s="296" t="s">
        <v>5</v>
      </c>
      <c r="D220" s="299">
        <f>VLOOKUP(C220,'市区町村別_在宅(医科)'!$C$7:$BO$80,65,0)</f>
        <v>51067</v>
      </c>
      <c r="E220" s="130">
        <v>1</v>
      </c>
      <c r="F220" s="133" t="s">
        <v>254</v>
      </c>
      <c r="G220" s="136" t="s">
        <v>260</v>
      </c>
      <c r="H220" s="215">
        <v>72648822</v>
      </c>
      <c r="I220" s="27">
        <f t="shared" ref="I220" si="391">IFERROR(H220/H225,"-")</f>
        <v>3.7169786689802871E-2</v>
      </c>
      <c r="J220" s="139">
        <v>380</v>
      </c>
      <c r="K220" s="27">
        <f t="shared" ref="K220" si="392">IFERROR(J220/J225,"-")</f>
        <v>5.6522385839654916E-2</v>
      </c>
      <c r="L220" s="139">
        <f t="shared" si="359"/>
        <v>191181.11052631578</v>
      </c>
      <c r="M220" s="101">
        <f>IFERROR(J220/$R$40,0)</f>
        <v>7.4412046918753798E-3</v>
      </c>
      <c r="P220" s="46"/>
      <c r="Q220" s="46"/>
      <c r="R220" s="46"/>
    </row>
    <row r="221" spans="2:18" ht="13.5" customHeight="1">
      <c r="B221" s="269"/>
      <c r="C221" s="297"/>
      <c r="D221" s="293"/>
      <c r="E221" s="131">
        <v>2</v>
      </c>
      <c r="F221" s="134" t="s">
        <v>252</v>
      </c>
      <c r="G221" s="32" t="s">
        <v>258</v>
      </c>
      <c r="H221" s="152">
        <v>80033057</v>
      </c>
      <c r="I221" s="28">
        <f t="shared" ref="I221" si="393">IFERROR(H221/H225,"-")</f>
        <v>4.094783060381673E-2</v>
      </c>
      <c r="J221" s="140">
        <v>676</v>
      </c>
      <c r="K221" s="28">
        <f t="shared" ref="K221" si="394">IFERROR(J221/J225,"-")</f>
        <v>0.10055034954633348</v>
      </c>
      <c r="L221" s="140">
        <f t="shared" si="359"/>
        <v>118392.09615384616</v>
      </c>
      <c r="M221" s="98">
        <f t="shared" ref="M221:M225" si="395">IFERROR(J221/$R$40,0)</f>
        <v>1.3237511504494096E-2</v>
      </c>
      <c r="P221" s="46"/>
      <c r="Q221" s="46"/>
      <c r="R221" s="46"/>
    </row>
    <row r="222" spans="2:18" ht="13.5" customHeight="1">
      <c r="B222" s="269"/>
      <c r="C222" s="297"/>
      <c r="D222" s="293"/>
      <c r="E222" s="131">
        <v>3</v>
      </c>
      <c r="F222" s="134" t="s">
        <v>265</v>
      </c>
      <c r="G222" s="33" t="s">
        <v>272</v>
      </c>
      <c r="H222" s="152">
        <v>1776005</v>
      </c>
      <c r="I222" s="28">
        <f t="shared" ref="I222" si="396">IFERROR(H222/H225,"-")</f>
        <v>9.0866892528585451E-4</v>
      </c>
      <c r="J222" s="140">
        <v>17</v>
      </c>
      <c r="K222" s="28">
        <f t="shared" ref="K222" si="397">IFERROR(J222/J225,"-")</f>
        <v>2.5286330507214043E-3</v>
      </c>
      <c r="L222" s="140">
        <f t="shared" si="359"/>
        <v>104470.88235294117</v>
      </c>
      <c r="M222" s="98">
        <f t="shared" si="395"/>
        <v>3.3289599937337224E-4</v>
      </c>
      <c r="P222" s="46"/>
      <c r="Q222" s="46"/>
      <c r="R222" s="46"/>
    </row>
    <row r="223" spans="2:18" ht="13.5" customHeight="1">
      <c r="B223" s="269"/>
      <c r="C223" s="297"/>
      <c r="D223" s="293"/>
      <c r="E223" s="131">
        <v>4</v>
      </c>
      <c r="F223" s="134" t="s">
        <v>266</v>
      </c>
      <c r="G223" s="33" t="s">
        <v>273</v>
      </c>
      <c r="H223" s="152">
        <v>77063714</v>
      </c>
      <c r="I223" s="28">
        <f t="shared" ref="I223" si="398">IFERROR(H223/H225,"-")</f>
        <v>3.942860643912402E-2</v>
      </c>
      <c r="J223" s="140">
        <v>757</v>
      </c>
      <c r="K223" s="28">
        <f t="shared" ref="K223" si="399">IFERROR(J223/J225,"-")</f>
        <v>0.11259854231741782</v>
      </c>
      <c r="L223" s="140">
        <f t="shared" si="359"/>
        <v>101801.47159841479</v>
      </c>
      <c r="M223" s="98">
        <f t="shared" si="395"/>
        <v>1.4823663030920163E-2</v>
      </c>
      <c r="P223" s="46"/>
      <c r="Q223" s="46"/>
      <c r="R223" s="46"/>
    </row>
    <row r="224" spans="2:18" ht="13.5" customHeight="1">
      <c r="B224" s="269"/>
      <c r="C224" s="297"/>
      <c r="D224" s="293"/>
      <c r="E224" s="132">
        <v>5</v>
      </c>
      <c r="F224" s="135" t="s">
        <v>253</v>
      </c>
      <c r="G224" s="34" t="s">
        <v>259</v>
      </c>
      <c r="H224" s="153">
        <v>99736289</v>
      </c>
      <c r="I224" s="45">
        <f t="shared" ref="I224" si="400">IFERROR(H224/H225,"-")</f>
        <v>5.1028722631765895E-2</v>
      </c>
      <c r="J224" s="141">
        <v>1001</v>
      </c>
      <c r="K224" s="45">
        <f t="shared" ref="K224" si="401">IFERROR(J224/J225,"-")</f>
        <v>0.14889186375130151</v>
      </c>
      <c r="L224" s="141">
        <f t="shared" si="359"/>
        <v>99636.652347652343</v>
      </c>
      <c r="M224" s="99">
        <f t="shared" si="395"/>
        <v>1.9601699727808564E-2</v>
      </c>
      <c r="P224" s="46"/>
      <c r="Q224" s="46"/>
      <c r="R224" s="46"/>
    </row>
    <row r="225" spans="2:18" ht="13.5" customHeight="1">
      <c r="B225" s="270"/>
      <c r="C225" s="298"/>
      <c r="D225" s="294"/>
      <c r="E225" s="143" t="s">
        <v>133</v>
      </c>
      <c r="F225" s="146"/>
      <c r="G225" s="149"/>
      <c r="H225" s="154">
        <v>1954512750</v>
      </c>
      <c r="I225" s="29" t="s">
        <v>181</v>
      </c>
      <c r="J225" s="192">
        <v>6723</v>
      </c>
      <c r="K225" s="29" t="s">
        <v>116</v>
      </c>
      <c r="L225" s="142">
        <f t="shared" si="359"/>
        <v>290720.32574743417</v>
      </c>
      <c r="M225" s="100">
        <f t="shared" si="395"/>
        <v>0.13165057669336361</v>
      </c>
      <c r="P225" s="46"/>
      <c r="Q225" s="46"/>
      <c r="R225" s="46"/>
    </row>
    <row r="226" spans="2:18" ht="13.5" customHeight="1">
      <c r="B226" s="295">
        <v>38</v>
      </c>
      <c r="C226" s="296" t="s">
        <v>47</v>
      </c>
      <c r="D226" s="299">
        <f>VLOOKUP(C226,'市区町村別_在宅(医科)'!$C$7:$BO$80,65,0)</f>
        <v>10794</v>
      </c>
      <c r="E226" s="130">
        <v>1</v>
      </c>
      <c r="F226" s="133" t="s">
        <v>279</v>
      </c>
      <c r="G226" s="136" t="s">
        <v>299</v>
      </c>
      <c r="H226" s="215">
        <v>2430337</v>
      </c>
      <c r="I226" s="27">
        <f t="shared" ref="I226" si="402">IFERROR(H226/H231,"-")</f>
        <v>7.5418309541535463E-3</v>
      </c>
      <c r="J226" s="139">
        <v>3</v>
      </c>
      <c r="K226" s="27">
        <f t="shared" ref="K226" si="403">IFERROR(J226/J231,"-")</f>
        <v>2.7347310847766638E-3</v>
      </c>
      <c r="L226" s="139">
        <f t="shared" si="359"/>
        <v>810112.33333333337</v>
      </c>
      <c r="M226" s="101">
        <f>IFERROR(J226/$R$41,0)</f>
        <v>2.7793218454697053E-4</v>
      </c>
      <c r="P226" s="46"/>
      <c r="Q226" s="46"/>
      <c r="R226" s="46"/>
    </row>
    <row r="227" spans="2:18" ht="13.5" customHeight="1">
      <c r="B227" s="269"/>
      <c r="C227" s="297"/>
      <c r="D227" s="293"/>
      <c r="E227" s="131">
        <v>2</v>
      </c>
      <c r="F227" s="134" t="s">
        <v>254</v>
      </c>
      <c r="G227" s="32" t="s">
        <v>260</v>
      </c>
      <c r="H227" s="152">
        <v>17478579</v>
      </c>
      <c r="I227" s="28">
        <f t="shared" ref="I227" si="404">IFERROR(H227/H231,"-")</f>
        <v>5.4239592343291544E-2</v>
      </c>
      <c r="J227" s="140">
        <v>56</v>
      </c>
      <c r="K227" s="28">
        <f t="shared" ref="K227" si="405">IFERROR(J227/J231,"-")</f>
        <v>5.1048313582497722E-2</v>
      </c>
      <c r="L227" s="140">
        <f t="shared" si="359"/>
        <v>312117.48214285716</v>
      </c>
      <c r="M227" s="98">
        <f t="shared" ref="M227:M231" si="406">IFERROR(J227/$R$41,0)</f>
        <v>5.1880674448767832E-3</v>
      </c>
      <c r="P227" s="46"/>
      <c r="Q227" s="46"/>
      <c r="R227" s="46"/>
    </row>
    <row r="228" spans="2:18" ht="24">
      <c r="B228" s="269"/>
      <c r="C228" s="297"/>
      <c r="D228" s="293"/>
      <c r="E228" s="131">
        <v>3</v>
      </c>
      <c r="F228" s="134" t="s">
        <v>285</v>
      </c>
      <c r="G228" s="33" t="s">
        <v>305</v>
      </c>
      <c r="H228" s="152">
        <v>1201505</v>
      </c>
      <c r="I228" s="28">
        <f t="shared" ref="I228" si="407">IFERROR(H228/H231,"-")</f>
        <v>3.7285148522901378E-3</v>
      </c>
      <c r="J228" s="140">
        <v>7</v>
      </c>
      <c r="K228" s="28">
        <f t="shared" ref="K228" si="408">IFERROR(J228/J231,"-")</f>
        <v>6.3810391978122152E-3</v>
      </c>
      <c r="L228" s="140">
        <f t="shared" si="359"/>
        <v>171643.57142857142</v>
      </c>
      <c r="M228" s="98">
        <f t="shared" si="406"/>
        <v>6.485084306095979E-4</v>
      </c>
      <c r="P228" s="46"/>
      <c r="Q228" s="46"/>
      <c r="R228" s="46"/>
    </row>
    <row r="229" spans="2:18" ht="13.5" customHeight="1">
      <c r="B229" s="269"/>
      <c r="C229" s="297"/>
      <c r="D229" s="293"/>
      <c r="E229" s="131">
        <v>4</v>
      </c>
      <c r="F229" s="134" t="s">
        <v>270</v>
      </c>
      <c r="G229" s="33" t="s">
        <v>277</v>
      </c>
      <c r="H229" s="152">
        <v>6919965</v>
      </c>
      <c r="I229" s="28">
        <f t="shared" ref="I229" si="409">IFERROR(H229/H231,"-")</f>
        <v>2.1474061514373994E-2</v>
      </c>
      <c r="J229" s="140">
        <v>50</v>
      </c>
      <c r="K229" s="28">
        <f t="shared" ref="K229" si="410">IFERROR(J229/J231,"-")</f>
        <v>4.5578851412944391E-2</v>
      </c>
      <c r="L229" s="140">
        <f t="shared" si="359"/>
        <v>138399.29999999999</v>
      </c>
      <c r="M229" s="98">
        <f t="shared" si="406"/>
        <v>4.6322030757828423E-3</v>
      </c>
      <c r="P229" s="46"/>
      <c r="Q229" s="46"/>
      <c r="R229" s="46"/>
    </row>
    <row r="230" spans="2:18" ht="13.5" customHeight="1">
      <c r="B230" s="269"/>
      <c r="C230" s="297"/>
      <c r="D230" s="293"/>
      <c r="E230" s="132">
        <v>5</v>
      </c>
      <c r="F230" s="135" t="s">
        <v>253</v>
      </c>
      <c r="G230" s="34" t="s">
        <v>259</v>
      </c>
      <c r="H230" s="153">
        <v>19785789</v>
      </c>
      <c r="I230" s="45">
        <f t="shared" ref="I230" si="411">IFERROR(H230/H231,"-")</f>
        <v>6.1399335126178282E-2</v>
      </c>
      <c r="J230" s="141">
        <v>151</v>
      </c>
      <c r="K230" s="45">
        <f t="shared" ref="K230" si="412">IFERROR(J230/J231,"-")</f>
        <v>0.13764813126709208</v>
      </c>
      <c r="L230" s="141">
        <f t="shared" si="359"/>
        <v>131031.71523178808</v>
      </c>
      <c r="M230" s="99">
        <f t="shared" si="406"/>
        <v>1.3989253288864184E-2</v>
      </c>
      <c r="P230" s="46"/>
      <c r="Q230" s="46"/>
      <c r="R230" s="46"/>
    </row>
    <row r="231" spans="2:18" ht="13.5" customHeight="1">
      <c r="B231" s="270"/>
      <c r="C231" s="298"/>
      <c r="D231" s="294"/>
      <c r="E231" s="143" t="s">
        <v>133</v>
      </c>
      <c r="F231" s="146"/>
      <c r="G231" s="149"/>
      <c r="H231" s="154">
        <v>322247610</v>
      </c>
      <c r="I231" s="29" t="s">
        <v>181</v>
      </c>
      <c r="J231" s="192">
        <v>1097</v>
      </c>
      <c r="K231" s="29" t="s">
        <v>116</v>
      </c>
      <c r="L231" s="142">
        <f t="shared" si="359"/>
        <v>293753.51868732908</v>
      </c>
      <c r="M231" s="100">
        <f t="shared" si="406"/>
        <v>0.10163053548267556</v>
      </c>
      <c r="P231" s="46"/>
      <c r="Q231" s="46"/>
      <c r="R231" s="46"/>
    </row>
    <row r="232" spans="2:18" ht="13.5" customHeight="1">
      <c r="B232" s="295">
        <v>39</v>
      </c>
      <c r="C232" s="296" t="s">
        <v>10</v>
      </c>
      <c r="D232" s="299">
        <f>VLOOKUP(C232,'市区町村別_在宅(医科)'!$C$7:$BO$80,65,0)</f>
        <v>60444</v>
      </c>
      <c r="E232" s="130">
        <v>1</v>
      </c>
      <c r="F232" s="133" t="s">
        <v>254</v>
      </c>
      <c r="G232" s="136" t="s">
        <v>260</v>
      </c>
      <c r="H232" s="215">
        <v>66482592</v>
      </c>
      <c r="I232" s="27">
        <f t="shared" ref="I232" si="413">IFERROR(H232/H237,"-")</f>
        <v>3.4388979353574878E-2</v>
      </c>
      <c r="J232" s="139">
        <v>356</v>
      </c>
      <c r="K232" s="27">
        <f t="shared" ref="K232" si="414">IFERROR(J232/J237,"-")</f>
        <v>5.6001258455246186E-2</v>
      </c>
      <c r="L232" s="139">
        <f t="shared" si="359"/>
        <v>186748.85393258426</v>
      </c>
      <c r="M232" s="101">
        <f>IFERROR(J232/$R$42,0)</f>
        <v>5.8897491893322744E-3</v>
      </c>
      <c r="P232" s="46"/>
      <c r="Q232" s="46"/>
      <c r="R232" s="46"/>
    </row>
    <row r="233" spans="2:18" ht="13.5" customHeight="1">
      <c r="B233" s="269"/>
      <c r="C233" s="297"/>
      <c r="D233" s="293"/>
      <c r="E233" s="131">
        <v>2</v>
      </c>
      <c r="F233" s="134" t="s">
        <v>252</v>
      </c>
      <c r="G233" s="32" t="s">
        <v>258</v>
      </c>
      <c r="H233" s="152">
        <v>96559712</v>
      </c>
      <c r="I233" s="28">
        <f t="shared" ref="I233" si="415">IFERROR(H233/H237,"-")</f>
        <v>4.9946758128129792E-2</v>
      </c>
      <c r="J233" s="140">
        <v>556</v>
      </c>
      <c r="K233" s="28">
        <f t="shared" ref="K233" si="416">IFERROR(J233/J237,"-")</f>
        <v>8.7462639609878878E-2</v>
      </c>
      <c r="L233" s="140">
        <f t="shared" si="359"/>
        <v>173668.54676258992</v>
      </c>
      <c r="M233" s="98">
        <f t="shared" ref="M233:M237" si="417">IFERROR(J233/$R$42,0)</f>
        <v>9.1985970485077093E-3</v>
      </c>
      <c r="P233" s="46"/>
      <c r="Q233" s="46"/>
      <c r="R233" s="46"/>
    </row>
    <row r="234" spans="2:18" ht="13.5" customHeight="1">
      <c r="B234" s="269"/>
      <c r="C234" s="297"/>
      <c r="D234" s="293"/>
      <c r="E234" s="131">
        <v>3</v>
      </c>
      <c r="F234" s="134" t="s">
        <v>266</v>
      </c>
      <c r="G234" s="33" t="s">
        <v>273</v>
      </c>
      <c r="H234" s="152">
        <v>81841934</v>
      </c>
      <c r="I234" s="28">
        <f t="shared" ref="I234" si="418">IFERROR(H234/H237,"-")</f>
        <v>4.2333797373343057E-2</v>
      </c>
      <c r="J234" s="140">
        <v>698</v>
      </c>
      <c r="K234" s="28">
        <f t="shared" ref="K234" si="419">IFERROR(J234/J237,"-")</f>
        <v>0.10980022022966808</v>
      </c>
      <c r="L234" s="140">
        <f t="shared" si="359"/>
        <v>117252.05444126074</v>
      </c>
      <c r="M234" s="98">
        <f t="shared" si="417"/>
        <v>1.1547879028522268E-2</v>
      </c>
      <c r="P234" s="46"/>
      <c r="Q234" s="46"/>
      <c r="R234" s="46"/>
    </row>
    <row r="235" spans="2:18" ht="13.5" customHeight="1">
      <c r="B235" s="269"/>
      <c r="C235" s="297"/>
      <c r="D235" s="293"/>
      <c r="E235" s="131">
        <v>4</v>
      </c>
      <c r="F235" s="134" t="s">
        <v>253</v>
      </c>
      <c r="G235" s="33" t="s">
        <v>259</v>
      </c>
      <c r="H235" s="152">
        <v>82050375</v>
      </c>
      <c r="I235" s="28">
        <f t="shared" ref="I235" si="420">IFERROR(H235/H237,"-")</f>
        <v>4.2441616172667826E-2</v>
      </c>
      <c r="J235" s="140">
        <v>729</v>
      </c>
      <c r="K235" s="28">
        <f t="shared" ref="K235" si="421">IFERROR(J235/J237,"-")</f>
        <v>0.11467673430863615</v>
      </c>
      <c r="L235" s="140">
        <f t="shared" si="359"/>
        <v>112551.95473251029</v>
      </c>
      <c r="M235" s="98">
        <f t="shared" si="417"/>
        <v>1.2060750446694461E-2</v>
      </c>
      <c r="P235" s="46"/>
      <c r="Q235" s="46"/>
      <c r="R235" s="46"/>
    </row>
    <row r="236" spans="2:18" ht="13.5" customHeight="1">
      <c r="B236" s="269"/>
      <c r="C236" s="297"/>
      <c r="D236" s="293"/>
      <c r="E236" s="132">
        <v>5</v>
      </c>
      <c r="F236" s="135" t="s">
        <v>293</v>
      </c>
      <c r="G236" s="34" t="s">
        <v>313</v>
      </c>
      <c r="H236" s="153">
        <v>44550306</v>
      </c>
      <c r="I236" s="45">
        <f t="shared" ref="I236" si="422">IFERROR(H236/H237,"-")</f>
        <v>2.3044221158366435E-2</v>
      </c>
      <c r="J236" s="141">
        <v>422</v>
      </c>
      <c r="K236" s="45">
        <f t="shared" ref="K236" si="423">IFERROR(J236/J237,"-")</f>
        <v>6.6383514236274976E-2</v>
      </c>
      <c r="L236" s="141">
        <f t="shared" si="359"/>
        <v>105569.44549763034</v>
      </c>
      <c r="M236" s="99">
        <f t="shared" si="417"/>
        <v>6.9816689828601682E-3</v>
      </c>
      <c r="P236" s="46"/>
      <c r="Q236" s="46"/>
      <c r="R236" s="46"/>
    </row>
    <row r="237" spans="2:18" ht="13.5" customHeight="1">
      <c r="B237" s="270"/>
      <c r="C237" s="298"/>
      <c r="D237" s="294"/>
      <c r="E237" s="143" t="s">
        <v>133</v>
      </c>
      <c r="F237" s="146"/>
      <c r="G237" s="149"/>
      <c r="H237" s="154">
        <v>1933252840</v>
      </c>
      <c r="I237" s="29" t="s">
        <v>181</v>
      </c>
      <c r="J237" s="192">
        <v>6357</v>
      </c>
      <c r="K237" s="29" t="s">
        <v>116</v>
      </c>
      <c r="L237" s="142">
        <f t="shared" si="359"/>
        <v>304114.02233758062</v>
      </c>
      <c r="M237" s="100">
        <f t="shared" si="417"/>
        <v>0.1051717292038912</v>
      </c>
      <c r="P237" s="46"/>
      <c r="Q237" s="46"/>
      <c r="R237" s="46"/>
    </row>
    <row r="238" spans="2:18" ht="24">
      <c r="B238" s="295">
        <v>40</v>
      </c>
      <c r="C238" s="296" t="s">
        <v>48</v>
      </c>
      <c r="D238" s="299">
        <f>VLOOKUP(C238,'市区町村別_在宅(医科)'!$C$7:$BO$80,65,0)</f>
        <v>13161</v>
      </c>
      <c r="E238" s="130">
        <v>1</v>
      </c>
      <c r="F238" s="133" t="s">
        <v>285</v>
      </c>
      <c r="G238" s="136" t="s">
        <v>305</v>
      </c>
      <c r="H238" s="215">
        <v>1855816</v>
      </c>
      <c r="I238" s="27">
        <f t="shared" ref="I238" si="424">IFERROR(H238/H243,"-")</f>
        <v>5.3255942328197256E-3</v>
      </c>
      <c r="J238" s="139">
        <v>9</v>
      </c>
      <c r="K238" s="27">
        <f t="shared" ref="K238" si="425">IFERROR(J238/J243,"-")</f>
        <v>6.987577639751553E-3</v>
      </c>
      <c r="L238" s="139">
        <f t="shared" si="359"/>
        <v>206201.77777777778</v>
      </c>
      <c r="M238" s="101">
        <f>IFERROR(J238/$R$43,0)</f>
        <v>6.8383861408707544E-4</v>
      </c>
      <c r="P238" s="46"/>
      <c r="Q238" s="46"/>
      <c r="R238" s="46"/>
    </row>
    <row r="239" spans="2:18" ht="24">
      <c r="B239" s="269"/>
      <c r="C239" s="297"/>
      <c r="D239" s="293"/>
      <c r="E239" s="131">
        <v>2</v>
      </c>
      <c r="F239" s="134" t="s">
        <v>267</v>
      </c>
      <c r="G239" s="32" t="s">
        <v>274</v>
      </c>
      <c r="H239" s="152">
        <v>8870851</v>
      </c>
      <c r="I239" s="28">
        <f t="shared" ref="I239" si="426">IFERROR(H239/H243,"-")</f>
        <v>2.5456485409007735E-2</v>
      </c>
      <c r="J239" s="140">
        <v>47</v>
      </c>
      <c r="K239" s="28">
        <f t="shared" ref="K239" si="427">IFERROR(J239/J243,"-")</f>
        <v>3.6490683229813664E-2</v>
      </c>
      <c r="L239" s="140">
        <f t="shared" si="359"/>
        <v>188741.51063829788</v>
      </c>
      <c r="M239" s="98">
        <f t="shared" ref="M239:M243" si="428">IFERROR(J239/$R$43,0)</f>
        <v>3.571157206899172E-3</v>
      </c>
      <c r="P239" s="46"/>
      <c r="Q239" s="46"/>
      <c r="R239" s="46"/>
    </row>
    <row r="240" spans="2:18" ht="13.5" customHeight="1">
      <c r="B240" s="269"/>
      <c r="C240" s="297"/>
      <c r="D240" s="293"/>
      <c r="E240" s="131">
        <v>3</v>
      </c>
      <c r="F240" s="134" t="s">
        <v>252</v>
      </c>
      <c r="G240" s="33" t="s">
        <v>258</v>
      </c>
      <c r="H240" s="152">
        <v>30891730</v>
      </c>
      <c r="I240" s="28">
        <f t="shared" ref="I240" si="429">IFERROR(H240/H243,"-")</f>
        <v>8.8649316058178246E-2</v>
      </c>
      <c r="J240" s="140">
        <v>170</v>
      </c>
      <c r="K240" s="28">
        <f t="shared" ref="K240" si="430">IFERROR(J240/J243,"-")</f>
        <v>0.13198757763975155</v>
      </c>
      <c r="L240" s="140">
        <f t="shared" si="359"/>
        <v>181716.0588235294</v>
      </c>
      <c r="M240" s="98">
        <f t="shared" si="428"/>
        <v>1.2916951599422537E-2</v>
      </c>
      <c r="P240" s="46"/>
      <c r="Q240" s="46"/>
      <c r="R240" s="46"/>
    </row>
    <row r="241" spans="2:18" ht="13.5" customHeight="1">
      <c r="B241" s="269"/>
      <c r="C241" s="297"/>
      <c r="D241" s="293"/>
      <c r="E241" s="131">
        <v>4</v>
      </c>
      <c r="F241" s="134" t="s">
        <v>254</v>
      </c>
      <c r="G241" s="33" t="s">
        <v>260</v>
      </c>
      <c r="H241" s="152">
        <v>8457930</v>
      </c>
      <c r="I241" s="28">
        <f t="shared" ref="I241" si="431">IFERROR(H241/H243,"-")</f>
        <v>2.4271535125030146E-2</v>
      </c>
      <c r="J241" s="140">
        <v>51</v>
      </c>
      <c r="K241" s="28">
        <f t="shared" ref="K241" si="432">IFERROR(J241/J243,"-")</f>
        <v>3.9596273291925464E-2</v>
      </c>
      <c r="L241" s="140">
        <f t="shared" si="359"/>
        <v>165841.76470588235</v>
      </c>
      <c r="M241" s="98">
        <f t="shared" si="428"/>
        <v>3.8750854798267607E-3</v>
      </c>
      <c r="P241" s="46"/>
      <c r="Q241" s="46"/>
      <c r="R241" s="46"/>
    </row>
    <row r="242" spans="2:18" ht="13.5" customHeight="1">
      <c r="B242" s="269"/>
      <c r="C242" s="297"/>
      <c r="D242" s="293"/>
      <c r="E242" s="132">
        <v>5</v>
      </c>
      <c r="F242" s="135" t="s">
        <v>270</v>
      </c>
      <c r="G242" s="34" t="s">
        <v>277</v>
      </c>
      <c r="H242" s="153">
        <v>4844590</v>
      </c>
      <c r="I242" s="45">
        <f t="shared" ref="I242" si="433">IFERROR(H242/H243,"-")</f>
        <v>1.390241304330608E-2</v>
      </c>
      <c r="J242" s="141">
        <v>38</v>
      </c>
      <c r="K242" s="45">
        <f t="shared" ref="K242" si="434">IFERROR(J242/J243,"-")</f>
        <v>2.9503105590062112E-2</v>
      </c>
      <c r="L242" s="141">
        <f t="shared" si="359"/>
        <v>127489.21052631579</v>
      </c>
      <c r="M242" s="99">
        <f t="shared" si="428"/>
        <v>2.8873185928120965E-3</v>
      </c>
      <c r="P242" s="46"/>
      <c r="Q242" s="46"/>
      <c r="R242" s="46"/>
    </row>
    <row r="243" spans="2:18" ht="13.5" customHeight="1">
      <c r="B243" s="270"/>
      <c r="C243" s="298"/>
      <c r="D243" s="294"/>
      <c r="E243" s="143" t="s">
        <v>133</v>
      </c>
      <c r="F243" s="146"/>
      <c r="G243" s="149"/>
      <c r="H243" s="154">
        <v>348471160</v>
      </c>
      <c r="I243" s="29" t="s">
        <v>181</v>
      </c>
      <c r="J243" s="192">
        <v>1288</v>
      </c>
      <c r="K243" s="29" t="s">
        <v>116</v>
      </c>
      <c r="L243" s="142">
        <f t="shared" si="359"/>
        <v>270552.14285714284</v>
      </c>
      <c r="M243" s="100">
        <f t="shared" si="428"/>
        <v>9.7864903882683693E-2</v>
      </c>
      <c r="P243" s="46"/>
      <c r="Q243" s="46"/>
      <c r="R243" s="46"/>
    </row>
    <row r="244" spans="2:18" ht="13.5" customHeight="1">
      <c r="B244" s="295">
        <v>41</v>
      </c>
      <c r="C244" s="296" t="s">
        <v>15</v>
      </c>
      <c r="D244" s="299">
        <f>VLOOKUP(C244,'市区町村別_在宅(医科)'!$C$7:$BO$80,65,0)</f>
        <v>24206</v>
      </c>
      <c r="E244" s="130">
        <v>1</v>
      </c>
      <c r="F244" s="133" t="s">
        <v>271</v>
      </c>
      <c r="G244" s="136" t="s">
        <v>278</v>
      </c>
      <c r="H244" s="215">
        <v>8125672</v>
      </c>
      <c r="I244" s="27">
        <f t="shared" ref="I244" si="435">IFERROR(H244/H249,"-")</f>
        <v>9.5231966294727025E-3</v>
      </c>
      <c r="J244" s="139">
        <v>33</v>
      </c>
      <c r="K244" s="27">
        <f t="shared" ref="K244" si="436">IFERROR(J244/J249,"-")</f>
        <v>1.1167512690355329E-2</v>
      </c>
      <c r="L244" s="139">
        <f t="shared" si="359"/>
        <v>246232.48484848486</v>
      </c>
      <c r="M244" s="101">
        <f>IFERROR(J244/$R$44,0)</f>
        <v>1.3632983557795588E-3</v>
      </c>
      <c r="P244" s="46"/>
      <c r="Q244" s="46"/>
      <c r="R244" s="46"/>
    </row>
    <row r="245" spans="2:18" ht="13.5" customHeight="1">
      <c r="B245" s="269"/>
      <c r="C245" s="297"/>
      <c r="D245" s="293"/>
      <c r="E245" s="131">
        <v>2</v>
      </c>
      <c r="F245" s="134" t="s">
        <v>254</v>
      </c>
      <c r="G245" s="32" t="s">
        <v>260</v>
      </c>
      <c r="H245" s="152">
        <v>25930226</v>
      </c>
      <c r="I245" s="28">
        <f t="shared" ref="I245" si="437">IFERROR(H245/H249,"-")</f>
        <v>3.0389934622596808E-2</v>
      </c>
      <c r="J245" s="140">
        <v>158</v>
      </c>
      <c r="K245" s="28">
        <f t="shared" ref="K245" si="438">IFERROR(J245/J249,"-")</f>
        <v>5.3468697123519461E-2</v>
      </c>
      <c r="L245" s="140">
        <f t="shared" si="359"/>
        <v>164115.35443037975</v>
      </c>
      <c r="M245" s="98">
        <f t="shared" ref="M245:M249" si="439">IFERROR(J245/$R$44,0)</f>
        <v>6.5273072791869786E-3</v>
      </c>
      <c r="P245" s="46"/>
      <c r="Q245" s="46"/>
      <c r="R245" s="46"/>
    </row>
    <row r="246" spans="2:18" ht="13.5" customHeight="1">
      <c r="B246" s="269"/>
      <c r="C246" s="297"/>
      <c r="D246" s="293"/>
      <c r="E246" s="131">
        <v>3</v>
      </c>
      <c r="F246" s="134" t="s">
        <v>265</v>
      </c>
      <c r="G246" s="33" t="s">
        <v>272</v>
      </c>
      <c r="H246" s="152">
        <v>1459299</v>
      </c>
      <c r="I246" s="28">
        <f t="shared" ref="I246" si="440">IFERROR(H246/H249,"-")</f>
        <v>1.7102820933693713E-3</v>
      </c>
      <c r="J246" s="140">
        <v>13</v>
      </c>
      <c r="K246" s="28">
        <f t="shared" ref="K246" si="441">IFERROR(J246/J249,"-")</f>
        <v>4.3993231810490691E-3</v>
      </c>
      <c r="L246" s="140">
        <f t="shared" si="359"/>
        <v>112253.76923076923</v>
      </c>
      <c r="M246" s="98">
        <f t="shared" si="439"/>
        <v>5.3705692803437163E-4</v>
      </c>
      <c r="P246" s="46"/>
      <c r="Q246" s="46"/>
      <c r="R246" s="46"/>
    </row>
    <row r="247" spans="2:18" ht="13.5" customHeight="1">
      <c r="B247" s="269"/>
      <c r="C247" s="297"/>
      <c r="D247" s="293"/>
      <c r="E247" s="131">
        <v>4</v>
      </c>
      <c r="F247" s="134" t="s">
        <v>252</v>
      </c>
      <c r="G247" s="33" t="s">
        <v>258</v>
      </c>
      <c r="H247" s="152">
        <v>35467758</v>
      </c>
      <c r="I247" s="28">
        <f t="shared" ref="I247" si="442">IFERROR(H247/H249,"-")</f>
        <v>4.1567815368446268E-2</v>
      </c>
      <c r="J247" s="140">
        <v>318</v>
      </c>
      <c r="K247" s="28">
        <f t="shared" ref="K247" si="443">IFERROR(J247/J249,"-")</f>
        <v>0.10761421319796954</v>
      </c>
      <c r="L247" s="140">
        <f t="shared" si="359"/>
        <v>111533.83018867925</v>
      </c>
      <c r="M247" s="98">
        <f t="shared" si="439"/>
        <v>1.3137238701148475E-2</v>
      </c>
      <c r="P247" s="46"/>
      <c r="Q247" s="46"/>
      <c r="R247" s="46"/>
    </row>
    <row r="248" spans="2:18" ht="13.5" customHeight="1">
      <c r="B248" s="269"/>
      <c r="C248" s="297"/>
      <c r="D248" s="293"/>
      <c r="E248" s="132">
        <v>5</v>
      </c>
      <c r="F248" s="135" t="s">
        <v>253</v>
      </c>
      <c r="G248" s="34" t="s">
        <v>259</v>
      </c>
      <c r="H248" s="153">
        <v>39753231</v>
      </c>
      <c r="I248" s="45">
        <f t="shared" ref="I248" si="444">IFERROR(H248/H249,"-")</f>
        <v>4.6590341755100351E-2</v>
      </c>
      <c r="J248" s="141">
        <v>367</v>
      </c>
      <c r="K248" s="45">
        <f t="shared" ref="K248" si="445">IFERROR(J248/J249,"-")</f>
        <v>0.12419627749576988</v>
      </c>
      <c r="L248" s="141">
        <f t="shared" si="359"/>
        <v>108319.43051771117</v>
      </c>
      <c r="M248" s="99">
        <f t="shared" si="439"/>
        <v>1.5161530199124184E-2</v>
      </c>
      <c r="P248" s="46"/>
      <c r="Q248" s="46"/>
      <c r="R248" s="46"/>
    </row>
    <row r="249" spans="2:18" ht="13.5" customHeight="1">
      <c r="B249" s="270"/>
      <c r="C249" s="298"/>
      <c r="D249" s="294"/>
      <c r="E249" s="143" t="s">
        <v>133</v>
      </c>
      <c r="F249" s="146"/>
      <c r="G249" s="149"/>
      <c r="H249" s="154">
        <v>853250470</v>
      </c>
      <c r="I249" s="29" t="s">
        <v>181</v>
      </c>
      <c r="J249" s="192">
        <v>2955</v>
      </c>
      <c r="K249" s="29" t="s">
        <v>116</v>
      </c>
      <c r="L249" s="142">
        <f t="shared" si="359"/>
        <v>288748.04399323178</v>
      </c>
      <c r="M249" s="100">
        <f t="shared" si="439"/>
        <v>0.1220771709493514</v>
      </c>
      <c r="P249" s="46"/>
      <c r="Q249" s="46"/>
      <c r="R249" s="46"/>
    </row>
    <row r="250" spans="2:18" ht="13.5" customHeight="1">
      <c r="B250" s="295">
        <v>42</v>
      </c>
      <c r="C250" s="296" t="s">
        <v>16</v>
      </c>
      <c r="D250" s="299">
        <f>VLOOKUP(C250,'市区町村別_在宅(医科)'!$C$7:$BO$80,65,0)</f>
        <v>63271</v>
      </c>
      <c r="E250" s="130">
        <v>1</v>
      </c>
      <c r="F250" s="133" t="s">
        <v>265</v>
      </c>
      <c r="G250" s="136" t="s">
        <v>272</v>
      </c>
      <c r="H250" s="215">
        <v>8787930</v>
      </c>
      <c r="I250" s="27">
        <f t="shared" ref="I250" si="446">IFERROR(H250/H255,"-")</f>
        <v>4.9929653058303674E-3</v>
      </c>
      <c r="J250" s="139">
        <v>22</v>
      </c>
      <c r="K250" s="27">
        <f t="shared" ref="K250" si="447">IFERROR(J250/J255,"-")</f>
        <v>3.2777115613825984E-3</v>
      </c>
      <c r="L250" s="139">
        <f t="shared" si="359"/>
        <v>399451.36363636365</v>
      </c>
      <c r="M250" s="101">
        <f>IFERROR(J250/$R$45,0)</f>
        <v>3.4771064152613364E-4</v>
      </c>
      <c r="P250" s="46"/>
      <c r="Q250" s="46"/>
      <c r="R250" s="46"/>
    </row>
    <row r="251" spans="2:18" ht="13.5" customHeight="1">
      <c r="B251" s="269"/>
      <c r="C251" s="297"/>
      <c r="D251" s="293"/>
      <c r="E251" s="131">
        <v>2</v>
      </c>
      <c r="F251" s="134" t="s">
        <v>254</v>
      </c>
      <c r="G251" s="32" t="s">
        <v>260</v>
      </c>
      <c r="H251" s="152">
        <v>58838938</v>
      </c>
      <c r="I251" s="28">
        <f t="shared" ref="I251" si="448">IFERROR(H251/H255,"-")</f>
        <v>3.3430031425592151E-2</v>
      </c>
      <c r="J251" s="140">
        <v>445</v>
      </c>
      <c r="K251" s="28">
        <f t="shared" ref="K251" si="449">IFERROR(J251/J255,"-")</f>
        <v>6.6299165673420743E-2</v>
      </c>
      <c r="L251" s="140">
        <f t="shared" si="359"/>
        <v>132222.33258426966</v>
      </c>
      <c r="M251" s="98">
        <f t="shared" ref="M251:M255" si="450">IFERROR(J251/$R$45,0)</f>
        <v>7.0332379763240662E-3</v>
      </c>
      <c r="P251" s="46"/>
      <c r="Q251" s="46"/>
      <c r="R251" s="46"/>
    </row>
    <row r="252" spans="2:18" ht="13.5" customHeight="1">
      <c r="B252" s="269"/>
      <c r="C252" s="297"/>
      <c r="D252" s="293"/>
      <c r="E252" s="131">
        <v>3</v>
      </c>
      <c r="F252" s="134" t="s">
        <v>266</v>
      </c>
      <c r="G252" s="33" t="s">
        <v>273</v>
      </c>
      <c r="H252" s="152">
        <v>81002086</v>
      </c>
      <c r="I252" s="28">
        <f t="shared" ref="I252" si="451">IFERROR(H252/H255,"-")</f>
        <v>4.6022283415763178E-2</v>
      </c>
      <c r="J252" s="140">
        <v>770</v>
      </c>
      <c r="K252" s="28">
        <f t="shared" ref="K252" si="452">IFERROR(J252/J255,"-")</f>
        <v>0.11471990464839094</v>
      </c>
      <c r="L252" s="140">
        <f t="shared" si="359"/>
        <v>105197.51428571429</v>
      </c>
      <c r="M252" s="98">
        <f t="shared" si="450"/>
        <v>1.2169872453414677E-2</v>
      </c>
      <c r="P252" s="46"/>
      <c r="Q252" s="46"/>
      <c r="R252" s="46"/>
    </row>
    <row r="253" spans="2:18" ht="13.5" customHeight="1">
      <c r="B253" s="269"/>
      <c r="C253" s="297"/>
      <c r="D253" s="293"/>
      <c r="E253" s="131">
        <v>4</v>
      </c>
      <c r="F253" s="134" t="s">
        <v>253</v>
      </c>
      <c r="G253" s="33" t="s">
        <v>259</v>
      </c>
      <c r="H253" s="152">
        <v>81289735</v>
      </c>
      <c r="I253" s="28">
        <f t="shared" ref="I253" si="453">IFERROR(H253/H255,"-")</f>
        <v>4.6185714562490203E-2</v>
      </c>
      <c r="J253" s="140">
        <v>820</v>
      </c>
      <c r="K253" s="28">
        <f t="shared" ref="K253" si="454">IFERROR(J253/J255,"-")</f>
        <v>0.12216924910607867</v>
      </c>
      <c r="L253" s="140">
        <f t="shared" si="359"/>
        <v>99133.823170731703</v>
      </c>
      <c r="M253" s="98">
        <f t="shared" si="450"/>
        <v>1.2960123911428617E-2</v>
      </c>
      <c r="P253" s="46"/>
      <c r="Q253" s="46"/>
      <c r="R253" s="46"/>
    </row>
    <row r="254" spans="2:18" ht="24">
      <c r="B254" s="269"/>
      <c r="C254" s="297"/>
      <c r="D254" s="293"/>
      <c r="E254" s="132">
        <v>5</v>
      </c>
      <c r="F254" s="135" t="s">
        <v>289</v>
      </c>
      <c r="G254" s="34" t="s">
        <v>309</v>
      </c>
      <c r="H254" s="153">
        <v>15282415</v>
      </c>
      <c r="I254" s="45">
        <f t="shared" ref="I254" si="455">IFERROR(H254/H255,"-")</f>
        <v>8.6828829865851914E-3</v>
      </c>
      <c r="J254" s="141">
        <v>156</v>
      </c>
      <c r="K254" s="45">
        <f t="shared" ref="K254" si="456">IFERROR(J254/J255,"-")</f>
        <v>2.3241954707985697E-2</v>
      </c>
      <c r="L254" s="141">
        <f t="shared" si="359"/>
        <v>97964.198717948719</v>
      </c>
      <c r="M254" s="99">
        <f t="shared" si="450"/>
        <v>2.4655845490034931E-3</v>
      </c>
      <c r="P254" s="46"/>
      <c r="Q254" s="46"/>
      <c r="R254" s="46"/>
    </row>
    <row r="255" spans="2:18" ht="13.5" customHeight="1">
      <c r="B255" s="270"/>
      <c r="C255" s="298"/>
      <c r="D255" s="294"/>
      <c r="E255" s="143" t="s">
        <v>133</v>
      </c>
      <c r="F255" s="146"/>
      <c r="G255" s="149"/>
      <c r="H255" s="154">
        <v>1760062300</v>
      </c>
      <c r="I255" s="29" t="s">
        <v>181</v>
      </c>
      <c r="J255" s="192">
        <v>6712</v>
      </c>
      <c r="K255" s="29" t="s">
        <v>116</v>
      </c>
      <c r="L255" s="142">
        <f t="shared" si="359"/>
        <v>262226.20679380215</v>
      </c>
      <c r="M255" s="100">
        <f t="shared" si="450"/>
        <v>0.10608335572379131</v>
      </c>
      <c r="P255" s="46"/>
      <c r="Q255" s="46"/>
      <c r="R255" s="46"/>
    </row>
    <row r="256" spans="2:18" ht="13.5" customHeight="1">
      <c r="B256" s="295">
        <v>43</v>
      </c>
      <c r="C256" s="296" t="s">
        <v>11</v>
      </c>
      <c r="D256" s="299">
        <f>VLOOKUP(C256,'市区町村別_在宅(医科)'!$C$7:$BO$80,65,0)</f>
        <v>38793</v>
      </c>
      <c r="E256" s="130">
        <v>1</v>
      </c>
      <c r="F256" s="133" t="s">
        <v>254</v>
      </c>
      <c r="G256" s="136" t="s">
        <v>260</v>
      </c>
      <c r="H256" s="215">
        <v>37566037</v>
      </c>
      <c r="I256" s="27">
        <f t="shared" ref="I256" si="457">IFERROR(H256/H261,"-")</f>
        <v>3.0734240662595738E-2</v>
      </c>
      <c r="J256" s="139">
        <v>268</v>
      </c>
      <c r="K256" s="27">
        <f t="shared" ref="K256" si="458">IFERROR(J256/J261,"-")</f>
        <v>5.912199426428414E-2</v>
      </c>
      <c r="L256" s="139">
        <f t="shared" si="359"/>
        <v>140171.77985074627</v>
      </c>
      <c r="M256" s="101">
        <f>IFERROR(J256/$R$46,0)</f>
        <v>6.9084628670120895E-3</v>
      </c>
      <c r="P256" s="46"/>
      <c r="Q256" s="46"/>
      <c r="R256" s="46"/>
    </row>
    <row r="257" spans="2:18" ht="13.5" customHeight="1">
      <c r="B257" s="269"/>
      <c r="C257" s="297"/>
      <c r="D257" s="293"/>
      <c r="E257" s="131">
        <v>2</v>
      </c>
      <c r="F257" s="134" t="s">
        <v>294</v>
      </c>
      <c r="G257" s="32" t="s">
        <v>314</v>
      </c>
      <c r="H257" s="152">
        <v>577446</v>
      </c>
      <c r="I257" s="28">
        <f t="shared" ref="I257" si="459">IFERROR(H257/H261,"-")</f>
        <v>4.7243110402231831E-4</v>
      </c>
      <c r="J257" s="140">
        <v>5</v>
      </c>
      <c r="K257" s="28">
        <f t="shared" ref="K257" si="460">IFERROR(J257/J261,"-")</f>
        <v>1.1030222810500773E-3</v>
      </c>
      <c r="L257" s="140">
        <f t="shared" si="359"/>
        <v>115489.2</v>
      </c>
      <c r="M257" s="98">
        <f t="shared" ref="M257:M261" si="461">IFERROR(J257/$R$46,0)</f>
        <v>1.2888923259350913E-4</v>
      </c>
      <c r="P257" s="46"/>
      <c r="Q257" s="46"/>
      <c r="R257" s="46"/>
    </row>
    <row r="258" spans="2:18" ht="13.5" customHeight="1">
      <c r="B258" s="269"/>
      <c r="C258" s="297"/>
      <c r="D258" s="293"/>
      <c r="E258" s="131">
        <v>3</v>
      </c>
      <c r="F258" s="134" t="s">
        <v>266</v>
      </c>
      <c r="G258" s="33" t="s">
        <v>273</v>
      </c>
      <c r="H258" s="152">
        <v>53175080</v>
      </c>
      <c r="I258" s="28">
        <f t="shared" ref="I258" si="462">IFERROR(H258/H261,"-")</f>
        <v>4.3504607791681124E-2</v>
      </c>
      <c r="J258" s="140">
        <v>497</v>
      </c>
      <c r="K258" s="28">
        <f t="shared" ref="K258" si="463">IFERROR(J258/J261,"-")</f>
        <v>0.10964041473637767</v>
      </c>
      <c r="L258" s="140">
        <f t="shared" si="359"/>
        <v>106992.11267605633</v>
      </c>
      <c r="M258" s="98">
        <f t="shared" si="461"/>
        <v>1.2811589719794809E-2</v>
      </c>
      <c r="P258" s="46"/>
      <c r="Q258" s="46"/>
      <c r="R258" s="46"/>
    </row>
    <row r="259" spans="2:18" ht="13.5" customHeight="1">
      <c r="B259" s="269"/>
      <c r="C259" s="297"/>
      <c r="D259" s="293"/>
      <c r="E259" s="131">
        <v>4</v>
      </c>
      <c r="F259" s="134" t="s">
        <v>252</v>
      </c>
      <c r="G259" s="33" t="s">
        <v>258</v>
      </c>
      <c r="H259" s="152">
        <v>44545339</v>
      </c>
      <c r="I259" s="28">
        <f t="shared" ref="I259" si="464">IFERROR(H259/H261,"-")</f>
        <v>3.6444279954867521E-2</v>
      </c>
      <c r="J259" s="140">
        <v>424</v>
      </c>
      <c r="K259" s="28">
        <f t="shared" ref="K259" si="465">IFERROR(J259/J261,"-")</f>
        <v>9.3536289433046552E-2</v>
      </c>
      <c r="L259" s="140">
        <f t="shared" si="359"/>
        <v>105059.76179245283</v>
      </c>
      <c r="M259" s="98">
        <f t="shared" si="461"/>
        <v>1.0929806923929575E-2</v>
      </c>
      <c r="P259" s="46"/>
      <c r="Q259" s="46"/>
      <c r="R259" s="46"/>
    </row>
    <row r="260" spans="2:18" ht="13.5" customHeight="1">
      <c r="B260" s="269"/>
      <c r="C260" s="297"/>
      <c r="D260" s="293"/>
      <c r="E260" s="132">
        <v>5</v>
      </c>
      <c r="F260" s="135" t="s">
        <v>253</v>
      </c>
      <c r="G260" s="34" t="s">
        <v>259</v>
      </c>
      <c r="H260" s="153">
        <v>49873075</v>
      </c>
      <c r="I260" s="45">
        <f t="shared" ref="I260" si="466">IFERROR(H260/H261,"-")</f>
        <v>4.0803108659922975E-2</v>
      </c>
      <c r="J260" s="141">
        <v>522</v>
      </c>
      <c r="K260" s="45">
        <f t="shared" ref="K260" si="467">IFERROR(J260/J261,"-")</f>
        <v>0.11515552614162806</v>
      </c>
      <c r="L260" s="141">
        <f t="shared" si="359"/>
        <v>95542.289272030655</v>
      </c>
      <c r="M260" s="99">
        <f t="shared" si="461"/>
        <v>1.3456035882762354E-2</v>
      </c>
      <c r="P260" s="46"/>
      <c r="Q260" s="46"/>
      <c r="R260" s="46"/>
    </row>
    <row r="261" spans="2:18" ht="13.5" customHeight="1">
      <c r="B261" s="270"/>
      <c r="C261" s="298"/>
      <c r="D261" s="294"/>
      <c r="E261" s="143" t="s">
        <v>133</v>
      </c>
      <c r="F261" s="146"/>
      <c r="G261" s="149"/>
      <c r="H261" s="154">
        <v>1222286160</v>
      </c>
      <c r="I261" s="29" t="s">
        <v>181</v>
      </c>
      <c r="J261" s="192">
        <v>4533</v>
      </c>
      <c r="K261" s="29" t="s">
        <v>116</v>
      </c>
      <c r="L261" s="142">
        <f t="shared" si="359"/>
        <v>269641.77365982794</v>
      </c>
      <c r="M261" s="100">
        <f t="shared" si="461"/>
        <v>0.11685097826927539</v>
      </c>
      <c r="P261" s="46"/>
      <c r="Q261" s="46"/>
      <c r="R261" s="46"/>
    </row>
    <row r="262" spans="2:18" ht="13.5" customHeight="1">
      <c r="B262" s="295">
        <v>44</v>
      </c>
      <c r="C262" s="296" t="s">
        <v>23</v>
      </c>
      <c r="D262" s="299">
        <f>VLOOKUP(C262,'市区町村別_在宅(医科)'!$C$7:$BO$80,65,0)</f>
        <v>42898</v>
      </c>
      <c r="E262" s="130">
        <v>1</v>
      </c>
      <c r="F262" s="133" t="s">
        <v>271</v>
      </c>
      <c r="G262" s="136" t="s">
        <v>278</v>
      </c>
      <c r="H262" s="215">
        <v>14078366</v>
      </c>
      <c r="I262" s="27">
        <f t="shared" ref="I262" si="468">IFERROR(H262/H267,"-")</f>
        <v>7.3729503810668314E-3</v>
      </c>
      <c r="J262" s="139">
        <v>51</v>
      </c>
      <c r="K262" s="27">
        <f t="shared" ref="K262" si="469">IFERROR(J262/J267,"-")</f>
        <v>9.4200221647580355E-3</v>
      </c>
      <c r="L262" s="139">
        <f t="shared" si="359"/>
        <v>276046.39215686277</v>
      </c>
      <c r="M262" s="101">
        <f>IFERROR(J262/$R$47,0)</f>
        <v>1.1888666138281504E-3</v>
      </c>
      <c r="P262" s="46"/>
      <c r="Q262" s="46"/>
      <c r="R262" s="46"/>
    </row>
    <row r="263" spans="2:18" ht="13.5" customHeight="1">
      <c r="B263" s="269"/>
      <c r="C263" s="297"/>
      <c r="D263" s="293"/>
      <c r="E263" s="131">
        <v>2</v>
      </c>
      <c r="F263" s="134" t="s">
        <v>254</v>
      </c>
      <c r="G263" s="32" t="s">
        <v>260</v>
      </c>
      <c r="H263" s="152">
        <v>61740575</v>
      </c>
      <c r="I263" s="28">
        <f t="shared" ref="I263" si="470">IFERROR(H263/H267,"-")</f>
        <v>3.2334022000389484E-2</v>
      </c>
      <c r="J263" s="140">
        <v>231</v>
      </c>
      <c r="K263" s="28">
        <f t="shared" ref="K263" si="471">IFERROR(J263/J267,"-")</f>
        <v>4.2667159216845219E-2</v>
      </c>
      <c r="L263" s="140">
        <f t="shared" si="359"/>
        <v>267275.21645021642</v>
      </c>
      <c r="M263" s="98">
        <f t="shared" ref="M263:M267" si="472">IFERROR(J263/$R$47,0)</f>
        <v>5.3848664273392702E-3</v>
      </c>
      <c r="P263" s="46"/>
      <c r="Q263" s="46"/>
      <c r="R263" s="46"/>
    </row>
    <row r="264" spans="2:18" ht="24">
      <c r="B264" s="269"/>
      <c r="C264" s="297"/>
      <c r="D264" s="293"/>
      <c r="E264" s="131">
        <v>3</v>
      </c>
      <c r="F264" s="134" t="s">
        <v>267</v>
      </c>
      <c r="G264" s="33" t="s">
        <v>274</v>
      </c>
      <c r="H264" s="152">
        <v>25731969</v>
      </c>
      <c r="I264" s="28">
        <f t="shared" ref="I264" si="473">IFERROR(H264/H267,"-")</f>
        <v>1.3476033414968036E-2</v>
      </c>
      <c r="J264" s="140">
        <v>151</v>
      </c>
      <c r="K264" s="28">
        <f t="shared" ref="K264" si="474">IFERROR(J264/J267,"-")</f>
        <v>2.7890653860362026E-2</v>
      </c>
      <c r="L264" s="140">
        <f t="shared" si="359"/>
        <v>170410.39072847684</v>
      </c>
      <c r="M264" s="98">
        <f t="shared" si="472"/>
        <v>3.5199776213343278E-3</v>
      </c>
      <c r="P264" s="46"/>
      <c r="Q264" s="46"/>
      <c r="R264" s="46"/>
    </row>
    <row r="265" spans="2:18" ht="13.5" customHeight="1">
      <c r="B265" s="269"/>
      <c r="C265" s="297"/>
      <c r="D265" s="293"/>
      <c r="E265" s="131">
        <v>4</v>
      </c>
      <c r="F265" s="134" t="s">
        <v>279</v>
      </c>
      <c r="G265" s="33" t="s">
        <v>299</v>
      </c>
      <c r="H265" s="152">
        <v>4509800</v>
      </c>
      <c r="I265" s="28">
        <f t="shared" ref="I265" si="475">IFERROR(H265/H267,"-")</f>
        <v>2.3618175311350192E-3</v>
      </c>
      <c r="J265" s="140">
        <v>29</v>
      </c>
      <c r="K265" s="28">
        <f t="shared" ref="K265" si="476">IFERROR(J265/J267,"-")</f>
        <v>5.356483191725157E-3</v>
      </c>
      <c r="L265" s="140">
        <f t="shared" si="359"/>
        <v>155510.3448275862</v>
      </c>
      <c r="M265" s="98">
        <f t="shared" si="472"/>
        <v>6.7602219217679149E-4</v>
      </c>
      <c r="P265" s="46"/>
      <c r="Q265" s="46"/>
      <c r="R265" s="46"/>
    </row>
    <row r="266" spans="2:18" ht="13.5" customHeight="1">
      <c r="B266" s="269"/>
      <c r="C266" s="297"/>
      <c r="D266" s="293"/>
      <c r="E266" s="132">
        <v>5</v>
      </c>
      <c r="F266" s="135" t="s">
        <v>253</v>
      </c>
      <c r="G266" s="34" t="s">
        <v>259</v>
      </c>
      <c r="H266" s="153">
        <v>104880824</v>
      </c>
      <c r="I266" s="45">
        <f t="shared" ref="I266" si="477">IFERROR(H266/H267,"-")</f>
        <v>5.492690780147378E-2</v>
      </c>
      <c r="J266" s="141">
        <v>691</v>
      </c>
      <c r="K266" s="45">
        <f t="shared" ref="K266" si="478">IFERROR(J266/J267,"-")</f>
        <v>0.12763206501662358</v>
      </c>
      <c r="L266" s="141">
        <f t="shared" ref="L266:L329" si="479">IFERROR(H266/J266,"-")</f>
        <v>151781.22141823443</v>
      </c>
      <c r="M266" s="99">
        <f t="shared" si="472"/>
        <v>1.6107977061867687E-2</v>
      </c>
      <c r="P266" s="46"/>
      <c r="Q266" s="46"/>
      <c r="R266" s="46"/>
    </row>
    <row r="267" spans="2:18" ht="13.5" customHeight="1">
      <c r="B267" s="270"/>
      <c r="C267" s="298"/>
      <c r="D267" s="294"/>
      <c r="E267" s="143" t="s">
        <v>133</v>
      </c>
      <c r="F267" s="146"/>
      <c r="G267" s="149"/>
      <c r="H267" s="154">
        <v>1909461650</v>
      </c>
      <c r="I267" s="29" t="s">
        <v>181</v>
      </c>
      <c r="J267" s="192">
        <v>5414</v>
      </c>
      <c r="K267" s="29" t="s">
        <v>116</v>
      </c>
      <c r="L267" s="142">
        <f t="shared" si="479"/>
        <v>352689.62874030293</v>
      </c>
      <c r="M267" s="100">
        <f t="shared" si="472"/>
        <v>0.12620634994638444</v>
      </c>
      <c r="P267" s="46"/>
      <c r="Q267" s="46"/>
      <c r="R267" s="46"/>
    </row>
    <row r="268" spans="2:18" ht="24">
      <c r="B268" s="295">
        <v>45</v>
      </c>
      <c r="C268" s="296" t="s">
        <v>49</v>
      </c>
      <c r="D268" s="299">
        <f>VLOOKUP(C268,'市区町村別_在宅(医科)'!$C$7:$BO$80,65,0)</f>
        <v>14920</v>
      </c>
      <c r="E268" s="130">
        <v>1</v>
      </c>
      <c r="F268" s="133" t="s">
        <v>267</v>
      </c>
      <c r="G268" s="136" t="s">
        <v>274</v>
      </c>
      <c r="H268" s="215">
        <v>14100538</v>
      </c>
      <c r="I268" s="27">
        <f t="shared" ref="I268" si="480">IFERROR(H268/H273,"-")</f>
        <v>2.9694454666879363E-2</v>
      </c>
      <c r="J268" s="139">
        <v>68</v>
      </c>
      <c r="K268" s="27">
        <f t="shared" ref="K268" si="481">IFERROR(J268/J273,"-")</f>
        <v>4.0356083086053415E-2</v>
      </c>
      <c r="L268" s="139">
        <f t="shared" si="479"/>
        <v>207360.85294117648</v>
      </c>
      <c r="M268" s="101">
        <f>IFERROR(J268/$R$48,0)</f>
        <v>4.5576407506702412E-3</v>
      </c>
      <c r="P268" s="46"/>
      <c r="Q268" s="46"/>
      <c r="R268" s="46"/>
    </row>
    <row r="269" spans="2:18" ht="13.5" customHeight="1">
      <c r="B269" s="269"/>
      <c r="C269" s="297"/>
      <c r="D269" s="293"/>
      <c r="E269" s="131">
        <v>2</v>
      </c>
      <c r="F269" s="134" t="s">
        <v>266</v>
      </c>
      <c r="G269" s="32" t="s">
        <v>273</v>
      </c>
      <c r="H269" s="152">
        <v>27998152</v>
      </c>
      <c r="I269" s="28">
        <f t="shared" ref="I269" si="482">IFERROR(H269/H273,"-")</f>
        <v>5.8961569786939887E-2</v>
      </c>
      <c r="J269" s="140">
        <v>200</v>
      </c>
      <c r="K269" s="28">
        <f t="shared" ref="K269" si="483">IFERROR(J269/J273,"-")</f>
        <v>0.11869436201780416</v>
      </c>
      <c r="L269" s="140">
        <f t="shared" si="479"/>
        <v>139990.76</v>
      </c>
      <c r="M269" s="98">
        <f t="shared" ref="M269:M273" si="484">IFERROR(J269/$R$48,0)</f>
        <v>1.3404825737265416E-2</v>
      </c>
      <c r="P269" s="46"/>
      <c r="Q269" s="46"/>
      <c r="R269" s="46"/>
    </row>
    <row r="270" spans="2:18" ht="13.5" customHeight="1">
      <c r="B270" s="269"/>
      <c r="C270" s="297"/>
      <c r="D270" s="293"/>
      <c r="E270" s="131">
        <v>3</v>
      </c>
      <c r="F270" s="134" t="s">
        <v>254</v>
      </c>
      <c r="G270" s="33" t="s">
        <v>260</v>
      </c>
      <c r="H270" s="152">
        <v>12530060</v>
      </c>
      <c r="I270" s="28">
        <f t="shared" ref="I270" si="485">IFERROR(H270/H273,"-")</f>
        <v>2.6387170379121593E-2</v>
      </c>
      <c r="J270" s="140">
        <v>111</v>
      </c>
      <c r="K270" s="28">
        <f t="shared" ref="K270" si="486">IFERROR(J270/J273,"-")</f>
        <v>6.5875370919881313E-2</v>
      </c>
      <c r="L270" s="140">
        <f t="shared" si="479"/>
        <v>112883.42342342342</v>
      </c>
      <c r="M270" s="98">
        <f t="shared" si="484"/>
        <v>7.4396782841823052E-3</v>
      </c>
      <c r="P270" s="46"/>
      <c r="Q270" s="46"/>
      <c r="R270" s="46"/>
    </row>
    <row r="271" spans="2:18" ht="24">
      <c r="B271" s="269"/>
      <c r="C271" s="297"/>
      <c r="D271" s="293"/>
      <c r="E271" s="131">
        <v>4</v>
      </c>
      <c r="F271" s="134" t="s">
        <v>251</v>
      </c>
      <c r="G271" s="33" t="s">
        <v>257</v>
      </c>
      <c r="H271" s="152">
        <v>20489019</v>
      </c>
      <c r="I271" s="28">
        <f t="shared" ref="I271" si="487">IFERROR(H271/H273,"-")</f>
        <v>4.3148016470316942E-2</v>
      </c>
      <c r="J271" s="140">
        <v>190</v>
      </c>
      <c r="K271" s="28">
        <f t="shared" ref="K271" si="488">IFERROR(J271/J273,"-")</f>
        <v>0.11275964391691394</v>
      </c>
      <c r="L271" s="140">
        <f t="shared" si="479"/>
        <v>107836.94210526315</v>
      </c>
      <c r="M271" s="98">
        <f t="shared" si="484"/>
        <v>1.2734584450402145E-2</v>
      </c>
      <c r="P271" s="46"/>
      <c r="Q271" s="46"/>
      <c r="R271" s="46"/>
    </row>
    <row r="272" spans="2:18" ht="13.5" customHeight="1">
      <c r="B272" s="269"/>
      <c r="C272" s="297"/>
      <c r="D272" s="293"/>
      <c r="E272" s="132">
        <v>5</v>
      </c>
      <c r="F272" s="135" t="s">
        <v>270</v>
      </c>
      <c r="G272" s="34" t="s">
        <v>277</v>
      </c>
      <c r="H272" s="153">
        <v>6972514</v>
      </c>
      <c r="I272" s="45">
        <f t="shared" ref="I272" si="489">IFERROR(H272/H273,"-")</f>
        <v>1.4683482352742973E-2</v>
      </c>
      <c r="J272" s="141">
        <v>77</v>
      </c>
      <c r="K272" s="45">
        <f t="shared" ref="K272" si="490">IFERROR(J272/J273,"-")</f>
        <v>4.5697329376854598E-2</v>
      </c>
      <c r="L272" s="141">
        <f t="shared" si="479"/>
        <v>90552.129870129866</v>
      </c>
      <c r="M272" s="99">
        <f t="shared" si="484"/>
        <v>5.1608579088471846E-3</v>
      </c>
      <c r="P272" s="46"/>
      <c r="Q272" s="46"/>
      <c r="R272" s="46"/>
    </row>
    <row r="273" spans="2:18" ht="13.5" customHeight="1">
      <c r="B273" s="270"/>
      <c r="C273" s="298"/>
      <c r="D273" s="294"/>
      <c r="E273" s="143" t="s">
        <v>133</v>
      </c>
      <c r="F273" s="146"/>
      <c r="G273" s="149"/>
      <c r="H273" s="154">
        <v>474854250</v>
      </c>
      <c r="I273" s="29" t="s">
        <v>181</v>
      </c>
      <c r="J273" s="192">
        <v>1685</v>
      </c>
      <c r="K273" s="29" t="s">
        <v>116</v>
      </c>
      <c r="L273" s="142">
        <f t="shared" si="479"/>
        <v>281812.61127596442</v>
      </c>
      <c r="M273" s="100">
        <f t="shared" si="484"/>
        <v>0.11293565683646113</v>
      </c>
      <c r="P273" s="46"/>
      <c r="Q273" s="46"/>
      <c r="R273" s="46"/>
    </row>
    <row r="274" spans="2:18" ht="13.5" customHeight="1">
      <c r="B274" s="295">
        <v>46</v>
      </c>
      <c r="C274" s="296" t="s">
        <v>27</v>
      </c>
      <c r="D274" s="299">
        <f>VLOOKUP(C274,'市区町村別_在宅(医科)'!$C$7:$BO$80,65,0)</f>
        <v>19066</v>
      </c>
      <c r="E274" s="130">
        <v>1</v>
      </c>
      <c r="F274" s="133" t="s">
        <v>280</v>
      </c>
      <c r="G274" s="136" t="s">
        <v>300</v>
      </c>
      <c r="H274" s="215">
        <v>1025692</v>
      </c>
      <c r="I274" s="27">
        <f t="shared" ref="I274" si="491">IFERROR(H274/H279,"-")</f>
        <v>1.8712937235421368E-3</v>
      </c>
      <c r="J274" s="139">
        <v>6</v>
      </c>
      <c r="K274" s="27">
        <f t="shared" ref="K274" si="492">IFERROR(J274/J279,"-")</f>
        <v>2.682163611980331E-3</v>
      </c>
      <c r="L274" s="139">
        <f t="shared" si="479"/>
        <v>170948.66666666666</v>
      </c>
      <c r="M274" s="101">
        <f>IFERROR(J274/$R$49,0)</f>
        <v>3.1469631805307877E-4</v>
      </c>
      <c r="P274" s="46"/>
      <c r="Q274" s="46"/>
      <c r="R274" s="46"/>
    </row>
    <row r="275" spans="2:18" ht="13.5" customHeight="1">
      <c r="B275" s="269"/>
      <c r="C275" s="297"/>
      <c r="D275" s="293"/>
      <c r="E275" s="131">
        <v>2</v>
      </c>
      <c r="F275" s="134" t="s">
        <v>252</v>
      </c>
      <c r="G275" s="32" t="s">
        <v>258</v>
      </c>
      <c r="H275" s="152">
        <v>36822514</v>
      </c>
      <c r="I275" s="28">
        <f t="shared" ref="I275" si="493">IFERROR(H275/H279,"-")</f>
        <v>6.7179757015987704E-2</v>
      </c>
      <c r="J275" s="140">
        <v>218</v>
      </c>
      <c r="K275" s="28">
        <f t="shared" ref="K275" si="494">IFERROR(J275/J279,"-")</f>
        <v>9.7451944568618692E-2</v>
      </c>
      <c r="L275" s="140">
        <f t="shared" si="479"/>
        <v>168910.61467889909</v>
      </c>
      <c r="M275" s="98">
        <f t="shared" ref="M275:M279" si="495">IFERROR(J275/$R$49,0)</f>
        <v>1.1433966222595196E-2</v>
      </c>
      <c r="P275" s="46"/>
      <c r="Q275" s="46"/>
      <c r="R275" s="46"/>
    </row>
    <row r="276" spans="2:18" ht="13.5" customHeight="1">
      <c r="B276" s="269"/>
      <c r="C276" s="297"/>
      <c r="D276" s="293"/>
      <c r="E276" s="131">
        <v>3</v>
      </c>
      <c r="F276" s="134" t="s">
        <v>254</v>
      </c>
      <c r="G276" s="33" t="s">
        <v>260</v>
      </c>
      <c r="H276" s="152">
        <v>18701742</v>
      </c>
      <c r="I276" s="28">
        <f t="shared" ref="I276" si="496">IFERROR(H276/H279,"-")</f>
        <v>3.4119845356992522E-2</v>
      </c>
      <c r="J276" s="140">
        <v>116</v>
      </c>
      <c r="K276" s="28">
        <f t="shared" ref="K276" si="497">IFERROR(J276/J279,"-")</f>
        <v>5.1855163164953061E-2</v>
      </c>
      <c r="L276" s="140">
        <f t="shared" si="479"/>
        <v>161221.91379310345</v>
      </c>
      <c r="M276" s="98">
        <f t="shared" si="495"/>
        <v>6.0841288156928564E-3</v>
      </c>
      <c r="P276" s="46"/>
      <c r="Q276" s="46"/>
      <c r="R276" s="46"/>
    </row>
    <row r="277" spans="2:18" ht="24">
      <c r="B277" s="269"/>
      <c r="C277" s="297"/>
      <c r="D277" s="293"/>
      <c r="E277" s="131">
        <v>4</v>
      </c>
      <c r="F277" s="134" t="s">
        <v>290</v>
      </c>
      <c r="G277" s="33" t="s">
        <v>310</v>
      </c>
      <c r="H277" s="152">
        <v>104673</v>
      </c>
      <c r="I277" s="28">
        <f t="shared" ref="I277" si="498">IFERROR(H277/H279,"-")</f>
        <v>1.9096758863706268E-4</v>
      </c>
      <c r="J277" s="140">
        <v>1</v>
      </c>
      <c r="K277" s="28">
        <f t="shared" ref="K277" si="499">IFERROR(J277/J279,"-")</f>
        <v>4.4702726866338848E-4</v>
      </c>
      <c r="L277" s="140">
        <f t="shared" si="479"/>
        <v>104673</v>
      </c>
      <c r="M277" s="98">
        <f t="shared" si="495"/>
        <v>5.2449386342179797E-5</v>
      </c>
      <c r="P277" s="46"/>
      <c r="Q277" s="46"/>
      <c r="R277" s="46"/>
    </row>
    <row r="278" spans="2:18" ht="13.5" customHeight="1">
      <c r="B278" s="269"/>
      <c r="C278" s="297"/>
      <c r="D278" s="293"/>
      <c r="E278" s="132">
        <v>5</v>
      </c>
      <c r="F278" s="135" t="s">
        <v>270</v>
      </c>
      <c r="G278" s="34" t="s">
        <v>277</v>
      </c>
      <c r="H278" s="153">
        <v>8559077</v>
      </c>
      <c r="I278" s="45">
        <f t="shared" ref="I278" si="500">IFERROR(H278/H279,"-")</f>
        <v>1.5615357309420238E-2</v>
      </c>
      <c r="J278" s="141">
        <v>91</v>
      </c>
      <c r="K278" s="45">
        <f t="shared" ref="K278" si="501">IFERROR(J278/J279,"-")</f>
        <v>4.0679481448368353E-2</v>
      </c>
      <c r="L278" s="141">
        <f t="shared" si="479"/>
        <v>94055.791208791212</v>
      </c>
      <c r="M278" s="99">
        <f t="shared" si="495"/>
        <v>4.7728941571383611E-3</v>
      </c>
      <c r="P278" s="46"/>
      <c r="Q278" s="46"/>
      <c r="R278" s="46"/>
    </row>
    <row r="279" spans="2:18" ht="13.5" customHeight="1">
      <c r="B279" s="270"/>
      <c r="C279" s="298"/>
      <c r="D279" s="294"/>
      <c r="E279" s="143" t="s">
        <v>133</v>
      </c>
      <c r="F279" s="146"/>
      <c r="G279" s="149"/>
      <c r="H279" s="154">
        <v>548119190</v>
      </c>
      <c r="I279" s="29" t="s">
        <v>181</v>
      </c>
      <c r="J279" s="192">
        <v>2237</v>
      </c>
      <c r="K279" s="29" t="s">
        <v>116</v>
      </c>
      <c r="L279" s="142">
        <f t="shared" si="479"/>
        <v>245024.22440768886</v>
      </c>
      <c r="M279" s="100">
        <f t="shared" si="495"/>
        <v>0.1173292772474562</v>
      </c>
      <c r="P279" s="46"/>
      <c r="Q279" s="46"/>
      <c r="R279" s="46"/>
    </row>
    <row r="280" spans="2:18" ht="13.5" customHeight="1">
      <c r="B280" s="295">
        <v>47</v>
      </c>
      <c r="C280" s="296" t="s">
        <v>17</v>
      </c>
      <c r="D280" s="299">
        <f>VLOOKUP(C280,'市区町村別_在宅(医科)'!$C$7:$BO$80,65,0)</f>
        <v>38675</v>
      </c>
      <c r="E280" s="130">
        <v>1</v>
      </c>
      <c r="F280" s="133" t="s">
        <v>265</v>
      </c>
      <c r="G280" s="136" t="s">
        <v>272</v>
      </c>
      <c r="H280" s="215">
        <v>4928442</v>
      </c>
      <c r="I280" s="27">
        <f t="shared" ref="I280" si="502">IFERROR(H280/H285,"-")</f>
        <v>4.4131976049339066E-3</v>
      </c>
      <c r="J280" s="139">
        <v>9</v>
      </c>
      <c r="K280" s="27">
        <f t="shared" ref="K280" si="503">IFERROR(J280/J285,"-")</f>
        <v>2.2069641981363412E-3</v>
      </c>
      <c r="L280" s="139">
        <f t="shared" si="479"/>
        <v>547604.66666666663</v>
      </c>
      <c r="M280" s="101">
        <f>IFERROR(J280/$R$50,0)</f>
        <v>2.3270846800258564E-4</v>
      </c>
      <c r="P280" s="46"/>
      <c r="Q280" s="46"/>
      <c r="R280" s="46"/>
    </row>
    <row r="281" spans="2:18" ht="13.5" customHeight="1">
      <c r="B281" s="269"/>
      <c r="C281" s="297"/>
      <c r="D281" s="293"/>
      <c r="E281" s="131">
        <v>2</v>
      </c>
      <c r="F281" s="134" t="s">
        <v>254</v>
      </c>
      <c r="G281" s="32" t="s">
        <v>260</v>
      </c>
      <c r="H281" s="152">
        <v>30661718</v>
      </c>
      <c r="I281" s="28">
        <f t="shared" ref="I281" si="504">IFERROR(H281/H285,"-")</f>
        <v>2.7456186040285924E-2</v>
      </c>
      <c r="J281" s="140">
        <v>207</v>
      </c>
      <c r="K281" s="28">
        <f t="shared" ref="K281" si="505">IFERROR(J281/J285,"-")</f>
        <v>5.0760176557135848E-2</v>
      </c>
      <c r="L281" s="140">
        <f t="shared" si="479"/>
        <v>148124.24154589372</v>
      </c>
      <c r="M281" s="98">
        <f t="shared" ref="M281:M285" si="506">IFERROR(J281/$R$50,0)</f>
        <v>5.3522947640594698E-3</v>
      </c>
      <c r="P281" s="46"/>
      <c r="Q281" s="46"/>
      <c r="R281" s="46"/>
    </row>
    <row r="282" spans="2:18" ht="13.5" customHeight="1">
      <c r="B282" s="269"/>
      <c r="C282" s="297"/>
      <c r="D282" s="293"/>
      <c r="E282" s="131">
        <v>3</v>
      </c>
      <c r="F282" s="134" t="s">
        <v>280</v>
      </c>
      <c r="G282" s="33" t="s">
        <v>300</v>
      </c>
      <c r="H282" s="152">
        <v>3859662</v>
      </c>
      <c r="I282" s="28">
        <f t="shared" ref="I282" si="507">IFERROR(H282/H285,"-")</f>
        <v>3.4561533024542869E-3</v>
      </c>
      <c r="J282" s="140">
        <v>27</v>
      </c>
      <c r="K282" s="28">
        <f t="shared" ref="K282" si="508">IFERROR(J282/J285,"-")</f>
        <v>6.6208925944090244E-3</v>
      </c>
      <c r="L282" s="140">
        <f t="shared" si="479"/>
        <v>142950.44444444444</v>
      </c>
      <c r="M282" s="98">
        <f t="shared" si="506"/>
        <v>6.981254040077569E-4</v>
      </c>
      <c r="P282" s="46"/>
      <c r="Q282" s="46"/>
      <c r="R282" s="46"/>
    </row>
    <row r="283" spans="2:18" ht="13.5" customHeight="1">
      <c r="B283" s="269"/>
      <c r="C283" s="297"/>
      <c r="D283" s="293"/>
      <c r="E283" s="131">
        <v>4</v>
      </c>
      <c r="F283" s="134" t="s">
        <v>252</v>
      </c>
      <c r="G283" s="33" t="s">
        <v>258</v>
      </c>
      <c r="H283" s="152">
        <v>57664628</v>
      </c>
      <c r="I283" s="28">
        <f t="shared" ref="I283" si="509">IFERROR(H283/H285,"-")</f>
        <v>5.1636074479319158E-2</v>
      </c>
      <c r="J283" s="140">
        <v>509</v>
      </c>
      <c r="K283" s="28">
        <f t="shared" ref="K283" si="510">IFERROR(J283/J285,"-")</f>
        <v>0.12481608631682198</v>
      </c>
      <c r="L283" s="140">
        <f t="shared" si="479"/>
        <v>113290.03536345776</v>
      </c>
      <c r="M283" s="98">
        <f t="shared" si="506"/>
        <v>1.3160956690368455E-2</v>
      </c>
      <c r="P283" s="46"/>
      <c r="Q283" s="46"/>
      <c r="R283" s="46"/>
    </row>
    <row r="284" spans="2:18" ht="13.5" customHeight="1">
      <c r="B284" s="269"/>
      <c r="C284" s="297"/>
      <c r="D284" s="293"/>
      <c r="E284" s="132">
        <v>5</v>
      </c>
      <c r="F284" s="135" t="s">
        <v>266</v>
      </c>
      <c r="G284" s="34" t="s">
        <v>273</v>
      </c>
      <c r="H284" s="153">
        <v>57816484</v>
      </c>
      <c r="I284" s="45">
        <f t="shared" ref="I284" si="511">IFERROR(H284/H285,"-")</f>
        <v>5.1772054680667749E-2</v>
      </c>
      <c r="J284" s="141">
        <v>537</v>
      </c>
      <c r="K284" s="45">
        <f t="shared" ref="K284" si="512">IFERROR(J284/J285,"-")</f>
        <v>0.13168219715546836</v>
      </c>
      <c r="L284" s="141">
        <f t="shared" si="479"/>
        <v>107665.70577281193</v>
      </c>
      <c r="M284" s="99">
        <f t="shared" si="506"/>
        <v>1.3884938590820944E-2</v>
      </c>
      <c r="P284" s="46"/>
      <c r="Q284" s="46"/>
      <c r="R284" s="46"/>
    </row>
    <row r="285" spans="2:18" ht="13.5" customHeight="1">
      <c r="B285" s="270"/>
      <c r="C285" s="298"/>
      <c r="D285" s="294"/>
      <c r="E285" s="143" t="s">
        <v>133</v>
      </c>
      <c r="F285" s="146"/>
      <c r="G285" s="149"/>
      <c r="H285" s="154">
        <v>1116750810</v>
      </c>
      <c r="I285" s="29" t="s">
        <v>181</v>
      </c>
      <c r="J285" s="192">
        <v>4078</v>
      </c>
      <c r="K285" s="29" t="s">
        <v>116</v>
      </c>
      <c r="L285" s="142">
        <f t="shared" si="479"/>
        <v>273847.67287886218</v>
      </c>
      <c r="M285" s="100">
        <f t="shared" si="506"/>
        <v>0.10544279250161603</v>
      </c>
      <c r="P285" s="46"/>
      <c r="Q285" s="46"/>
      <c r="R285" s="46"/>
    </row>
    <row r="286" spans="2:18" ht="24">
      <c r="B286" s="295">
        <v>48</v>
      </c>
      <c r="C286" s="296" t="s">
        <v>28</v>
      </c>
      <c r="D286" s="299">
        <f>VLOOKUP(C286,'市区町村別_在宅(医科)'!$C$7:$BO$80,65,0)</f>
        <v>20759</v>
      </c>
      <c r="E286" s="130">
        <v>1</v>
      </c>
      <c r="F286" s="133" t="s">
        <v>268</v>
      </c>
      <c r="G286" s="136" t="s">
        <v>275</v>
      </c>
      <c r="H286" s="215">
        <v>160760</v>
      </c>
      <c r="I286" s="27">
        <f t="shared" ref="I286" si="513">IFERROR(H286/H291,"-")</f>
        <v>3.9576246620380312E-4</v>
      </c>
      <c r="J286" s="139">
        <v>1</v>
      </c>
      <c r="K286" s="27">
        <f t="shared" ref="K286" si="514">IFERROR(J286/J291,"-")</f>
        <v>5.1626226122870422E-4</v>
      </c>
      <c r="L286" s="139">
        <f t="shared" si="479"/>
        <v>160760</v>
      </c>
      <c r="M286" s="101">
        <f>IFERROR(J286/$R$51,0)</f>
        <v>4.8171877258056748E-5</v>
      </c>
      <c r="P286" s="46"/>
      <c r="Q286" s="46"/>
      <c r="R286" s="46"/>
    </row>
    <row r="287" spans="2:18" ht="13.5" customHeight="1">
      <c r="B287" s="269"/>
      <c r="C287" s="297"/>
      <c r="D287" s="293"/>
      <c r="E287" s="131">
        <v>2</v>
      </c>
      <c r="F287" s="134" t="s">
        <v>295</v>
      </c>
      <c r="G287" s="32" t="s">
        <v>315</v>
      </c>
      <c r="H287" s="152">
        <v>140823</v>
      </c>
      <c r="I287" s="28">
        <f t="shared" ref="I287" si="515">IFERROR(H287/H291,"-")</f>
        <v>3.4668112576647281E-4</v>
      </c>
      <c r="J287" s="140">
        <v>1</v>
      </c>
      <c r="K287" s="28">
        <f t="shared" ref="K287" si="516">IFERROR(J287/J291,"-")</f>
        <v>5.1626226122870422E-4</v>
      </c>
      <c r="L287" s="140">
        <f t="shared" si="479"/>
        <v>140823</v>
      </c>
      <c r="M287" s="98">
        <f t="shared" ref="M287:M291" si="517">IFERROR(J287/$R$51,0)</f>
        <v>4.8171877258056748E-5</v>
      </c>
      <c r="P287" s="46"/>
      <c r="Q287" s="46"/>
      <c r="R287" s="46"/>
    </row>
    <row r="288" spans="2:18" ht="13.5" customHeight="1">
      <c r="B288" s="269"/>
      <c r="C288" s="297"/>
      <c r="D288" s="293"/>
      <c r="E288" s="131">
        <v>3</v>
      </c>
      <c r="F288" s="134" t="s">
        <v>270</v>
      </c>
      <c r="G288" s="33" t="s">
        <v>277</v>
      </c>
      <c r="H288" s="152">
        <v>9753172</v>
      </c>
      <c r="I288" s="28">
        <f t="shared" ref="I288" si="518">IFERROR(H288/H291,"-")</f>
        <v>2.4010571062639208E-2</v>
      </c>
      <c r="J288" s="140">
        <v>79</v>
      </c>
      <c r="K288" s="28">
        <f t="shared" ref="K288" si="519">IFERROR(J288/J291,"-")</f>
        <v>4.0784718637067632E-2</v>
      </c>
      <c r="L288" s="140">
        <f t="shared" si="479"/>
        <v>123457.87341772152</v>
      </c>
      <c r="M288" s="98">
        <f t="shared" si="517"/>
        <v>3.805578303386483E-3</v>
      </c>
      <c r="P288" s="46"/>
      <c r="Q288" s="46"/>
      <c r="R288" s="46"/>
    </row>
    <row r="289" spans="2:18" ht="24">
      <c r="B289" s="269"/>
      <c r="C289" s="297"/>
      <c r="D289" s="293"/>
      <c r="E289" s="131">
        <v>4</v>
      </c>
      <c r="F289" s="134" t="s">
        <v>267</v>
      </c>
      <c r="G289" s="33" t="s">
        <v>274</v>
      </c>
      <c r="H289" s="152">
        <v>9796699</v>
      </c>
      <c r="I289" s="28">
        <f t="shared" ref="I289" si="520">IFERROR(H289/H291,"-")</f>
        <v>2.4117726778404652E-2</v>
      </c>
      <c r="J289" s="140">
        <v>83</v>
      </c>
      <c r="K289" s="28">
        <f t="shared" ref="K289" si="521">IFERROR(J289/J291,"-")</f>
        <v>4.2849767681982447E-2</v>
      </c>
      <c r="L289" s="140">
        <f t="shared" si="479"/>
        <v>118032.51807228915</v>
      </c>
      <c r="M289" s="98">
        <f t="shared" si="517"/>
        <v>3.9982658124187095E-3</v>
      </c>
      <c r="P289" s="46"/>
      <c r="Q289" s="46"/>
      <c r="R289" s="46"/>
    </row>
    <row r="290" spans="2:18" ht="13.5" customHeight="1">
      <c r="B290" s="269"/>
      <c r="C290" s="297"/>
      <c r="D290" s="293"/>
      <c r="E290" s="132">
        <v>5</v>
      </c>
      <c r="F290" s="135" t="s">
        <v>254</v>
      </c>
      <c r="G290" s="34" t="s">
        <v>260</v>
      </c>
      <c r="H290" s="153">
        <v>11276534</v>
      </c>
      <c r="I290" s="45">
        <f t="shared" ref="I290" si="522">IFERROR(H290/H291,"-")</f>
        <v>2.7760816783223671E-2</v>
      </c>
      <c r="J290" s="141">
        <v>100</v>
      </c>
      <c r="K290" s="45">
        <f t="shared" ref="K290" si="523">IFERROR(J290/J291,"-")</f>
        <v>5.1626226122870419E-2</v>
      </c>
      <c r="L290" s="141">
        <f t="shared" si="479"/>
        <v>112765.34</v>
      </c>
      <c r="M290" s="99">
        <f t="shared" si="517"/>
        <v>4.8171877258056748E-3</v>
      </c>
      <c r="P290" s="46"/>
      <c r="Q290" s="46"/>
      <c r="R290" s="46"/>
    </row>
    <row r="291" spans="2:18" ht="13.5" customHeight="1">
      <c r="B291" s="270"/>
      <c r="C291" s="298"/>
      <c r="D291" s="294"/>
      <c r="E291" s="143" t="s">
        <v>133</v>
      </c>
      <c r="F291" s="146"/>
      <c r="G291" s="149"/>
      <c r="H291" s="154">
        <v>406203250</v>
      </c>
      <c r="I291" s="29" t="s">
        <v>181</v>
      </c>
      <c r="J291" s="192">
        <v>1937</v>
      </c>
      <c r="K291" s="29" t="s">
        <v>116</v>
      </c>
      <c r="L291" s="142">
        <f t="shared" si="479"/>
        <v>209707.40836344863</v>
      </c>
      <c r="M291" s="100">
        <f t="shared" si="517"/>
        <v>9.3308926248855922E-2</v>
      </c>
      <c r="P291" s="46"/>
      <c r="Q291" s="46"/>
      <c r="R291" s="46"/>
    </row>
    <row r="292" spans="2:18" ht="13.5" customHeight="1">
      <c r="B292" s="295">
        <v>49</v>
      </c>
      <c r="C292" s="296" t="s">
        <v>29</v>
      </c>
      <c r="D292" s="299">
        <f>VLOOKUP(C292,'市区町村別_在宅(医科)'!$C$7:$BO$80,65,0)</f>
        <v>20958</v>
      </c>
      <c r="E292" s="130">
        <v>1</v>
      </c>
      <c r="F292" s="133" t="s">
        <v>254</v>
      </c>
      <c r="G292" s="136" t="s">
        <v>260</v>
      </c>
      <c r="H292" s="215">
        <v>24498249</v>
      </c>
      <c r="I292" s="27">
        <f t="shared" ref="I292" si="524">IFERROR(H292/H297,"-")</f>
        <v>3.7551506914025444E-2</v>
      </c>
      <c r="J292" s="139">
        <v>116</v>
      </c>
      <c r="K292" s="27">
        <f t="shared" ref="K292" si="525">IFERROR(J292/J297,"-")</f>
        <v>4.8576214405360134E-2</v>
      </c>
      <c r="L292" s="139">
        <f t="shared" si="479"/>
        <v>211191.80172413794</v>
      </c>
      <c r="M292" s="101">
        <f>IFERROR(J292/$R$52,0)</f>
        <v>5.5348792823742728E-3</v>
      </c>
      <c r="P292" s="46"/>
      <c r="Q292" s="46"/>
      <c r="R292" s="46"/>
    </row>
    <row r="293" spans="2:18" ht="24">
      <c r="B293" s="269"/>
      <c r="C293" s="297"/>
      <c r="D293" s="293"/>
      <c r="E293" s="131">
        <v>2</v>
      </c>
      <c r="F293" s="134" t="s">
        <v>267</v>
      </c>
      <c r="G293" s="32" t="s">
        <v>274</v>
      </c>
      <c r="H293" s="152">
        <v>8796187</v>
      </c>
      <c r="I293" s="28">
        <f t="shared" ref="I293" si="526">IFERROR(H293/H297,"-")</f>
        <v>1.3483007579340088E-2</v>
      </c>
      <c r="J293" s="140">
        <v>69</v>
      </c>
      <c r="K293" s="28">
        <f t="shared" ref="K293" si="527">IFERROR(J293/J297,"-")</f>
        <v>2.8894472361809045E-2</v>
      </c>
      <c r="L293" s="140">
        <f t="shared" si="479"/>
        <v>127480.97101449275</v>
      </c>
      <c r="M293" s="98">
        <f t="shared" ref="M293:M297" si="528">IFERROR(J293/$R$52,0)</f>
        <v>3.2922988834812482E-3</v>
      </c>
      <c r="P293" s="46"/>
      <c r="Q293" s="46"/>
      <c r="R293" s="46"/>
    </row>
    <row r="294" spans="2:18" ht="13.5" customHeight="1">
      <c r="B294" s="269"/>
      <c r="C294" s="297"/>
      <c r="D294" s="293"/>
      <c r="E294" s="131">
        <v>3</v>
      </c>
      <c r="F294" s="134" t="s">
        <v>266</v>
      </c>
      <c r="G294" s="33" t="s">
        <v>273</v>
      </c>
      <c r="H294" s="152">
        <v>35219700</v>
      </c>
      <c r="I294" s="28">
        <f t="shared" ref="I294" si="529">IFERROR(H294/H297,"-")</f>
        <v>5.3985605585929915E-2</v>
      </c>
      <c r="J294" s="140">
        <v>289</v>
      </c>
      <c r="K294" s="28">
        <f t="shared" ref="K294" si="530">IFERROR(J294/J297,"-")</f>
        <v>0.12102177554438862</v>
      </c>
      <c r="L294" s="140">
        <f t="shared" si="479"/>
        <v>121867.47404844291</v>
      </c>
      <c r="M294" s="98">
        <f t="shared" si="528"/>
        <v>1.378948372936349E-2</v>
      </c>
      <c r="P294" s="46"/>
      <c r="Q294" s="46"/>
      <c r="R294" s="46"/>
    </row>
    <row r="295" spans="2:18" ht="13.5" customHeight="1">
      <c r="B295" s="269"/>
      <c r="C295" s="297"/>
      <c r="D295" s="293"/>
      <c r="E295" s="131">
        <v>4</v>
      </c>
      <c r="F295" s="134" t="s">
        <v>252</v>
      </c>
      <c r="G295" s="33" t="s">
        <v>258</v>
      </c>
      <c r="H295" s="152">
        <v>24249598</v>
      </c>
      <c r="I295" s="28">
        <f t="shared" ref="I295" si="531">IFERROR(H295/H297,"-")</f>
        <v>3.7170368664280355E-2</v>
      </c>
      <c r="J295" s="140">
        <v>213</v>
      </c>
      <c r="K295" s="28">
        <f t="shared" ref="K295" si="532">IFERROR(J295/J297,"-")</f>
        <v>8.9195979899497485E-2</v>
      </c>
      <c r="L295" s="140">
        <f t="shared" si="479"/>
        <v>113847.8779342723</v>
      </c>
      <c r="M295" s="98">
        <f t="shared" si="528"/>
        <v>1.0163183509876897E-2</v>
      </c>
      <c r="P295" s="46"/>
      <c r="Q295" s="46"/>
      <c r="R295" s="46"/>
    </row>
    <row r="296" spans="2:18" ht="13.5" customHeight="1">
      <c r="B296" s="269"/>
      <c r="C296" s="297"/>
      <c r="D296" s="293"/>
      <c r="E296" s="132">
        <v>5</v>
      </c>
      <c r="F296" s="135" t="s">
        <v>253</v>
      </c>
      <c r="G296" s="34" t="s">
        <v>259</v>
      </c>
      <c r="H296" s="153">
        <v>29044221</v>
      </c>
      <c r="I296" s="45">
        <f t="shared" ref="I296" si="533">IFERROR(H296/H297,"-")</f>
        <v>4.4519682435017416E-2</v>
      </c>
      <c r="J296" s="141">
        <v>296</v>
      </c>
      <c r="K296" s="45">
        <f t="shared" ref="K296" si="534">IFERROR(J296/J297,"-")</f>
        <v>0.12395309882747069</v>
      </c>
      <c r="L296" s="141">
        <f t="shared" si="479"/>
        <v>98122.36824324324</v>
      </c>
      <c r="M296" s="99">
        <f t="shared" si="528"/>
        <v>1.4123485065368833E-2</v>
      </c>
      <c r="P296" s="46"/>
      <c r="Q296" s="46"/>
      <c r="R296" s="46"/>
    </row>
    <row r="297" spans="2:18" ht="13.5" customHeight="1">
      <c r="B297" s="270"/>
      <c r="C297" s="298"/>
      <c r="D297" s="294"/>
      <c r="E297" s="143" t="s">
        <v>133</v>
      </c>
      <c r="F297" s="146"/>
      <c r="G297" s="149"/>
      <c r="H297" s="154">
        <v>652390570</v>
      </c>
      <c r="I297" s="29" t="s">
        <v>181</v>
      </c>
      <c r="J297" s="192">
        <v>2388</v>
      </c>
      <c r="K297" s="29" t="s">
        <v>116</v>
      </c>
      <c r="L297" s="142">
        <f t="shared" si="479"/>
        <v>273195.38107202679</v>
      </c>
      <c r="M297" s="100">
        <f t="shared" si="528"/>
        <v>0.1139421700543945</v>
      </c>
      <c r="P297" s="46"/>
      <c r="Q297" s="46"/>
      <c r="R297" s="46"/>
    </row>
    <row r="298" spans="2:18" ht="13.5" customHeight="1">
      <c r="B298" s="295">
        <v>50</v>
      </c>
      <c r="C298" s="296" t="s">
        <v>18</v>
      </c>
      <c r="D298" s="299">
        <f>VLOOKUP(C298,'市区町村別_在宅(医科)'!$C$7:$BO$80,65,0)</f>
        <v>18785</v>
      </c>
      <c r="E298" s="130">
        <v>1</v>
      </c>
      <c r="F298" s="133" t="s">
        <v>265</v>
      </c>
      <c r="G298" s="136" t="s">
        <v>272</v>
      </c>
      <c r="H298" s="215">
        <v>3369472</v>
      </c>
      <c r="I298" s="27">
        <f t="shared" ref="I298" si="535">IFERROR(H298/H303,"-")</f>
        <v>6.2952956309967646E-3</v>
      </c>
      <c r="J298" s="139">
        <v>4</v>
      </c>
      <c r="K298" s="27">
        <f t="shared" ref="K298" si="536">IFERROR(J298/J303,"-")</f>
        <v>1.9464720194647203E-3</v>
      </c>
      <c r="L298" s="139">
        <f t="shared" si="479"/>
        <v>842368</v>
      </c>
      <c r="M298" s="101">
        <f>IFERROR(J298/$R$53,0)</f>
        <v>2.1293585307426138E-4</v>
      </c>
      <c r="P298" s="46"/>
      <c r="Q298" s="46"/>
      <c r="R298" s="46"/>
    </row>
    <row r="299" spans="2:18" ht="13.5" customHeight="1">
      <c r="B299" s="269"/>
      <c r="C299" s="297"/>
      <c r="D299" s="293"/>
      <c r="E299" s="131">
        <v>2</v>
      </c>
      <c r="F299" s="134" t="s">
        <v>254</v>
      </c>
      <c r="G299" s="32" t="s">
        <v>260</v>
      </c>
      <c r="H299" s="152">
        <v>17166232</v>
      </c>
      <c r="I299" s="28">
        <f t="shared" ref="I299" si="537">IFERROR(H299/H303,"-")</f>
        <v>3.2072237225973937E-2</v>
      </c>
      <c r="J299" s="140">
        <v>102</v>
      </c>
      <c r="K299" s="28">
        <f t="shared" ref="K299" si="538">IFERROR(J299/J303,"-")</f>
        <v>4.9635036496350364E-2</v>
      </c>
      <c r="L299" s="140">
        <f t="shared" si="479"/>
        <v>168296.39215686274</v>
      </c>
      <c r="M299" s="98">
        <f t="shared" ref="M299:M303" si="539">IFERROR(J299/$R$53,0)</f>
        <v>5.4298642533936649E-3</v>
      </c>
      <c r="P299" s="46"/>
      <c r="Q299" s="46"/>
      <c r="R299" s="46"/>
    </row>
    <row r="300" spans="2:18" ht="24">
      <c r="B300" s="269"/>
      <c r="C300" s="297"/>
      <c r="D300" s="293"/>
      <c r="E300" s="131">
        <v>3</v>
      </c>
      <c r="F300" s="134" t="s">
        <v>289</v>
      </c>
      <c r="G300" s="33" t="s">
        <v>309</v>
      </c>
      <c r="H300" s="152">
        <v>7315805</v>
      </c>
      <c r="I300" s="28">
        <f t="shared" ref="I300" si="540">IFERROR(H300/H303,"-")</f>
        <v>1.3668359687726827E-2</v>
      </c>
      <c r="J300" s="140">
        <v>47</v>
      </c>
      <c r="K300" s="28">
        <f t="shared" ref="K300" si="541">IFERROR(J300/J303,"-")</f>
        <v>2.2871046228710463E-2</v>
      </c>
      <c r="L300" s="140">
        <f t="shared" si="479"/>
        <v>155655.42553191489</v>
      </c>
      <c r="M300" s="98">
        <f t="shared" si="539"/>
        <v>2.501996273622571E-3</v>
      </c>
      <c r="P300" s="46"/>
      <c r="Q300" s="46"/>
      <c r="R300" s="46"/>
    </row>
    <row r="301" spans="2:18" ht="13.5" customHeight="1">
      <c r="B301" s="269"/>
      <c r="C301" s="297"/>
      <c r="D301" s="293"/>
      <c r="E301" s="131">
        <v>4</v>
      </c>
      <c r="F301" s="134" t="s">
        <v>252</v>
      </c>
      <c r="G301" s="33" t="s">
        <v>258</v>
      </c>
      <c r="H301" s="152">
        <v>22123524</v>
      </c>
      <c r="I301" s="28">
        <f t="shared" ref="I301" si="542">IFERROR(H301/H303,"-")</f>
        <v>4.1334109314293772E-2</v>
      </c>
      <c r="J301" s="140">
        <v>172</v>
      </c>
      <c r="K301" s="28">
        <f t="shared" ref="K301" si="543">IFERROR(J301/J303,"-")</f>
        <v>8.3698296836982974E-2</v>
      </c>
      <c r="L301" s="140">
        <f t="shared" si="479"/>
        <v>128625.13953488372</v>
      </c>
      <c r="M301" s="98">
        <f t="shared" si="539"/>
        <v>9.1562416821932401E-3</v>
      </c>
      <c r="P301" s="46"/>
      <c r="Q301" s="46"/>
      <c r="R301" s="46"/>
    </row>
    <row r="302" spans="2:18" ht="24">
      <c r="B302" s="269"/>
      <c r="C302" s="297"/>
      <c r="D302" s="293"/>
      <c r="E302" s="132">
        <v>5</v>
      </c>
      <c r="F302" s="135" t="s">
        <v>267</v>
      </c>
      <c r="G302" s="34" t="s">
        <v>274</v>
      </c>
      <c r="H302" s="153">
        <v>7959488</v>
      </c>
      <c r="I302" s="45">
        <f t="shared" ref="I302" si="544">IFERROR(H302/H303,"-")</f>
        <v>1.4870973859219242E-2</v>
      </c>
      <c r="J302" s="141">
        <v>65</v>
      </c>
      <c r="K302" s="45">
        <f t="shared" ref="K302" si="545">IFERROR(J302/J303,"-")</f>
        <v>3.1630170316301706E-2</v>
      </c>
      <c r="L302" s="141">
        <f t="shared" si="479"/>
        <v>122453.66153846154</v>
      </c>
      <c r="M302" s="99">
        <f t="shared" si="539"/>
        <v>3.4602076124567475E-3</v>
      </c>
      <c r="P302" s="46"/>
      <c r="Q302" s="46"/>
      <c r="R302" s="46"/>
    </row>
    <row r="303" spans="2:18" ht="13.5" customHeight="1">
      <c r="B303" s="270"/>
      <c r="C303" s="298"/>
      <c r="D303" s="294"/>
      <c r="E303" s="143" t="s">
        <v>133</v>
      </c>
      <c r="F303" s="146"/>
      <c r="G303" s="149"/>
      <c r="H303" s="154">
        <v>535236500</v>
      </c>
      <c r="I303" s="29" t="s">
        <v>181</v>
      </c>
      <c r="J303" s="192">
        <v>2055</v>
      </c>
      <c r="K303" s="29" t="s">
        <v>116</v>
      </c>
      <c r="L303" s="142">
        <f t="shared" si="479"/>
        <v>260455.71776155717</v>
      </c>
      <c r="M303" s="100">
        <f t="shared" si="539"/>
        <v>0.10939579451690179</v>
      </c>
      <c r="P303" s="46"/>
      <c r="Q303" s="46"/>
      <c r="R303" s="46"/>
    </row>
    <row r="304" spans="2:18" ht="13.5" customHeight="1">
      <c r="B304" s="295">
        <v>51</v>
      </c>
      <c r="C304" s="296" t="s">
        <v>50</v>
      </c>
      <c r="D304" s="299">
        <f>VLOOKUP(C304,'市区町村別_在宅(医科)'!$C$7:$BO$80,65,0)</f>
        <v>25056</v>
      </c>
      <c r="E304" s="130">
        <v>1</v>
      </c>
      <c r="F304" s="133" t="s">
        <v>265</v>
      </c>
      <c r="G304" s="136" t="s">
        <v>272</v>
      </c>
      <c r="H304" s="215">
        <v>1220623</v>
      </c>
      <c r="I304" s="27">
        <f t="shared" ref="I304" si="546">IFERROR(H304/H309,"-")</f>
        <v>1.6833646368989803E-3</v>
      </c>
      <c r="J304" s="139">
        <v>4</v>
      </c>
      <c r="K304" s="27">
        <f t="shared" ref="K304" si="547">IFERROR(J304/J309,"-")</f>
        <v>1.6214025131738954E-3</v>
      </c>
      <c r="L304" s="139">
        <f t="shared" si="479"/>
        <v>305155.75</v>
      </c>
      <c r="M304" s="101">
        <f>IFERROR(J304/$R$54,0)</f>
        <v>1.5964240102171138E-4</v>
      </c>
      <c r="P304" s="46"/>
      <c r="Q304" s="46"/>
      <c r="R304" s="46"/>
    </row>
    <row r="305" spans="2:18" ht="13.5" customHeight="1">
      <c r="B305" s="269"/>
      <c r="C305" s="297"/>
      <c r="D305" s="293"/>
      <c r="E305" s="131">
        <v>2</v>
      </c>
      <c r="F305" s="134" t="s">
        <v>254</v>
      </c>
      <c r="G305" s="32" t="s">
        <v>260</v>
      </c>
      <c r="H305" s="152">
        <v>30900770</v>
      </c>
      <c r="I305" s="28">
        <f t="shared" ref="I305" si="548">IFERROR(H305/H309,"-")</f>
        <v>4.2615339438097512E-2</v>
      </c>
      <c r="J305" s="140">
        <v>137</v>
      </c>
      <c r="K305" s="28">
        <f t="shared" ref="K305" si="549">IFERROR(J305/J309,"-")</f>
        <v>5.5533036076205917E-2</v>
      </c>
      <c r="L305" s="140">
        <f t="shared" si="479"/>
        <v>225553.06569343066</v>
      </c>
      <c r="M305" s="98">
        <f t="shared" ref="M305:M309" si="550">IFERROR(J305/$R$54,0)</f>
        <v>5.4677522349936142E-3</v>
      </c>
      <c r="P305" s="46"/>
      <c r="Q305" s="46"/>
      <c r="R305" s="46"/>
    </row>
    <row r="306" spans="2:18" ht="13.5" customHeight="1">
      <c r="B306" s="269"/>
      <c r="C306" s="297"/>
      <c r="D306" s="293"/>
      <c r="E306" s="131">
        <v>3</v>
      </c>
      <c r="F306" s="134" t="s">
        <v>271</v>
      </c>
      <c r="G306" s="33" t="s">
        <v>278</v>
      </c>
      <c r="H306" s="152">
        <v>5152126</v>
      </c>
      <c r="I306" s="28">
        <f t="shared" ref="I306" si="551">IFERROR(H306/H309,"-")</f>
        <v>7.1053115607749451E-3</v>
      </c>
      <c r="J306" s="140">
        <v>32</v>
      </c>
      <c r="K306" s="28">
        <f t="shared" ref="K306" si="552">IFERROR(J306/J309,"-")</f>
        <v>1.2971220105391163E-2</v>
      </c>
      <c r="L306" s="140">
        <f t="shared" si="479"/>
        <v>161003.9375</v>
      </c>
      <c r="M306" s="98">
        <f t="shared" si="550"/>
        <v>1.277139208173691E-3</v>
      </c>
      <c r="P306" s="46"/>
      <c r="Q306" s="46"/>
      <c r="R306" s="46"/>
    </row>
    <row r="307" spans="2:18" ht="13.5" customHeight="1">
      <c r="B307" s="269"/>
      <c r="C307" s="297"/>
      <c r="D307" s="293"/>
      <c r="E307" s="131">
        <v>4</v>
      </c>
      <c r="F307" s="134" t="s">
        <v>270</v>
      </c>
      <c r="G307" s="33" t="s">
        <v>277</v>
      </c>
      <c r="H307" s="152">
        <v>13736577</v>
      </c>
      <c r="I307" s="28">
        <f t="shared" ref="I307" si="553">IFERROR(H307/H309,"-")</f>
        <v>1.8944152251628786E-2</v>
      </c>
      <c r="J307" s="140">
        <v>113</v>
      </c>
      <c r="K307" s="28">
        <f t="shared" ref="K307" si="554">IFERROR(J307/J309,"-")</f>
        <v>4.5804620997162544E-2</v>
      </c>
      <c r="L307" s="140">
        <f t="shared" si="479"/>
        <v>121562.62831858407</v>
      </c>
      <c r="M307" s="98">
        <f t="shared" si="550"/>
        <v>4.5098978288633457E-3</v>
      </c>
      <c r="P307" s="46"/>
      <c r="Q307" s="46"/>
      <c r="R307" s="46"/>
    </row>
    <row r="308" spans="2:18" ht="13.5" customHeight="1">
      <c r="B308" s="269"/>
      <c r="C308" s="297"/>
      <c r="D308" s="293"/>
      <c r="E308" s="132">
        <v>5</v>
      </c>
      <c r="F308" s="135" t="s">
        <v>252</v>
      </c>
      <c r="G308" s="34" t="s">
        <v>258</v>
      </c>
      <c r="H308" s="153">
        <v>23110718</v>
      </c>
      <c r="I308" s="45">
        <f t="shared" ref="I308" si="555">IFERROR(H308/H309,"-")</f>
        <v>3.187205665839881E-2</v>
      </c>
      <c r="J308" s="141">
        <v>198</v>
      </c>
      <c r="K308" s="45">
        <f t="shared" ref="K308" si="556">IFERROR(J308/J309,"-")</f>
        <v>8.0259424402107829E-2</v>
      </c>
      <c r="L308" s="141">
        <f t="shared" si="479"/>
        <v>116720.79797979798</v>
      </c>
      <c r="M308" s="99">
        <f t="shared" si="550"/>
        <v>7.9022988505747134E-3</v>
      </c>
      <c r="P308" s="46"/>
      <c r="Q308" s="46"/>
      <c r="R308" s="46"/>
    </row>
    <row r="309" spans="2:18" ht="13.5" customHeight="1">
      <c r="B309" s="270"/>
      <c r="C309" s="298"/>
      <c r="D309" s="294"/>
      <c r="E309" s="143" t="s">
        <v>133</v>
      </c>
      <c r="F309" s="146"/>
      <c r="G309" s="149"/>
      <c r="H309" s="154">
        <v>725109090</v>
      </c>
      <c r="I309" s="29" t="s">
        <v>181</v>
      </c>
      <c r="J309" s="192">
        <v>2467</v>
      </c>
      <c r="K309" s="29" t="s">
        <v>116</v>
      </c>
      <c r="L309" s="142">
        <f t="shared" si="479"/>
        <v>293923.42521280906</v>
      </c>
      <c r="M309" s="100">
        <f t="shared" si="550"/>
        <v>9.8459450830140488E-2</v>
      </c>
      <c r="P309" s="46"/>
      <c r="Q309" s="46"/>
      <c r="R309" s="46"/>
    </row>
    <row r="310" spans="2:18" ht="13.5" customHeight="1">
      <c r="B310" s="295">
        <v>52</v>
      </c>
      <c r="C310" s="296" t="s">
        <v>6</v>
      </c>
      <c r="D310" s="299">
        <f>VLOOKUP(C310,'市区町村別_在宅(医科)'!$C$7:$BO$80,65,0)</f>
        <v>20478</v>
      </c>
      <c r="E310" s="130">
        <v>1</v>
      </c>
      <c r="F310" s="133" t="s">
        <v>254</v>
      </c>
      <c r="G310" s="136" t="s">
        <v>260</v>
      </c>
      <c r="H310" s="215">
        <v>29672029</v>
      </c>
      <c r="I310" s="27">
        <f t="shared" ref="I310" si="557">IFERROR(H310/H315,"-")</f>
        <v>3.6195162878378727E-2</v>
      </c>
      <c r="J310" s="139">
        <v>172</v>
      </c>
      <c r="K310" s="27">
        <f t="shared" ref="K310" si="558">IFERROR(J310/J315,"-")</f>
        <v>6.1848256023013304E-2</v>
      </c>
      <c r="L310" s="139">
        <f t="shared" si="479"/>
        <v>172511.79651162791</v>
      </c>
      <c r="M310" s="101">
        <f>IFERROR(J310/$R$55,0)</f>
        <v>8.3992577400136739E-3</v>
      </c>
      <c r="P310" s="46"/>
      <c r="Q310" s="46"/>
      <c r="R310" s="46"/>
    </row>
    <row r="311" spans="2:18" ht="13.5" customHeight="1">
      <c r="B311" s="269"/>
      <c r="C311" s="297"/>
      <c r="D311" s="293"/>
      <c r="E311" s="131">
        <v>2</v>
      </c>
      <c r="F311" s="134" t="s">
        <v>253</v>
      </c>
      <c r="G311" s="32" t="s">
        <v>259</v>
      </c>
      <c r="H311" s="152">
        <v>44032226</v>
      </c>
      <c r="I311" s="28">
        <f t="shared" ref="I311" si="559">IFERROR(H311/H315,"-")</f>
        <v>5.3712322536742685E-2</v>
      </c>
      <c r="J311" s="140">
        <v>307</v>
      </c>
      <c r="K311" s="28">
        <f t="shared" ref="K311" si="560">IFERROR(J311/J315,"-")</f>
        <v>0.11039194534340166</v>
      </c>
      <c r="L311" s="140">
        <f t="shared" si="479"/>
        <v>143427.44625407166</v>
      </c>
      <c r="M311" s="98">
        <f t="shared" ref="M311:M315" si="561">IFERROR(J311/$R$55,0)</f>
        <v>1.4991698408047661E-2</v>
      </c>
      <c r="P311" s="46"/>
      <c r="Q311" s="46"/>
      <c r="R311" s="46"/>
    </row>
    <row r="312" spans="2:18" ht="13.5" customHeight="1">
      <c r="B312" s="269"/>
      <c r="C312" s="297"/>
      <c r="D312" s="293"/>
      <c r="E312" s="131">
        <v>3</v>
      </c>
      <c r="F312" s="134" t="s">
        <v>266</v>
      </c>
      <c r="G312" s="33" t="s">
        <v>273</v>
      </c>
      <c r="H312" s="152">
        <v>34100982</v>
      </c>
      <c r="I312" s="28">
        <f t="shared" ref="I312" si="562">IFERROR(H312/H315,"-")</f>
        <v>4.1597782133559559E-2</v>
      </c>
      <c r="J312" s="140">
        <v>245</v>
      </c>
      <c r="K312" s="28">
        <f t="shared" ref="K312" si="563">IFERROR(J312/J315,"-")</f>
        <v>8.8097806544408491E-2</v>
      </c>
      <c r="L312" s="140">
        <f t="shared" si="479"/>
        <v>139187.68163265305</v>
      </c>
      <c r="M312" s="98">
        <f t="shared" si="561"/>
        <v>1.1964058990135756E-2</v>
      </c>
      <c r="P312" s="46"/>
      <c r="Q312" s="46"/>
      <c r="R312" s="46"/>
    </row>
    <row r="313" spans="2:18" ht="13.5" customHeight="1">
      <c r="B313" s="269"/>
      <c r="C313" s="297"/>
      <c r="D313" s="293"/>
      <c r="E313" s="131">
        <v>4</v>
      </c>
      <c r="F313" s="134" t="s">
        <v>270</v>
      </c>
      <c r="G313" s="33" t="s">
        <v>277</v>
      </c>
      <c r="H313" s="152">
        <v>14241062</v>
      </c>
      <c r="I313" s="28">
        <f t="shared" ref="I313" si="564">IFERROR(H313/H315,"-")</f>
        <v>1.737183387934441E-2</v>
      </c>
      <c r="J313" s="140">
        <v>120</v>
      </c>
      <c r="K313" s="28">
        <f t="shared" ref="K313" si="565">IFERROR(J313/J315,"-")</f>
        <v>4.3149946062567425E-2</v>
      </c>
      <c r="L313" s="140">
        <f t="shared" si="479"/>
        <v>118675.51666666666</v>
      </c>
      <c r="M313" s="98">
        <f t="shared" si="561"/>
        <v>5.8599472604746556E-3</v>
      </c>
      <c r="P313" s="46"/>
      <c r="Q313" s="46"/>
      <c r="R313" s="46"/>
    </row>
    <row r="314" spans="2:18" ht="13.5" customHeight="1">
      <c r="B314" s="269"/>
      <c r="C314" s="297"/>
      <c r="D314" s="293"/>
      <c r="E314" s="132">
        <v>5</v>
      </c>
      <c r="F314" s="135" t="s">
        <v>252</v>
      </c>
      <c r="G314" s="34" t="s">
        <v>258</v>
      </c>
      <c r="H314" s="153">
        <v>28535990</v>
      </c>
      <c r="I314" s="45">
        <f t="shared" ref="I314" si="566">IFERROR(H314/H315,"-")</f>
        <v>3.4809375723708902E-2</v>
      </c>
      <c r="J314" s="141">
        <v>247</v>
      </c>
      <c r="K314" s="45">
        <f t="shared" ref="K314" si="567">IFERROR(J314/J315,"-")</f>
        <v>8.8816972312117937E-2</v>
      </c>
      <c r="L314" s="141">
        <f t="shared" si="479"/>
        <v>115530.32388663967</v>
      </c>
      <c r="M314" s="99">
        <f t="shared" si="561"/>
        <v>1.2061724777810333E-2</v>
      </c>
      <c r="P314" s="46"/>
      <c r="Q314" s="46"/>
      <c r="R314" s="46"/>
    </row>
    <row r="315" spans="2:18" ht="13.5" customHeight="1">
      <c r="B315" s="270"/>
      <c r="C315" s="298"/>
      <c r="D315" s="294"/>
      <c r="E315" s="143" t="s">
        <v>133</v>
      </c>
      <c r="F315" s="146"/>
      <c r="G315" s="149"/>
      <c r="H315" s="154">
        <v>819778850</v>
      </c>
      <c r="I315" s="29" t="s">
        <v>181</v>
      </c>
      <c r="J315" s="192">
        <v>2781</v>
      </c>
      <c r="K315" s="29" t="s">
        <v>116</v>
      </c>
      <c r="L315" s="142">
        <f t="shared" si="479"/>
        <v>294778.44300611288</v>
      </c>
      <c r="M315" s="100">
        <f t="shared" si="561"/>
        <v>0.13580427776150014</v>
      </c>
      <c r="P315" s="46"/>
      <c r="Q315" s="46"/>
      <c r="R315" s="46"/>
    </row>
    <row r="316" spans="2:18" ht="13.5" customHeight="1">
      <c r="B316" s="295">
        <v>53</v>
      </c>
      <c r="C316" s="296" t="s">
        <v>24</v>
      </c>
      <c r="D316" s="299">
        <f>VLOOKUP(C316,'市区町村別_在宅(医科)'!$C$7:$BO$80,65,0)</f>
        <v>11403</v>
      </c>
      <c r="E316" s="130">
        <v>1</v>
      </c>
      <c r="F316" s="133" t="s">
        <v>265</v>
      </c>
      <c r="G316" s="136" t="s">
        <v>272</v>
      </c>
      <c r="H316" s="215">
        <v>495832</v>
      </c>
      <c r="I316" s="27">
        <f t="shared" ref="I316" si="568">IFERROR(H316/H321,"-")</f>
        <v>1.5080605928716648E-3</v>
      </c>
      <c r="J316" s="139">
        <v>2</v>
      </c>
      <c r="K316" s="27">
        <f t="shared" ref="K316" si="569">IFERROR(J316/J321,"-")</f>
        <v>1.6433853738701725E-3</v>
      </c>
      <c r="L316" s="139">
        <f t="shared" si="479"/>
        <v>247916</v>
      </c>
      <c r="M316" s="101">
        <f>IFERROR(J316/$R$56,0)</f>
        <v>1.7539244058581075E-4</v>
      </c>
      <c r="P316" s="46"/>
      <c r="Q316" s="46"/>
      <c r="R316" s="46"/>
    </row>
    <row r="317" spans="2:18" ht="13.5" customHeight="1">
      <c r="B317" s="269"/>
      <c r="C317" s="297"/>
      <c r="D317" s="293"/>
      <c r="E317" s="131">
        <v>2</v>
      </c>
      <c r="F317" s="134" t="s">
        <v>254</v>
      </c>
      <c r="G317" s="32" t="s">
        <v>260</v>
      </c>
      <c r="H317" s="152">
        <v>12951342</v>
      </c>
      <c r="I317" s="28">
        <f t="shared" ref="I317" si="570">IFERROR(H317/H321,"-")</f>
        <v>3.9391181882177217E-2</v>
      </c>
      <c r="J317" s="140">
        <v>59</v>
      </c>
      <c r="K317" s="28">
        <f t="shared" ref="K317" si="571">IFERROR(J317/J321,"-")</f>
        <v>4.8479868529170092E-2</v>
      </c>
      <c r="L317" s="140">
        <f t="shared" si="479"/>
        <v>219514.27118644069</v>
      </c>
      <c r="M317" s="98">
        <f t="shared" ref="M317:M321" si="572">IFERROR(J317/$R$56,0)</f>
        <v>5.1740769972814168E-3</v>
      </c>
      <c r="P317" s="46"/>
      <c r="Q317" s="46"/>
      <c r="R317" s="46"/>
    </row>
    <row r="318" spans="2:18" ht="24">
      <c r="B318" s="269"/>
      <c r="C318" s="297"/>
      <c r="D318" s="293"/>
      <c r="E318" s="131">
        <v>3</v>
      </c>
      <c r="F318" s="134" t="s">
        <v>283</v>
      </c>
      <c r="G318" s="33" t="s">
        <v>303</v>
      </c>
      <c r="H318" s="152">
        <v>4128824</v>
      </c>
      <c r="I318" s="28">
        <f t="shared" ref="I318" si="573">IFERROR(H318/H321,"-")</f>
        <v>1.2557714647910499E-2</v>
      </c>
      <c r="J318" s="140">
        <v>24</v>
      </c>
      <c r="K318" s="28">
        <f t="shared" ref="K318" si="574">IFERROR(J318/J321,"-")</f>
        <v>1.972062448644207E-2</v>
      </c>
      <c r="L318" s="140">
        <f t="shared" si="479"/>
        <v>172034.33333333334</v>
      </c>
      <c r="M318" s="98">
        <f t="shared" si="572"/>
        <v>2.1047092870297292E-3</v>
      </c>
      <c r="P318" s="46"/>
      <c r="Q318" s="46"/>
      <c r="R318" s="46"/>
    </row>
    <row r="319" spans="2:18" ht="24">
      <c r="B319" s="269"/>
      <c r="C319" s="297"/>
      <c r="D319" s="293"/>
      <c r="E319" s="131">
        <v>4</v>
      </c>
      <c r="F319" s="134" t="s">
        <v>285</v>
      </c>
      <c r="G319" s="33" t="s">
        <v>305</v>
      </c>
      <c r="H319" s="152">
        <v>317455</v>
      </c>
      <c r="I319" s="28">
        <f t="shared" ref="I319" si="575">IFERROR(H319/H321,"-")</f>
        <v>9.655314209451475E-4</v>
      </c>
      <c r="J319" s="140">
        <v>2</v>
      </c>
      <c r="K319" s="28">
        <f t="shared" ref="K319" si="576">IFERROR(J319/J321,"-")</f>
        <v>1.6433853738701725E-3</v>
      </c>
      <c r="L319" s="140">
        <f t="shared" si="479"/>
        <v>158727.5</v>
      </c>
      <c r="M319" s="98">
        <f t="shared" si="572"/>
        <v>1.7539244058581075E-4</v>
      </c>
      <c r="P319" s="46"/>
      <c r="Q319" s="46"/>
      <c r="R319" s="46"/>
    </row>
    <row r="320" spans="2:18" ht="13.5" customHeight="1">
      <c r="B320" s="269"/>
      <c r="C320" s="297"/>
      <c r="D320" s="293"/>
      <c r="E320" s="132">
        <v>5</v>
      </c>
      <c r="F320" s="135" t="s">
        <v>280</v>
      </c>
      <c r="G320" s="34" t="s">
        <v>300</v>
      </c>
      <c r="H320" s="153">
        <v>1534613</v>
      </c>
      <c r="I320" s="45">
        <f t="shared" ref="I320" si="577">IFERROR(H320/H321,"-")</f>
        <v>4.6674869524527748E-3</v>
      </c>
      <c r="J320" s="141">
        <v>11</v>
      </c>
      <c r="K320" s="45">
        <f t="shared" ref="K320" si="578">IFERROR(J320/J321,"-")</f>
        <v>9.0386195562859491E-3</v>
      </c>
      <c r="L320" s="141">
        <f t="shared" si="479"/>
        <v>139510.27272727274</v>
      </c>
      <c r="M320" s="99">
        <f t="shared" si="572"/>
        <v>9.6465842322195918E-4</v>
      </c>
      <c r="P320" s="46"/>
      <c r="Q320" s="46"/>
      <c r="R320" s="46"/>
    </row>
    <row r="321" spans="2:18" ht="13.5" customHeight="1">
      <c r="B321" s="270"/>
      <c r="C321" s="298"/>
      <c r="D321" s="294"/>
      <c r="E321" s="143" t="s">
        <v>133</v>
      </c>
      <c r="F321" s="146"/>
      <c r="G321" s="149"/>
      <c r="H321" s="154">
        <v>328787850</v>
      </c>
      <c r="I321" s="29" t="s">
        <v>181</v>
      </c>
      <c r="J321" s="192">
        <v>1217</v>
      </c>
      <c r="K321" s="29" t="s">
        <v>116</v>
      </c>
      <c r="L321" s="142">
        <f t="shared" si="479"/>
        <v>270162.57189811009</v>
      </c>
      <c r="M321" s="100">
        <f t="shared" si="572"/>
        <v>0.10672630009646585</v>
      </c>
      <c r="P321" s="46"/>
      <c r="Q321" s="46"/>
      <c r="R321" s="46"/>
    </row>
    <row r="322" spans="2:18" ht="13.5" customHeight="1">
      <c r="B322" s="295">
        <v>54</v>
      </c>
      <c r="C322" s="296" t="s">
        <v>30</v>
      </c>
      <c r="D322" s="299">
        <f>VLOOKUP(C322,'市区町村別_在宅(医科)'!$C$7:$BO$80,65,0)</f>
        <v>19212</v>
      </c>
      <c r="E322" s="130">
        <v>1</v>
      </c>
      <c r="F322" s="133" t="s">
        <v>254</v>
      </c>
      <c r="G322" s="136" t="s">
        <v>260</v>
      </c>
      <c r="H322" s="215">
        <v>18915336</v>
      </c>
      <c r="I322" s="27">
        <f t="shared" ref="I322" si="579">IFERROR(H322/H327,"-")</f>
        <v>3.0335312553695277E-2</v>
      </c>
      <c r="J322" s="139">
        <v>111</v>
      </c>
      <c r="K322" s="27">
        <f t="shared" ref="K322" si="580">IFERROR(J322/J327,"-")</f>
        <v>5.0661798265632128E-2</v>
      </c>
      <c r="L322" s="139">
        <f t="shared" si="479"/>
        <v>170408.43243243243</v>
      </c>
      <c r="M322" s="101">
        <f>IFERROR(J322/$R$57,0)</f>
        <v>5.7776389756402247E-3</v>
      </c>
      <c r="P322" s="46"/>
      <c r="Q322" s="46"/>
      <c r="R322" s="46"/>
    </row>
    <row r="323" spans="2:18" ht="24">
      <c r="B323" s="269"/>
      <c r="C323" s="297"/>
      <c r="D323" s="293"/>
      <c r="E323" s="131">
        <v>2</v>
      </c>
      <c r="F323" s="134" t="s">
        <v>267</v>
      </c>
      <c r="G323" s="32" t="s">
        <v>274</v>
      </c>
      <c r="H323" s="152">
        <v>14928501</v>
      </c>
      <c r="I323" s="28">
        <f t="shared" ref="I323" si="581">IFERROR(H323/H327,"-")</f>
        <v>2.3941459131001028E-2</v>
      </c>
      <c r="J323" s="140">
        <v>98</v>
      </c>
      <c r="K323" s="28">
        <f t="shared" ref="K323" si="582">IFERROR(J323/J327,"-")</f>
        <v>4.472843450479233E-2</v>
      </c>
      <c r="L323" s="140">
        <f t="shared" si="479"/>
        <v>152331.64285714287</v>
      </c>
      <c r="M323" s="98">
        <f t="shared" ref="M323:M327" si="583">IFERROR(J323/$R$57,0)</f>
        <v>5.1009785550697479E-3</v>
      </c>
      <c r="P323" s="46"/>
      <c r="Q323" s="46"/>
      <c r="R323" s="46"/>
    </row>
    <row r="324" spans="2:18" ht="13.5" customHeight="1">
      <c r="B324" s="269"/>
      <c r="C324" s="297"/>
      <c r="D324" s="293"/>
      <c r="E324" s="131">
        <v>3</v>
      </c>
      <c r="F324" s="134" t="s">
        <v>265</v>
      </c>
      <c r="G324" s="33" t="s">
        <v>272</v>
      </c>
      <c r="H324" s="152">
        <v>1030056</v>
      </c>
      <c r="I324" s="28">
        <f t="shared" ref="I324" si="584">IFERROR(H324/H327,"-")</f>
        <v>1.6519437300933561E-3</v>
      </c>
      <c r="J324" s="140">
        <v>7</v>
      </c>
      <c r="K324" s="28">
        <f t="shared" ref="K324" si="585">IFERROR(J324/J327,"-")</f>
        <v>3.1948881789137379E-3</v>
      </c>
      <c r="L324" s="140">
        <f t="shared" si="479"/>
        <v>147150.85714285713</v>
      </c>
      <c r="M324" s="98">
        <f t="shared" si="583"/>
        <v>3.6435561107641057E-4</v>
      </c>
      <c r="P324" s="46"/>
      <c r="Q324" s="46"/>
      <c r="R324" s="46"/>
    </row>
    <row r="325" spans="2:18" ht="13.5" customHeight="1">
      <c r="B325" s="269"/>
      <c r="C325" s="297"/>
      <c r="D325" s="293"/>
      <c r="E325" s="131">
        <v>4</v>
      </c>
      <c r="F325" s="134" t="s">
        <v>252</v>
      </c>
      <c r="G325" s="33" t="s">
        <v>258</v>
      </c>
      <c r="H325" s="152">
        <v>24943339</v>
      </c>
      <c r="I325" s="28">
        <f t="shared" ref="I325" si="586">IFERROR(H325/H327,"-")</f>
        <v>4.0002672154371297E-2</v>
      </c>
      <c r="J325" s="140">
        <v>202</v>
      </c>
      <c r="K325" s="28">
        <f t="shared" ref="K325" si="587">IFERROR(J325/J327,"-")</f>
        <v>9.2195344591510728E-2</v>
      </c>
      <c r="L325" s="140">
        <f t="shared" si="479"/>
        <v>123481.87623762376</v>
      </c>
      <c r="M325" s="98">
        <f t="shared" si="583"/>
        <v>1.0514261919633562E-2</v>
      </c>
      <c r="P325" s="46"/>
      <c r="Q325" s="46"/>
      <c r="R325" s="46"/>
    </row>
    <row r="326" spans="2:18" ht="13.5" customHeight="1">
      <c r="B326" s="269"/>
      <c r="C326" s="297"/>
      <c r="D326" s="293"/>
      <c r="E326" s="132">
        <v>5</v>
      </c>
      <c r="F326" s="135" t="s">
        <v>266</v>
      </c>
      <c r="G326" s="34" t="s">
        <v>273</v>
      </c>
      <c r="H326" s="153">
        <v>33339106</v>
      </c>
      <c r="I326" s="45">
        <f t="shared" ref="I326" si="588">IFERROR(H326/H327,"-")</f>
        <v>5.3467313547630214E-2</v>
      </c>
      <c r="J326" s="141">
        <v>291</v>
      </c>
      <c r="K326" s="45">
        <f t="shared" ref="K326" si="589">IFERROR(J326/J327,"-")</f>
        <v>0.13281606572341398</v>
      </c>
      <c r="L326" s="141">
        <f t="shared" si="479"/>
        <v>114567.37457044673</v>
      </c>
      <c r="M326" s="99">
        <f t="shared" si="583"/>
        <v>1.5146783260462211E-2</v>
      </c>
      <c r="P326" s="46"/>
      <c r="Q326" s="46"/>
      <c r="R326" s="46"/>
    </row>
    <row r="327" spans="2:18" ht="13.5" customHeight="1">
      <c r="B327" s="270"/>
      <c r="C327" s="298"/>
      <c r="D327" s="294"/>
      <c r="E327" s="143" t="s">
        <v>133</v>
      </c>
      <c r="F327" s="146"/>
      <c r="G327" s="149"/>
      <c r="H327" s="154">
        <v>623541820</v>
      </c>
      <c r="I327" s="29" t="s">
        <v>181</v>
      </c>
      <c r="J327" s="192">
        <v>2191</v>
      </c>
      <c r="K327" s="29" t="s">
        <v>116</v>
      </c>
      <c r="L327" s="142">
        <f t="shared" si="479"/>
        <v>284592.34139662253</v>
      </c>
      <c r="M327" s="100">
        <f t="shared" si="583"/>
        <v>0.11404330626691651</v>
      </c>
      <c r="P327" s="46"/>
      <c r="Q327" s="46"/>
      <c r="R327" s="46"/>
    </row>
    <row r="328" spans="2:18" ht="13.5" customHeight="1">
      <c r="B328" s="295">
        <v>55</v>
      </c>
      <c r="C328" s="296" t="s">
        <v>19</v>
      </c>
      <c r="D328" s="299">
        <f>VLOOKUP(C328,'市区町村別_在宅(医科)'!$C$7:$BO$80,65,0)</f>
        <v>20118</v>
      </c>
      <c r="E328" s="130">
        <v>1</v>
      </c>
      <c r="F328" s="133" t="s">
        <v>254</v>
      </c>
      <c r="G328" s="136" t="s">
        <v>260</v>
      </c>
      <c r="H328" s="215">
        <v>14719276</v>
      </c>
      <c r="I328" s="27">
        <f t="shared" ref="I328" si="590">IFERROR(H328/H333,"-")</f>
        <v>3.0676513116844727E-2</v>
      </c>
      <c r="J328" s="139">
        <v>87</v>
      </c>
      <c r="K328" s="27">
        <f t="shared" ref="K328" si="591">IFERROR(J328/J333,"-")</f>
        <v>0.05</v>
      </c>
      <c r="L328" s="139">
        <f t="shared" si="479"/>
        <v>169187.08045977011</v>
      </c>
      <c r="M328" s="101">
        <f>IFERROR(J328/$R$58,0)</f>
        <v>4.324485535341485E-3</v>
      </c>
      <c r="P328" s="46"/>
      <c r="Q328" s="46"/>
      <c r="R328" s="46"/>
    </row>
    <row r="329" spans="2:18" ht="13.5" customHeight="1">
      <c r="B329" s="269"/>
      <c r="C329" s="297"/>
      <c r="D329" s="293"/>
      <c r="E329" s="131">
        <v>2</v>
      </c>
      <c r="F329" s="134" t="s">
        <v>252</v>
      </c>
      <c r="G329" s="32" t="s">
        <v>258</v>
      </c>
      <c r="H329" s="152">
        <v>29565834</v>
      </c>
      <c r="I329" s="28">
        <f t="shared" ref="I329" si="592">IFERROR(H329/H333,"-")</f>
        <v>6.1618295255245835E-2</v>
      </c>
      <c r="J329" s="140">
        <v>193</v>
      </c>
      <c r="K329" s="28">
        <f t="shared" ref="K329" si="593">IFERROR(J329/J333,"-")</f>
        <v>0.11091954022988505</v>
      </c>
      <c r="L329" s="140">
        <f t="shared" si="479"/>
        <v>153190.84974093264</v>
      </c>
      <c r="M329" s="98">
        <f t="shared" ref="M329:M333" si="594">IFERROR(J329/$R$58,0)</f>
        <v>9.5933989462173175E-3</v>
      </c>
      <c r="P329" s="46"/>
      <c r="Q329" s="46"/>
      <c r="R329" s="46"/>
    </row>
    <row r="330" spans="2:18" ht="13.5" customHeight="1">
      <c r="B330" s="269"/>
      <c r="C330" s="297"/>
      <c r="D330" s="293"/>
      <c r="E330" s="131">
        <v>3</v>
      </c>
      <c r="F330" s="134" t="s">
        <v>266</v>
      </c>
      <c r="G330" s="33" t="s">
        <v>273</v>
      </c>
      <c r="H330" s="152">
        <v>28026148</v>
      </c>
      <c r="I330" s="28">
        <f t="shared" ref="I330" si="595">IFERROR(H330/H333,"-")</f>
        <v>5.8409428339860715E-2</v>
      </c>
      <c r="J330" s="140">
        <v>241</v>
      </c>
      <c r="K330" s="28">
        <f t="shared" ref="K330" si="596">IFERROR(J330/J333,"-")</f>
        <v>0.13850574712643679</v>
      </c>
      <c r="L330" s="140">
        <f t="shared" ref="L330:L393" si="597">IFERROR(H330/J330,"-")</f>
        <v>116291.07053941909</v>
      </c>
      <c r="M330" s="98">
        <f t="shared" si="594"/>
        <v>1.1979322000198828E-2</v>
      </c>
      <c r="P330" s="46"/>
      <c r="Q330" s="46"/>
      <c r="R330" s="46"/>
    </row>
    <row r="331" spans="2:18" ht="13.5" customHeight="1">
      <c r="B331" s="269"/>
      <c r="C331" s="297"/>
      <c r="D331" s="293"/>
      <c r="E331" s="131">
        <v>4</v>
      </c>
      <c r="F331" s="134" t="s">
        <v>253</v>
      </c>
      <c r="G331" s="33" t="s">
        <v>259</v>
      </c>
      <c r="H331" s="152">
        <v>24830740</v>
      </c>
      <c r="I331" s="28">
        <f t="shared" ref="I331" si="598">IFERROR(H331/H333,"-")</f>
        <v>5.1749863329620359E-2</v>
      </c>
      <c r="J331" s="140">
        <v>234</v>
      </c>
      <c r="K331" s="28">
        <f t="shared" ref="K331" si="599">IFERROR(J331/J333,"-")</f>
        <v>0.13448275862068965</v>
      </c>
      <c r="L331" s="140">
        <f t="shared" si="597"/>
        <v>106114.2735042735</v>
      </c>
      <c r="M331" s="98">
        <f t="shared" si="594"/>
        <v>1.1631374888159856E-2</v>
      </c>
      <c r="P331" s="46"/>
      <c r="Q331" s="46"/>
      <c r="R331" s="46"/>
    </row>
    <row r="332" spans="2:18" ht="24">
      <c r="B332" s="269"/>
      <c r="C332" s="297"/>
      <c r="D332" s="293"/>
      <c r="E332" s="132">
        <v>5</v>
      </c>
      <c r="F332" s="135" t="s">
        <v>251</v>
      </c>
      <c r="G332" s="34" t="s">
        <v>257</v>
      </c>
      <c r="H332" s="153">
        <v>18609182</v>
      </c>
      <c r="I332" s="45">
        <f t="shared" ref="I332" si="600">IFERROR(H332/H333,"-")</f>
        <v>3.8783484711934935E-2</v>
      </c>
      <c r="J332" s="141">
        <v>232</v>
      </c>
      <c r="K332" s="45">
        <f t="shared" ref="K332" si="601">IFERROR(J332/J333,"-")</f>
        <v>0.13333333333333333</v>
      </c>
      <c r="L332" s="141">
        <f t="shared" si="597"/>
        <v>80211.991379310348</v>
      </c>
      <c r="M332" s="99">
        <f t="shared" si="594"/>
        <v>1.1531961427577293E-2</v>
      </c>
      <c r="P332" s="46"/>
      <c r="Q332" s="46"/>
      <c r="R332" s="46"/>
    </row>
    <row r="333" spans="2:18" ht="13.5" customHeight="1">
      <c r="B333" s="270"/>
      <c r="C333" s="298"/>
      <c r="D333" s="294"/>
      <c r="E333" s="143" t="s">
        <v>133</v>
      </c>
      <c r="F333" s="146"/>
      <c r="G333" s="149"/>
      <c r="H333" s="154">
        <v>479822330</v>
      </c>
      <c r="I333" s="29" t="s">
        <v>181</v>
      </c>
      <c r="J333" s="192">
        <v>1740</v>
      </c>
      <c r="K333" s="29" t="s">
        <v>116</v>
      </c>
      <c r="L333" s="142">
        <f t="shared" si="597"/>
        <v>275759.95977011492</v>
      </c>
      <c r="M333" s="100">
        <f t="shared" si="594"/>
        <v>8.6489710706829703E-2</v>
      </c>
      <c r="P333" s="46"/>
      <c r="Q333" s="46"/>
      <c r="R333" s="46"/>
    </row>
    <row r="334" spans="2:18" ht="13.5" customHeight="1">
      <c r="B334" s="295">
        <v>56</v>
      </c>
      <c r="C334" s="296" t="s">
        <v>12</v>
      </c>
      <c r="D334" s="299">
        <f>VLOOKUP(C334,'市区町村別_在宅(医科)'!$C$7:$BO$80,65,0)</f>
        <v>12664</v>
      </c>
      <c r="E334" s="130">
        <v>1</v>
      </c>
      <c r="F334" s="133" t="s">
        <v>252</v>
      </c>
      <c r="G334" s="136" t="s">
        <v>258</v>
      </c>
      <c r="H334" s="215">
        <v>17070207</v>
      </c>
      <c r="I334" s="27">
        <f t="shared" ref="I334" si="602">IFERROR(H334/H339,"-")</f>
        <v>4.9482955763440716E-2</v>
      </c>
      <c r="J334" s="139">
        <v>118</v>
      </c>
      <c r="K334" s="27">
        <f t="shared" ref="K334" si="603">IFERROR(J334/J339,"-")</f>
        <v>8.9665653495440728E-2</v>
      </c>
      <c r="L334" s="139">
        <f t="shared" si="597"/>
        <v>144662.77118644069</v>
      </c>
      <c r="M334" s="101">
        <f>IFERROR(J334/$R$59,0)</f>
        <v>9.3177511054958941E-3</v>
      </c>
      <c r="P334" s="46"/>
      <c r="Q334" s="46"/>
      <c r="R334" s="46"/>
    </row>
    <row r="335" spans="2:18" ht="13.5" customHeight="1">
      <c r="B335" s="269"/>
      <c r="C335" s="297"/>
      <c r="D335" s="293"/>
      <c r="E335" s="131">
        <v>2</v>
      </c>
      <c r="F335" s="134" t="s">
        <v>287</v>
      </c>
      <c r="G335" s="32" t="s">
        <v>307</v>
      </c>
      <c r="H335" s="152">
        <v>13120593</v>
      </c>
      <c r="I335" s="28">
        <f t="shared" ref="I335" si="604">IFERROR(H335/H339,"-")</f>
        <v>3.8033851786865261E-2</v>
      </c>
      <c r="J335" s="140">
        <v>115</v>
      </c>
      <c r="K335" s="28">
        <f t="shared" ref="K335" si="605">IFERROR(J335/J339,"-")</f>
        <v>8.7386018237082072E-2</v>
      </c>
      <c r="L335" s="140">
        <f t="shared" si="597"/>
        <v>114092.11304347827</v>
      </c>
      <c r="M335" s="98">
        <f t="shared" ref="M335:M339" si="606">IFERROR(J335/$R$59,0)</f>
        <v>9.0808591282375232E-3</v>
      </c>
      <c r="P335" s="46"/>
      <c r="Q335" s="46"/>
      <c r="R335" s="46"/>
    </row>
    <row r="336" spans="2:18" ht="13.5" customHeight="1">
      <c r="B336" s="269"/>
      <c r="C336" s="297"/>
      <c r="D336" s="293"/>
      <c r="E336" s="131">
        <v>3</v>
      </c>
      <c r="F336" s="134" t="s">
        <v>266</v>
      </c>
      <c r="G336" s="33" t="s">
        <v>273</v>
      </c>
      <c r="H336" s="152">
        <v>14535339</v>
      </c>
      <c r="I336" s="28">
        <f t="shared" ref="I336" si="607">IFERROR(H336/H339,"-")</f>
        <v>4.21349042072902E-2</v>
      </c>
      <c r="J336" s="140">
        <v>146</v>
      </c>
      <c r="K336" s="28">
        <f t="shared" ref="K336" si="608">IFERROR(J336/J339,"-")</f>
        <v>0.11094224924012158</v>
      </c>
      <c r="L336" s="140">
        <f t="shared" si="597"/>
        <v>99557.11643835617</v>
      </c>
      <c r="M336" s="98">
        <f t="shared" si="606"/>
        <v>1.1528742893240683E-2</v>
      </c>
      <c r="P336" s="46"/>
      <c r="Q336" s="46"/>
      <c r="R336" s="46"/>
    </row>
    <row r="337" spans="2:18" ht="13.5" customHeight="1">
      <c r="B337" s="269"/>
      <c r="C337" s="297"/>
      <c r="D337" s="293"/>
      <c r="E337" s="131">
        <v>4</v>
      </c>
      <c r="F337" s="134" t="s">
        <v>254</v>
      </c>
      <c r="G337" s="33" t="s">
        <v>260</v>
      </c>
      <c r="H337" s="152">
        <v>8526056</v>
      </c>
      <c r="I337" s="28">
        <f t="shared" ref="I337" si="609">IFERROR(H337/H339,"-")</f>
        <v>2.4715251073675806E-2</v>
      </c>
      <c r="J337" s="140">
        <v>86</v>
      </c>
      <c r="K337" s="28">
        <f t="shared" ref="K337" si="610">IFERROR(J337/J339,"-")</f>
        <v>6.5349544072948323E-2</v>
      </c>
      <c r="L337" s="140">
        <f t="shared" si="597"/>
        <v>99140.186046511633</v>
      </c>
      <c r="M337" s="98">
        <f t="shared" si="606"/>
        <v>6.7909033480732786E-3</v>
      </c>
      <c r="P337" s="46"/>
      <c r="Q337" s="46"/>
      <c r="R337" s="46"/>
    </row>
    <row r="338" spans="2:18" ht="13.5" customHeight="1">
      <c r="B338" s="269"/>
      <c r="C338" s="297"/>
      <c r="D338" s="293"/>
      <c r="E338" s="132">
        <v>5</v>
      </c>
      <c r="F338" s="135" t="s">
        <v>296</v>
      </c>
      <c r="G338" s="34" t="s">
        <v>316</v>
      </c>
      <c r="H338" s="153">
        <v>471655</v>
      </c>
      <c r="I338" s="45">
        <f t="shared" ref="I338" si="611">IFERROR(H338/H339,"-")</f>
        <v>1.3672290851895136E-3</v>
      </c>
      <c r="J338" s="141">
        <v>5</v>
      </c>
      <c r="K338" s="45">
        <f t="shared" ref="K338" si="612">IFERROR(J338/J339,"-")</f>
        <v>3.7993920972644378E-3</v>
      </c>
      <c r="L338" s="141">
        <f t="shared" si="597"/>
        <v>94331</v>
      </c>
      <c r="M338" s="99">
        <f t="shared" si="606"/>
        <v>3.9481996209728365E-4</v>
      </c>
      <c r="P338" s="46"/>
      <c r="Q338" s="46"/>
      <c r="R338" s="46"/>
    </row>
    <row r="339" spans="2:18" ht="13.5" customHeight="1">
      <c r="B339" s="270"/>
      <c r="C339" s="298"/>
      <c r="D339" s="294"/>
      <c r="E339" s="143" t="s">
        <v>133</v>
      </c>
      <c r="F339" s="146"/>
      <c r="G339" s="149"/>
      <c r="H339" s="154">
        <v>344971450</v>
      </c>
      <c r="I339" s="29" t="s">
        <v>181</v>
      </c>
      <c r="J339" s="192">
        <v>1316</v>
      </c>
      <c r="K339" s="29" t="s">
        <v>116</v>
      </c>
      <c r="L339" s="142">
        <f t="shared" si="597"/>
        <v>262136.36018237082</v>
      </c>
      <c r="M339" s="100">
        <f t="shared" si="606"/>
        <v>0.10391661402400505</v>
      </c>
      <c r="P339" s="46"/>
      <c r="Q339" s="46"/>
      <c r="R339" s="46"/>
    </row>
    <row r="340" spans="2:18" ht="13.5" customHeight="1">
      <c r="B340" s="295">
        <v>57</v>
      </c>
      <c r="C340" s="296" t="s">
        <v>51</v>
      </c>
      <c r="D340" s="299">
        <f>VLOOKUP(C340,'市区町村別_在宅(医科)'!$C$7:$BO$80,65,0)</f>
        <v>9154</v>
      </c>
      <c r="E340" s="130">
        <v>1</v>
      </c>
      <c r="F340" s="133" t="s">
        <v>265</v>
      </c>
      <c r="G340" s="136" t="s">
        <v>272</v>
      </c>
      <c r="H340" s="215">
        <v>1421218</v>
      </c>
      <c r="I340" s="27">
        <f t="shared" ref="I340" si="613">IFERROR(H340/H345,"-")</f>
        <v>3.8164089920567764E-3</v>
      </c>
      <c r="J340" s="139">
        <v>2</v>
      </c>
      <c r="K340" s="27">
        <f t="shared" ref="K340" si="614">IFERROR(J340/J345,"-")</f>
        <v>1.841620626151013E-3</v>
      </c>
      <c r="L340" s="139">
        <f t="shared" si="597"/>
        <v>710609</v>
      </c>
      <c r="M340" s="101">
        <f>IFERROR(J340/$R$60,0)</f>
        <v>2.1848372296263927E-4</v>
      </c>
      <c r="P340" s="46"/>
      <c r="Q340" s="46"/>
      <c r="R340" s="46"/>
    </row>
    <row r="341" spans="2:18" ht="24">
      <c r="B341" s="269"/>
      <c r="C341" s="297"/>
      <c r="D341" s="293"/>
      <c r="E341" s="131">
        <v>2</v>
      </c>
      <c r="F341" s="134" t="s">
        <v>283</v>
      </c>
      <c r="G341" s="32" t="s">
        <v>303</v>
      </c>
      <c r="H341" s="152">
        <v>3092891</v>
      </c>
      <c r="I341" s="28">
        <f t="shared" ref="I341" si="615">IFERROR(H341/H345,"-")</f>
        <v>8.305366962599316E-3</v>
      </c>
      <c r="J341" s="140">
        <v>17</v>
      </c>
      <c r="K341" s="28">
        <f t="shared" ref="K341" si="616">IFERROR(J341/J345,"-")</f>
        <v>1.5653775322283611E-2</v>
      </c>
      <c r="L341" s="140">
        <f t="shared" si="597"/>
        <v>181934.76470588235</v>
      </c>
      <c r="M341" s="98">
        <f t="shared" ref="M341:M345" si="617">IFERROR(J341/$R$60,0)</f>
        <v>1.857111645182434E-3</v>
      </c>
      <c r="P341" s="46"/>
      <c r="Q341" s="46"/>
      <c r="R341" s="46"/>
    </row>
    <row r="342" spans="2:18" ht="13.5" customHeight="1">
      <c r="B342" s="269"/>
      <c r="C342" s="297"/>
      <c r="D342" s="293"/>
      <c r="E342" s="131">
        <v>3</v>
      </c>
      <c r="F342" s="134" t="s">
        <v>254</v>
      </c>
      <c r="G342" s="33" t="s">
        <v>260</v>
      </c>
      <c r="H342" s="152">
        <v>7852244</v>
      </c>
      <c r="I342" s="28">
        <f t="shared" ref="I342" si="618">IFERROR(H342/H345,"-")</f>
        <v>2.1085698752354578E-2</v>
      </c>
      <c r="J342" s="140">
        <v>44</v>
      </c>
      <c r="K342" s="28">
        <f t="shared" ref="K342" si="619">IFERROR(J342/J345,"-")</f>
        <v>4.0515653775322284E-2</v>
      </c>
      <c r="L342" s="140">
        <f t="shared" si="597"/>
        <v>178460.09090909091</v>
      </c>
      <c r="M342" s="98">
        <f t="shared" si="617"/>
        <v>4.806641905178064E-3</v>
      </c>
      <c r="P342" s="46"/>
      <c r="Q342" s="46"/>
      <c r="R342" s="46"/>
    </row>
    <row r="343" spans="2:18" ht="13.5" customHeight="1">
      <c r="B343" s="269"/>
      <c r="C343" s="297"/>
      <c r="D343" s="293"/>
      <c r="E343" s="131">
        <v>4</v>
      </c>
      <c r="F343" s="134" t="s">
        <v>270</v>
      </c>
      <c r="G343" s="33" t="s">
        <v>277</v>
      </c>
      <c r="H343" s="152">
        <v>8497337</v>
      </c>
      <c r="I343" s="28">
        <f t="shared" ref="I343" si="620">IFERROR(H343/H345,"-")</f>
        <v>2.281797256672569E-2</v>
      </c>
      <c r="J343" s="140">
        <v>48</v>
      </c>
      <c r="K343" s="28">
        <f t="shared" ref="K343" si="621">IFERROR(J343/J345,"-")</f>
        <v>4.4198895027624308E-2</v>
      </c>
      <c r="L343" s="140">
        <f t="shared" si="597"/>
        <v>177027.85416666666</v>
      </c>
      <c r="M343" s="98">
        <f t="shared" si="617"/>
        <v>5.2436093511033432E-3</v>
      </c>
      <c r="P343" s="46"/>
      <c r="Q343" s="46"/>
      <c r="R343" s="46"/>
    </row>
    <row r="344" spans="2:18" ht="13.5" customHeight="1">
      <c r="B344" s="269"/>
      <c r="C344" s="297"/>
      <c r="D344" s="293"/>
      <c r="E344" s="132">
        <v>5</v>
      </c>
      <c r="F344" s="135" t="s">
        <v>271</v>
      </c>
      <c r="G344" s="34" t="s">
        <v>278</v>
      </c>
      <c r="H344" s="153">
        <v>3675821</v>
      </c>
      <c r="I344" s="45">
        <f t="shared" ref="I344" si="622">IFERROR(H344/H345,"-")</f>
        <v>9.870713935223964E-3</v>
      </c>
      <c r="J344" s="141">
        <v>21</v>
      </c>
      <c r="K344" s="45">
        <f t="shared" ref="K344" si="623">IFERROR(J344/J345,"-")</f>
        <v>1.9337016574585635E-2</v>
      </c>
      <c r="L344" s="141">
        <f t="shared" si="597"/>
        <v>175039.09523809524</v>
      </c>
      <c r="M344" s="99">
        <f t="shared" si="617"/>
        <v>2.2940790911077126E-3</v>
      </c>
      <c r="P344" s="46"/>
      <c r="Q344" s="46"/>
      <c r="R344" s="46"/>
    </row>
    <row r="345" spans="2:18" ht="13.5" customHeight="1">
      <c r="B345" s="270"/>
      <c r="C345" s="298"/>
      <c r="D345" s="294"/>
      <c r="E345" s="143" t="s">
        <v>133</v>
      </c>
      <c r="F345" s="146"/>
      <c r="G345" s="149"/>
      <c r="H345" s="154">
        <v>372396670</v>
      </c>
      <c r="I345" s="29" t="s">
        <v>181</v>
      </c>
      <c r="J345" s="192">
        <v>1086</v>
      </c>
      <c r="K345" s="29" t="s">
        <v>116</v>
      </c>
      <c r="L345" s="142">
        <f t="shared" si="597"/>
        <v>342906.69429097604</v>
      </c>
      <c r="M345" s="100">
        <f t="shared" si="617"/>
        <v>0.11863666156871314</v>
      </c>
      <c r="P345" s="46"/>
      <c r="Q345" s="46"/>
      <c r="R345" s="46"/>
    </row>
    <row r="346" spans="2:18" ht="13.5" customHeight="1">
      <c r="B346" s="295">
        <v>58</v>
      </c>
      <c r="C346" s="296" t="s">
        <v>31</v>
      </c>
      <c r="D346" s="299">
        <f>VLOOKUP(C346,'市区町村別_在宅(医科)'!$C$7:$BO$80,65,0)</f>
        <v>10701</v>
      </c>
      <c r="E346" s="130">
        <v>1</v>
      </c>
      <c r="F346" s="133" t="s">
        <v>254</v>
      </c>
      <c r="G346" s="136" t="s">
        <v>260</v>
      </c>
      <c r="H346" s="215">
        <v>16407445</v>
      </c>
      <c r="I346" s="27">
        <f t="shared" ref="I346" si="624">IFERROR(H346/H351,"-")</f>
        <v>4.0555672539635504E-2</v>
      </c>
      <c r="J346" s="139">
        <v>58</v>
      </c>
      <c r="K346" s="27">
        <f t="shared" ref="K346" si="625">IFERROR(J346/J351,"-")</f>
        <v>4.4581091468101464E-2</v>
      </c>
      <c r="L346" s="139">
        <f t="shared" si="597"/>
        <v>282886.9827586207</v>
      </c>
      <c r="M346" s="101">
        <f>IFERROR(J346/$R$61,0)</f>
        <v>5.4200542005420054E-3</v>
      </c>
      <c r="P346" s="46"/>
      <c r="Q346" s="46"/>
      <c r="R346" s="46"/>
    </row>
    <row r="347" spans="2:18" ht="13.5" customHeight="1">
      <c r="B347" s="269"/>
      <c r="C347" s="297"/>
      <c r="D347" s="293"/>
      <c r="E347" s="131">
        <v>2</v>
      </c>
      <c r="F347" s="134" t="s">
        <v>252</v>
      </c>
      <c r="G347" s="32" t="s">
        <v>258</v>
      </c>
      <c r="H347" s="152">
        <v>21557878</v>
      </c>
      <c r="I347" s="28">
        <f t="shared" ref="I347" si="626">IFERROR(H347/H351,"-")</f>
        <v>5.3286434348395639E-2</v>
      </c>
      <c r="J347" s="140">
        <v>137</v>
      </c>
      <c r="K347" s="28">
        <f t="shared" ref="K347" si="627">IFERROR(J347/J351,"-")</f>
        <v>0.10530361260568794</v>
      </c>
      <c r="L347" s="140">
        <f t="shared" si="597"/>
        <v>157356.77372262772</v>
      </c>
      <c r="M347" s="98">
        <f t="shared" ref="M347:M351" si="628">IFERROR(J347/$R$61,0)</f>
        <v>1.2802541818521633E-2</v>
      </c>
      <c r="P347" s="46"/>
      <c r="Q347" s="46"/>
      <c r="R347" s="46"/>
    </row>
    <row r="348" spans="2:18" ht="13.5" customHeight="1">
      <c r="B348" s="269"/>
      <c r="C348" s="297"/>
      <c r="D348" s="293"/>
      <c r="E348" s="131">
        <v>3</v>
      </c>
      <c r="F348" s="134" t="s">
        <v>266</v>
      </c>
      <c r="G348" s="33" t="s">
        <v>273</v>
      </c>
      <c r="H348" s="152">
        <v>20227546</v>
      </c>
      <c r="I348" s="28">
        <f t="shared" ref="I348" si="629">IFERROR(H348/H351,"-")</f>
        <v>4.9998139981966352E-2</v>
      </c>
      <c r="J348" s="140">
        <v>157</v>
      </c>
      <c r="K348" s="28">
        <f t="shared" ref="K348" si="630">IFERROR(J348/J351,"-")</f>
        <v>0.12067640276710223</v>
      </c>
      <c r="L348" s="140">
        <f t="shared" si="597"/>
        <v>128837.87261146496</v>
      </c>
      <c r="M348" s="98">
        <f t="shared" si="628"/>
        <v>1.4671526025605083E-2</v>
      </c>
      <c r="P348" s="46"/>
      <c r="Q348" s="46"/>
      <c r="R348" s="46"/>
    </row>
    <row r="349" spans="2:18" ht="24">
      <c r="B349" s="269"/>
      <c r="C349" s="297"/>
      <c r="D349" s="293"/>
      <c r="E349" s="131">
        <v>4</v>
      </c>
      <c r="F349" s="134" t="s">
        <v>267</v>
      </c>
      <c r="G349" s="33" t="s">
        <v>274</v>
      </c>
      <c r="H349" s="152">
        <v>7130012</v>
      </c>
      <c r="I349" s="28">
        <f t="shared" ref="I349" si="631">IFERROR(H349/H351,"-")</f>
        <v>1.7623855016772667E-2</v>
      </c>
      <c r="J349" s="140">
        <v>58</v>
      </c>
      <c r="K349" s="28">
        <f t="shared" ref="K349" si="632">IFERROR(J349/J351,"-")</f>
        <v>4.4581091468101464E-2</v>
      </c>
      <c r="L349" s="140">
        <f t="shared" si="597"/>
        <v>122931.24137931035</v>
      </c>
      <c r="M349" s="98">
        <f t="shared" si="628"/>
        <v>5.4200542005420054E-3</v>
      </c>
      <c r="P349" s="46"/>
      <c r="Q349" s="46"/>
      <c r="R349" s="46"/>
    </row>
    <row r="350" spans="2:18" ht="13.5" customHeight="1">
      <c r="B350" s="269"/>
      <c r="C350" s="297"/>
      <c r="D350" s="293"/>
      <c r="E350" s="132">
        <v>5</v>
      </c>
      <c r="F350" s="135" t="s">
        <v>270</v>
      </c>
      <c r="G350" s="34" t="s">
        <v>277</v>
      </c>
      <c r="H350" s="153">
        <v>5822357</v>
      </c>
      <c r="I350" s="45">
        <f t="shared" ref="I350" si="633">IFERROR(H350/H351,"-")</f>
        <v>1.4391613313398555E-2</v>
      </c>
      <c r="J350" s="141">
        <v>52</v>
      </c>
      <c r="K350" s="45">
        <f t="shared" ref="K350" si="634">IFERROR(J350/J351,"-")</f>
        <v>3.9969254419677171E-2</v>
      </c>
      <c r="L350" s="141">
        <f t="shared" si="597"/>
        <v>111968.40384615384</v>
      </c>
      <c r="M350" s="99">
        <f t="shared" si="628"/>
        <v>4.8593589384169703E-3</v>
      </c>
      <c r="P350" s="46"/>
      <c r="Q350" s="46"/>
      <c r="R350" s="46"/>
    </row>
    <row r="351" spans="2:18" ht="13.5" customHeight="1">
      <c r="B351" s="270"/>
      <c r="C351" s="298"/>
      <c r="D351" s="294"/>
      <c r="E351" s="143" t="s">
        <v>133</v>
      </c>
      <c r="F351" s="146"/>
      <c r="G351" s="149"/>
      <c r="H351" s="154">
        <v>404565970</v>
      </c>
      <c r="I351" s="29" t="s">
        <v>181</v>
      </c>
      <c r="J351" s="192">
        <v>1301</v>
      </c>
      <c r="K351" s="29" t="s">
        <v>116</v>
      </c>
      <c r="L351" s="142">
        <f t="shared" si="597"/>
        <v>310965.38816295157</v>
      </c>
      <c r="M351" s="100">
        <f t="shared" si="628"/>
        <v>0.12157742267077844</v>
      </c>
      <c r="P351" s="46"/>
      <c r="Q351" s="46"/>
      <c r="R351" s="46"/>
    </row>
    <row r="352" spans="2:18" ht="13.5" customHeight="1">
      <c r="B352" s="295">
        <v>59</v>
      </c>
      <c r="C352" s="296" t="s">
        <v>25</v>
      </c>
      <c r="D352" s="299">
        <f>VLOOKUP(C352,'市区町村別_在宅(医科)'!$C$7:$BO$80,65,0)</f>
        <v>76479</v>
      </c>
      <c r="E352" s="130">
        <v>1</v>
      </c>
      <c r="F352" s="133" t="s">
        <v>254</v>
      </c>
      <c r="G352" s="136" t="s">
        <v>260</v>
      </c>
      <c r="H352" s="215">
        <v>77513194</v>
      </c>
      <c r="I352" s="27">
        <f t="shared" ref="I352" si="635">IFERROR(H352/H357,"-")</f>
        <v>2.7597481326423354E-2</v>
      </c>
      <c r="J352" s="139">
        <v>386</v>
      </c>
      <c r="K352" s="27">
        <f t="shared" ref="K352" si="636">IFERROR(J352/J357,"-")</f>
        <v>4.2798536423106777E-2</v>
      </c>
      <c r="L352" s="139">
        <f t="shared" si="597"/>
        <v>200811.38341968911</v>
      </c>
      <c r="M352" s="101">
        <f>IFERROR(J352/$R$62,0)</f>
        <v>5.0471371226088208E-3</v>
      </c>
      <c r="P352" s="46"/>
      <c r="Q352" s="46"/>
      <c r="R352" s="46"/>
    </row>
    <row r="353" spans="2:18" ht="13.5" customHeight="1">
      <c r="B353" s="269"/>
      <c r="C353" s="297"/>
      <c r="D353" s="293"/>
      <c r="E353" s="131">
        <v>2</v>
      </c>
      <c r="F353" s="134" t="s">
        <v>266</v>
      </c>
      <c r="G353" s="32" t="s">
        <v>273</v>
      </c>
      <c r="H353" s="152">
        <v>141724242</v>
      </c>
      <c r="I353" s="28">
        <f t="shared" ref="I353" si="637">IFERROR(H353/H357,"-")</f>
        <v>5.0458920865736799E-2</v>
      </c>
      <c r="J353" s="140">
        <v>1111</v>
      </c>
      <c r="K353" s="28">
        <f t="shared" ref="K353" si="638">IFERROR(J353/J357,"-")</f>
        <v>0.12318438851313893</v>
      </c>
      <c r="L353" s="140">
        <f t="shared" si="597"/>
        <v>127564.57425742575</v>
      </c>
      <c r="M353" s="98">
        <f t="shared" ref="M353:M357" si="639">IFERROR(J353/$R$62,0)</f>
        <v>1.4526863583467357E-2</v>
      </c>
      <c r="P353" s="46"/>
      <c r="Q353" s="46"/>
      <c r="R353" s="46"/>
    </row>
    <row r="354" spans="2:18" ht="13.5" customHeight="1">
      <c r="B354" s="269"/>
      <c r="C354" s="297"/>
      <c r="D354" s="293"/>
      <c r="E354" s="131">
        <v>3</v>
      </c>
      <c r="F354" s="134" t="s">
        <v>253</v>
      </c>
      <c r="G354" s="33" t="s">
        <v>259</v>
      </c>
      <c r="H354" s="152">
        <v>146795073</v>
      </c>
      <c r="I354" s="28">
        <f t="shared" ref="I354" si="640">IFERROR(H354/H357,"-")</f>
        <v>5.2264318845233665E-2</v>
      </c>
      <c r="J354" s="140">
        <v>1162</v>
      </c>
      <c r="K354" s="28">
        <f t="shared" ref="K354" si="641">IFERROR(J354/J357,"-")</f>
        <v>0.12883911741878257</v>
      </c>
      <c r="L354" s="140">
        <f t="shared" si="597"/>
        <v>126329.6669535284</v>
      </c>
      <c r="M354" s="98">
        <f t="shared" si="639"/>
        <v>1.5193713306920854E-2</v>
      </c>
      <c r="P354" s="46"/>
      <c r="Q354" s="46"/>
      <c r="R354" s="46"/>
    </row>
    <row r="355" spans="2:18" ht="13.5" customHeight="1">
      <c r="B355" s="269"/>
      <c r="C355" s="297"/>
      <c r="D355" s="293"/>
      <c r="E355" s="131">
        <v>4</v>
      </c>
      <c r="F355" s="134" t="s">
        <v>252</v>
      </c>
      <c r="G355" s="33" t="s">
        <v>258</v>
      </c>
      <c r="H355" s="152">
        <v>102725835</v>
      </c>
      <c r="I355" s="28">
        <f t="shared" ref="I355" si="642">IFERROR(H355/H357,"-")</f>
        <v>3.6574087156745816E-2</v>
      </c>
      <c r="J355" s="140">
        <v>943</v>
      </c>
      <c r="K355" s="28">
        <f t="shared" ref="K355" si="643">IFERROR(J355/J357,"-")</f>
        <v>0.10455704623572458</v>
      </c>
      <c r="L355" s="140">
        <f t="shared" si="597"/>
        <v>108935.13785790032</v>
      </c>
      <c r="M355" s="98">
        <f t="shared" si="639"/>
        <v>1.2330182141502897E-2</v>
      </c>
      <c r="P355" s="46"/>
      <c r="Q355" s="46"/>
      <c r="R355" s="46"/>
    </row>
    <row r="356" spans="2:18" ht="24">
      <c r="B356" s="269"/>
      <c r="C356" s="297"/>
      <c r="D356" s="293"/>
      <c r="E356" s="132">
        <v>5</v>
      </c>
      <c r="F356" s="135" t="s">
        <v>267</v>
      </c>
      <c r="G356" s="34" t="s">
        <v>274</v>
      </c>
      <c r="H356" s="153">
        <v>37039367</v>
      </c>
      <c r="I356" s="45">
        <f t="shared" ref="I356" si="644">IFERROR(H356/H357,"-")</f>
        <v>1.3187345100564962E-2</v>
      </c>
      <c r="J356" s="141">
        <v>368</v>
      </c>
      <c r="K356" s="45">
        <f t="shared" ref="K356" si="645">IFERROR(J356/J357,"-")</f>
        <v>4.0802749750526668E-2</v>
      </c>
      <c r="L356" s="141">
        <f t="shared" si="597"/>
        <v>100650.45380434782</v>
      </c>
      <c r="M356" s="99">
        <f t="shared" si="639"/>
        <v>4.8117783966840572E-3</v>
      </c>
      <c r="P356" s="46"/>
      <c r="Q356" s="46"/>
      <c r="R356" s="46"/>
    </row>
    <row r="357" spans="2:18" ht="13.5" customHeight="1">
      <c r="B357" s="270"/>
      <c r="C357" s="298"/>
      <c r="D357" s="294"/>
      <c r="E357" s="143" t="s">
        <v>133</v>
      </c>
      <c r="F357" s="146"/>
      <c r="G357" s="149"/>
      <c r="H357" s="154">
        <v>2808705370</v>
      </c>
      <c r="I357" s="29" t="s">
        <v>181</v>
      </c>
      <c r="J357" s="192">
        <v>9019</v>
      </c>
      <c r="K357" s="29" t="s">
        <v>116</v>
      </c>
      <c r="L357" s="142">
        <f t="shared" si="597"/>
        <v>311420.93025834352</v>
      </c>
      <c r="M357" s="100">
        <f t="shared" si="639"/>
        <v>0.11792779717308019</v>
      </c>
      <c r="P357" s="46"/>
      <c r="Q357" s="46"/>
      <c r="R357" s="46"/>
    </row>
    <row r="358" spans="2:18" ht="24">
      <c r="B358" s="295">
        <v>60</v>
      </c>
      <c r="C358" s="296" t="s">
        <v>52</v>
      </c>
      <c r="D358" s="299">
        <f>VLOOKUP(C358,'市区町村別_在宅(医科)'!$C$7:$BO$80,65,0)</f>
        <v>9993</v>
      </c>
      <c r="E358" s="130">
        <v>1</v>
      </c>
      <c r="F358" s="133" t="s">
        <v>283</v>
      </c>
      <c r="G358" s="136" t="s">
        <v>303</v>
      </c>
      <c r="H358" s="215">
        <v>2306648</v>
      </c>
      <c r="I358" s="27">
        <f t="shared" ref="I358" si="646">IFERROR(H358/H363,"-")</f>
        <v>1.2052308207254631E-2</v>
      </c>
      <c r="J358" s="139">
        <v>19</v>
      </c>
      <c r="K358" s="27">
        <f t="shared" ref="K358" si="647">IFERROR(J358/J363,"-")</f>
        <v>2.4203821656050957E-2</v>
      </c>
      <c r="L358" s="139">
        <f t="shared" si="597"/>
        <v>121402.52631578948</v>
      </c>
      <c r="M358" s="101">
        <f>IFERROR(J358/$R$63,0)</f>
        <v>1.9013309316521566E-3</v>
      </c>
      <c r="P358" s="46"/>
      <c r="Q358" s="46"/>
      <c r="R358" s="46"/>
    </row>
    <row r="359" spans="2:18" ht="13.5" customHeight="1">
      <c r="B359" s="269"/>
      <c r="C359" s="297"/>
      <c r="D359" s="293"/>
      <c r="E359" s="131">
        <v>2</v>
      </c>
      <c r="F359" s="134" t="s">
        <v>254</v>
      </c>
      <c r="G359" s="32" t="s">
        <v>260</v>
      </c>
      <c r="H359" s="152">
        <v>4718144</v>
      </c>
      <c r="I359" s="28">
        <f t="shared" ref="I359" si="648">IFERROR(H359/H363,"-")</f>
        <v>2.4652450505759527E-2</v>
      </c>
      <c r="J359" s="140">
        <v>41</v>
      </c>
      <c r="K359" s="28">
        <f t="shared" ref="K359" si="649">IFERROR(J359/J363,"-")</f>
        <v>5.2229299363057327E-2</v>
      </c>
      <c r="L359" s="140">
        <f t="shared" si="597"/>
        <v>115076.68292682926</v>
      </c>
      <c r="M359" s="98">
        <f t="shared" ref="M359:M363" si="650">IFERROR(J359/$R$63,0)</f>
        <v>4.1028720104072849E-3</v>
      </c>
      <c r="P359" s="46"/>
      <c r="Q359" s="46"/>
      <c r="R359" s="46"/>
    </row>
    <row r="360" spans="2:18" ht="13.5" customHeight="1">
      <c r="B360" s="269"/>
      <c r="C360" s="297"/>
      <c r="D360" s="293"/>
      <c r="E360" s="131">
        <v>3</v>
      </c>
      <c r="F360" s="134" t="s">
        <v>270</v>
      </c>
      <c r="G360" s="33" t="s">
        <v>277</v>
      </c>
      <c r="H360" s="152">
        <v>4351185</v>
      </c>
      <c r="I360" s="28">
        <f t="shared" ref="I360" si="651">IFERROR(H360/H363,"-")</f>
        <v>2.2735078211666124E-2</v>
      </c>
      <c r="J360" s="140">
        <v>42</v>
      </c>
      <c r="K360" s="28">
        <f t="shared" ref="K360" si="652">IFERROR(J360/J363,"-")</f>
        <v>5.3503184713375798E-2</v>
      </c>
      <c r="L360" s="140">
        <f t="shared" si="597"/>
        <v>103599.64285714286</v>
      </c>
      <c r="M360" s="98">
        <f t="shared" si="650"/>
        <v>4.2029420594416091E-3</v>
      </c>
      <c r="P360" s="46"/>
      <c r="Q360" s="46"/>
      <c r="R360" s="46"/>
    </row>
    <row r="361" spans="2:18" ht="13.5" customHeight="1">
      <c r="B361" s="269"/>
      <c r="C361" s="297"/>
      <c r="D361" s="293"/>
      <c r="E361" s="131">
        <v>4</v>
      </c>
      <c r="F361" s="134" t="s">
        <v>266</v>
      </c>
      <c r="G361" s="33" t="s">
        <v>273</v>
      </c>
      <c r="H361" s="152">
        <v>7514449</v>
      </c>
      <c r="I361" s="28">
        <f t="shared" ref="I361" si="653">IFERROR(H361/H363,"-")</f>
        <v>3.9263231908681501E-2</v>
      </c>
      <c r="J361" s="140">
        <v>92</v>
      </c>
      <c r="K361" s="28">
        <f t="shared" ref="K361" si="654">IFERROR(J361/J363,"-")</f>
        <v>0.11719745222929936</v>
      </c>
      <c r="L361" s="140">
        <f t="shared" si="597"/>
        <v>81678.793478260865</v>
      </c>
      <c r="M361" s="98">
        <f t="shared" si="650"/>
        <v>9.2064445111578099E-3</v>
      </c>
      <c r="P361" s="46"/>
      <c r="Q361" s="46"/>
      <c r="R361" s="46"/>
    </row>
    <row r="362" spans="2:18" ht="13.5" customHeight="1">
      <c r="B362" s="269"/>
      <c r="C362" s="297"/>
      <c r="D362" s="293"/>
      <c r="E362" s="132">
        <v>5</v>
      </c>
      <c r="F362" s="135" t="s">
        <v>238</v>
      </c>
      <c r="G362" s="34" t="s">
        <v>244</v>
      </c>
      <c r="H362" s="153">
        <v>32167883</v>
      </c>
      <c r="I362" s="45">
        <f t="shared" ref="I362" si="655">IFERROR(H362/H363,"-")</f>
        <v>0.16807819844679672</v>
      </c>
      <c r="J362" s="141">
        <v>398</v>
      </c>
      <c r="K362" s="45">
        <f t="shared" ref="K362" si="656">IFERROR(J362/J363,"-")</f>
        <v>0.50700636942675159</v>
      </c>
      <c r="L362" s="141">
        <f t="shared" si="597"/>
        <v>80823.826633165823</v>
      </c>
      <c r="M362" s="99">
        <f t="shared" si="650"/>
        <v>3.9827879515660962E-2</v>
      </c>
      <c r="P362" s="46"/>
      <c r="Q362" s="46"/>
      <c r="R362" s="46"/>
    </row>
    <row r="363" spans="2:18" ht="13.5" customHeight="1">
      <c r="B363" s="270"/>
      <c r="C363" s="298"/>
      <c r="D363" s="294"/>
      <c r="E363" s="143" t="s">
        <v>133</v>
      </c>
      <c r="F363" s="146"/>
      <c r="G363" s="149"/>
      <c r="H363" s="154">
        <v>191386410</v>
      </c>
      <c r="I363" s="29" t="s">
        <v>181</v>
      </c>
      <c r="J363" s="192">
        <v>785</v>
      </c>
      <c r="K363" s="29" t="s">
        <v>116</v>
      </c>
      <c r="L363" s="142">
        <f t="shared" si="597"/>
        <v>243804.34394904459</v>
      </c>
      <c r="M363" s="100">
        <f t="shared" si="650"/>
        <v>7.8554988491944366E-2</v>
      </c>
      <c r="P363" s="46"/>
      <c r="Q363" s="46"/>
      <c r="R363" s="46"/>
    </row>
    <row r="364" spans="2:18" ht="24">
      <c r="B364" s="295">
        <v>61</v>
      </c>
      <c r="C364" s="296" t="s">
        <v>20</v>
      </c>
      <c r="D364" s="299">
        <f>VLOOKUP(C364,'市区町村別_在宅(医科)'!$C$7:$BO$80,65,0)</f>
        <v>8783</v>
      </c>
      <c r="E364" s="130">
        <v>1</v>
      </c>
      <c r="F364" s="133" t="s">
        <v>283</v>
      </c>
      <c r="G364" s="136" t="s">
        <v>303</v>
      </c>
      <c r="H364" s="215">
        <v>3185951</v>
      </c>
      <c r="I364" s="27">
        <f t="shared" ref="I364" si="657">IFERROR(H364/H369,"-")</f>
        <v>1.3584446499056067E-2</v>
      </c>
      <c r="J364" s="139">
        <v>17</v>
      </c>
      <c r="K364" s="27">
        <f t="shared" ref="K364" si="658">IFERROR(J364/J369,"-")</f>
        <v>1.8826135105204873E-2</v>
      </c>
      <c r="L364" s="139">
        <f t="shared" si="597"/>
        <v>187408.88235294117</v>
      </c>
      <c r="M364" s="101">
        <f>IFERROR(J364/$R$64,0)</f>
        <v>1.9355573266537629E-3</v>
      </c>
      <c r="P364" s="46"/>
      <c r="Q364" s="46"/>
      <c r="R364" s="46"/>
    </row>
    <row r="365" spans="2:18" ht="24">
      <c r="B365" s="269"/>
      <c r="C365" s="297"/>
      <c r="D365" s="293"/>
      <c r="E365" s="131">
        <v>2</v>
      </c>
      <c r="F365" s="134" t="s">
        <v>251</v>
      </c>
      <c r="G365" s="32" t="s">
        <v>257</v>
      </c>
      <c r="H365" s="152">
        <v>14944478</v>
      </c>
      <c r="I365" s="28">
        <f t="shared" ref="I365" si="659">IFERROR(H365/H369,"-")</f>
        <v>6.3721150089037906E-2</v>
      </c>
      <c r="J365" s="140">
        <v>94</v>
      </c>
      <c r="K365" s="28">
        <f t="shared" ref="K365" si="660">IFERROR(J365/J369,"-")</f>
        <v>0.10409745293466224</v>
      </c>
      <c r="L365" s="140">
        <f t="shared" si="597"/>
        <v>158983.80851063831</v>
      </c>
      <c r="M365" s="98">
        <f t="shared" ref="M365:M369" si="661">IFERROR(J365/$R$64,0)</f>
        <v>1.0702493453261984E-2</v>
      </c>
      <c r="P365" s="46"/>
      <c r="Q365" s="46"/>
      <c r="R365" s="46"/>
    </row>
    <row r="366" spans="2:18" ht="13.5" customHeight="1">
      <c r="B366" s="269"/>
      <c r="C366" s="297"/>
      <c r="D366" s="293"/>
      <c r="E366" s="131">
        <v>3</v>
      </c>
      <c r="F366" s="134" t="s">
        <v>254</v>
      </c>
      <c r="G366" s="33" t="s">
        <v>260</v>
      </c>
      <c r="H366" s="152">
        <v>5927460</v>
      </c>
      <c r="I366" s="28">
        <f t="shared" ref="I366" si="662">IFERROR(H366/H369,"-")</f>
        <v>2.527385488518024E-2</v>
      </c>
      <c r="J366" s="140">
        <v>38</v>
      </c>
      <c r="K366" s="28">
        <f t="shared" ref="K366" si="663">IFERROR(J366/J369,"-")</f>
        <v>4.2081949058693245E-2</v>
      </c>
      <c r="L366" s="140">
        <f t="shared" si="597"/>
        <v>155985.78947368421</v>
      </c>
      <c r="M366" s="98">
        <f t="shared" si="661"/>
        <v>4.3265399066378229E-3</v>
      </c>
      <c r="P366" s="46"/>
      <c r="Q366" s="46"/>
      <c r="R366" s="46"/>
    </row>
    <row r="367" spans="2:18" ht="13.5" customHeight="1">
      <c r="B367" s="269"/>
      <c r="C367" s="297"/>
      <c r="D367" s="293"/>
      <c r="E367" s="131">
        <v>4</v>
      </c>
      <c r="F367" s="134" t="s">
        <v>266</v>
      </c>
      <c r="G367" s="33" t="s">
        <v>273</v>
      </c>
      <c r="H367" s="152">
        <v>14039583</v>
      </c>
      <c r="I367" s="28">
        <f t="shared" ref="I367" si="664">IFERROR(H367/H369,"-")</f>
        <v>5.9862805213437703E-2</v>
      </c>
      <c r="J367" s="140">
        <v>122</v>
      </c>
      <c r="K367" s="28">
        <f t="shared" ref="K367" si="665">IFERROR(J367/J369,"-")</f>
        <v>0.13510520487264674</v>
      </c>
      <c r="L367" s="140">
        <f t="shared" si="597"/>
        <v>115078.54918032787</v>
      </c>
      <c r="M367" s="98">
        <f t="shared" si="661"/>
        <v>1.3890470226574064E-2</v>
      </c>
      <c r="P367" s="46"/>
      <c r="Q367" s="46"/>
      <c r="R367" s="46"/>
    </row>
    <row r="368" spans="2:18" ht="13.5" customHeight="1">
      <c r="B368" s="269"/>
      <c r="C368" s="297"/>
      <c r="D368" s="293"/>
      <c r="E368" s="132">
        <v>5</v>
      </c>
      <c r="F368" s="135" t="s">
        <v>252</v>
      </c>
      <c r="G368" s="34" t="s">
        <v>258</v>
      </c>
      <c r="H368" s="153">
        <v>10150971</v>
      </c>
      <c r="I368" s="45">
        <f t="shared" ref="I368" si="666">IFERROR(H368/H369,"-")</f>
        <v>4.3282311141310606E-2</v>
      </c>
      <c r="J368" s="141">
        <v>89</v>
      </c>
      <c r="K368" s="45">
        <f t="shared" ref="K368" si="667">IFERROR(J368/J369,"-")</f>
        <v>9.8560354374307865E-2</v>
      </c>
      <c r="L368" s="141">
        <f t="shared" si="597"/>
        <v>114055.85393258427</v>
      </c>
      <c r="M368" s="99">
        <f t="shared" si="661"/>
        <v>1.0133211886599111E-2</v>
      </c>
      <c r="P368" s="46"/>
      <c r="Q368" s="46"/>
      <c r="R368" s="46"/>
    </row>
    <row r="369" spans="2:18" ht="13.5" customHeight="1">
      <c r="B369" s="270"/>
      <c r="C369" s="298"/>
      <c r="D369" s="294"/>
      <c r="E369" s="143" t="s">
        <v>133</v>
      </c>
      <c r="F369" s="146"/>
      <c r="G369" s="149"/>
      <c r="H369" s="154">
        <v>234529320</v>
      </c>
      <c r="I369" s="29" t="s">
        <v>181</v>
      </c>
      <c r="J369" s="192">
        <v>903</v>
      </c>
      <c r="K369" s="29" t="s">
        <v>116</v>
      </c>
      <c r="L369" s="142">
        <f t="shared" si="597"/>
        <v>259722.39202657808</v>
      </c>
      <c r="M369" s="100">
        <f t="shared" si="661"/>
        <v>0.10281225093931458</v>
      </c>
      <c r="P369" s="46"/>
      <c r="Q369" s="46"/>
      <c r="R369" s="46"/>
    </row>
    <row r="370" spans="2:18" ht="24">
      <c r="B370" s="295">
        <v>62</v>
      </c>
      <c r="C370" s="296" t="s">
        <v>21</v>
      </c>
      <c r="D370" s="299">
        <f>VLOOKUP(C370,'市区町村別_在宅(医科)'!$C$7:$BO$80,65,0)</f>
        <v>12953</v>
      </c>
      <c r="E370" s="130">
        <v>1</v>
      </c>
      <c r="F370" s="133" t="s">
        <v>269</v>
      </c>
      <c r="G370" s="136" t="s">
        <v>276</v>
      </c>
      <c r="H370" s="215">
        <v>1703344</v>
      </c>
      <c r="I370" s="27">
        <f t="shared" ref="I370" si="668">IFERROR(H370/H375,"-")</f>
        <v>5.8598965309297219E-3</v>
      </c>
      <c r="J370" s="139">
        <v>9</v>
      </c>
      <c r="K370" s="27">
        <f t="shared" ref="K370" si="669">IFERROR(J370/J375,"-")</f>
        <v>6.8649885583524023E-3</v>
      </c>
      <c r="L370" s="139">
        <f t="shared" si="597"/>
        <v>189260.44444444444</v>
      </c>
      <c r="M370" s="101">
        <f>IFERROR(J370/$R$65,0)</f>
        <v>6.9481973288041386E-4</v>
      </c>
      <c r="P370" s="46"/>
      <c r="Q370" s="46"/>
      <c r="R370" s="46"/>
    </row>
    <row r="371" spans="2:18" ht="24">
      <c r="B371" s="269"/>
      <c r="C371" s="297"/>
      <c r="D371" s="293"/>
      <c r="E371" s="131">
        <v>2</v>
      </c>
      <c r="F371" s="134" t="s">
        <v>289</v>
      </c>
      <c r="G371" s="32" t="s">
        <v>309</v>
      </c>
      <c r="H371" s="152">
        <v>5570236</v>
      </c>
      <c r="I371" s="28">
        <f t="shared" ref="I371" si="670">IFERROR(H371/H375,"-")</f>
        <v>1.9162897578445606E-2</v>
      </c>
      <c r="J371" s="140">
        <v>30</v>
      </c>
      <c r="K371" s="28">
        <f t="shared" ref="K371" si="671">IFERROR(J371/J375,"-")</f>
        <v>2.2883295194508008E-2</v>
      </c>
      <c r="L371" s="140">
        <f t="shared" si="597"/>
        <v>185674.53333333333</v>
      </c>
      <c r="M371" s="98">
        <f t="shared" ref="M371:M375" si="672">IFERROR(J371/$R$65,0)</f>
        <v>2.3160657762680459E-3</v>
      </c>
      <c r="P371" s="46"/>
      <c r="Q371" s="46"/>
      <c r="R371" s="46"/>
    </row>
    <row r="372" spans="2:18" ht="13.5" customHeight="1">
      <c r="B372" s="269"/>
      <c r="C372" s="297"/>
      <c r="D372" s="293"/>
      <c r="E372" s="131">
        <v>3</v>
      </c>
      <c r="F372" s="134" t="s">
        <v>271</v>
      </c>
      <c r="G372" s="33" t="s">
        <v>278</v>
      </c>
      <c r="H372" s="152">
        <v>1774218</v>
      </c>
      <c r="I372" s="28">
        <f t="shared" ref="I372" si="673">IFERROR(H372/H375,"-")</f>
        <v>6.1037194502772604E-3</v>
      </c>
      <c r="J372" s="140">
        <v>11</v>
      </c>
      <c r="K372" s="28">
        <f t="shared" ref="K372" si="674">IFERROR(J372/J375,"-")</f>
        <v>8.3905415713196041E-3</v>
      </c>
      <c r="L372" s="140">
        <f t="shared" si="597"/>
        <v>161292.54545454544</v>
      </c>
      <c r="M372" s="98">
        <f t="shared" si="672"/>
        <v>8.4922411796495019E-4</v>
      </c>
      <c r="P372" s="46"/>
      <c r="Q372" s="46"/>
      <c r="R372" s="46"/>
    </row>
    <row r="373" spans="2:18" ht="13.5" customHeight="1">
      <c r="B373" s="269"/>
      <c r="C373" s="297"/>
      <c r="D373" s="293"/>
      <c r="E373" s="131">
        <v>4</v>
      </c>
      <c r="F373" s="134" t="s">
        <v>254</v>
      </c>
      <c r="G373" s="33" t="s">
        <v>260</v>
      </c>
      <c r="H373" s="152">
        <v>9807929</v>
      </c>
      <c r="I373" s="28">
        <f t="shared" ref="I373" si="675">IFERROR(H373/H375,"-")</f>
        <v>3.3741539655351482E-2</v>
      </c>
      <c r="J373" s="140">
        <v>63</v>
      </c>
      <c r="K373" s="28">
        <f t="shared" ref="K373" si="676">IFERROR(J373/J375,"-")</f>
        <v>4.8054919908466817E-2</v>
      </c>
      <c r="L373" s="140">
        <f t="shared" si="597"/>
        <v>155681.41269841269</v>
      </c>
      <c r="M373" s="98">
        <f t="shared" si="672"/>
        <v>4.8637381301628963E-3</v>
      </c>
      <c r="P373" s="46"/>
      <c r="Q373" s="46"/>
      <c r="R373" s="46"/>
    </row>
    <row r="374" spans="2:18" ht="24">
      <c r="B374" s="269"/>
      <c r="C374" s="297"/>
      <c r="D374" s="293"/>
      <c r="E374" s="132">
        <v>5</v>
      </c>
      <c r="F374" s="135" t="s">
        <v>267</v>
      </c>
      <c r="G374" s="34" t="s">
        <v>274</v>
      </c>
      <c r="H374" s="153">
        <v>6811619</v>
      </c>
      <c r="I374" s="45">
        <f t="shared" ref="I374" si="677">IFERROR(H374/H375,"-")</f>
        <v>2.3433541638162921E-2</v>
      </c>
      <c r="J374" s="141">
        <v>54</v>
      </c>
      <c r="K374" s="45">
        <f t="shared" ref="K374" si="678">IFERROR(J374/J375,"-")</f>
        <v>4.1189931350114416E-2</v>
      </c>
      <c r="L374" s="141">
        <f t="shared" si="597"/>
        <v>126141.0925925926</v>
      </c>
      <c r="M374" s="99">
        <f t="shared" si="672"/>
        <v>4.1689183972824827E-3</v>
      </c>
      <c r="P374" s="46"/>
      <c r="Q374" s="46"/>
      <c r="R374" s="46"/>
    </row>
    <row r="375" spans="2:18" ht="13.5" customHeight="1">
      <c r="B375" s="270"/>
      <c r="C375" s="298"/>
      <c r="D375" s="294"/>
      <c r="E375" s="143" t="s">
        <v>133</v>
      </c>
      <c r="F375" s="146"/>
      <c r="G375" s="149"/>
      <c r="H375" s="154">
        <v>290678170</v>
      </c>
      <c r="I375" s="29" t="s">
        <v>181</v>
      </c>
      <c r="J375" s="192">
        <v>1311</v>
      </c>
      <c r="K375" s="29" t="s">
        <v>116</v>
      </c>
      <c r="L375" s="142">
        <f t="shared" si="597"/>
        <v>221722.47902364607</v>
      </c>
      <c r="M375" s="100">
        <f t="shared" si="672"/>
        <v>0.10121207442291361</v>
      </c>
      <c r="P375" s="46"/>
      <c r="Q375" s="46"/>
      <c r="R375" s="46"/>
    </row>
    <row r="376" spans="2:18" ht="13.5" customHeight="1">
      <c r="B376" s="295">
        <v>63</v>
      </c>
      <c r="C376" s="296" t="s">
        <v>32</v>
      </c>
      <c r="D376" s="299">
        <f>VLOOKUP(C376,'市区町村別_在宅(医科)'!$C$7:$BO$80,65,0)</f>
        <v>9425</v>
      </c>
      <c r="E376" s="130">
        <v>1</v>
      </c>
      <c r="F376" s="133" t="s">
        <v>271</v>
      </c>
      <c r="G376" s="136" t="s">
        <v>278</v>
      </c>
      <c r="H376" s="215">
        <v>3606719</v>
      </c>
      <c r="I376" s="27">
        <f t="shared" ref="I376" si="679">IFERROR(H376/H381,"-")</f>
        <v>1.1958320398475514E-2</v>
      </c>
      <c r="J376" s="139">
        <v>18</v>
      </c>
      <c r="K376" s="27">
        <f t="shared" ref="K376" si="680">IFERROR(J376/J381,"-")</f>
        <v>1.5943312666076175E-2</v>
      </c>
      <c r="L376" s="139">
        <f t="shared" si="597"/>
        <v>200373.27777777778</v>
      </c>
      <c r="M376" s="101">
        <f>IFERROR(J376/$R$66,0)</f>
        <v>1.909814323607427E-3</v>
      </c>
      <c r="P376" s="46"/>
      <c r="Q376" s="46"/>
      <c r="R376" s="46"/>
    </row>
    <row r="377" spans="2:18" ht="13.5" customHeight="1">
      <c r="B377" s="269"/>
      <c r="C377" s="297"/>
      <c r="D377" s="293"/>
      <c r="E377" s="131">
        <v>2</v>
      </c>
      <c r="F377" s="134" t="s">
        <v>254</v>
      </c>
      <c r="G377" s="32" t="s">
        <v>260</v>
      </c>
      <c r="H377" s="152">
        <v>11534730</v>
      </c>
      <c r="I377" s="28">
        <f t="shared" ref="I377" si="681">IFERROR(H377/H381,"-")</f>
        <v>3.8244176230504093E-2</v>
      </c>
      <c r="J377" s="140">
        <v>63</v>
      </c>
      <c r="K377" s="28">
        <f t="shared" ref="K377" si="682">IFERROR(J377/J381,"-")</f>
        <v>5.5801594331266607E-2</v>
      </c>
      <c r="L377" s="140">
        <f t="shared" si="597"/>
        <v>183090.95238095237</v>
      </c>
      <c r="M377" s="98">
        <f t="shared" ref="M377:M381" si="683">IFERROR(J377/$R$66,0)</f>
        <v>6.6843501326259947E-3</v>
      </c>
      <c r="P377" s="46"/>
      <c r="Q377" s="46"/>
      <c r="R377" s="46"/>
    </row>
    <row r="378" spans="2:18" ht="13.5" customHeight="1">
      <c r="B378" s="269"/>
      <c r="C378" s="297"/>
      <c r="D378" s="293"/>
      <c r="E378" s="131">
        <v>3</v>
      </c>
      <c r="F378" s="134" t="s">
        <v>253</v>
      </c>
      <c r="G378" s="33" t="s">
        <v>259</v>
      </c>
      <c r="H378" s="152">
        <v>17880430</v>
      </c>
      <c r="I378" s="28">
        <f t="shared" ref="I378" si="684">IFERROR(H378/H381,"-")</f>
        <v>5.9283773091974606E-2</v>
      </c>
      <c r="J378" s="140">
        <v>116</v>
      </c>
      <c r="K378" s="28">
        <f t="shared" ref="K378" si="685">IFERROR(J378/J381,"-")</f>
        <v>0.10274579273693533</v>
      </c>
      <c r="L378" s="140">
        <f t="shared" si="597"/>
        <v>154141.63793103449</v>
      </c>
      <c r="M378" s="98">
        <f t="shared" si="683"/>
        <v>1.2307692307692308E-2</v>
      </c>
      <c r="P378" s="46"/>
      <c r="Q378" s="46"/>
      <c r="R378" s="46"/>
    </row>
    <row r="379" spans="2:18" ht="13.5" customHeight="1">
      <c r="B379" s="269"/>
      <c r="C379" s="297"/>
      <c r="D379" s="293"/>
      <c r="E379" s="131">
        <v>4</v>
      </c>
      <c r="F379" s="134" t="s">
        <v>266</v>
      </c>
      <c r="G379" s="33" t="s">
        <v>273</v>
      </c>
      <c r="H379" s="152">
        <v>14908460</v>
      </c>
      <c r="I379" s="28">
        <f t="shared" ref="I379" si="686">IFERROR(H379/H381,"-")</f>
        <v>4.9430005866233626E-2</v>
      </c>
      <c r="J379" s="140">
        <v>123</v>
      </c>
      <c r="K379" s="28">
        <f t="shared" ref="K379" si="687">IFERROR(J379/J381,"-")</f>
        <v>0.10894596988485385</v>
      </c>
      <c r="L379" s="140">
        <f t="shared" si="597"/>
        <v>121206.9918699187</v>
      </c>
      <c r="M379" s="98">
        <f t="shared" si="683"/>
        <v>1.3050397877984085E-2</v>
      </c>
      <c r="P379" s="46"/>
      <c r="Q379" s="46"/>
      <c r="R379" s="46"/>
    </row>
    <row r="380" spans="2:18" ht="24">
      <c r="B380" s="269"/>
      <c r="C380" s="297"/>
      <c r="D380" s="293"/>
      <c r="E380" s="132">
        <v>5</v>
      </c>
      <c r="F380" s="135" t="s">
        <v>251</v>
      </c>
      <c r="G380" s="34" t="s">
        <v>257</v>
      </c>
      <c r="H380" s="153">
        <v>13385194</v>
      </c>
      <c r="I380" s="45">
        <f t="shared" ref="I380" si="688">IFERROR(H380/H381,"-")</f>
        <v>4.4379514580357403E-2</v>
      </c>
      <c r="J380" s="141">
        <v>114</v>
      </c>
      <c r="K380" s="45">
        <f t="shared" ref="K380" si="689">IFERROR(J380/J381,"-")</f>
        <v>0.10097431355181577</v>
      </c>
      <c r="L380" s="141">
        <f t="shared" si="597"/>
        <v>117413.98245614035</v>
      </c>
      <c r="M380" s="99">
        <f t="shared" si="683"/>
        <v>1.2095490716180371E-2</v>
      </c>
      <c r="P380" s="46"/>
      <c r="Q380" s="46"/>
      <c r="R380" s="46"/>
    </row>
    <row r="381" spans="2:18" ht="13.5" customHeight="1">
      <c r="B381" s="270"/>
      <c r="C381" s="298"/>
      <c r="D381" s="294"/>
      <c r="E381" s="143" t="s">
        <v>133</v>
      </c>
      <c r="F381" s="146"/>
      <c r="G381" s="149"/>
      <c r="H381" s="154">
        <v>301607490</v>
      </c>
      <c r="I381" s="29" t="s">
        <v>181</v>
      </c>
      <c r="J381" s="192">
        <v>1129</v>
      </c>
      <c r="K381" s="29" t="s">
        <v>116</v>
      </c>
      <c r="L381" s="142">
        <f t="shared" si="597"/>
        <v>267145.69530558016</v>
      </c>
      <c r="M381" s="100">
        <f t="shared" si="683"/>
        <v>0.11978779840848806</v>
      </c>
      <c r="P381" s="46"/>
      <c r="Q381" s="46"/>
      <c r="R381" s="46"/>
    </row>
    <row r="382" spans="2:18" ht="13.5" customHeight="1">
      <c r="B382" s="295">
        <v>64</v>
      </c>
      <c r="C382" s="296" t="s">
        <v>53</v>
      </c>
      <c r="D382" s="299">
        <f>VLOOKUP(C382,'市区町村別_在宅(医科)'!$C$7:$BO$80,65,0)</f>
        <v>9877</v>
      </c>
      <c r="E382" s="130">
        <v>1</v>
      </c>
      <c r="F382" s="133" t="s">
        <v>280</v>
      </c>
      <c r="G382" s="136" t="s">
        <v>300</v>
      </c>
      <c r="H382" s="215">
        <v>2372749</v>
      </c>
      <c r="I382" s="27">
        <f t="shared" ref="I382" si="690">IFERROR(H382/H387,"-")</f>
        <v>8.5141575132183442E-3</v>
      </c>
      <c r="J382" s="139">
        <v>3</v>
      </c>
      <c r="K382" s="27">
        <f t="shared" ref="K382" si="691">IFERROR(J382/J387,"-")</f>
        <v>3.2085561497326204E-3</v>
      </c>
      <c r="L382" s="139">
        <f t="shared" si="597"/>
        <v>790916.33333333337</v>
      </c>
      <c r="M382" s="101">
        <f>IFERROR(J382/$R$67,0)</f>
        <v>3.037359522122102E-4</v>
      </c>
      <c r="P382" s="46"/>
      <c r="Q382" s="46"/>
      <c r="R382" s="46"/>
    </row>
    <row r="383" spans="2:18" ht="24">
      <c r="B383" s="269"/>
      <c r="C383" s="297"/>
      <c r="D383" s="293"/>
      <c r="E383" s="131">
        <v>2</v>
      </c>
      <c r="F383" s="134" t="s">
        <v>281</v>
      </c>
      <c r="G383" s="32" t="s">
        <v>301</v>
      </c>
      <c r="H383" s="152">
        <v>288010</v>
      </c>
      <c r="I383" s="28">
        <f t="shared" ref="I383" si="692">IFERROR(H383/H387,"-")</f>
        <v>1.0334689869775588E-3</v>
      </c>
      <c r="J383" s="140">
        <v>1</v>
      </c>
      <c r="K383" s="28">
        <f t="shared" ref="K383" si="693">IFERROR(J383/J387,"-")</f>
        <v>1.0695187165775401E-3</v>
      </c>
      <c r="L383" s="140">
        <f t="shared" si="597"/>
        <v>288010</v>
      </c>
      <c r="M383" s="98">
        <f t="shared" ref="M383:M387" si="694">IFERROR(J383/$R$67,0)</f>
        <v>1.0124531740407007E-4</v>
      </c>
      <c r="P383" s="46"/>
      <c r="Q383" s="46"/>
      <c r="R383" s="46"/>
    </row>
    <row r="384" spans="2:18" ht="13.5" customHeight="1">
      <c r="B384" s="269"/>
      <c r="C384" s="297"/>
      <c r="D384" s="293"/>
      <c r="E384" s="131">
        <v>3</v>
      </c>
      <c r="F384" s="134" t="s">
        <v>291</v>
      </c>
      <c r="G384" s="33" t="s">
        <v>311</v>
      </c>
      <c r="H384" s="152">
        <v>13034909</v>
      </c>
      <c r="I384" s="28">
        <f t="shared" ref="I384" si="695">IFERROR(H384/H387,"-")</f>
        <v>4.6773286342747349E-2</v>
      </c>
      <c r="J384" s="140">
        <v>47</v>
      </c>
      <c r="K384" s="28">
        <f t="shared" ref="K384" si="696">IFERROR(J384/J387,"-")</f>
        <v>5.0267379679144387E-2</v>
      </c>
      <c r="L384" s="140">
        <f t="shared" si="597"/>
        <v>277338.48936170212</v>
      </c>
      <c r="M384" s="98">
        <f t="shared" si="694"/>
        <v>4.7585299179912933E-3</v>
      </c>
      <c r="P384" s="46"/>
      <c r="Q384" s="46"/>
      <c r="R384" s="46"/>
    </row>
    <row r="385" spans="2:18" ht="24">
      <c r="B385" s="269"/>
      <c r="C385" s="297"/>
      <c r="D385" s="293"/>
      <c r="E385" s="131">
        <v>4</v>
      </c>
      <c r="F385" s="134" t="s">
        <v>251</v>
      </c>
      <c r="G385" s="33" t="s">
        <v>257</v>
      </c>
      <c r="H385" s="152">
        <v>20463732</v>
      </c>
      <c r="I385" s="28">
        <f t="shared" ref="I385" si="697">IFERROR(H385/H387,"-")</f>
        <v>7.3430201659040489E-2</v>
      </c>
      <c r="J385" s="140">
        <v>99</v>
      </c>
      <c r="K385" s="28">
        <f t="shared" ref="K385" si="698">IFERROR(J385/J387,"-")</f>
        <v>0.10588235294117647</v>
      </c>
      <c r="L385" s="140">
        <f t="shared" si="597"/>
        <v>206704.36363636365</v>
      </c>
      <c r="M385" s="98">
        <f t="shared" si="694"/>
        <v>1.0023286423002936E-2</v>
      </c>
      <c r="P385" s="46"/>
      <c r="Q385" s="46"/>
      <c r="R385" s="46"/>
    </row>
    <row r="386" spans="2:18" ht="13.5" customHeight="1">
      <c r="B386" s="269"/>
      <c r="C386" s="297"/>
      <c r="D386" s="293"/>
      <c r="E386" s="132">
        <v>5</v>
      </c>
      <c r="F386" s="135" t="s">
        <v>297</v>
      </c>
      <c r="G386" s="34" t="s">
        <v>317</v>
      </c>
      <c r="H386" s="153">
        <v>1083898</v>
      </c>
      <c r="I386" s="45">
        <f t="shared" ref="I386" si="699">IFERROR(H386/H387,"-")</f>
        <v>3.8893613695600918E-3</v>
      </c>
      <c r="J386" s="141">
        <v>8</v>
      </c>
      <c r="K386" s="45">
        <f t="shared" ref="K386" si="700">IFERROR(J386/J387,"-")</f>
        <v>8.5561497326203211E-3</v>
      </c>
      <c r="L386" s="141">
        <f t="shared" si="597"/>
        <v>135487.25</v>
      </c>
      <c r="M386" s="99">
        <f t="shared" si="694"/>
        <v>8.0996253923256052E-4</v>
      </c>
      <c r="P386" s="46"/>
      <c r="Q386" s="46"/>
      <c r="R386" s="46"/>
    </row>
    <row r="387" spans="2:18" ht="13.5" customHeight="1">
      <c r="B387" s="270"/>
      <c r="C387" s="298"/>
      <c r="D387" s="294"/>
      <c r="E387" s="143" t="s">
        <v>133</v>
      </c>
      <c r="F387" s="146"/>
      <c r="G387" s="149"/>
      <c r="H387" s="154">
        <v>278682770</v>
      </c>
      <c r="I387" s="29" t="s">
        <v>181</v>
      </c>
      <c r="J387" s="192">
        <v>935</v>
      </c>
      <c r="K387" s="29" t="s">
        <v>116</v>
      </c>
      <c r="L387" s="142">
        <f t="shared" si="597"/>
        <v>298056.43850267382</v>
      </c>
      <c r="M387" s="100">
        <f t="shared" si="694"/>
        <v>9.4664371772805511E-2</v>
      </c>
      <c r="P387" s="46"/>
      <c r="Q387" s="46"/>
      <c r="R387" s="46"/>
    </row>
    <row r="388" spans="2:18" ht="13.5" customHeight="1">
      <c r="B388" s="295">
        <v>65</v>
      </c>
      <c r="C388" s="296" t="s">
        <v>13</v>
      </c>
      <c r="D388" s="299">
        <f>VLOOKUP(C388,'市区町村別_在宅(医科)'!$C$7:$BO$80,65,0)</f>
        <v>4881</v>
      </c>
      <c r="E388" s="130">
        <v>1</v>
      </c>
      <c r="F388" s="133" t="s">
        <v>293</v>
      </c>
      <c r="G388" s="136" t="s">
        <v>313</v>
      </c>
      <c r="H388" s="215">
        <v>5047900</v>
      </c>
      <c r="I388" s="27">
        <f t="shared" ref="I388" si="701">IFERROR(H388/H393,"-")</f>
        <v>4.1222119600411902E-2</v>
      </c>
      <c r="J388" s="139">
        <v>25</v>
      </c>
      <c r="K388" s="27">
        <f t="shared" ref="K388" si="702">IFERROR(J388/J393,"-")</f>
        <v>5.8548009367681501E-2</v>
      </c>
      <c r="L388" s="139">
        <f t="shared" si="597"/>
        <v>201916</v>
      </c>
      <c r="M388" s="101">
        <f>IFERROR(J388/$R$68,0)</f>
        <v>5.1219012497439051E-3</v>
      </c>
      <c r="P388" s="46"/>
      <c r="Q388" s="46"/>
      <c r="R388" s="46"/>
    </row>
    <row r="389" spans="2:18" ht="24">
      <c r="B389" s="269"/>
      <c r="C389" s="297"/>
      <c r="D389" s="293"/>
      <c r="E389" s="131">
        <v>2</v>
      </c>
      <c r="F389" s="134" t="s">
        <v>267</v>
      </c>
      <c r="G389" s="32" t="s">
        <v>274</v>
      </c>
      <c r="H389" s="152">
        <v>2733673</v>
      </c>
      <c r="I389" s="28">
        <f t="shared" ref="I389" si="703">IFERROR(H389/H393,"-")</f>
        <v>2.2323698043625429E-2</v>
      </c>
      <c r="J389" s="140">
        <v>14</v>
      </c>
      <c r="K389" s="28">
        <f t="shared" ref="K389" si="704">IFERROR(J389/J393,"-")</f>
        <v>3.2786885245901641E-2</v>
      </c>
      <c r="L389" s="140">
        <f t="shared" si="597"/>
        <v>195262.35714285713</v>
      </c>
      <c r="M389" s="98">
        <f t="shared" ref="M389:M393" si="705">IFERROR(J389/$R$68,0)</f>
        <v>2.8682646998565869E-3</v>
      </c>
      <c r="P389" s="46"/>
      <c r="Q389" s="46"/>
      <c r="R389" s="46"/>
    </row>
    <row r="390" spans="2:18" ht="13.5" customHeight="1">
      <c r="B390" s="269"/>
      <c r="C390" s="297"/>
      <c r="D390" s="293"/>
      <c r="E390" s="131">
        <v>3</v>
      </c>
      <c r="F390" s="134" t="s">
        <v>271</v>
      </c>
      <c r="G390" s="33" t="s">
        <v>278</v>
      </c>
      <c r="H390" s="152">
        <v>1061725</v>
      </c>
      <c r="I390" s="28">
        <f t="shared" ref="I390" si="706">IFERROR(H390/H393,"-")</f>
        <v>8.6702499916296531E-3</v>
      </c>
      <c r="J390" s="140">
        <v>6</v>
      </c>
      <c r="K390" s="28">
        <f t="shared" ref="K390" si="707">IFERROR(J390/J393,"-")</f>
        <v>1.405152224824356E-2</v>
      </c>
      <c r="L390" s="140">
        <f t="shared" si="597"/>
        <v>176954.16666666666</v>
      </c>
      <c r="M390" s="98">
        <f t="shared" si="705"/>
        <v>1.2292562999385371E-3</v>
      </c>
      <c r="P390" s="46"/>
      <c r="Q390" s="46"/>
      <c r="R390" s="46"/>
    </row>
    <row r="391" spans="2:18" ht="13.5" customHeight="1">
      <c r="B391" s="269"/>
      <c r="C391" s="297"/>
      <c r="D391" s="293"/>
      <c r="E391" s="131">
        <v>4</v>
      </c>
      <c r="F391" s="134" t="s">
        <v>253</v>
      </c>
      <c r="G391" s="33" t="s">
        <v>259</v>
      </c>
      <c r="H391" s="152">
        <v>10087901</v>
      </c>
      <c r="I391" s="28">
        <f t="shared" ref="I391" si="708">IFERROR(H391/H393,"-")</f>
        <v>8.2379734451774961E-2</v>
      </c>
      <c r="J391" s="140">
        <v>62</v>
      </c>
      <c r="K391" s="28">
        <f t="shared" ref="K391" si="709">IFERROR(J391/J393,"-")</f>
        <v>0.14519906323185011</v>
      </c>
      <c r="L391" s="140">
        <f t="shared" si="597"/>
        <v>162708.0806451613</v>
      </c>
      <c r="M391" s="98">
        <f t="shared" si="705"/>
        <v>1.2702315099364885E-2</v>
      </c>
      <c r="P391" s="46"/>
      <c r="Q391" s="46"/>
      <c r="R391" s="46"/>
    </row>
    <row r="392" spans="2:18" ht="13.5" customHeight="1">
      <c r="B392" s="269"/>
      <c r="C392" s="297"/>
      <c r="D392" s="293"/>
      <c r="E392" s="132">
        <v>5</v>
      </c>
      <c r="F392" s="135" t="s">
        <v>266</v>
      </c>
      <c r="G392" s="34" t="s">
        <v>273</v>
      </c>
      <c r="H392" s="153">
        <v>7653751</v>
      </c>
      <c r="I392" s="45">
        <f t="shared" ref="I392" si="710">IFERROR(H392/H393,"-")</f>
        <v>6.250199867544369E-2</v>
      </c>
      <c r="J392" s="141">
        <v>54</v>
      </c>
      <c r="K392" s="45">
        <f t="shared" ref="K392" si="711">IFERROR(J392/J393,"-")</f>
        <v>0.12646370023419204</v>
      </c>
      <c r="L392" s="141">
        <f t="shared" si="597"/>
        <v>141736.12962962964</v>
      </c>
      <c r="M392" s="99">
        <f t="shared" si="705"/>
        <v>1.1063306699446834E-2</v>
      </c>
      <c r="P392" s="46"/>
      <c r="Q392" s="46"/>
      <c r="R392" s="46"/>
    </row>
    <row r="393" spans="2:18" ht="13.5" customHeight="1">
      <c r="B393" s="270"/>
      <c r="C393" s="298"/>
      <c r="D393" s="294"/>
      <c r="E393" s="143" t="s">
        <v>133</v>
      </c>
      <c r="F393" s="146"/>
      <c r="G393" s="149"/>
      <c r="H393" s="154">
        <v>122456100</v>
      </c>
      <c r="I393" s="29" t="s">
        <v>181</v>
      </c>
      <c r="J393" s="192">
        <v>427</v>
      </c>
      <c r="K393" s="29" t="s">
        <v>116</v>
      </c>
      <c r="L393" s="142">
        <f t="shared" si="597"/>
        <v>286782.4355971897</v>
      </c>
      <c r="M393" s="100">
        <f t="shared" si="705"/>
        <v>8.7482073345625896E-2</v>
      </c>
      <c r="P393" s="46"/>
      <c r="Q393" s="46"/>
      <c r="R393" s="46"/>
    </row>
    <row r="394" spans="2:18" ht="24">
      <c r="B394" s="295">
        <v>66</v>
      </c>
      <c r="C394" s="296" t="s">
        <v>7</v>
      </c>
      <c r="D394" s="299">
        <f>VLOOKUP(C394,'市区町村別_在宅(医科)'!$C$7:$BO$80,65,0)</f>
        <v>5005</v>
      </c>
      <c r="E394" s="130">
        <v>1</v>
      </c>
      <c r="F394" s="133" t="s">
        <v>285</v>
      </c>
      <c r="G394" s="136" t="s">
        <v>305</v>
      </c>
      <c r="H394" s="215">
        <v>657676</v>
      </c>
      <c r="I394" s="27">
        <f t="shared" ref="I394" si="712">IFERROR(H394/H399,"-")</f>
        <v>6.0887525702472533E-3</v>
      </c>
      <c r="J394" s="139">
        <v>2</v>
      </c>
      <c r="K394" s="27">
        <f t="shared" ref="K394" si="713">IFERROR(J394/J399,"-")</f>
        <v>4.1237113402061857E-3</v>
      </c>
      <c r="L394" s="139">
        <f t="shared" ref="L394:L447" si="714">IFERROR(H394/J394,"-")</f>
        <v>328838</v>
      </c>
      <c r="M394" s="101">
        <f>IFERROR(J394/$R$69,0)</f>
        <v>3.996003996003996E-4</v>
      </c>
      <c r="P394" s="46"/>
      <c r="Q394" s="46"/>
      <c r="R394" s="46"/>
    </row>
    <row r="395" spans="2:18" ht="13.5" customHeight="1">
      <c r="B395" s="269"/>
      <c r="C395" s="297"/>
      <c r="D395" s="293"/>
      <c r="E395" s="131">
        <v>2</v>
      </c>
      <c r="F395" s="134" t="s">
        <v>254</v>
      </c>
      <c r="G395" s="32" t="s">
        <v>260</v>
      </c>
      <c r="H395" s="152">
        <v>3685212</v>
      </c>
      <c r="I395" s="28">
        <f t="shared" ref="I395" si="715">IFERROR(H395/H399,"-")</f>
        <v>3.4117626364510822E-2</v>
      </c>
      <c r="J395" s="140">
        <v>17</v>
      </c>
      <c r="K395" s="28">
        <f t="shared" ref="K395" si="716">IFERROR(J395/J399,"-")</f>
        <v>3.5051546391752578E-2</v>
      </c>
      <c r="L395" s="140">
        <f t="shared" si="714"/>
        <v>216777.17647058822</v>
      </c>
      <c r="M395" s="98">
        <f t="shared" ref="M395:M399" si="717">IFERROR(J395/$R$69,0)</f>
        <v>3.3966033966033966E-3</v>
      </c>
      <c r="P395" s="46"/>
      <c r="Q395" s="46"/>
      <c r="R395" s="46"/>
    </row>
    <row r="396" spans="2:18" ht="13.5" customHeight="1">
      <c r="B396" s="269"/>
      <c r="C396" s="297"/>
      <c r="D396" s="293"/>
      <c r="E396" s="131">
        <v>3</v>
      </c>
      <c r="F396" s="134" t="s">
        <v>253</v>
      </c>
      <c r="G396" s="33" t="s">
        <v>259</v>
      </c>
      <c r="H396" s="152">
        <v>6978448</v>
      </c>
      <c r="I396" s="28">
        <f t="shared" ref="I396" si="718">IFERROR(H396/H399,"-")</f>
        <v>6.4606345976342155E-2</v>
      </c>
      <c r="J396" s="140">
        <v>57</v>
      </c>
      <c r="K396" s="28">
        <f t="shared" ref="K396" si="719">IFERROR(J396/J399,"-")</f>
        <v>0.11752577319587629</v>
      </c>
      <c r="L396" s="140">
        <f t="shared" si="714"/>
        <v>122428.91228070176</v>
      </c>
      <c r="M396" s="98">
        <f t="shared" si="717"/>
        <v>1.1388611388611389E-2</v>
      </c>
      <c r="P396" s="46"/>
      <c r="Q396" s="46"/>
      <c r="R396" s="46"/>
    </row>
    <row r="397" spans="2:18" ht="13.5" customHeight="1">
      <c r="B397" s="269"/>
      <c r="C397" s="297"/>
      <c r="D397" s="293"/>
      <c r="E397" s="131">
        <v>4</v>
      </c>
      <c r="F397" s="134" t="s">
        <v>296</v>
      </c>
      <c r="G397" s="33" t="s">
        <v>316</v>
      </c>
      <c r="H397" s="152">
        <v>99434</v>
      </c>
      <c r="I397" s="28">
        <f t="shared" ref="I397" si="720">IFERROR(H397/H399,"-")</f>
        <v>9.205581822507821E-4</v>
      </c>
      <c r="J397" s="140">
        <v>1</v>
      </c>
      <c r="K397" s="28">
        <f t="shared" ref="K397" si="721">IFERROR(J397/J399,"-")</f>
        <v>2.0618556701030928E-3</v>
      </c>
      <c r="L397" s="140">
        <f t="shared" si="714"/>
        <v>99434</v>
      </c>
      <c r="M397" s="98">
        <f t="shared" si="717"/>
        <v>1.998001998001998E-4</v>
      </c>
      <c r="P397" s="46"/>
      <c r="Q397" s="46"/>
      <c r="R397" s="46"/>
    </row>
    <row r="398" spans="2:18" ht="24">
      <c r="B398" s="269"/>
      <c r="C398" s="297"/>
      <c r="D398" s="293"/>
      <c r="E398" s="132">
        <v>5</v>
      </c>
      <c r="F398" s="135" t="s">
        <v>267</v>
      </c>
      <c r="G398" s="34" t="s">
        <v>274</v>
      </c>
      <c r="H398" s="153">
        <v>1382700</v>
      </c>
      <c r="I398" s="45">
        <f t="shared" ref="I398" si="722">IFERROR(H398/H399,"-")</f>
        <v>1.280101171227303E-2</v>
      </c>
      <c r="J398" s="141">
        <v>14</v>
      </c>
      <c r="K398" s="45">
        <f t="shared" ref="K398" si="723">IFERROR(J398/J399,"-")</f>
        <v>2.88659793814433E-2</v>
      </c>
      <c r="L398" s="141">
        <f t="shared" si="714"/>
        <v>98764.28571428571</v>
      </c>
      <c r="M398" s="99">
        <f t="shared" si="717"/>
        <v>2.7972027972027972E-3</v>
      </c>
      <c r="P398" s="46"/>
      <c r="Q398" s="46"/>
      <c r="R398" s="46"/>
    </row>
    <row r="399" spans="2:18" ht="13.5" customHeight="1">
      <c r="B399" s="270"/>
      <c r="C399" s="298"/>
      <c r="D399" s="294"/>
      <c r="E399" s="143" t="s">
        <v>133</v>
      </c>
      <c r="F399" s="146"/>
      <c r="G399" s="149"/>
      <c r="H399" s="154">
        <v>108014900</v>
      </c>
      <c r="I399" s="29" t="s">
        <v>181</v>
      </c>
      <c r="J399" s="192">
        <v>485</v>
      </c>
      <c r="K399" s="29" t="s">
        <v>116</v>
      </c>
      <c r="L399" s="142">
        <f t="shared" si="714"/>
        <v>222711.13402061857</v>
      </c>
      <c r="M399" s="100">
        <f t="shared" si="717"/>
        <v>9.6903096903096897E-2</v>
      </c>
      <c r="P399" s="46"/>
      <c r="Q399" s="46"/>
      <c r="R399" s="46"/>
    </row>
    <row r="400" spans="2:18" ht="13.5" customHeight="1">
      <c r="B400" s="295">
        <v>67</v>
      </c>
      <c r="C400" s="296" t="s">
        <v>8</v>
      </c>
      <c r="D400" s="299">
        <f>VLOOKUP(C400,'市区町村別_在宅(医科)'!$C$7:$BO$80,65,0)</f>
        <v>2177</v>
      </c>
      <c r="E400" s="130">
        <v>1</v>
      </c>
      <c r="F400" s="133" t="s">
        <v>254</v>
      </c>
      <c r="G400" s="136" t="s">
        <v>260</v>
      </c>
      <c r="H400" s="215">
        <v>2964507</v>
      </c>
      <c r="I400" s="27">
        <f t="shared" ref="I400" si="724">IFERROR(H400/H405,"-")</f>
        <v>7.2357251890510274E-2</v>
      </c>
      <c r="J400" s="139">
        <v>7</v>
      </c>
      <c r="K400" s="27">
        <f t="shared" ref="K400" si="725">IFERROR(J400/J405,"-")</f>
        <v>3.6269430051813469E-2</v>
      </c>
      <c r="L400" s="139">
        <f t="shared" si="714"/>
        <v>423501</v>
      </c>
      <c r="M400" s="101">
        <f>IFERROR(J400/$R$70,0)</f>
        <v>3.2154340836012861E-3</v>
      </c>
      <c r="P400" s="46"/>
      <c r="Q400" s="46"/>
      <c r="R400" s="46"/>
    </row>
    <row r="401" spans="2:18" ht="13.5" customHeight="1">
      <c r="B401" s="269"/>
      <c r="C401" s="297"/>
      <c r="D401" s="293"/>
      <c r="E401" s="131">
        <v>2</v>
      </c>
      <c r="F401" s="134" t="s">
        <v>266</v>
      </c>
      <c r="G401" s="32" t="s">
        <v>273</v>
      </c>
      <c r="H401" s="152">
        <v>2428098</v>
      </c>
      <c r="I401" s="28">
        <f t="shared" ref="I401" si="726">IFERROR(H401/H405,"-")</f>
        <v>5.9264659722795127E-2</v>
      </c>
      <c r="J401" s="140">
        <v>24</v>
      </c>
      <c r="K401" s="28">
        <f t="shared" ref="K401" si="727">IFERROR(J401/J405,"-")</f>
        <v>0.12435233160621761</v>
      </c>
      <c r="L401" s="140">
        <f t="shared" si="714"/>
        <v>101170.75</v>
      </c>
      <c r="M401" s="98">
        <f t="shared" ref="M401:M405" si="728">IFERROR(J401/$R$70,0)</f>
        <v>1.1024345429490124E-2</v>
      </c>
      <c r="P401" s="46"/>
      <c r="Q401" s="46"/>
      <c r="R401" s="46"/>
    </row>
    <row r="402" spans="2:18" ht="24">
      <c r="B402" s="269"/>
      <c r="C402" s="297"/>
      <c r="D402" s="293"/>
      <c r="E402" s="131">
        <v>3</v>
      </c>
      <c r="F402" s="134" t="s">
        <v>267</v>
      </c>
      <c r="G402" s="33" t="s">
        <v>274</v>
      </c>
      <c r="H402" s="152">
        <v>998391</v>
      </c>
      <c r="I402" s="28">
        <f t="shared" ref="I402" si="729">IFERROR(H402/H405,"-")</f>
        <v>2.4368581039686681E-2</v>
      </c>
      <c r="J402" s="140">
        <v>11</v>
      </c>
      <c r="K402" s="28">
        <f t="shared" ref="K402" si="730">IFERROR(J402/J405,"-")</f>
        <v>5.6994818652849742E-2</v>
      </c>
      <c r="L402" s="140">
        <f t="shared" si="714"/>
        <v>90762.818181818177</v>
      </c>
      <c r="M402" s="98">
        <f t="shared" si="728"/>
        <v>5.052824988516307E-3</v>
      </c>
      <c r="P402" s="46"/>
      <c r="Q402" s="46"/>
      <c r="R402" s="46"/>
    </row>
    <row r="403" spans="2:18" ht="13.5" customHeight="1">
      <c r="B403" s="269"/>
      <c r="C403" s="297"/>
      <c r="D403" s="293"/>
      <c r="E403" s="131">
        <v>4</v>
      </c>
      <c r="F403" s="134" t="s">
        <v>253</v>
      </c>
      <c r="G403" s="33" t="s">
        <v>259</v>
      </c>
      <c r="H403" s="152">
        <v>3151844</v>
      </c>
      <c r="I403" s="28">
        <f t="shared" ref="I403" si="731">IFERROR(H403/H405,"-")</f>
        <v>7.6929745899602692E-2</v>
      </c>
      <c r="J403" s="140">
        <v>35</v>
      </c>
      <c r="K403" s="28">
        <f t="shared" ref="K403" si="732">IFERROR(J403/J405,"-")</f>
        <v>0.18134715025906736</v>
      </c>
      <c r="L403" s="140">
        <f t="shared" si="714"/>
        <v>90052.685714285719</v>
      </c>
      <c r="M403" s="98">
        <f t="shared" si="728"/>
        <v>1.607717041800643E-2</v>
      </c>
      <c r="P403" s="46"/>
      <c r="Q403" s="46"/>
      <c r="R403" s="46"/>
    </row>
    <row r="404" spans="2:18" ht="13.5" customHeight="1">
      <c r="B404" s="269"/>
      <c r="C404" s="297"/>
      <c r="D404" s="293"/>
      <c r="E404" s="132">
        <v>5</v>
      </c>
      <c r="F404" s="135" t="s">
        <v>240</v>
      </c>
      <c r="G404" s="34" t="s">
        <v>246</v>
      </c>
      <c r="H404" s="153">
        <v>2936269</v>
      </c>
      <c r="I404" s="45">
        <f t="shared" ref="I404" si="733">IFERROR(H404/H405,"-")</f>
        <v>7.1668022929713679E-2</v>
      </c>
      <c r="J404" s="141">
        <v>35</v>
      </c>
      <c r="K404" s="45">
        <f t="shared" ref="K404" si="734">IFERROR(J404/J405,"-")</f>
        <v>0.18134715025906736</v>
      </c>
      <c r="L404" s="141">
        <f t="shared" si="714"/>
        <v>83893.4</v>
      </c>
      <c r="M404" s="99">
        <f t="shared" si="728"/>
        <v>1.607717041800643E-2</v>
      </c>
      <c r="P404" s="46"/>
      <c r="Q404" s="46"/>
      <c r="R404" s="46"/>
    </row>
    <row r="405" spans="2:18" ht="13.5" customHeight="1">
      <c r="B405" s="270"/>
      <c r="C405" s="298"/>
      <c r="D405" s="294"/>
      <c r="E405" s="143" t="s">
        <v>133</v>
      </c>
      <c r="F405" s="146"/>
      <c r="G405" s="149"/>
      <c r="H405" s="154">
        <v>40970420</v>
      </c>
      <c r="I405" s="29" t="s">
        <v>181</v>
      </c>
      <c r="J405" s="192">
        <v>193</v>
      </c>
      <c r="K405" s="29" t="s">
        <v>116</v>
      </c>
      <c r="L405" s="142">
        <f t="shared" si="714"/>
        <v>212281.96891191709</v>
      </c>
      <c r="M405" s="100">
        <f t="shared" si="728"/>
        <v>8.8654111162149746E-2</v>
      </c>
      <c r="P405" s="46"/>
      <c r="Q405" s="46"/>
      <c r="R405" s="46"/>
    </row>
    <row r="406" spans="2:18" ht="13.5" customHeight="1">
      <c r="B406" s="295">
        <v>68</v>
      </c>
      <c r="C406" s="296" t="s">
        <v>54</v>
      </c>
      <c r="D406" s="299">
        <f>VLOOKUP(C406,'市区町村別_在宅(医科)'!$C$7:$BO$80,65,0)</f>
        <v>2923</v>
      </c>
      <c r="E406" s="130">
        <v>1</v>
      </c>
      <c r="F406" s="133" t="s">
        <v>254</v>
      </c>
      <c r="G406" s="136" t="s">
        <v>260</v>
      </c>
      <c r="H406" s="215">
        <v>9439805</v>
      </c>
      <c r="I406" s="27">
        <f t="shared" ref="I406" si="735">IFERROR(H406/H411,"-")</f>
        <v>0.12390390686013926</v>
      </c>
      <c r="J406" s="139">
        <v>20</v>
      </c>
      <c r="K406" s="27">
        <f t="shared" ref="K406" si="736">IFERROR(J406/J411,"-")</f>
        <v>7.1942446043165464E-2</v>
      </c>
      <c r="L406" s="139">
        <f t="shared" si="714"/>
        <v>471990.25</v>
      </c>
      <c r="M406" s="101">
        <f>IFERROR(J406/$R$71,0)</f>
        <v>6.8422853232979813E-3</v>
      </c>
      <c r="P406" s="46"/>
      <c r="Q406" s="46"/>
      <c r="R406" s="46"/>
    </row>
    <row r="407" spans="2:18" ht="13.5" customHeight="1">
      <c r="B407" s="269"/>
      <c r="C407" s="297"/>
      <c r="D407" s="293"/>
      <c r="E407" s="131">
        <v>2</v>
      </c>
      <c r="F407" s="134" t="s">
        <v>252</v>
      </c>
      <c r="G407" s="32" t="s">
        <v>258</v>
      </c>
      <c r="H407" s="152">
        <v>4840898</v>
      </c>
      <c r="I407" s="28">
        <f t="shared" ref="I407" si="737">IFERROR(H407/H411,"-")</f>
        <v>6.3540102249086128E-2</v>
      </c>
      <c r="J407" s="140">
        <v>20</v>
      </c>
      <c r="K407" s="28">
        <f t="shared" ref="K407" si="738">IFERROR(J407/J411,"-")</f>
        <v>7.1942446043165464E-2</v>
      </c>
      <c r="L407" s="140">
        <f t="shared" si="714"/>
        <v>242044.9</v>
      </c>
      <c r="M407" s="98">
        <f t="shared" ref="M407:M411" si="739">IFERROR(J407/$R$71,0)</f>
        <v>6.8422853232979813E-3</v>
      </c>
      <c r="P407" s="46"/>
      <c r="Q407" s="46"/>
      <c r="R407" s="46"/>
    </row>
    <row r="408" spans="2:18" ht="13.5" customHeight="1">
      <c r="B408" s="269"/>
      <c r="C408" s="297"/>
      <c r="D408" s="293"/>
      <c r="E408" s="131">
        <v>3</v>
      </c>
      <c r="F408" s="134" t="s">
        <v>270</v>
      </c>
      <c r="G408" s="33" t="s">
        <v>277</v>
      </c>
      <c r="H408" s="152">
        <v>1761240</v>
      </c>
      <c r="I408" s="28">
        <f t="shared" ref="I408" si="740">IFERROR(H408/H411,"-")</f>
        <v>2.3117481443562835E-2</v>
      </c>
      <c r="J408" s="140">
        <v>12</v>
      </c>
      <c r="K408" s="28">
        <f t="shared" ref="K408" si="741">IFERROR(J408/J411,"-")</f>
        <v>4.3165467625899283E-2</v>
      </c>
      <c r="L408" s="140">
        <f t="shared" si="714"/>
        <v>146770</v>
      </c>
      <c r="M408" s="98">
        <f t="shared" si="739"/>
        <v>4.1053711939787888E-3</v>
      </c>
      <c r="P408" s="46"/>
      <c r="Q408" s="46"/>
      <c r="R408" s="46"/>
    </row>
    <row r="409" spans="2:18" ht="13.5" customHeight="1">
      <c r="B409" s="269"/>
      <c r="C409" s="297"/>
      <c r="D409" s="293"/>
      <c r="E409" s="131">
        <v>4</v>
      </c>
      <c r="F409" s="134" t="s">
        <v>266</v>
      </c>
      <c r="G409" s="33" t="s">
        <v>273</v>
      </c>
      <c r="H409" s="152">
        <v>3731911</v>
      </c>
      <c r="I409" s="28">
        <f t="shared" ref="I409" si="742">IFERROR(H409/H411,"-")</f>
        <v>4.898388822166657E-2</v>
      </c>
      <c r="J409" s="140">
        <v>35</v>
      </c>
      <c r="K409" s="28">
        <f t="shared" ref="K409" si="743">IFERROR(J409/J411,"-")</f>
        <v>0.12589928057553956</v>
      </c>
      <c r="L409" s="140">
        <f t="shared" si="714"/>
        <v>106626.02857142857</v>
      </c>
      <c r="M409" s="98">
        <f t="shared" si="739"/>
        <v>1.1973999315771467E-2</v>
      </c>
      <c r="P409" s="46"/>
      <c r="Q409" s="46"/>
      <c r="R409" s="46"/>
    </row>
    <row r="410" spans="2:18" ht="13.5" customHeight="1">
      <c r="B410" s="269"/>
      <c r="C410" s="297"/>
      <c r="D410" s="293"/>
      <c r="E410" s="132">
        <v>5</v>
      </c>
      <c r="F410" s="135" t="s">
        <v>293</v>
      </c>
      <c r="G410" s="34" t="s">
        <v>313</v>
      </c>
      <c r="H410" s="153">
        <v>1435208</v>
      </c>
      <c r="I410" s="45">
        <f t="shared" ref="I410" si="744">IFERROR(H410/H411,"-")</f>
        <v>1.8838088112723382E-2</v>
      </c>
      <c r="J410" s="141">
        <v>16</v>
      </c>
      <c r="K410" s="45">
        <f t="shared" ref="K410" si="745">IFERROR(J410/J411,"-")</f>
        <v>5.7553956834532377E-2</v>
      </c>
      <c r="L410" s="141">
        <f t="shared" si="714"/>
        <v>89700.5</v>
      </c>
      <c r="M410" s="99">
        <f t="shared" si="739"/>
        <v>5.473828258638385E-3</v>
      </c>
      <c r="P410" s="46"/>
      <c r="Q410" s="46"/>
      <c r="R410" s="46"/>
    </row>
    <row r="411" spans="2:18" ht="13.5" customHeight="1">
      <c r="B411" s="270"/>
      <c r="C411" s="298"/>
      <c r="D411" s="294"/>
      <c r="E411" s="143" t="s">
        <v>133</v>
      </c>
      <c r="F411" s="146"/>
      <c r="G411" s="149"/>
      <c r="H411" s="154">
        <v>76186500</v>
      </c>
      <c r="I411" s="29" t="s">
        <v>181</v>
      </c>
      <c r="J411" s="192">
        <v>278</v>
      </c>
      <c r="K411" s="29" t="s">
        <v>116</v>
      </c>
      <c r="L411" s="142">
        <f t="shared" si="714"/>
        <v>274052.1582733813</v>
      </c>
      <c r="M411" s="100">
        <f t="shared" si="739"/>
        <v>9.510776599384195E-2</v>
      </c>
      <c r="P411" s="46"/>
      <c r="Q411" s="46"/>
      <c r="R411" s="46"/>
    </row>
    <row r="412" spans="2:18" ht="13.5" customHeight="1">
      <c r="B412" s="295">
        <v>69</v>
      </c>
      <c r="C412" s="296" t="s">
        <v>55</v>
      </c>
      <c r="D412" s="299">
        <f>VLOOKUP(C412,'市区町村別_在宅(医科)'!$C$7:$BO$80,65,0)</f>
        <v>6841</v>
      </c>
      <c r="E412" s="130">
        <v>1</v>
      </c>
      <c r="F412" s="133" t="s">
        <v>271</v>
      </c>
      <c r="G412" s="136" t="s">
        <v>278</v>
      </c>
      <c r="H412" s="215">
        <v>1934774</v>
      </c>
      <c r="I412" s="27">
        <f t="shared" ref="I412" si="746">IFERROR(H412/H417,"-")</f>
        <v>9.4918807466621343E-3</v>
      </c>
      <c r="J412" s="139">
        <v>10</v>
      </c>
      <c r="K412" s="27">
        <f t="shared" ref="K412" si="747">IFERROR(J412/J417,"-")</f>
        <v>1.4025245441795231E-2</v>
      </c>
      <c r="L412" s="139">
        <f t="shared" si="714"/>
        <v>193477.4</v>
      </c>
      <c r="M412" s="101">
        <f>IFERROR(J412/$R$72,0)</f>
        <v>1.46177459435755E-3</v>
      </c>
      <c r="O412" s="172"/>
      <c r="P412" s="46"/>
      <c r="Q412" s="46"/>
      <c r="R412" s="46"/>
    </row>
    <row r="413" spans="2:18" ht="24">
      <c r="B413" s="269"/>
      <c r="C413" s="297"/>
      <c r="D413" s="293"/>
      <c r="E413" s="131">
        <v>2</v>
      </c>
      <c r="F413" s="134" t="s">
        <v>251</v>
      </c>
      <c r="G413" s="32" t="s">
        <v>257</v>
      </c>
      <c r="H413" s="152">
        <v>9824301</v>
      </c>
      <c r="I413" s="28">
        <f t="shared" ref="I413" si="748">IFERROR(H413/H417,"-")</f>
        <v>4.8197408850498072E-2</v>
      </c>
      <c r="J413" s="140">
        <v>65</v>
      </c>
      <c r="K413" s="28">
        <f t="shared" ref="K413" si="749">IFERROR(J413/J417,"-")</f>
        <v>9.1164095371669002E-2</v>
      </c>
      <c r="L413" s="140">
        <f t="shared" si="714"/>
        <v>151143.09230769231</v>
      </c>
      <c r="M413" s="98">
        <f t="shared" ref="M413:M417" si="750">IFERROR(J413/$R$72,0)</f>
        <v>9.5015348633240761E-3</v>
      </c>
      <c r="O413" s="172"/>
      <c r="P413" s="46"/>
      <c r="Q413" s="46"/>
      <c r="R413" s="46"/>
    </row>
    <row r="414" spans="2:18" ht="13.5" customHeight="1">
      <c r="B414" s="269"/>
      <c r="C414" s="297"/>
      <c r="D414" s="293"/>
      <c r="E414" s="131">
        <v>3</v>
      </c>
      <c r="F414" s="134" t="s">
        <v>252</v>
      </c>
      <c r="G414" s="33" t="s">
        <v>258</v>
      </c>
      <c r="H414" s="152">
        <v>13000092</v>
      </c>
      <c r="I414" s="28">
        <f t="shared" ref="I414" si="751">IFERROR(H414/H417,"-")</f>
        <v>6.3777641708869584E-2</v>
      </c>
      <c r="J414" s="140">
        <v>94</v>
      </c>
      <c r="K414" s="28">
        <f t="shared" ref="K414" si="752">IFERROR(J414/J417,"-")</f>
        <v>0.13183730715287517</v>
      </c>
      <c r="L414" s="140">
        <f t="shared" si="714"/>
        <v>138298.85106382979</v>
      </c>
      <c r="M414" s="98">
        <f t="shared" si="750"/>
        <v>1.374068118696097E-2</v>
      </c>
      <c r="P414" s="46"/>
      <c r="Q414" s="46"/>
      <c r="R414" s="46"/>
    </row>
    <row r="415" spans="2:18" ht="13.5" customHeight="1">
      <c r="B415" s="269"/>
      <c r="C415" s="297"/>
      <c r="D415" s="293"/>
      <c r="E415" s="131">
        <v>4</v>
      </c>
      <c r="F415" s="134" t="s">
        <v>254</v>
      </c>
      <c r="G415" s="33" t="s">
        <v>260</v>
      </c>
      <c r="H415" s="152">
        <v>4657382</v>
      </c>
      <c r="I415" s="28">
        <f t="shared" ref="I415" si="753">IFERROR(H415/H417,"-")</f>
        <v>2.2848826031180276E-2</v>
      </c>
      <c r="J415" s="140">
        <v>38</v>
      </c>
      <c r="K415" s="28">
        <f t="shared" ref="K415" si="754">IFERROR(J415/J417,"-")</f>
        <v>5.3295932678821878E-2</v>
      </c>
      <c r="L415" s="140">
        <f t="shared" si="714"/>
        <v>122562.68421052632</v>
      </c>
      <c r="M415" s="98">
        <f t="shared" si="750"/>
        <v>5.5547434585586902E-3</v>
      </c>
      <c r="P415" s="46"/>
      <c r="Q415" s="46"/>
      <c r="R415" s="46"/>
    </row>
    <row r="416" spans="2:18" ht="13.5" customHeight="1">
      <c r="B416" s="269"/>
      <c r="C416" s="297"/>
      <c r="D416" s="293"/>
      <c r="E416" s="132">
        <v>5</v>
      </c>
      <c r="F416" s="135" t="s">
        <v>287</v>
      </c>
      <c r="G416" s="34" t="s">
        <v>307</v>
      </c>
      <c r="H416" s="153">
        <v>7347441</v>
      </c>
      <c r="I416" s="45">
        <f t="shared" ref="I416" si="755">IFERROR(H416/H417,"-")</f>
        <v>3.6046087948843626E-2</v>
      </c>
      <c r="J416" s="141">
        <v>68</v>
      </c>
      <c r="K416" s="45">
        <f t="shared" ref="K416" si="756">IFERROR(J416/J417,"-")</f>
        <v>9.5371669004207571E-2</v>
      </c>
      <c r="L416" s="141">
        <f t="shared" si="714"/>
        <v>108050.60294117648</v>
      </c>
      <c r="M416" s="99">
        <f t="shared" si="750"/>
        <v>9.9400672416313403E-3</v>
      </c>
      <c r="P416" s="46"/>
      <c r="Q416" s="46"/>
      <c r="R416" s="46"/>
    </row>
    <row r="417" spans="2:18" ht="13.5" customHeight="1">
      <c r="B417" s="270"/>
      <c r="C417" s="298"/>
      <c r="D417" s="294"/>
      <c r="E417" s="143" t="s">
        <v>133</v>
      </c>
      <c r="F417" s="146"/>
      <c r="G417" s="149"/>
      <c r="H417" s="154">
        <v>203834630</v>
      </c>
      <c r="I417" s="29" t="s">
        <v>181</v>
      </c>
      <c r="J417" s="192">
        <v>713</v>
      </c>
      <c r="K417" s="29" t="s">
        <v>116</v>
      </c>
      <c r="L417" s="142">
        <f t="shared" si="714"/>
        <v>285883.07152875175</v>
      </c>
      <c r="M417" s="100">
        <f t="shared" si="750"/>
        <v>0.10422452857769332</v>
      </c>
      <c r="P417" s="46"/>
      <c r="Q417" s="46"/>
      <c r="R417" s="46"/>
    </row>
    <row r="418" spans="2:18" ht="13.5" customHeight="1">
      <c r="B418" s="295">
        <v>70</v>
      </c>
      <c r="C418" s="296" t="s">
        <v>56</v>
      </c>
      <c r="D418" s="299">
        <f>VLOOKUP(C418,'市区町村別_在宅(医科)'!$C$7:$BO$80,65,0)</f>
        <v>1191</v>
      </c>
      <c r="E418" s="130">
        <v>1</v>
      </c>
      <c r="F418" s="133" t="s">
        <v>252</v>
      </c>
      <c r="G418" s="136" t="s">
        <v>258</v>
      </c>
      <c r="H418" s="215">
        <v>3859618</v>
      </c>
      <c r="I418" s="27">
        <f t="shared" ref="I418" si="757">IFERROR(H418/H423,"-")</f>
        <v>7.9219296610802639E-2</v>
      </c>
      <c r="J418" s="139">
        <v>20</v>
      </c>
      <c r="K418" s="27">
        <f t="shared" ref="K418" si="758">IFERROR(J418/J423,"-")</f>
        <v>0.11049723756906077</v>
      </c>
      <c r="L418" s="139">
        <f t="shared" si="714"/>
        <v>192980.9</v>
      </c>
      <c r="M418" s="101">
        <f>IFERROR(J418/$R$73,0)</f>
        <v>1.6792611251049538E-2</v>
      </c>
      <c r="P418" s="46"/>
      <c r="Q418" s="46"/>
      <c r="R418" s="46"/>
    </row>
    <row r="419" spans="2:18" ht="13.5" customHeight="1">
      <c r="B419" s="269"/>
      <c r="C419" s="297"/>
      <c r="D419" s="293"/>
      <c r="E419" s="131">
        <v>2</v>
      </c>
      <c r="F419" s="134" t="s">
        <v>270</v>
      </c>
      <c r="G419" s="32" t="s">
        <v>277</v>
      </c>
      <c r="H419" s="152">
        <v>902576</v>
      </c>
      <c r="I419" s="28">
        <f t="shared" ref="I419" si="759">IFERROR(H419/H423,"-")</f>
        <v>1.8525521400768626E-2</v>
      </c>
      <c r="J419" s="140">
        <v>6</v>
      </c>
      <c r="K419" s="28">
        <f t="shared" ref="K419" si="760">IFERROR(J419/J423,"-")</f>
        <v>3.3149171270718231E-2</v>
      </c>
      <c r="L419" s="140">
        <f t="shared" si="714"/>
        <v>150429.33333333334</v>
      </c>
      <c r="M419" s="98">
        <f t="shared" ref="M419:M423" si="761">IFERROR(J419/$R$73,0)</f>
        <v>5.0377833753148613E-3</v>
      </c>
      <c r="P419" s="46"/>
      <c r="Q419" s="46"/>
      <c r="R419" s="46"/>
    </row>
    <row r="420" spans="2:18" ht="24">
      <c r="B420" s="269"/>
      <c r="C420" s="297"/>
      <c r="D420" s="293"/>
      <c r="E420" s="131">
        <v>3</v>
      </c>
      <c r="F420" s="134" t="s">
        <v>251</v>
      </c>
      <c r="G420" s="33" t="s">
        <v>257</v>
      </c>
      <c r="H420" s="152">
        <v>1456984</v>
      </c>
      <c r="I420" s="28">
        <f t="shared" ref="I420" si="762">IFERROR(H420/H423,"-")</f>
        <v>2.9904837124604993E-2</v>
      </c>
      <c r="J420" s="140">
        <v>16</v>
      </c>
      <c r="K420" s="28">
        <f t="shared" ref="K420" si="763">IFERROR(J420/J423,"-")</f>
        <v>8.8397790055248615E-2</v>
      </c>
      <c r="L420" s="140">
        <f t="shared" si="714"/>
        <v>91061.5</v>
      </c>
      <c r="M420" s="98">
        <f t="shared" si="761"/>
        <v>1.343408900083963E-2</v>
      </c>
      <c r="P420" s="46"/>
      <c r="Q420" s="46"/>
      <c r="R420" s="46"/>
    </row>
    <row r="421" spans="2:18" ht="13.5" customHeight="1">
      <c r="B421" s="269"/>
      <c r="C421" s="297"/>
      <c r="D421" s="293"/>
      <c r="E421" s="131">
        <v>4</v>
      </c>
      <c r="F421" s="134" t="s">
        <v>240</v>
      </c>
      <c r="G421" s="33" t="s">
        <v>246</v>
      </c>
      <c r="H421" s="152">
        <v>2433166</v>
      </c>
      <c r="I421" s="28">
        <f t="shared" ref="I421" si="764">IFERROR(H421/H423,"-")</f>
        <v>4.9941133826539363E-2</v>
      </c>
      <c r="J421" s="140">
        <v>32</v>
      </c>
      <c r="K421" s="28">
        <f t="shared" ref="K421" si="765">IFERROR(J421/J423,"-")</f>
        <v>0.17679558011049723</v>
      </c>
      <c r="L421" s="140">
        <f t="shared" si="714"/>
        <v>76036.4375</v>
      </c>
      <c r="M421" s="98">
        <f t="shared" si="761"/>
        <v>2.686817800167926E-2</v>
      </c>
      <c r="P421" s="46"/>
      <c r="Q421" s="46"/>
      <c r="R421" s="46"/>
    </row>
    <row r="422" spans="2:18" ht="24">
      <c r="B422" s="269"/>
      <c r="C422" s="297"/>
      <c r="D422" s="293"/>
      <c r="E422" s="132">
        <v>5</v>
      </c>
      <c r="F422" s="135" t="s">
        <v>298</v>
      </c>
      <c r="G422" s="34" t="s">
        <v>318</v>
      </c>
      <c r="H422" s="153">
        <v>516311</v>
      </c>
      <c r="I422" s="45">
        <f t="shared" ref="I422" si="766">IFERROR(H422/H423,"-")</f>
        <v>1.0597368509634922E-2</v>
      </c>
      <c r="J422" s="141">
        <v>7</v>
      </c>
      <c r="K422" s="45">
        <f t="shared" ref="K422" si="767">IFERROR(J422/J423,"-")</f>
        <v>3.8674033149171269E-2</v>
      </c>
      <c r="L422" s="141">
        <f t="shared" si="714"/>
        <v>73758.71428571429</v>
      </c>
      <c r="M422" s="99">
        <f t="shared" si="761"/>
        <v>5.8774139378673382E-3</v>
      </c>
      <c r="P422" s="46"/>
      <c r="Q422" s="46"/>
      <c r="R422" s="46"/>
    </row>
    <row r="423" spans="2:18" ht="13.5" customHeight="1">
      <c r="B423" s="270"/>
      <c r="C423" s="298"/>
      <c r="D423" s="294"/>
      <c r="E423" s="143" t="s">
        <v>133</v>
      </c>
      <c r="F423" s="146"/>
      <c r="G423" s="149"/>
      <c r="H423" s="154">
        <v>48720680</v>
      </c>
      <c r="I423" s="29" t="s">
        <v>181</v>
      </c>
      <c r="J423" s="192">
        <v>181</v>
      </c>
      <c r="K423" s="29" t="s">
        <v>116</v>
      </c>
      <c r="L423" s="142">
        <f t="shared" si="714"/>
        <v>269175.02762430941</v>
      </c>
      <c r="M423" s="100">
        <f t="shared" si="761"/>
        <v>0.15197313182199831</v>
      </c>
      <c r="P423" s="46"/>
      <c r="Q423" s="46"/>
      <c r="R423" s="46"/>
    </row>
    <row r="424" spans="2:18" ht="13.5" customHeight="1">
      <c r="B424" s="295">
        <v>71</v>
      </c>
      <c r="C424" s="296" t="s">
        <v>57</v>
      </c>
      <c r="D424" s="299">
        <f>VLOOKUP(C424,'市区町村別_在宅(医科)'!$C$7:$BO$80,65,0)</f>
        <v>3573</v>
      </c>
      <c r="E424" s="130">
        <v>1</v>
      </c>
      <c r="F424" s="133" t="s">
        <v>271</v>
      </c>
      <c r="G424" s="136" t="s">
        <v>278</v>
      </c>
      <c r="H424" s="215">
        <v>1968085</v>
      </c>
      <c r="I424" s="27">
        <f t="shared" ref="I424" si="768">IFERROR(H424/H429,"-")</f>
        <v>1.9653404021284276E-2</v>
      </c>
      <c r="J424" s="139">
        <v>3</v>
      </c>
      <c r="K424" s="27">
        <f t="shared" ref="K424" si="769">IFERROR(J424/J429,"-")</f>
        <v>7.8947368421052634E-3</v>
      </c>
      <c r="L424" s="139">
        <f t="shared" si="714"/>
        <v>656028.33333333337</v>
      </c>
      <c r="M424" s="101">
        <f>IFERROR(J424/$R$74,0)</f>
        <v>8.3963056255247689E-4</v>
      </c>
      <c r="P424" s="46"/>
      <c r="Q424" s="46"/>
      <c r="R424" s="46"/>
    </row>
    <row r="425" spans="2:18" ht="24">
      <c r="B425" s="269"/>
      <c r="C425" s="297"/>
      <c r="D425" s="293"/>
      <c r="E425" s="131">
        <v>2</v>
      </c>
      <c r="F425" s="134" t="s">
        <v>288</v>
      </c>
      <c r="G425" s="32" t="s">
        <v>308</v>
      </c>
      <c r="H425" s="152">
        <v>200723</v>
      </c>
      <c r="I425" s="28">
        <f t="shared" ref="I425" si="770">IFERROR(H425/H429,"-")</f>
        <v>2.0044308123705248E-3</v>
      </c>
      <c r="J425" s="140">
        <v>1</v>
      </c>
      <c r="K425" s="28">
        <f t="shared" ref="K425" si="771">IFERROR(J425/J429,"-")</f>
        <v>2.631578947368421E-3</v>
      </c>
      <c r="L425" s="140">
        <f t="shared" si="714"/>
        <v>200723</v>
      </c>
      <c r="M425" s="98">
        <f t="shared" ref="M425:M429" si="772">IFERROR(J425/$R$74,0)</f>
        <v>2.7987685418415898E-4</v>
      </c>
      <c r="P425" s="46"/>
      <c r="Q425" s="46"/>
      <c r="R425" s="46"/>
    </row>
    <row r="426" spans="2:18" ht="13.5" customHeight="1">
      <c r="B426" s="269"/>
      <c r="C426" s="297"/>
      <c r="D426" s="293"/>
      <c r="E426" s="131">
        <v>3</v>
      </c>
      <c r="F426" s="134" t="s">
        <v>254</v>
      </c>
      <c r="G426" s="33" t="s">
        <v>260</v>
      </c>
      <c r="H426" s="152">
        <v>1997381</v>
      </c>
      <c r="I426" s="28">
        <f t="shared" ref="I426" si="773">IFERROR(H426/H429,"-")</f>
        <v>1.9945955473181703E-2</v>
      </c>
      <c r="J426" s="140">
        <v>11</v>
      </c>
      <c r="K426" s="28">
        <f t="shared" ref="K426" si="774">IFERROR(J426/J429,"-")</f>
        <v>2.8947368421052631E-2</v>
      </c>
      <c r="L426" s="140">
        <f t="shared" si="714"/>
        <v>181580.09090909091</v>
      </c>
      <c r="M426" s="98">
        <f t="shared" si="772"/>
        <v>3.0786453960257487E-3</v>
      </c>
      <c r="P426" s="46"/>
      <c r="Q426" s="46"/>
      <c r="R426" s="46"/>
    </row>
    <row r="427" spans="2:18" ht="13.5" customHeight="1">
      <c r="B427" s="269"/>
      <c r="C427" s="297"/>
      <c r="D427" s="293"/>
      <c r="E427" s="131">
        <v>4</v>
      </c>
      <c r="F427" s="134" t="s">
        <v>270</v>
      </c>
      <c r="G427" s="33" t="s">
        <v>277</v>
      </c>
      <c r="H427" s="152">
        <v>1434244</v>
      </c>
      <c r="I427" s="28">
        <f t="shared" ref="I427" si="775">IFERROR(H427/H429,"-")</f>
        <v>1.4322438714335431E-2</v>
      </c>
      <c r="J427" s="140">
        <v>12</v>
      </c>
      <c r="K427" s="28">
        <f t="shared" ref="K427" si="776">IFERROR(J427/J429,"-")</f>
        <v>3.1578947368421054E-2</v>
      </c>
      <c r="L427" s="140">
        <f t="shared" si="714"/>
        <v>119520.33333333333</v>
      </c>
      <c r="M427" s="98">
        <f t="shared" si="772"/>
        <v>3.3585222502099076E-3</v>
      </c>
      <c r="P427" s="46"/>
      <c r="Q427" s="46"/>
      <c r="R427" s="46"/>
    </row>
    <row r="428" spans="2:18" ht="13.5" customHeight="1">
      <c r="B428" s="269"/>
      <c r="C428" s="297"/>
      <c r="D428" s="293"/>
      <c r="E428" s="132">
        <v>5</v>
      </c>
      <c r="F428" s="135" t="s">
        <v>253</v>
      </c>
      <c r="G428" s="34" t="s">
        <v>259</v>
      </c>
      <c r="H428" s="153">
        <v>6095260</v>
      </c>
      <c r="I428" s="45">
        <f t="shared" ref="I428" si="777">IFERROR(H428/H429,"-")</f>
        <v>6.0867598398836029E-2</v>
      </c>
      <c r="J428" s="141">
        <v>53</v>
      </c>
      <c r="K428" s="45">
        <f t="shared" ref="K428" si="778">IFERROR(J428/J429,"-")</f>
        <v>0.13947368421052631</v>
      </c>
      <c r="L428" s="141">
        <f t="shared" si="714"/>
        <v>115004.90566037736</v>
      </c>
      <c r="M428" s="99">
        <f t="shared" si="772"/>
        <v>1.4833473271760425E-2</v>
      </c>
      <c r="P428" s="46"/>
      <c r="Q428" s="46"/>
      <c r="R428" s="46"/>
    </row>
    <row r="429" spans="2:18" ht="13.5" customHeight="1">
      <c r="B429" s="270"/>
      <c r="C429" s="298"/>
      <c r="D429" s="294"/>
      <c r="E429" s="143" t="s">
        <v>133</v>
      </c>
      <c r="F429" s="146"/>
      <c r="G429" s="149"/>
      <c r="H429" s="154">
        <v>100139650</v>
      </c>
      <c r="I429" s="29" t="s">
        <v>181</v>
      </c>
      <c r="J429" s="192">
        <v>380</v>
      </c>
      <c r="K429" s="29" t="s">
        <v>116</v>
      </c>
      <c r="L429" s="142">
        <f t="shared" si="714"/>
        <v>263525.39473684208</v>
      </c>
      <c r="M429" s="100">
        <f t="shared" si="772"/>
        <v>0.1063532045899804</v>
      </c>
      <c r="P429" s="46"/>
      <c r="Q429" s="46"/>
      <c r="R429" s="46"/>
    </row>
    <row r="430" spans="2:18" ht="24">
      <c r="B430" s="295">
        <v>72</v>
      </c>
      <c r="C430" s="296" t="s">
        <v>33</v>
      </c>
      <c r="D430" s="299">
        <f>VLOOKUP(C430,'市区町村別_在宅(医科)'!$C$7:$BO$80,65,0)</f>
        <v>2211</v>
      </c>
      <c r="E430" s="130">
        <v>1</v>
      </c>
      <c r="F430" s="133" t="s">
        <v>267</v>
      </c>
      <c r="G430" s="136" t="s">
        <v>274</v>
      </c>
      <c r="H430" s="215">
        <v>1854534</v>
      </c>
      <c r="I430" s="27">
        <f t="shared" ref="I430" si="779">IFERROR(H430/H435,"-")</f>
        <v>3.9264662261285499E-2</v>
      </c>
      <c r="J430" s="139">
        <v>6</v>
      </c>
      <c r="K430" s="27">
        <f t="shared" ref="K430" si="780">IFERROR(J430/J435,"-")</f>
        <v>2.4489795918367346E-2</v>
      </c>
      <c r="L430" s="139">
        <f t="shared" si="714"/>
        <v>309089</v>
      </c>
      <c r="M430" s="101">
        <f>IFERROR(J430/$R$75,0)</f>
        <v>2.7137042062415195E-3</v>
      </c>
      <c r="P430" s="46"/>
      <c r="Q430" s="46"/>
      <c r="R430" s="46"/>
    </row>
    <row r="431" spans="2:18" ht="13.5" customHeight="1">
      <c r="B431" s="269"/>
      <c r="C431" s="297"/>
      <c r="D431" s="293"/>
      <c r="E431" s="131">
        <v>2</v>
      </c>
      <c r="F431" s="134" t="s">
        <v>265</v>
      </c>
      <c r="G431" s="32" t="s">
        <v>272</v>
      </c>
      <c r="H431" s="152">
        <v>281872</v>
      </c>
      <c r="I431" s="28">
        <f t="shared" ref="I431" si="781">IFERROR(H431/H435,"-")</f>
        <v>5.9678651784831477E-3</v>
      </c>
      <c r="J431" s="140">
        <v>1</v>
      </c>
      <c r="K431" s="28">
        <f t="shared" ref="K431" si="782">IFERROR(J431/J435,"-")</f>
        <v>4.0816326530612249E-3</v>
      </c>
      <c r="L431" s="140">
        <f t="shared" si="714"/>
        <v>281872</v>
      </c>
      <c r="M431" s="98">
        <f t="shared" ref="M431:M435" si="783">IFERROR(J431/$R$75,0)</f>
        <v>4.5228403437358661E-4</v>
      </c>
      <c r="P431" s="46"/>
      <c r="Q431" s="46"/>
      <c r="R431" s="46"/>
    </row>
    <row r="432" spans="2:18" ht="13.5" customHeight="1">
      <c r="B432" s="269"/>
      <c r="C432" s="297"/>
      <c r="D432" s="293"/>
      <c r="E432" s="131">
        <v>3</v>
      </c>
      <c r="F432" s="134" t="s">
        <v>291</v>
      </c>
      <c r="G432" s="33" t="s">
        <v>311</v>
      </c>
      <c r="H432" s="152">
        <v>2035333</v>
      </c>
      <c r="I432" s="28">
        <f t="shared" ref="I432" si="784">IFERROR(H432/H435,"-")</f>
        <v>4.3092584355018025E-2</v>
      </c>
      <c r="J432" s="140">
        <v>9</v>
      </c>
      <c r="K432" s="28">
        <f t="shared" ref="K432" si="785">IFERROR(J432/J435,"-")</f>
        <v>3.6734693877551024E-2</v>
      </c>
      <c r="L432" s="140">
        <f t="shared" si="714"/>
        <v>226148.11111111112</v>
      </c>
      <c r="M432" s="98">
        <f t="shared" si="783"/>
        <v>4.0705563093622792E-3</v>
      </c>
      <c r="P432" s="46"/>
      <c r="Q432" s="46"/>
      <c r="R432" s="46"/>
    </row>
    <row r="433" spans="2:18" ht="13.5" customHeight="1">
      <c r="B433" s="269"/>
      <c r="C433" s="297"/>
      <c r="D433" s="293"/>
      <c r="E433" s="131">
        <v>4</v>
      </c>
      <c r="F433" s="134" t="s">
        <v>254</v>
      </c>
      <c r="G433" s="33" t="s">
        <v>260</v>
      </c>
      <c r="H433" s="152">
        <v>1113965</v>
      </c>
      <c r="I433" s="28">
        <f t="shared" ref="I433" si="786">IFERROR(H433/H435,"-")</f>
        <v>2.3585148342329072E-2</v>
      </c>
      <c r="J433" s="140">
        <v>6</v>
      </c>
      <c r="K433" s="28">
        <f t="shared" ref="K433" si="787">IFERROR(J433/J435,"-")</f>
        <v>2.4489795918367346E-2</v>
      </c>
      <c r="L433" s="140">
        <f t="shared" si="714"/>
        <v>185660.83333333334</v>
      </c>
      <c r="M433" s="98">
        <f t="shared" si="783"/>
        <v>2.7137042062415195E-3</v>
      </c>
      <c r="P433" s="46"/>
      <c r="Q433" s="46"/>
      <c r="R433" s="46"/>
    </row>
    <row r="434" spans="2:18" ht="24">
      <c r="B434" s="269"/>
      <c r="C434" s="297"/>
      <c r="D434" s="293"/>
      <c r="E434" s="132">
        <v>5</v>
      </c>
      <c r="F434" s="135" t="s">
        <v>251</v>
      </c>
      <c r="G434" s="34" t="s">
        <v>257</v>
      </c>
      <c r="H434" s="153">
        <v>2418288</v>
      </c>
      <c r="I434" s="45">
        <f t="shared" ref="I434" si="788">IFERROR(H434/H435,"-")</f>
        <v>5.120060434077757E-2</v>
      </c>
      <c r="J434" s="141">
        <v>28</v>
      </c>
      <c r="K434" s="45">
        <f t="shared" ref="K434" si="789">IFERROR(J434/J435,"-")</f>
        <v>0.11428571428571428</v>
      </c>
      <c r="L434" s="141">
        <f t="shared" si="714"/>
        <v>86367.428571428565</v>
      </c>
      <c r="M434" s="99">
        <f t="shared" si="783"/>
        <v>1.2663952962460425E-2</v>
      </c>
      <c r="P434" s="46"/>
      <c r="Q434" s="46"/>
      <c r="R434" s="46"/>
    </row>
    <row r="435" spans="2:18" ht="13.5" customHeight="1">
      <c r="B435" s="270"/>
      <c r="C435" s="298"/>
      <c r="D435" s="294"/>
      <c r="E435" s="143" t="s">
        <v>133</v>
      </c>
      <c r="F435" s="146"/>
      <c r="G435" s="149"/>
      <c r="H435" s="154">
        <v>47231630</v>
      </c>
      <c r="I435" s="29" t="s">
        <v>181</v>
      </c>
      <c r="J435" s="192">
        <v>245</v>
      </c>
      <c r="K435" s="29" t="s">
        <v>116</v>
      </c>
      <c r="L435" s="142">
        <f t="shared" si="714"/>
        <v>192782.16326530612</v>
      </c>
      <c r="M435" s="100">
        <f t="shared" si="783"/>
        <v>0.11080958842152872</v>
      </c>
      <c r="P435" s="46"/>
      <c r="Q435" s="46"/>
      <c r="R435" s="46"/>
    </row>
    <row r="436" spans="2:18" ht="24">
      <c r="B436" s="295">
        <v>73</v>
      </c>
      <c r="C436" s="296" t="s">
        <v>34</v>
      </c>
      <c r="D436" s="299">
        <f>VLOOKUP(C436,'市区町村別_在宅(医科)'!$C$7:$BO$80,65,0)</f>
        <v>3021</v>
      </c>
      <c r="E436" s="130">
        <v>1</v>
      </c>
      <c r="F436" s="133" t="s">
        <v>285</v>
      </c>
      <c r="G436" s="136" t="s">
        <v>305</v>
      </c>
      <c r="H436" s="215">
        <v>449416</v>
      </c>
      <c r="I436" s="27">
        <f t="shared" ref="I436" si="790">IFERROR(H436/H441,"-")</f>
        <v>5.9301859602633629E-3</v>
      </c>
      <c r="J436" s="139">
        <v>1</v>
      </c>
      <c r="K436" s="27">
        <f t="shared" ref="K436" si="791">IFERROR(J436/J441,"-")</f>
        <v>3.6101083032490976E-3</v>
      </c>
      <c r="L436" s="139">
        <f t="shared" si="714"/>
        <v>449416</v>
      </c>
      <c r="M436" s="101">
        <f>IFERROR(J436/$R$76,0)</f>
        <v>3.3101621979476995E-4</v>
      </c>
      <c r="P436" s="46"/>
      <c r="Q436" s="46"/>
      <c r="R436" s="46"/>
    </row>
    <row r="437" spans="2:18" ht="13.5" customHeight="1">
      <c r="B437" s="269"/>
      <c r="C437" s="297"/>
      <c r="D437" s="293"/>
      <c r="E437" s="131">
        <v>2</v>
      </c>
      <c r="F437" s="134" t="s">
        <v>286</v>
      </c>
      <c r="G437" s="32" t="s">
        <v>306</v>
      </c>
      <c r="H437" s="152">
        <v>4315132</v>
      </c>
      <c r="I437" s="28">
        <f t="shared" ref="I437" si="792">IFERROR(H437/H441,"-")</f>
        <v>5.6939528639574834E-2</v>
      </c>
      <c r="J437" s="140">
        <v>14</v>
      </c>
      <c r="K437" s="28">
        <f t="shared" ref="K437" si="793">IFERROR(J437/J441,"-")</f>
        <v>5.0541516245487361E-2</v>
      </c>
      <c r="L437" s="140">
        <f t="shared" si="714"/>
        <v>308223.71428571426</v>
      </c>
      <c r="M437" s="98">
        <f t="shared" ref="M437:M441" si="794">IFERROR(J437/$R$76,0)</f>
        <v>4.6342270771267792E-3</v>
      </c>
      <c r="P437" s="46"/>
      <c r="Q437" s="46"/>
      <c r="R437" s="46"/>
    </row>
    <row r="438" spans="2:18" ht="13.5" customHeight="1">
      <c r="B438" s="269"/>
      <c r="C438" s="297"/>
      <c r="D438" s="293"/>
      <c r="E438" s="131">
        <v>3</v>
      </c>
      <c r="F438" s="134" t="s">
        <v>252</v>
      </c>
      <c r="G438" s="33" t="s">
        <v>258</v>
      </c>
      <c r="H438" s="152">
        <v>4050564</v>
      </c>
      <c r="I438" s="28">
        <f t="shared" ref="I438" si="795">IFERROR(H438/H441,"-")</f>
        <v>5.3448470379221492E-2</v>
      </c>
      <c r="J438" s="140">
        <v>19</v>
      </c>
      <c r="K438" s="28">
        <f t="shared" ref="K438" si="796">IFERROR(J438/J441,"-")</f>
        <v>6.8592057761732855E-2</v>
      </c>
      <c r="L438" s="140">
        <f t="shared" si="714"/>
        <v>213187.57894736843</v>
      </c>
      <c r="M438" s="98">
        <f t="shared" si="794"/>
        <v>6.2893081761006293E-3</v>
      </c>
      <c r="P438" s="46"/>
      <c r="Q438" s="46"/>
      <c r="R438" s="46"/>
    </row>
    <row r="439" spans="2:18" ht="13.5" customHeight="1">
      <c r="B439" s="269"/>
      <c r="C439" s="297"/>
      <c r="D439" s="293"/>
      <c r="E439" s="131">
        <v>4</v>
      </c>
      <c r="F439" s="134" t="s">
        <v>266</v>
      </c>
      <c r="G439" s="33" t="s">
        <v>273</v>
      </c>
      <c r="H439" s="152">
        <v>4014243</v>
      </c>
      <c r="I439" s="28">
        <f t="shared" ref="I439" si="797">IFERROR(H439/H441,"-")</f>
        <v>5.296920332094425E-2</v>
      </c>
      <c r="J439" s="140">
        <v>25</v>
      </c>
      <c r="K439" s="28">
        <f t="shared" ref="K439" si="798">IFERROR(J439/J441,"-")</f>
        <v>9.0252707581227443E-2</v>
      </c>
      <c r="L439" s="140">
        <f t="shared" si="714"/>
        <v>160569.72</v>
      </c>
      <c r="M439" s="98">
        <f t="shared" si="794"/>
        <v>8.2754054948692493E-3</v>
      </c>
      <c r="P439" s="46"/>
      <c r="Q439" s="46"/>
      <c r="R439" s="46"/>
    </row>
    <row r="440" spans="2:18" ht="24">
      <c r="B440" s="269"/>
      <c r="C440" s="297"/>
      <c r="D440" s="293"/>
      <c r="E440" s="132">
        <v>5</v>
      </c>
      <c r="F440" s="135" t="s">
        <v>267</v>
      </c>
      <c r="G440" s="34" t="s">
        <v>274</v>
      </c>
      <c r="H440" s="153">
        <v>1937030</v>
      </c>
      <c r="I440" s="45">
        <f t="shared" ref="I440" si="799">IFERROR(H440/H441,"-")</f>
        <v>2.5559722196381397E-2</v>
      </c>
      <c r="J440" s="141">
        <v>13</v>
      </c>
      <c r="K440" s="45">
        <f t="shared" ref="K440" si="800">IFERROR(J440/J441,"-")</f>
        <v>4.6931407942238268E-2</v>
      </c>
      <c r="L440" s="141">
        <f t="shared" si="714"/>
        <v>149002.30769230769</v>
      </c>
      <c r="M440" s="99">
        <f t="shared" si="794"/>
        <v>4.3032108573320092E-3</v>
      </c>
      <c r="P440" s="46"/>
      <c r="Q440" s="46"/>
      <c r="R440" s="46"/>
    </row>
    <row r="441" spans="2:18" ht="13.5" customHeight="1">
      <c r="B441" s="270"/>
      <c r="C441" s="298"/>
      <c r="D441" s="294"/>
      <c r="E441" s="143" t="s">
        <v>133</v>
      </c>
      <c r="F441" s="146"/>
      <c r="G441" s="149"/>
      <c r="H441" s="154">
        <v>75784470</v>
      </c>
      <c r="I441" s="29" t="s">
        <v>181</v>
      </c>
      <c r="J441" s="192">
        <v>277</v>
      </c>
      <c r="K441" s="29" t="s">
        <v>116</v>
      </c>
      <c r="L441" s="142">
        <f t="shared" si="714"/>
        <v>273590.14440433215</v>
      </c>
      <c r="M441" s="100">
        <f t="shared" si="794"/>
        <v>9.1691492883151274E-2</v>
      </c>
      <c r="P441" s="46"/>
      <c r="Q441" s="46"/>
      <c r="R441" s="46"/>
    </row>
    <row r="442" spans="2:18" ht="24">
      <c r="B442" s="295">
        <v>74</v>
      </c>
      <c r="C442" s="296" t="s">
        <v>35</v>
      </c>
      <c r="D442" s="299">
        <f>VLOOKUP(C442,'市区町村別_在宅(医科)'!$C$7:$BO$80,65,0)</f>
        <v>1391</v>
      </c>
      <c r="E442" s="130">
        <v>1</v>
      </c>
      <c r="F442" s="133" t="s">
        <v>251</v>
      </c>
      <c r="G442" s="136" t="s">
        <v>257</v>
      </c>
      <c r="H442" s="215">
        <v>6478101</v>
      </c>
      <c r="I442" s="27">
        <f t="shared" ref="I442" si="801">IFERROR(H442/H447,"-")</f>
        <v>0.19064789254666062</v>
      </c>
      <c r="J442" s="139">
        <v>14</v>
      </c>
      <c r="K442" s="27">
        <f t="shared" ref="K442" si="802">IFERROR(J442/J447,"-")</f>
        <v>0.11570247933884298</v>
      </c>
      <c r="L442" s="139">
        <f t="shared" si="714"/>
        <v>462721.5</v>
      </c>
      <c r="M442" s="101">
        <f>IFERROR(J442/$R$77,0)</f>
        <v>1.0064701653486701E-2</v>
      </c>
      <c r="P442" s="46"/>
      <c r="Q442" s="46"/>
      <c r="R442" s="46"/>
    </row>
    <row r="443" spans="2:18" ht="13.5" customHeight="1">
      <c r="B443" s="269"/>
      <c r="C443" s="297"/>
      <c r="D443" s="293"/>
      <c r="E443" s="131">
        <v>2</v>
      </c>
      <c r="F443" s="134" t="s">
        <v>254</v>
      </c>
      <c r="G443" s="32" t="s">
        <v>260</v>
      </c>
      <c r="H443" s="152">
        <v>452919</v>
      </c>
      <c r="I443" s="28">
        <f t="shared" ref="I443" si="803">IFERROR(H443/H447,"-")</f>
        <v>1.3329222999817536E-2</v>
      </c>
      <c r="J443" s="140">
        <v>2</v>
      </c>
      <c r="K443" s="28">
        <f t="shared" ref="K443" si="804">IFERROR(J443/J447,"-")</f>
        <v>1.6528925619834711E-2</v>
      </c>
      <c r="L443" s="140">
        <f t="shared" si="714"/>
        <v>226459.5</v>
      </c>
      <c r="M443" s="98">
        <f t="shared" ref="M443:M447" si="805">IFERROR(J443/$R$77,0)</f>
        <v>1.4378145219266715E-3</v>
      </c>
      <c r="P443" s="46"/>
      <c r="Q443" s="46"/>
      <c r="R443" s="46"/>
    </row>
    <row r="444" spans="2:18" ht="13.5" customHeight="1">
      <c r="B444" s="269"/>
      <c r="C444" s="297"/>
      <c r="D444" s="293"/>
      <c r="E444" s="131">
        <v>3</v>
      </c>
      <c r="F444" s="134" t="s">
        <v>252</v>
      </c>
      <c r="G444" s="33" t="s">
        <v>258</v>
      </c>
      <c r="H444" s="152">
        <v>1930601</v>
      </c>
      <c r="I444" s="28">
        <f t="shared" ref="I444" si="806">IFERROR(H444/H447,"-")</f>
        <v>5.6816806653442971E-2</v>
      </c>
      <c r="J444" s="140">
        <v>10</v>
      </c>
      <c r="K444" s="28">
        <f t="shared" ref="K444" si="807">IFERROR(J444/J447,"-")</f>
        <v>8.2644628099173556E-2</v>
      </c>
      <c r="L444" s="140">
        <f t="shared" si="714"/>
        <v>193060.1</v>
      </c>
      <c r="M444" s="98">
        <f t="shared" si="805"/>
        <v>7.1890726096333572E-3</v>
      </c>
      <c r="P444" s="46"/>
      <c r="Q444" s="46"/>
      <c r="R444" s="46"/>
    </row>
    <row r="445" spans="2:18" ht="13.5" customHeight="1">
      <c r="B445" s="269"/>
      <c r="C445" s="297"/>
      <c r="D445" s="293"/>
      <c r="E445" s="131">
        <v>4</v>
      </c>
      <c r="F445" s="134" t="s">
        <v>287</v>
      </c>
      <c r="G445" s="33" t="s">
        <v>307</v>
      </c>
      <c r="H445" s="152">
        <v>1646621</v>
      </c>
      <c r="I445" s="28">
        <f t="shared" ref="I445" si="808">IFERROR(H445/H447,"-")</f>
        <v>4.8459390101061234E-2</v>
      </c>
      <c r="J445" s="140">
        <v>9</v>
      </c>
      <c r="K445" s="28">
        <f t="shared" ref="K445" si="809">IFERROR(J445/J447,"-")</f>
        <v>7.43801652892562E-2</v>
      </c>
      <c r="L445" s="140">
        <f t="shared" si="714"/>
        <v>182957.88888888888</v>
      </c>
      <c r="M445" s="98">
        <f t="shared" si="805"/>
        <v>6.4701653486700216E-3</v>
      </c>
      <c r="P445" s="46"/>
      <c r="Q445" s="46"/>
      <c r="R445" s="46"/>
    </row>
    <row r="446" spans="2:18" ht="24">
      <c r="B446" s="269"/>
      <c r="C446" s="297"/>
      <c r="D446" s="293"/>
      <c r="E446" s="132">
        <v>5</v>
      </c>
      <c r="F446" s="135" t="s">
        <v>267</v>
      </c>
      <c r="G446" s="34" t="s">
        <v>274</v>
      </c>
      <c r="H446" s="153">
        <v>702973</v>
      </c>
      <c r="I446" s="45">
        <f t="shared" ref="I446" si="810">IFERROR(H446/H447,"-")</f>
        <v>2.0688211092603166E-2</v>
      </c>
      <c r="J446" s="141">
        <v>4</v>
      </c>
      <c r="K446" s="45">
        <f t="shared" ref="K446" si="811">IFERROR(J446/J447,"-")</f>
        <v>3.3057851239669422E-2</v>
      </c>
      <c r="L446" s="141">
        <f t="shared" si="714"/>
        <v>175743.25</v>
      </c>
      <c r="M446" s="99">
        <f t="shared" si="805"/>
        <v>2.875629043853343E-3</v>
      </c>
      <c r="P446" s="46"/>
      <c r="Q446" s="46"/>
      <c r="R446" s="46"/>
    </row>
    <row r="447" spans="2:18" ht="13.5" customHeight="1" thickBot="1">
      <c r="B447" s="269"/>
      <c r="C447" s="297"/>
      <c r="D447" s="294"/>
      <c r="E447" s="144" t="s">
        <v>133</v>
      </c>
      <c r="F447" s="147"/>
      <c r="G447" s="150"/>
      <c r="H447" s="216">
        <v>33979400</v>
      </c>
      <c r="I447" s="30" t="s">
        <v>181</v>
      </c>
      <c r="J447" s="178">
        <v>121</v>
      </c>
      <c r="K447" s="30" t="s">
        <v>116</v>
      </c>
      <c r="L447" s="129">
        <f t="shared" si="714"/>
        <v>280821.48760330578</v>
      </c>
      <c r="M447" s="101">
        <f t="shared" si="805"/>
        <v>8.6987778576563618E-2</v>
      </c>
      <c r="P447" s="46"/>
      <c r="Q447" s="46"/>
      <c r="R447" s="46"/>
    </row>
    <row r="448" spans="2:18" ht="13.5" customHeight="1" thickTop="1">
      <c r="B448" s="286" t="s">
        <v>113</v>
      </c>
      <c r="C448" s="287"/>
      <c r="D448" s="307">
        <f>'地区別_在宅(医科)'!BO15</f>
        <v>1303145</v>
      </c>
      <c r="E448" s="145">
        <v>1</v>
      </c>
      <c r="F448" s="148" t="str">
        <f>'地区別_在宅患者の疾病傾向(一人当たり医療費)'!F52</f>
        <v>0601</v>
      </c>
      <c r="G448" s="151" t="str">
        <f>'地区別_在宅患者の疾病傾向(一人当たり医療費)'!G52</f>
        <v>パーキンソン病</v>
      </c>
      <c r="H448" s="155">
        <f>'地区別_在宅患者の疾病傾向(一人当たり医療費)'!H52</f>
        <v>1371196952</v>
      </c>
      <c r="I448" s="167">
        <f>'地区別_在宅患者の疾病傾向(一人当たり医療費)'!I52</f>
        <v>3.0010229081106645E-2</v>
      </c>
      <c r="J448" s="155">
        <f>'地区別_在宅患者の疾病傾向(一人当たり医療費)'!J52</f>
        <v>7777</v>
      </c>
      <c r="K448" s="167">
        <f>'地区別_在宅患者の疾病傾向(一人当たり医療費)'!K52</f>
        <v>5.0202371653766953E-2</v>
      </c>
      <c r="L448" s="155">
        <f>'地区別_在宅患者の疾病傾向(一人当たり医療費)'!L52</f>
        <v>176314.38240966955</v>
      </c>
      <c r="M448" s="167">
        <f>'地区別_在宅患者の疾病傾向(一人当たり医療費)'!M52</f>
        <v>5.9678700374862356E-3</v>
      </c>
      <c r="P448" s="46"/>
      <c r="Q448" s="46"/>
      <c r="R448" s="46"/>
    </row>
    <row r="449" spans="2:18" ht="13.5" customHeight="1">
      <c r="B449" s="288"/>
      <c r="C449" s="289"/>
      <c r="D449" s="311"/>
      <c r="E449" s="131">
        <v>2</v>
      </c>
      <c r="F449" s="134" t="str">
        <f>'地区別_在宅患者の疾病傾向(一人当たり医療費)'!F53</f>
        <v>0209</v>
      </c>
      <c r="G449" s="32" t="str">
        <f>'地区別_在宅患者の疾病傾向(一人当たり医療費)'!G53</f>
        <v>白血病</v>
      </c>
      <c r="H449" s="152">
        <f>'地区別_在宅患者の疾病傾向(一人当たり医療費)'!H53</f>
        <v>57263976</v>
      </c>
      <c r="I449" s="168">
        <f>'地区別_在宅患者の疾病傾向(一人当たり医療費)'!I53</f>
        <v>1.2532882569119021E-3</v>
      </c>
      <c r="J449" s="152">
        <f>'地区別_在宅患者の疾病傾向(一人当たり医療費)'!J53</f>
        <v>329</v>
      </c>
      <c r="K449" s="168">
        <f>'地区別_在宅患者の疾病傾向(一人当たり医療費)'!K53</f>
        <v>2.1237726982241646E-3</v>
      </c>
      <c r="L449" s="152">
        <f>'地区別_在宅患者の疾病傾向(一人当たり医療費)'!L53</f>
        <v>174054.63829787233</v>
      </c>
      <c r="M449" s="168">
        <f>'地区別_在宅患者の疾病傾向(一人当たり医療費)'!M53</f>
        <v>2.5246614920058783E-4</v>
      </c>
      <c r="P449" s="46"/>
      <c r="Q449" s="46"/>
      <c r="R449" s="46"/>
    </row>
    <row r="450" spans="2:18" ht="24">
      <c r="B450" s="288"/>
      <c r="C450" s="289"/>
      <c r="D450" s="311"/>
      <c r="E450" s="131">
        <v>3</v>
      </c>
      <c r="F450" s="134" t="str">
        <f>'地区別_在宅患者の疾病傾向(一人当たり医療費)'!F54</f>
        <v>2210</v>
      </c>
      <c r="G450" s="33" t="str">
        <f>'地区別_在宅患者の疾病傾向(一人当たり医療費)'!G54</f>
        <v>重症急性呼吸器症候群［SARS］</v>
      </c>
      <c r="H450" s="152">
        <f>'地区別_在宅患者の疾病傾向(一人当たり医療費)'!H54</f>
        <v>160760</v>
      </c>
      <c r="I450" s="168">
        <f>'地区別_在宅患者の疾病傾向(一人当たり医療費)'!I54</f>
        <v>3.5184182841435491E-6</v>
      </c>
      <c r="J450" s="152">
        <f>'地区別_在宅患者の疾病傾向(一人当たり医療費)'!J54</f>
        <v>1</v>
      </c>
      <c r="K450" s="168">
        <f>'地区別_在宅患者の疾病傾向(一人当たり医療費)'!K54</f>
        <v>6.4552361648150896E-6</v>
      </c>
      <c r="L450" s="152">
        <f>'地区別_在宅患者の疾病傾向(一人当たり医療費)'!L54</f>
        <v>160760</v>
      </c>
      <c r="M450" s="168">
        <f>'地区別_在宅患者の疾病傾向(一人当たり医療費)'!M54</f>
        <v>7.6737431367959819E-7</v>
      </c>
      <c r="P450" s="46"/>
      <c r="Q450" s="46"/>
      <c r="R450" s="46"/>
    </row>
    <row r="451" spans="2:18" ht="13.5" customHeight="1">
      <c r="B451" s="288"/>
      <c r="C451" s="289"/>
      <c r="D451" s="311"/>
      <c r="E451" s="131">
        <v>4</v>
      </c>
      <c r="F451" s="134" t="str">
        <f>'地区別_在宅患者の疾病傾向(一人当たり医療費)'!F55</f>
        <v>1402</v>
      </c>
      <c r="G451" s="33" t="str">
        <f>'地区別_在宅患者の疾病傾向(一人当たり医療費)'!G55</f>
        <v>腎不全</v>
      </c>
      <c r="H451" s="152">
        <f>'地区別_在宅患者の疾病傾向(一人当たり医療費)'!H55</f>
        <v>1847790296</v>
      </c>
      <c r="I451" s="168">
        <f>'地区別_在宅患者の疾病傾向(一人当たり医療費)'!I55</f>
        <v>4.0441024898665218E-2</v>
      </c>
      <c r="J451" s="152">
        <f>'地区別_在宅患者の疾病傾向(一人当たり医療費)'!J55</f>
        <v>16033</v>
      </c>
      <c r="K451" s="168">
        <f>'地区別_在宅患者の疾病傾向(一人当たり医療費)'!K55</f>
        <v>0.10349680143048033</v>
      </c>
      <c r="L451" s="152">
        <f>'地区別_在宅患者の疾病傾向(一人当たり医療費)'!L55</f>
        <v>115249.19204141459</v>
      </c>
      <c r="M451" s="168">
        <f>'地区別_在宅患者の疾病傾向(一人当たり医療費)'!M55</f>
        <v>1.2303312371224997E-2</v>
      </c>
      <c r="P451" s="46"/>
      <c r="Q451" s="46"/>
      <c r="R451" s="46"/>
    </row>
    <row r="452" spans="2:18" ht="13.5" customHeight="1">
      <c r="B452" s="288"/>
      <c r="C452" s="289"/>
      <c r="D452" s="311"/>
      <c r="E452" s="132">
        <v>5</v>
      </c>
      <c r="F452" s="135" t="str">
        <f>'地区別_在宅患者の疾病傾向(一人当たり医療費)'!F56</f>
        <v>1009</v>
      </c>
      <c r="G452" s="34" t="str">
        <f>'地区別_在宅患者の疾病傾向(一人当たり医療費)'!G56</f>
        <v>慢性閉塞性肺疾患</v>
      </c>
      <c r="H452" s="153">
        <f>'地区別_在宅患者の疾病傾向(一人当たり医療費)'!H56</f>
        <v>2098186066</v>
      </c>
      <c r="I452" s="169">
        <f>'地区別_在宅患者の疾病傾向(一人当たり医療費)'!I56</f>
        <v>4.5921225542110124E-2</v>
      </c>
      <c r="J452" s="153">
        <f>'地区別_在宅患者の疾病傾向(一人当たり医療費)'!J56</f>
        <v>18767</v>
      </c>
      <c r="K452" s="169">
        <f>'地区別_在宅患者の疾病傾向(一人当たり医療費)'!K56</f>
        <v>0.12114541710508479</v>
      </c>
      <c r="L452" s="153">
        <f>'地区別_在宅患者の疾病傾向(一人当たり医療費)'!L56</f>
        <v>111801.88980657537</v>
      </c>
      <c r="M452" s="169">
        <f>'地区別_在宅患者の疾病傾向(一人当たり医療費)'!M56</f>
        <v>1.440131374482502E-2</v>
      </c>
      <c r="P452" s="46"/>
      <c r="Q452" s="46"/>
      <c r="R452" s="46"/>
    </row>
    <row r="453" spans="2:18" ht="13.5" customHeight="1">
      <c r="B453" s="290"/>
      <c r="C453" s="291"/>
      <c r="D453" s="311"/>
      <c r="E453" s="160" t="s">
        <v>133</v>
      </c>
      <c r="F453" s="35"/>
      <c r="G453" s="36"/>
      <c r="H453" s="154">
        <f>'地区別_在宅患者の疾病傾向(医療費)'!H57</f>
        <v>45690985840</v>
      </c>
      <c r="I453" s="154" t="str">
        <f>'地区別_在宅患者の疾病傾向(医療費)'!I57</f>
        <v>-</v>
      </c>
      <c r="J453" s="154">
        <f>'地区別_在宅患者の疾病傾向(医療費)'!J57</f>
        <v>154913</v>
      </c>
      <c r="K453" s="154" t="str">
        <f>'地区別_在宅患者の疾病傾向(医療費)'!K57</f>
        <v>-</v>
      </c>
      <c r="L453" s="192">
        <f>'地区別_在宅(医科)'!BV15</f>
        <v>294946.10420042218</v>
      </c>
      <c r="M453" s="100">
        <f>'地区別_在宅(医科)'!BR15</f>
        <v>0.11887625705504759</v>
      </c>
      <c r="P453" s="46"/>
      <c r="Q453" s="46"/>
      <c r="R453" s="46"/>
    </row>
    <row r="454" spans="2:18">
      <c r="D454" s="309"/>
    </row>
    <row r="455" spans="2:18">
      <c r="D455" s="310"/>
    </row>
    <row r="456" spans="2:18">
      <c r="D456" s="310"/>
    </row>
    <row r="457" spans="2:18">
      <c r="D457" s="310"/>
    </row>
    <row r="458" spans="2:18">
      <c r="D458" s="310"/>
    </row>
    <row r="459" spans="2:18">
      <c r="D459" s="310"/>
    </row>
    <row r="460" spans="2:18">
      <c r="D460" s="309"/>
    </row>
    <row r="461" spans="2:18">
      <c r="D461" s="310"/>
    </row>
    <row r="462" spans="2:18">
      <c r="D462" s="310"/>
    </row>
    <row r="463" spans="2:18">
      <c r="D463" s="310"/>
    </row>
    <row r="464" spans="2:18">
      <c r="D464" s="310"/>
    </row>
    <row r="465" spans="4:4">
      <c r="D465" s="310"/>
    </row>
  </sheetData>
  <mergeCells count="227">
    <mergeCell ref="B436:B441"/>
    <mergeCell ref="C436:C441"/>
    <mergeCell ref="B442:B447"/>
    <mergeCell ref="C442:C447"/>
    <mergeCell ref="B448:C453"/>
    <mergeCell ref="B418:B423"/>
    <mergeCell ref="C418:C423"/>
    <mergeCell ref="B424:B429"/>
    <mergeCell ref="C424:C429"/>
    <mergeCell ref="B430:B435"/>
    <mergeCell ref="C430:C435"/>
    <mergeCell ref="B400:B405"/>
    <mergeCell ref="C400:C405"/>
    <mergeCell ref="B406:B411"/>
    <mergeCell ref="C406:C411"/>
    <mergeCell ref="B412:B417"/>
    <mergeCell ref="C412:C417"/>
    <mergeCell ref="B382:B387"/>
    <mergeCell ref="C382:C387"/>
    <mergeCell ref="B388:B393"/>
    <mergeCell ref="C388:C393"/>
    <mergeCell ref="B394:B399"/>
    <mergeCell ref="C394:C399"/>
    <mergeCell ref="B364:B369"/>
    <mergeCell ref="C364:C369"/>
    <mergeCell ref="B370:B375"/>
    <mergeCell ref="C370:C375"/>
    <mergeCell ref="B376:B381"/>
    <mergeCell ref="C376:C381"/>
    <mergeCell ref="B346:B351"/>
    <mergeCell ref="C346:C351"/>
    <mergeCell ref="B352:B357"/>
    <mergeCell ref="C352:C357"/>
    <mergeCell ref="B358:B363"/>
    <mergeCell ref="C358:C363"/>
    <mergeCell ref="B328:B333"/>
    <mergeCell ref="C328:C333"/>
    <mergeCell ref="B334:B339"/>
    <mergeCell ref="C334:C339"/>
    <mergeCell ref="B340:B345"/>
    <mergeCell ref="C340:C345"/>
    <mergeCell ref="B310:B315"/>
    <mergeCell ref="C310:C315"/>
    <mergeCell ref="B316:B321"/>
    <mergeCell ref="C316:C321"/>
    <mergeCell ref="B322:B327"/>
    <mergeCell ref="C322:C327"/>
    <mergeCell ref="B292:B297"/>
    <mergeCell ref="C292:C297"/>
    <mergeCell ref="B298:B303"/>
    <mergeCell ref="C298:C303"/>
    <mergeCell ref="B304:B309"/>
    <mergeCell ref="C304:C309"/>
    <mergeCell ref="B274:B279"/>
    <mergeCell ref="C274:C279"/>
    <mergeCell ref="B280:B285"/>
    <mergeCell ref="C280:C285"/>
    <mergeCell ref="B286:B291"/>
    <mergeCell ref="C286:C291"/>
    <mergeCell ref="B256:B261"/>
    <mergeCell ref="C256:C261"/>
    <mergeCell ref="B262:B267"/>
    <mergeCell ref="C262:C267"/>
    <mergeCell ref="B268:B273"/>
    <mergeCell ref="C268:C273"/>
    <mergeCell ref="B238:B243"/>
    <mergeCell ref="C238:C243"/>
    <mergeCell ref="B244:B249"/>
    <mergeCell ref="C244:C249"/>
    <mergeCell ref="B250:B255"/>
    <mergeCell ref="C250:C255"/>
    <mergeCell ref="B220:B225"/>
    <mergeCell ref="C220:C225"/>
    <mergeCell ref="B226:B231"/>
    <mergeCell ref="C226:C231"/>
    <mergeCell ref="B232:B237"/>
    <mergeCell ref="C232:C237"/>
    <mergeCell ref="B202:B207"/>
    <mergeCell ref="C202:C207"/>
    <mergeCell ref="B208:B213"/>
    <mergeCell ref="C208:C213"/>
    <mergeCell ref="B214:B219"/>
    <mergeCell ref="C214:C219"/>
    <mergeCell ref="B184:B189"/>
    <mergeCell ref="C184:C189"/>
    <mergeCell ref="B190:B195"/>
    <mergeCell ref="C190:C195"/>
    <mergeCell ref="B196:B201"/>
    <mergeCell ref="C196:C201"/>
    <mergeCell ref="B166:B171"/>
    <mergeCell ref="C166:C171"/>
    <mergeCell ref="B172:B177"/>
    <mergeCell ref="C172:C177"/>
    <mergeCell ref="B178:B183"/>
    <mergeCell ref="C178:C183"/>
    <mergeCell ref="B148:B153"/>
    <mergeCell ref="C148:C153"/>
    <mergeCell ref="B154:B159"/>
    <mergeCell ref="C154:C159"/>
    <mergeCell ref="B160:B165"/>
    <mergeCell ref="C160:C165"/>
    <mergeCell ref="B130:B135"/>
    <mergeCell ref="C130:C135"/>
    <mergeCell ref="B136:B141"/>
    <mergeCell ref="C136:C141"/>
    <mergeCell ref="B142:B147"/>
    <mergeCell ref="C142:C147"/>
    <mergeCell ref="B112:B117"/>
    <mergeCell ref="C112:C117"/>
    <mergeCell ref="B118:B123"/>
    <mergeCell ref="C118:C123"/>
    <mergeCell ref="B124:B129"/>
    <mergeCell ref="C124:C129"/>
    <mergeCell ref="B94:B99"/>
    <mergeCell ref="C94:C99"/>
    <mergeCell ref="B100:B105"/>
    <mergeCell ref="C100:C105"/>
    <mergeCell ref="B106:B111"/>
    <mergeCell ref="C106:C111"/>
    <mergeCell ref="B76:B81"/>
    <mergeCell ref="C76:C81"/>
    <mergeCell ref="B82:B87"/>
    <mergeCell ref="C82:C87"/>
    <mergeCell ref="B88:B93"/>
    <mergeCell ref="C88:C93"/>
    <mergeCell ref="B58:B63"/>
    <mergeCell ref="C58:C63"/>
    <mergeCell ref="B64:B69"/>
    <mergeCell ref="C64:C69"/>
    <mergeCell ref="B70:B75"/>
    <mergeCell ref="C70:C75"/>
    <mergeCell ref="B46:B51"/>
    <mergeCell ref="C46:C51"/>
    <mergeCell ref="B52:B57"/>
    <mergeCell ref="C52:C57"/>
    <mergeCell ref="B22:B27"/>
    <mergeCell ref="C22:C27"/>
    <mergeCell ref="B28:B33"/>
    <mergeCell ref="C28:C33"/>
    <mergeCell ref="B34:B39"/>
    <mergeCell ref="C34:C39"/>
    <mergeCell ref="F3:G3"/>
    <mergeCell ref="B4:B9"/>
    <mergeCell ref="C4:C9"/>
    <mergeCell ref="B10:B15"/>
    <mergeCell ref="C10:C15"/>
    <mergeCell ref="B16:B21"/>
    <mergeCell ref="C16:C21"/>
    <mergeCell ref="B40:B45"/>
    <mergeCell ref="C40:C45"/>
    <mergeCell ref="D4:D9"/>
    <mergeCell ref="D10:D15"/>
    <mergeCell ref="D16:D21"/>
    <mergeCell ref="D22:D27"/>
    <mergeCell ref="D28:D33"/>
    <mergeCell ref="D34:D39"/>
    <mergeCell ref="D40:D45"/>
    <mergeCell ref="D46:D51"/>
    <mergeCell ref="D52:D57"/>
    <mergeCell ref="D58:D63"/>
    <mergeCell ref="D64:D69"/>
    <mergeCell ref="D70:D75"/>
    <mergeCell ref="D76:D81"/>
    <mergeCell ref="D82:D87"/>
    <mergeCell ref="D88:D93"/>
    <mergeCell ref="D94:D99"/>
    <mergeCell ref="D100:D105"/>
    <mergeCell ref="D106:D111"/>
    <mergeCell ref="D112:D117"/>
    <mergeCell ref="D118:D123"/>
    <mergeCell ref="D124:D129"/>
    <mergeCell ref="D130:D135"/>
    <mergeCell ref="D136:D141"/>
    <mergeCell ref="D142:D147"/>
    <mergeCell ref="D148:D153"/>
    <mergeCell ref="D154:D159"/>
    <mergeCell ref="D160:D165"/>
    <mergeCell ref="D166:D171"/>
    <mergeCell ref="D172:D177"/>
    <mergeCell ref="D178:D183"/>
    <mergeCell ref="D184:D189"/>
    <mergeCell ref="D190:D195"/>
    <mergeCell ref="D196:D201"/>
    <mergeCell ref="D202:D207"/>
    <mergeCell ref="D208:D213"/>
    <mergeCell ref="D214:D219"/>
    <mergeCell ref="D220:D225"/>
    <mergeCell ref="D226:D231"/>
    <mergeCell ref="D232:D237"/>
    <mergeCell ref="D238:D243"/>
    <mergeCell ref="D244:D249"/>
    <mergeCell ref="D250:D255"/>
    <mergeCell ref="D256:D261"/>
    <mergeCell ref="D262:D267"/>
    <mergeCell ref="D268:D273"/>
    <mergeCell ref="D274:D279"/>
    <mergeCell ref="D280:D285"/>
    <mergeCell ref="D286:D291"/>
    <mergeCell ref="D292:D297"/>
    <mergeCell ref="D298:D303"/>
    <mergeCell ref="D304:D309"/>
    <mergeCell ref="D310:D315"/>
    <mergeCell ref="D316:D321"/>
    <mergeCell ref="D322:D327"/>
    <mergeCell ref="D328:D333"/>
    <mergeCell ref="D334:D339"/>
    <mergeCell ref="D340:D345"/>
    <mergeCell ref="D346:D351"/>
    <mergeCell ref="D352:D357"/>
    <mergeCell ref="D358:D363"/>
    <mergeCell ref="D364:D369"/>
    <mergeCell ref="D424:D429"/>
    <mergeCell ref="D430:D435"/>
    <mergeCell ref="D436:D441"/>
    <mergeCell ref="D442:D447"/>
    <mergeCell ref="D448:D453"/>
    <mergeCell ref="D454:D459"/>
    <mergeCell ref="D460:D465"/>
    <mergeCell ref="D370:D375"/>
    <mergeCell ref="D376:D381"/>
    <mergeCell ref="D382:D387"/>
    <mergeCell ref="D388:D393"/>
    <mergeCell ref="D394:D399"/>
    <mergeCell ref="D400:D405"/>
    <mergeCell ref="D406:D411"/>
    <mergeCell ref="D412:D417"/>
    <mergeCell ref="D418:D423"/>
  </mergeCells>
  <phoneticPr fontId="3"/>
  <pageMargins left="0.39370078740157483" right="0.47244094488188981" top="0.43307086614173229" bottom="0.31496062992125984" header="0.31496062992125984" footer="0.19685039370078741"/>
  <pageSetup paperSize="9" scale="66" orientation="portrait" r:id="rId1"/>
  <headerFooter>
    <oddHeader>&amp;R&amp;"ＭＳ 明朝,標準"&amp;12 2-17.在宅医療に係る分析</oddHeader>
  </headerFooter>
  <rowBreaks count="6" manualBreakCount="6">
    <brk id="69" max="12" man="1"/>
    <brk id="135" max="12" man="1"/>
    <brk id="201" max="12" man="1"/>
    <brk id="267" max="12" man="1"/>
    <brk id="333" max="12" man="1"/>
    <brk id="399" max="12" man="1"/>
  </rowBreaks>
  <ignoredErrors>
    <ignoredError sqref="D4 I4:I8 K4:M8 L9:M9 D10 I10:I14 K10:M14 L15:M15 D16 I16:I20 K16:M20 L21:M21 D22 I22:I26 K22:M26 L27:M27 D28 I28:I32 K28:M32 L33:M33 D34 I34:I38 K34:M38 L39:M39 D40 I40:I44 K40:M44 L45:M45 D46 I46:I50 K46:M50 L51:M51 D52 I52:I56 K52:M56 L57:M57 D58 I58:I62 K58:M62 L63:M63 D64 I64:I68 K64:M68 L69:M69 D70 I70:I74 K70:M74 L75:M75 D76 I76:I80 K76:M78 R78 K79:M80 L81:M81 D82 I82:I86 K82:M86 L87:M87 D88 I88:I92 K88:M92 L93:M93 D94 I94:I98 K94:M98 L99:M99 D100 I100:I104 K100:M104 L105:M105 D106 I106:I110 K106:M110 L111:M111 D112 I112:I116 K112:M116 L117:M117 D118 I118:I122 K118:M122 L123:M123 D124 I124:I128 K124:M128 L129:M129 D130 I130:I134 K130:M134 L135:M135 D136 I136:I140 K136:M140 L141:M141 D142 I142:I146 K142:M146 L147:M147 D148 I148:I152 K148:M152 L153:M153 D154 I154:I158 K154:M158 L159:M159 D160 I160:I164 K160:M164 L165:M165 D166 I166:I170 K166:M170 L171:M171 D172 I172:I176 K172:M176 L177:M177 D178 I178:I182 K178:M182 L183:M183 D184 I184:I188 K184:M188 L189:M189 D190 I190:I194 K190:M194 L195:M195 D196 I196:I200 K196:M200 L201:M201 D202 I202:I206 K202:M206 L207:M207 D208 I208:I212 K208:M212 L213:M213 D214 I214:I218 K214:M218 L219:M219 D220 I220:I224 K220:M224 L225:M225 D226 I226:I230 K226:M230 L231:M231 D232 I232:I236 K232:M236 L237:M237 D238 I238:I242 K238:M242 L243:M243 D244 I244:I248 K244:M248 L249:M249 D250 I250:I254 K250:M254 L255:M255 D256 I256:I260 K256:M260 L261:M261 D262 I262:I266 K262:M266 L267:M267 D268 I268:I272 K268:M272 L273:M273 D274 I274:I278 K274:M278 L279:M279 D280 I280:I284 K280:M284 L285:M285 D286 I286:I290 K286:M290 L291:M291 D292 I292:I296 K292:M296 L297:M297 D298 I298:I302 K298:M302 L303:M303 D304 I304:I308 K304:M308 L309:M309 D310 I310:I314 K310:M314 L315:M315 D316 I316:I320 K316:M320 L321:M321 D322 I322:I326 K322:M326 L327:M327 D328 I328:I332 K328:M332 L333:M333 D334 I334:I338 K334:M338 L339:M339 D340 I340:I344 K340:M344 L345:M345 D346 I346:I350 K346:M350 L351:M351 D352 I352:I356 K352:M356 L357:M357 D358 I358:I362 K358:M362 L363:M363 D364 I364:I368 K364:M368 L369:M369 D370 I370:I374 K370:M374 L375:M375 D376 I376:I380 K376:M380 L381:M381 D382 I382:I386 K382:M386 L387:M387 D388 I388:I392 K388:M392 L393:M393 D394 I394:I398 K394:M398 L399:M399 D400 I400:I404 K400:M404 L405:M405 D406 I406:I410 K406:M410 L411:M411 D412 I412:I416 K412:M416 L417:M417 D418 I418:I422 K418:M422 L423:M423 D424 I424:I428 K424:M428 L429:M429 D430 I430:I434 K430:M434 L435:M435 D436 I436:I440 K436:M440 L441:M441 D442 I442:I446 K442:M446 L447:M447 D448 F448:H448 J448:J453 F449:H452 H453" emptyCellReference="1"/>
    <ignoredError sqref="F4:F8 F10:F14 F16:F20 F22:F26 F28:F32 F34:F38 F40:F44 F46:F50 F52:F56 F58:F62 F64:F68 F70:F74 F76:F80 F82:F86 F88:F92 F94:F98 F100:F104 F106:F110 F112:F116 F118:F122 F124:F128 F130:F134 F136:F140 F142:F146 F148:F152 F154:F158 F160:F164 F166:F170 F172:F176 F178:F182 F184:F188 F190:F194 F196:F200 F202:F206 F208:F212 F214:F218 F220:F224 F226:F230 F232:F236 F238:F242 F244:F248 F250:F254 F256:F260 F262:F266 F268:F272 F274:F278 F280:F284 F286:F290 F292:F296 F298:F302 F304:F308 F310:F314 F316:F320 F322:F326 F328:F332 F334:F338 F340:F344 F346:F350 F352:F356 F358:F362 F364:F368 F370:F374 F376:F380 F382:F386 F388:F392 F394:F398 F400:F404 F406:F410 F412:F416 F418:F422 F424:F428 F430:F434 F436:F440 F442:F44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4B943-4214-430E-96F1-FD5766568A49}">
  <sheetPr codeName="Sheet2"/>
  <dimension ref="B1:K8"/>
  <sheetViews>
    <sheetView showGridLines="0" zoomScaleNormal="100" zoomScaleSheetLayoutView="100" workbookViewId="0"/>
  </sheetViews>
  <sheetFormatPr defaultColWidth="10" defaultRowHeight="13.5" customHeight="1"/>
  <cols>
    <col min="1" max="1" width="4.625" style="2" customWidth="1"/>
    <col min="2" max="2" width="11.875" style="2" customWidth="1"/>
    <col min="3" max="3" width="10.625" style="2" customWidth="1"/>
    <col min="4" max="7" width="9.875" style="2" customWidth="1"/>
    <col min="8" max="9" width="14.25" style="2" customWidth="1"/>
    <col min="10" max="10" width="10" style="2" customWidth="1"/>
    <col min="11" max="16384" width="10" style="2"/>
  </cols>
  <sheetData>
    <row r="1" spans="2:11" ht="16.5" customHeight="1">
      <c r="B1" s="10" t="s">
        <v>175</v>
      </c>
    </row>
    <row r="2" spans="2:11" ht="16.5" customHeight="1">
      <c r="B2" s="8" t="s">
        <v>220</v>
      </c>
      <c r="J2" s="3"/>
    </row>
    <row r="3" spans="2:11" ht="38.1" customHeight="1">
      <c r="B3" s="233" t="s">
        <v>198</v>
      </c>
      <c r="C3" s="236" t="s">
        <v>84</v>
      </c>
      <c r="D3" s="229" t="s">
        <v>88</v>
      </c>
      <c r="E3" s="230"/>
      <c r="F3" s="241" t="s">
        <v>135</v>
      </c>
      <c r="G3" s="240"/>
      <c r="H3" s="229" t="s">
        <v>89</v>
      </c>
      <c r="I3" s="230"/>
      <c r="J3" s="241" t="s">
        <v>137</v>
      </c>
      <c r="K3" s="240"/>
    </row>
    <row r="4" spans="2:11" ht="12">
      <c r="B4" s="234"/>
      <c r="C4" s="237"/>
      <c r="D4" s="190"/>
      <c r="E4" s="191"/>
      <c r="F4" s="190"/>
      <c r="G4" s="191"/>
      <c r="H4" s="190"/>
      <c r="I4" s="191"/>
      <c r="J4" s="190"/>
      <c r="K4" s="191"/>
    </row>
    <row r="5" spans="2:11" ht="27" customHeight="1">
      <c r="B5" s="235"/>
      <c r="C5" s="238"/>
      <c r="D5" s="68" t="s">
        <v>142</v>
      </c>
      <c r="E5" s="54" t="s">
        <v>115</v>
      </c>
      <c r="F5" s="68" t="s">
        <v>142</v>
      </c>
      <c r="G5" s="54" t="s">
        <v>115</v>
      </c>
      <c r="H5" s="68" t="s">
        <v>142</v>
      </c>
      <c r="I5" s="54" t="s">
        <v>115</v>
      </c>
      <c r="J5" s="68" t="s">
        <v>142</v>
      </c>
      <c r="K5" s="54" t="s">
        <v>115</v>
      </c>
    </row>
    <row r="6" spans="2:11" ht="13.5" customHeight="1">
      <c r="B6" s="217" t="s">
        <v>199</v>
      </c>
      <c r="C6" s="123">
        <v>522326</v>
      </c>
      <c r="D6" s="123">
        <v>52069</v>
      </c>
      <c r="E6" s="123">
        <v>31756</v>
      </c>
      <c r="F6" s="163">
        <f>IFERROR(D6/C6,"-")</f>
        <v>9.9686785647277759E-2</v>
      </c>
      <c r="G6" s="163">
        <f>IFERROR(E6/C6,"-")</f>
        <v>6.0797279859704477E-2</v>
      </c>
      <c r="H6" s="123">
        <v>15683473640</v>
      </c>
      <c r="I6" s="123">
        <v>12596064180</v>
      </c>
      <c r="J6" s="123">
        <f>IFERROR(H6/D6,"-")</f>
        <v>301205.58566517505</v>
      </c>
      <c r="K6" s="140">
        <f>IFERROR(I6/E6,"-")</f>
        <v>396651.47310744424</v>
      </c>
    </row>
    <row r="7" spans="2:11" ht="13.5" customHeight="1" thickBot="1">
      <c r="B7" s="219" t="s">
        <v>200</v>
      </c>
      <c r="C7" s="125">
        <v>780819</v>
      </c>
      <c r="D7" s="125">
        <v>102844</v>
      </c>
      <c r="E7" s="125">
        <v>68540</v>
      </c>
      <c r="F7" s="164">
        <f>IFERROR(D7/C7,"-")</f>
        <v>0.13171298341869242</v>
      </c>
      <c r="G7" s="164">
        <f>IFERROR(E7/C7,"-")</f>
        <v>8.7779626264217439E-2</v>
      </c>
      <c r="H7" s="125">
        <v>30007512200</v>
      </c>
      <c r="I7" s="125">
        <v>25469956090</v>
      </c>
      <c r="J7" s="125">
        <f>IFERROR(H7/D7,"-")</f>
        <v>291776.98455913813</v>
      </c>
      <c r="K7" s="165">
        <f>IFERROR(I7/E7,"-")</f>
        <v>371607.17960315145</v>
      </c>
    </row>
    <row r="8" spans="2:11" ht="13.5" customHeight="1" thickTop="1">
      <c r="B8" s="220" t="s">
        <v>201</v>
      </c>
      <c r="C8" s="127">
        <f>'地区別_在宅(医科)'!BO15</f>
        <v>1303145</v>
      </c>
      <c r="D8" s="193">
        <f>'地区別_在宅(医科)'!BP15</f>
        <v>154913</v>
      </c>
      <c r="E8" s="193">
        <f>'地区別_在宅(医科)'!BQ15</f>
        <v>100296</v>
      </c>
      <c r="F8" s="194">
        <f>'地区別_在宅(医科)'!BR15</f>
        <v>0.11887625705504759</v>
      </c>
      <c r="G8" s="194">
        <f>'地区別_在宅(医科)'!BS15</f>
        <v>7.696457416480898E-2</v>
      </c>
      <c r="H8" s="193">
        <f>'地区別_在宅(医科)'!BT15</f>
        <v>45690985840</v>
      </c>
      <c r="I8" s="193">
        <f>'地区別_在宅(医科)'!BU15</f>
        <v>38066020270</v>
      </c>
      <c r="J8" s="193">
        <f>'地区別_在宅(医科)'!BV15</f>
        <v>294946.10420042218</v>
      </c>
      <c r="K8" s="193">
        <f>'地区別_在宅(医科)'!BW15</f>
        <v>379536.77384940576</v>
      </c>
    </row>
  </sheetData>
  <mergeCells count="6">
    <mergeCell ref="J3:K3"/>
    <mergeCell ref="B3:B5"/>
    <mergeCell ref="C3:C5"/>
    <mergeCell ref="D3:E3"/>
    <mergeCell ref="F3:G3"/>
    <mergeCell ref="H3:I3"/>
  </mergeCells>
  <phoneticPr fontId="3"/>
  <pageMargins left="0.47244094488188981" right="0.23622047244094491" top="0.43307086614173229" bottom="0.31496062992125984" header="0.31496062992125984" footer="0.19685039370078741"/>
  <pageSetup paperSize="9" scale="75" orientation="portrait" r:id="rId1"/>
  <headerFooter>
    <oddHeader>&amp;R&amp;"ＭＳ 明朝,標準"&amp;12 2-17.在宅医療に係る分析</oddHeader>
  </headerFooter>
  <ignoredErrors>
    <ignoredError sqref="F6:G6 J6:K6 F7:G7 J7:K7 C8:E8" emptyCellReference="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dimension ref="B1:H22"/>
  <sheetViews>
    <sheetView showGridLines="0" zoomScaleNormal="100" zoomScaleSheetLayoutView="100" workbookViewId="0"/>
  </sheetViews>
  <sheetFormatPr defaultColWidth="9" defaultRowHeight="13.5"/>
  <cols>
    <col min="1" max="1" width="4.625" style="11" customWidth="1"/>
    <col min="2" max="2" width="3.625" style="11" customWidth="1"/>
    <col min="3" max="3" width="16.125" style="11" customWidth="1"/>
    <col min="4" max="5" width="14.125" style="11" customWidth="1"/>
    <col min="6" max="8" width="13.5" style="11" customWidth="1"/>
    <col min="9" max="9" width="9" style="11"/>
    <col min="10" max="11" width="9.875" style="11" bestFit="1" customWidth="1"/>
    <col min="12" max="16384" width="9" style="11"/>
  </cols>
  <sheetData>
    <row r="1" spans="2:8" ht="16.5" customHeight="1">
      <c r="B1" s="10" t="s">
        <v>234</v>
      </c>
    </row>
    <row r="2" spans="2:8" ht="16.5" customHeight="1">
      <c r="B2" s="10" t="s">
        <v>221</v>
      </c>
    </row>
    <row r="3" spans="2:8" ht="61.5" customHeight="1">
      <c r="B3" s="12"/>
      <c r="C3" s="24" t="s">
        <v>74</v>
      </c>
      <c r="D3" s="59" t="s">
        <v>148</v>
      </c>
      <c r="E3" s="59" t="s">
        <v>147</v>
      </c>
      <c r="F3" s="59" t="s">
        <v>146</v>
      </c>
      <c r="G3" s="59" t="s">
        <v>145</v>
      </c>
      <c r="H3" s="59" t="s">
        <v>149</v>
      </c>
    </row>
    <row r="4" spans="2:8" s="46" customFormat="1" ht="13.5" customHeight="1">
      <c r="B4" s="111">
        <v>1</v>
      </c>
      <c r="C4" s="26" t="s">
        <v>125</v>
      </c>
      <c r="D4" s="178">
        <v>616</v>
      </c>
      <c r="E4" s="178">
        <v>216</v>
      </c>
      <c r="F4" s="178">
        <v>23</v>
      </c>
      <c r="G4" s="178">
        <v>26</v>
      </c>
      <c r="H4" s="178">
        <v>214</v>
      </c>
    </row>
    <row r="5" spans="2:8" s="46" customFormat="1" ht="13.5" customHeight="1">
      <c r="B5" s="111">
        <v>2</v>
      </c>
      <c r="C5" s="26" t="s">
        <v>126</v>
      </c>
      <c r="D5" s="178">
        <v>375</v>
      </c>
      <c r="E5" s="178">
        <v>103</v>
      </c>
      <c r="F5" s="178">
        <v>19</v>
      </c>
      <c r="G5" s="178">
        <v>23</v>
      </c>
      <c r="H5" s="178">
        <v>154</v>
      </c>
    </row>
    <row r="6" spans="2:8" s="46" customFormat="1" ht="13.5" customHeight="1">
      <c r="B6" s="111">
        <v>3</v>
      </c>
      <c r="C6" s="26" t="s">
        <v>127</v>
      </c>
      <c r="D6" s="178">
        <v>563</v>
      </c>
      <c r="E6" s="178">
        <v>193</v>
      </c>
      <c r="F6" s="178">
        <v>35</v>
      </c>
      <c r="G6" s="178">
        <v>42</v>
      </c>
      <c r="H6" s="178">
        <v>252</v>
      </c>
    </row>
    <row r="7" spans="2:8" s="46" customFormat="1" ht="13.5" customHeight="1">
      <c r="B7" s="111">
        <v>4</v>
      </c>
      <c r="C7" s="26" t="s">
        <v>128</v>
      </c>
      <c r="D7" s="178">
        <v>438</v>
      </c>
      <c r="E7" s="178">
        <v>173</v>
      </c>
      <c r="F7" s="178">
        <v>18</v>
      </c>
      <c r="G7" s="178">
        <v>22</v>
      </c>
      <c r="H7" s="178">
        <v>146</v>
      </c>
    </row>
    <row r="8" spans="2:8" s="46" customFormat="1" ht="13.5" customHeight="1">
      <c r="B8" s="111">
        <v>5</v>
      </c>
      <c r="C8" s="26" t="s">
        <v>129</v>
      </c>
      <c r="D8" s="178">
        <v>325</v>
      </c>
      <c r="E8" s="178">
        <v>122</v>
      </c>
      <c r="F8" s="178">
        <v>19</v>
      </c>
      <c r="G8" s="178">
        <v>25</v>
      </c>
      <c r="H8" s="178">
        <v>130</v>
      </c>
    </row>
    <row r="9" spans="2:8" s="46" customFormat="1" ht="13.5" customHeight="1">
      <c r="B9" s="111">
        <v>6</v>
      </c>
      <c r="C9" s="26" t="s">
        <v>130</v>
      </c>
      <c r="D9" s="178">
        <v>472</v>
      </c>
      <c r="E9" s="178">
        <v>162</v>
      </c>
      <c r="F9" s="178">
        <v>17</v>
      </c>
      <c r="G9" s="178">
        <v>21</v>
      </c>
      <c r="H9" s="178">
        <v>180</v>
      </c>
    </row>
    <row r="10" spans="2:8" s="46" customFormat="1" ht="13.5" customHeight="1">
      <c r="B10" s="111">
        <v>7</v>
      </c>
      <c r="C10" s="26" t="s">
        <v>131</v>
      </c>
      <c r="D10" s="178">
        <v>441</v>
      </c>
      <c r="E10" s="178">
        <v>150</v>
      </c>
      <c r="F10" s="178">
        <v>26</v>
      </c>
      <c r="G10" s="178">
        <v>35</v>
      </c>
      <c r="H10" s="178">
        <v>154</v>
      </c>
    </row>
    <row r="11" spans="2:8" s="46" customFormat="1" ht="13.5" customHeight="1">
      <c r="B11" s="111">
        <v>8</v>
      </c>
      <c r="C11" s="26" t="s">
        <v>132</v>
      </c>
      <c r="D11" s="178">
        <v>1934</v>
      </c>
      <c r="E11" s="178">
        <v>635</v>
      </c>
      <c r="F11" s="178">
        <v>75</v>
      </c>
      <c r="G11" s="178">
        <v>87</v>
      </c>
      <c r="H11" s="178">
        <v>689</v>
      </c>
    </row>
    <row r="12" spans="2:8" s="46" customFormat="1" ht="13.5" customHeight="1" thickBot="1">
      <c r="B12" s="111">
        <v>9</v>
      </c>
      <c r="C12" s="26" t="s">
        <v>117</v>
      </c>
      <c r="D12" s="178">
        <v>36</v>
      </c>
      <c r="E12" s="178">
        <v>4</v>
      </c>
      <c r="F12" s="178">
        <v>19</v>
      </c>
      <c r="G12" s="178">
        <v>18</v>
      </c>
      <c r="H12" s="178">
        <v>4</v>
      </c>
    </row>
    <row r="13" spans="2:8" s="46" customFormat="1" ht="13.5" customHeight="1" thickTop="1">
      <c r="B13" s="250" t="s">
        <v>1</v>
      </c>
      <c r="C13" s="251"/>
      <c r="D13" s="162">
        <f>SUM(D4:D12)</f>
        <v>5200</v>
      </c>
      <c r="E13" s="162">
        <f>SUM(E4:E12)</f>
        <v>1758</v>
      </c>
      <c r="F13" s="162">
        <f>SUM(F4:F12)</f>
        <v>251</v>
      </c>
      <c r="G13" s="162">
        <f>SUM(G4:G12)</f>
        <v>299</v>
      </c>
      <c r="H13" s="162">
        <f>SUM(H4:H12)</f>
        <v>1923</v>
      </c>
    </row>
    <row r="14" spans="2:8" s="46" customFormat="1">
      <c r="B14" s="112" t="s">
        <v>207</v>
      </c>
    </row>
    <row r="15" spans="2:8" s="46" customFormat="1">
      <c r="B15" s="214" t="s">
        <v>169</v>
      </c>
    </row>
    <row r="16" spans="2:8" s="46" customFormat="1">
      <c r="B16" s="116" t="s">
        <v>170</v>
      </c>
    </row>
    <row r="17" s="46" customFormat="1"/>
    <row r="18" s="46" customFormat="1"/>
    <row r="19" s="46" customFormat="1"/>
    <row r="20" s="46" customFormat="1"/>
    <row r="21" s="46" customFormat="1"/>
    <row r="22" s="46" customFormat="1"/>
  </sheetData>
  <mergeCells count="1">
    <mergeCell ref="B13:C13"/>
  </mergeCells>
  <phoneticPr fontId="3"/>
  <pageMargins left="0.47244094488188981" right="0.23622047244094491" top="0.43307086614173229" bottom="0.31496062992125984" header="0.31496062992125984" footer="0.19685039370078741"/>
  <pageSetup paperSize="9" scale="75" fitToHeight="0" orientation="portrait" r:id="rId1"/>
  <headerFooter>
    <oddHeader>&amp;R&amp;"ＭＳ 明朝,標準"&amp;12 2-17.在宅医療に係る分析</oddHeader>
  </headerFooter>
  <ignoredErrors>
    <ignoredError sqref="D13:H13" emptyCellReference="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dimension ref="B1:L89"/>
  <sheetViews>
    <sheetView showGridLines="0" zoomScaleNormal="100" zoomScaleSheetLayoutView="100" workbookViewId="0"/>
  </sheetViews>
  <sheetFormatPr defaultColWidth="9" defaultRowHeight="13.5"/>
  <cols>
    <col min="1" max="1" width="4.625" style="11" customWidth="1"/>
    <col min="2" max="2" width="3.625" style="11" customWidth="1"/>
    <col min="3" max="3" width="16.125" style="11" customWidth="1"/>
    <col min="4" max="5" width="14.125" style="11" customWidth="1"/>
    <col min="6" max="8" width="13.5" style="11" customWidth="1"/>
    <col min="9" max="10" width="9" style="11"/>
    <col min="11" max="12" width="8.875" customWidth="1"/>
    <col min="13" max="16384" width="9" style="11"/>
  </cols>
  <sheetData>
    <row r="1" spans="2:12" ht="16.5" customHeight="1">
      <c r="B1" s="10" t="s">
        <v>234</v>
      </c>
    </row>
    <row r="2" spans="2:12" ht="16.5" customHeight="1">
      <c r="B2" s="10" t="s">
        <v>178</v>
      </c>
    </row>
    <row r="3" spans="2:12" ht="61.5" customHeight="1">
      <c r="B3" s="12"/>
      <c r="C3" s="24" t="s">
        <v>87</v>
      </c>
      <c r="D3" s="59" t="s">
        <v>148</v>
      </c>
      <c r="E3" s="59" t="s">
        <v>147</v>
      </c>
      <c r="F3" s="59" t="s">
        <v>146</v>
      </c>
      <c r="G3" s="59" t="s">
        <v>145</v>
      </c>
      <c r="H3" s="59" t="s">
        <v>149</v>
      </c>
    </row>
    <row r="4" spans="2:12" s="46" customFormat="1" ht="13.5" customHeight="1">
      <c r="B4" s="111">
        <v>1</v>
      </c>
      <c r="C4" s="113" t="s">
        <v>59</v>
      </c>
      <c r="D4" s="178">
        <v>1934</v>
      </c>
      <c r="E4" s="178">
        <v>635</v>
      </c>
      <c r="F4" s="178">
        <v>75</v>
      </c>
      <c r="G4" s="178">
        <v>87</v>
      </c>
      <c r="H4" s="178">
        <v>689</v>
      </c>
      <c r="K4" s="65"/>
      <c r="L4" s="65"/>
    </row>
    <row r="5" spans="2:12" s="46" customFormat="1" ht="13.5" customHeight="1">
      <c r="B5" s="111">
        <v>2</v>
      </c>
      <c r="C5" s="113" t="s">
        <v>91</v>
      </c>
      <c r="D5" s="178">
        <v>66</v>
      </c>
      <c r="E5" s="178">
        <v>17</v>
      </c>
      <c r="F5" s="178">
        <v>4</v>
      </c>
      <c r="G5" s="178">
        <v>4</v>
      </c>
      <c r="H5" s="178">
        <v>33</v>
      </c>
      <c r="K5" s="65"/>
      <c r="L5" s="65"/>
    </row>
    <row r="6" spans="2:12" s="46" customFormat="1" ht="13.5" customHeight="1">
      <c r="B6" s="111">
        <v>3</v>
      </c>
      <c r="C6" s="113" t="s">
        <v>92</v>
      </c>
      <c r="D6" s="178">
        <v>56</v>
      </c>
      <c r="E6" s="178">
        <v>20</v>
      </c>
      <c r="F6" s="178">
        <v>4</v>
      </c>
      <c r="G6" s="178">
        <v>5</v>
      </c>
      <c r="H6" s="178">
        <v>22</v>
      </c>
      <c r="K6" s="65"/>
      <c r="L6" s="65"/>
    </row>
    <row r="7" spans="2:12" s="46" customFormat="1" ht="13.5" customHeight="1">
      <c r="B7" s="111">
        <v>4</v>
      </c>
      <c r="C7" s="113" t="s">
        <v>93</v>
      </c>
      <c r="D7" s="178">
        <v>34</v>
      </c>
      <c r="E7" s="178">
        <v>10</v>
      </c>
      <c r="F7" s="178">
        <v>1</v>
      </c>
      <c r="G7" s="178">
        <v>2</v>
      </c>
      <c r="H7" s="178">
        <v>10</v>
      </c>
      <c r="K7" s="65"/>
      <c r="L7" s="65"/>
    </row>
    <row r="8" spans="2:12" s="46" customFormat="1" ht="13.5" customHeight="1">
      <c r="B8" s="111">
        <v>5</v>
      </c>
      <c r="C8" s="113" t="s">
        <v>94</v>
      </c>
      <c r="D8" s="178">
        <v>60</v>
      </c>
      <c r="E8" s="178">
        <v>21</v>
      </c>
      <c r="F8" s="178">
        <v>4</v>
      </c>
      <c r="G8" s="178">
        <v>4</v>
      </c>
      <c r="H8" s="178">
        <v>20</v>
      </c>
      <c r="K8" s="65"/>
      <c r="L8" s="65"/>
    </row>
    <row r="9" spans="2:12" s="46" customFormat="1" ht="13.5" customHeight="1">
      <c r="B9" s="111">
        <v>6</v>
      </c>
      <c r="C9" s="113" t="s">
        <v>95</v>
      </c>
      <c r="D9" s="178">
        <v>44</v>
      </c>
      <c r="E9" s="178">
        <v>17</v>
      </c>
      <c r="F9" s="178">
        <v>1</v>
      </c>
      <c r="G9" s="178">
        <v>1</v>
      </c>
      <c r="H9" s="178">
        <v>17</v>
      </c>
      <c r="K9" s="65"/>
      <c r="L9" s="65"/>
    </row>
    <row r="10" spans="2:12" s="46" customFormat="1" ht="13.5" customHeight="1">
      <c r="B10" s="111">
        <v>7</v>
      </c>
      <c r="C10" s="113" t="s">
        <v>96</v>
      </c>
      <c r="D10" s="178">
        <v>41</v>
      </c>
      <c r="E10" s="178">
        <v>12</v>
      </c>
      <c r="F10" s="178">
        <v>2</v>
      </c>
      <c r="G10" s="178">
        <v>2</v>
      </c>
      <c r="H10" s="178">
        <v>19</v>
      </c>
      <c r="K10" s="65"/>
      <c r="L10" s="65"/>
    </row>
    <row r="11" spans="2:12" s="46" customFormat="1" ht="13.5" customHeight="1">
      <c r="B11" s="111">
        <v>8</v>
      </c>
      <c r="C11" s="113" t="s">
        <v>60</v>
      </c>
      <c r="D11" s="178">
        <v>82</v>
      </c>
      <c r="E11" s="178">
        <v>35</v>
      </c>
      <c r="F11" s="178">
        <v>2</v>
      </c>
      <c r="G11" s="178">
        <v>2</v>
      </c>
      <c r="H11" s="178">
        <v>25</v>
      </c>
      <c r="K11" s="65"/>
      <c r="L11" s="65"/>
    </row>
    <row r="12" spans="2:12" s="46" customFormat="1" ht="13.5" customHeight="1">
      <c r="B12" s="111">
        <v>9</v>
      </c>
      <c r="C12" s="113" t="s">
        <v>97</v>
      </c>
      <c r="D12" s="178">
        <v>44</v>
      </c>
      <c r="E12" s="178">
        <v>14</v>
      </c>
      <c r="F12" s="178">
        <v>3</v>
      </c>
      <c r="G12" s="178">
        <v>3</v>
      </c>
      <c r="H12" s="178">
        <v>19</v>
      </c>
      <c r="K12" s="65"/>
      <c r="L12" s="65"/>
    </row>
    <row r="13" spans="2:12" s="46" customFormat="1" ht="13.5" customHeight="1">
      <c r="B13" s="111">
        <v>10</v>
      </c>
      <c r="C13" s="113" t="s">
        <v>61</v>
      </c>
      <c r="D13" s="178">
        <v>46</v>
      </c>
      <c r="E13" s="178">
        <v>16</v>
      </c>
      <c r="F13" s="178">
        <v>2</v>
      </c>
      <c r="G13" s="178">
        <v>2</v>
      </c>
      <c r="H13" s="178">
        <v>22</v>
      </c>
      <c r="K13" s="65"/>
      <c r="L13" s="65"/>
    </row>
    <row r="14" spans="2:12" s="46" customFormat="1" ht="13.5" customHeight="1">
      <c r="B14" s="111">
        <v>11</v>
      </c>
      <c r="C14" s="113" t="s">
        <v>62</v>
      </c>
      <c r="D14" s="178">
        <v>98</v>
      </c>
      <c r="E14" s="178">
        <v>27</v>
      </c>
      <c r="F14" s="178">
        <v>2</v>
      </c>
      <c r="G14" s="178">
        <v>4</v>
      </c>
      <c r="H14" s="178">
        <v>39</v>
      </c>
      <c r="K14" s="65"/>
      <c r="L14" s="65"/>
    </row>
    <row r="15" spans="2:12" s="46" customFormat="1" ht="13.5" customHeight="1">
      <c r="B15" s="111">
        <v>12</v>
      </c>
      <c r="C15" s="113" t="s">
        <v>98</v>
      </c>
      <c r="D15" s="178">
        <v>73</v>
      </c>
      <c r="E15" s="178">
        <v>25</v>
      </c>
      <c r="F15" s="178">
        <v>4</v>
      </c>
      <c r="G15" s="178">
        <v>4</v>
      </c>
      <c r="H15" s="178">
        <v>22</v>
      </c>
      <c r="K15" s="65"/>
      <c r="L15" s="65"/>
    </row>
    <row r="16" spans="2:12" s="46" customFormat="1" ht="13.5" customHeight="1">
      <c r="B16" s="111">
        <v>13</v>
      </c>
      <c r="C16" s="113" t="s">
        <v>99</v>
      </c>
      <c r="D16" s="178">
        <v>112</v>
      </c>
      <c r="E16" s="178">
        <v>36</v>
      </c>
      <c r="F16" s="178">
        <v>3</v>
      </c>
      <c r="G16" s="178">
        <v>5</v>
      </c>
      <c r="H16" s="178">
        <v>34</v>
      </c>
      <c r="K16" s="65"/>
      <c r="L16" s="65"/>
    </row>
    <row r="17" spans="2:12" s="46" customFormat="1" ht="13.5" customHeight="1">
      <c r="B17" s="111">
        <v>14</v>
      </c>
      <c r="C17" s="113" t="s">
        <v>100</v>
      </c>
      <c r="D17" s="178">
        <v>74</v>
      </c>
      <c r="E17" s="178">
        <v>21</v>
      </c>
      <c r="F17" s="178">
        <v>2</v>
      </c>
      <c r="G17" s="178">
        <v>3</v>
      </c>
      <c r="H17" s="178">
        <v>20</v>
      </c>
      <c r="K17" s="65"/>
      <c r="L17" s="65"/>
    </row>
    <row r="18" spans="2:12" s="46" customFormat="1" ht="13.5" customHeight="1">
      <c r="B18" s="111">
        <v>15</v>
      </c>
      <c r="C18" s="113" t="s">
        <v>101</v>
      </c>
      <c r="D18" s="178">
        <v>124</v>
      </c>
      <c r="E18" s="178">
        <v>32</v>
      </c>
      <c r="F18" s="178">
        <v>7</v>
      </c>
      <c r="G18" s="178">
        <v>7</v>
      </c>
      <c r="H18" s="178">
        <v>47</v>
      </c>
      <c r="K18" s="65"/>
      <c r="L18" s="65"/>
    </row>
    <row r="19" spans="2:12" s="46" customFormat="1" ht="13.5" customHeight="1">
      <c r="B19" s="111">
        <v>16</v>
      </c>
      <c r="C19" s="113" t="s">
        <v>63</v>
      </c>
      <c r="D19" s="178">
        <v>117</v>
      </c>
      <c r="E19" s="178">
        <v>33</v>
      </c>
      <c r="F19" s="178">
        <v>4</v>
      </c>
      <c r="G19" s="178">
        <v>3</v>
      </c>
      <c r="H19" s="178">
        <v>30</v>
      </c>
      <c r="K19" s="65"/>
      <c r="L19" s="65"/>
    </row>
    <row r="20" spans="2:12" s="46" customFormat="1" ht="13.5" customHeight="1">
      <c r="B20" s="111">
        <v>17</v>
      </c>
      <c r="C20" s="113" t="s">
        <v>102</v>
      </c>
      <c r="D20" s="178">
        <v>106</v>
      </c>
      <c r="E20" s="178">
        <v>34</v>
      </c>
      <c r="F20" s="178">
        <v>4</v>
      </c>
      <c r="G20" s="178">
        <v>2</v>
      </c>
      <c r="H20" s="178">
        <v>48</v>
      </c>
      <c r="K20" s="65"/>
      <c r="L20" s="65"/>
    </row>
    <row r="21" spans="2:12" s="46" customFormat="1" ht="13.5" customHeight="1">
      <c r="B21" s="111">
        <v>18</v>
      </c>
      <c r="C21" s="113" t="s">
        <v>64</v>
      </c>
      <c r="D21" s="178">
        <v>99</v>
      </c>
      <c r="E21" s="178">
        <v>38</v>
      </c>
      <c r="F21" s="178">
        <v>3</v>
      </c>
      <c r="G21" s="178">
        <v>3</v>
      </c>
      <c r="H21" s="178">
        <v>30</v>
      </c>
      <c r="K21" s="65"/>
      <c r="L21" s="65"/>
    </row>
    <row r="22" spans="2:12" s="46" customFormat="1" ht="13.5" customHeight="1">
      <c r="B22" s="111">
        <v>19</v>
      </c>
      <c r="C22" s="113" t="s">
        <v>103</v>
      </c>
      <c r="D22" s="178">
        <v>89</v>
      </c>
      <c r="E22" s="178">
        <v>23</v>
      </c>
      <c r="F22" s="178">
        <v>4</v>
      </c>
      <c r="G22" s="178">
        <v>6</v>
      </c>
      <c r="H22" s="178">
        <v>26</v>
      </c>
      <c r="K22" s="65"/>
      <c r="L22" s="65"/>
    </row>
    <row r="23" spans="2:12" s="46" customFormat="1" ht="13.5" customHeight="1">
      <c r="B23" s="111">
        <v>20</v>
      </c>
      <c r="C23" s="113" t="s">
        <v>104</v>
      </c>
      <c r="D23" s="178">
        <v>106</v>
      </c>
      <c r="E23" s="178">
        <v>39</v>
      </c>
      <c r="F23" s="178">
        <v>3</v>
      </c>
      <c r="G23" s="178">
        <v>4</v>
      </c>
      <c r="H23" s="178">
        <v>42</v>
      </c>
      <c r="K23" s="65"/>
      <c r="L23" s="65"/>
    </row>
    <row r="24" spans="2:12" s="46" customFormat="1" ht="13.5" customHeight="1">
      <c r="B24" s="111">
        <v>21</v>
      </c>
      <c r="C24" s="113" t="s">
        <v>105</v>
      </c>
      <c r="D24" s="178">
        <v>52</v>
      </c>
      <c r="E24" s="178">
        <v>13</v>
      </c>
      <c r="F24" s="178">
        <v>2</v>
      </c>
      <c r="G24" s="178">
        <v>3</v>
      </c>
      <c r="H24" s="178">
        <v>17</v>
      </c>
      <c r="K24" s="65"/>
      <c r="L24" s="65"/>
    </row>
    <row r="25" spans="2:12" s="46" customFormat="1" ht="13.5" customHeight="1">
      <c r="B25" s="111">
        <v>22</v>
      </c>
      <c r="C25" s="113" t="s">
        <v>65</v>
      </c>
      <c r="D25" s="178">
        <v>80</v>
      </c>
      <c r="E25" s="178">
        <v>28</v>
      </c>
      <c r="F25" s="178">
        <v>3</v>
      </c>
      <c r="G25" s="178">
        <v>3</v>
      </c>
      <c r="H25" s="178">
        <v>34</v>
      </c>
      <c r="K25" s="65"/>
      <c r="L25" s="65"/>
    </row>
    <row r="26" spans="2:12" s="46" customFormat="1" ht="13.5" customHeight="1">
      <c r="B26" s="111">
        <v>23</v>
      </c>
      <c r="C26" s="113" t="s">
        <v>106</v>
      </c>
      <c r="D26" s="178">
        <v>130</v>
      </c>
      <c r="E26" s="178">
        <v>37</v>
      </c>
      <c r="F26" s="178">
        <v>2</v>
      </c>
      <c r="G26" s="178">
        <v>5</v>
      </c>
      <c r="H26" s="178">
        <v>41</v>
      </c>
      <c r="K26" s="65"/>
      <c r="L26" s="65"/>
    </row>
    <row r="27" spans="2:12" s="46" customFormat="1" ht="13.5" customHeight="1">
      <c r="B27" s="111">
        <v>24</v>
      </c>
      <c r="C27" s="113" t="s">
        <v>107</v>
      </c>
      <c r="D27" s="178">
        <v>98</v>
      </c>
      <c r="E27" s="178">
        <v>38</v>
      </c>
      <c r="F27" s="178">
        <v>6</v>
      </c>
      <c r="G27" s="178">
        <v>6</v>
      </c>
      <c r="H27" s="178">
        <v>42</v>
      </c>
      <c r="K27" s="65"/>
      <c r="L27" s="65"/>
    </row>
    <row r="28" spans="2:12" s="46" customFormat="1" ht="13.5" customHeight="1">
      <c r="B28" s="111">
        <v>25</v>
      </c>
      <c r="C28" s="113" t="s">
        <v>108</v>
      </c>
      <c r="D28" s="178">
        <v>103</v>
      </c>
      <c r="E28" s="178">
        <v>49</v>
      </c>
      <c r="F28" s="178">
        <v>3</v>
      </c>
      <c r="G28" s="178">
        <v>4</v>
      </c>
      <c r="H28" s="178">
        <v>30</v>
      </c>
      <c r="K28" s="65"/>
      <c r="L28" s="65"/>
    </row>
    <row r="29" spans="2:12" s="46" customFormat="1" ht="13.5" customHeight="1">
      <c r="B29" s="111">
        <v>26</v>
      </c>
      <c r="C29" s="113" t="s">
        <v>37</v>
      </c>
      <c r="D29" s="178">
        <v>472</v>
      </c>
      <c r="E29" s="178">
        <v>162</v>
      </c>
      <c r="F29" s="178">
        <v>17</v>
      </c>
      <c r="G29" s="178">
        <v>21</v>
      </c>
      <c r="H29" s="178">
        <v>180</v>
      </c>
      <c r="K29" s="65"/>
      <c r="L29" s="65"/>
    </row>
    <row r="30" spans="2:12" s="46" customFormat="1" ht="13.5" customHeight="1">
      <c r="B30" s="111">
        <v>27</v>
      </c>
      <c r="C30" s="113" t="s">
        <v>38</v>
      </c>
      <c r="D30" s="178">
        <v>100</v>
      </c>
      <c r="E30" s="178">
        <v>41</v>
      </c>
      <c r="F30" s="178">
        <v>4</v>
      </c>
      <c r="G30" s="178">
        <v>4</v>
      </c>
      <c r="H30" s="178">
        <v>37</v>
      </c>
      <c r="K30" s="65"/>
      <c r="L30" s="65"/>
    </row>
    <row r="31" spans="2:12" s="46" customFormat="1" ht="13.5" customHeight="1">
      <c r="B31" s="111">
        <v>28</v>
      </c>
      <c r="C31" s="113" t="s">
        <v>39</v>
      </c>
      <c r="D31" s="178">
        <v>62</v>
      </c>
      <c r="E31" s="178">
        <v>21</v>
      </c>
      <c r="F31" s="178">
        <v>5</v>
      </c>
      <c r="G31" s="178">
        <v>5</v>
      </c>
      <c r="H31" s="178">
        <v>27</v>
      </c>
      <c r="K31" s="65"/>
      <c r="L31" s="65"/>
    </row>
    <row r="32" spans="2:12" s="46" customFormat="1" ht="13.5" customHeight="1">
      <c r="B32" s="111">
        <v>29</v>
      </c>
      <c r="C32" s="113" t="s">
        <v>40</v>
      </c>
      <c r="D32" s="178">
        <v>47</v>
      </c>
      <c r="E32" s="178">
        <v>23</v>
      </c>
      <c r="F32" s="178">
        <v>0</v>
      </c>
      <c r="G32" s="178">
        <v>1</v>
      </c>
      <c r="H32" s="178">
        <v>13</v>
      </c>
      <c r="K32" s="65"/>
      <c r="L32" s="65"/>
    </row>
    <row r="33" spans="2:12" s="46" customFormat="1" ht="13.5" customHeight="1">
      <c r="B33" s="111">
        <v>30</v>
      </c>
      <c r="C33" s="113" t="s">
        <v>41</v>
      </c>
      <c r="D33" s="178">
        <v>84</v>
      </c>
      <c r="E33" s="178">
        <v>20</v>
      </c>
      <c r="F33" s="178">
        <v>3</v>
      </c>
      <c r="G33" s="178">
        <v>3</v>
      </c>
      <c r="H33" s="178">
        <v>39</v>
      </c>
      <c r="K33" s="65"/>
      <c r="L33" s="65"/>
    </row>
    <row r="34" spans="2:12" s="46" customFormat="1" ht="13.5" customHeight="1">
      <c r="B34" s="111">
        <v>31</v>
      </c>
      <c r="C34" s="113" t="s">
        <v>42</v>
      </c>
      <c r="D34" s="178">
        <v>68</v>
      </c>
      <c r="E34" s="178">
        <v>31</v>
      </c>
      <c r="F34" s="178">
        <v>1</v>
      </c>
      <c r="G34" s="178">
        <v>1</v>
      </c>
      <c r="H34" s="178">
        <v>22</v>
      </c>
      <c r="K34" s="65"/>
      <c r="L34" s="65"/>
    </row>
    <row r="35" spans="2:12" s="46" customFormat="1" ht="13.5" customHeight="1">
      <c r="B35" s="111">
        <v>32</v>
      </c>
      <c r="C35" s="113" t="s">
        <v>43</v>
      </c>
      <c r="D35" s="178">
        <v>99</v>
      </c>
      <c r="E35" s="178">
        <v>21</v>
      </c>
      <c r="F35" s="178">
        <v>4</v>
      </c>
      <c r="G35" s="178">
        <v>7</v>
      </c>
      <c r="H35" s="178">
        <v>36</v>
      </c>
      <c r="K35" s="65"/>
      <c r="L35" s="65"/>
    </row>
    <row r="36" spans="2:12" s="46" customFormat="1" ht="13.5" customHeight="1">
      <c r="B36" s="111">
        <v>33</v>
      </c>
      <c r="C36" s="113" t="s">
        <v>44</v>
      </c>
      <c r="D36" s="178">
        <v>12</v>
      </c>
      <c r="E36" s="178">
        <v>5</v>
      </c>
      <c r="F36" s="178">
        <v>0</v>
      </c>
      <c r="G36" s="178">
        <v>0</v>
      </c>
      <c r="H36" s="178">
        <v>6</v>
      </c>
      <c r="K36" s="65"/>
      <c r="L36" s="65"/>
    </row>
    <row r="37" spans="2:12" s="46" customFormat="1" ht="13.5" customHeight="1">
      <c r="B37" s="111">
        <v>34</v>
      </c>
      <c r="C37" s="113" t="s">
        <v>46</v>
      </c>
      <c r="D37" s="178">
        <v>101</v>
      </c>
      <c r="E37" s="178">
        <v>33</v>
      </c>
      <c r="F37" s="178">
        <v>7</v>
      </c>
      <c r="G37" s="178">
        <v>7</v>
      </c>
      <c r="H37" s="178">
        <v>45</v>
      </c>
      <c r="K37" s="65"/>
      <c r="L37" s="65"/>
    </row>
    <row r="38" spans="2:12" s="46" customFormat="1" ht="13.5" customHeight="1">
      <c r="B38" s="111">
        <v>35</v>
      </c>
      <c r="C38" s="113" t="s">
        <v>3</v>
      </c>
      <c r="D38" s="178">
        <v>246</v>
      </c>
      <c r="E38" s="178">
        <v>82</v>
      </c>
      <c r="F38" s="178">
        <v>10</v>
      </c>
      <c r="G38" s="178">
        <v>11</v>
      </c>
      <c r="H38" s="178">
        <v>87</v>
      </c>
      <c r="K38" s="65"/>
      <c r="L38" s="65"/>
    </row>
    <row r="39" spans="2:12" s="46" customFormat="1" ht="13.5" customHeight="1">
      <c r="B39" s="111">
        <v>36</v>
      </c>
      <c r="C39" s="113" t="s">
        <v>4</v>
      </c>
      <c r="D39" s="178">
        <v>63</v>
      </c>
      <c r="E39" s="178">
        <v>23</v>
      </c>
      <c r="F39" s="178">
        <v>2</v>
      </c>
      <c r="G39" s="178">
        <v>2</v>
      </c>
      <c r="H39" s="178">
        <v>17</v>
      </c>
      <c r="K39" s="65"/>
      <c r="L39" s="65"/>
    </row>
    <row r="40" spans="2:12" s="46" customFormat="1" ht="13.5" customHeight="1">
      <c r="B40" s="111">
        <v>37</v>
      </c>
      <c r="C40" s="113" t="s">
        <v>5</v>
      </c>
      <c r="D40" s="178">
        <v>220</v>
      </c>
      <c r="E40" s="178">
        <v>76</v>
      </c>
      <c r="F40" s="178">
        <v>8</v>
      </c>
      <c r="G40" s="178">
        <v>10</v>
      </c>
      <c r="H40" s="178">
        <v>84</v>
      </c>
      <c r="K40" s="65"/>
      <c r="L40" s="65"/>
    </row>
    <row r="41" spans="2:12" s="46" customFormat="1" ht="13.5" customHeight="1">
      <c r="B41" s="111">
        <v>38</v>
      </c>
      <c r="C41" s="113" t="s">
        <v>47</v>
      </c>
      <c r="D41" s="178">
        <v>42</v>
      </c>
      <c r="E41" s="178">
        <v>8</v>
      </c>
      <c r="F41" s="178">
        <v>2</v>
      </c>
      <c r="G41" s="178">
        <v>3</v>
      </c>
      <c r="H41" s="178">
        <v>14</v>
      </c>
      <c r="K41" s="65"/>
      <c r="L41" s="65"/>
    </row>
    <row r="42" spans="2:12" s="46" customFormat="1" ht="13.5" customHeight="1">
      <c r="B42" s="111">
        <v>39</v>
      </c>
      <c r="C42" s="113" t="s">
        <v>10</v>
      </c>
      <c r="D42" s="178">
        <v>181</v>
      </c>
      <c r="E42" s="178">
        <v>53</v>
      </c>
      <c r="F42" s="178">
        <v>11</v>
      </c>
      <c r="G42" s="178">
        <v>11</v>
      </c>
      <c r="H42" s="178">
        <v>76</v>
      </c>
      <c r="K42" s="65"/>
      <c r="L42" s="65"/>
    </row>
    <row r="43" spans="2:12" s="46" customFormat="1" ht="13.5" customHeight="1">
      <c r="B43" s="111">
        <v>40</v>
      </c>
      <c r="C43" s="113" t="s">
        <v>48</v>
      </c>
      <c r="D43" s="178">
        <v>34</v>
      </c>
      <c r="E43" s="178">
        <v>15</v>
      </c>
      <c r="F43" s="178">
        <v>2</v>
      </c>
      <c r="G43" s="178">
        <v>3</v>
      </c>
      <c r="H43" s="178">
        <v>6</v>
      </c>
      <c r="K43" s="65"/>
      <c r="L43" s="65"/>
    </row>
    <row r="44" spans="2:12" s="46" customFormat="1" ht="13.5" customHeight="1">
      <c r="B44" s="111">
        <v>41</v>
      </c>
      <c r="C44" s="113" t="s">
        <v>15</v>
      </c>
      <c r="D44" s="178">
        <v>97</v>
      </c>
      <c r="E44" s="178">
        <v>30</v>
      </c>
      <c r="F44" s="178">
        <v>4</v>
      </c>
      <c r="G44" s="178">
        <v>5</v>
      </c>
      <c r="H44" s="178">
        <v>32</v>
      </c>
      <c r="K44" s="65"/>
      <c r="L44" s="65"/>
    </row>
    <row r="45" spans="2:12" s="46" customFormat="1" ht="13.5" customHeight="1">
      <c r="B45" s="111">
        <v>42</v>
      </c>
      <c r="C45" s="113" t="s">
        <v>16</v>
      </c>
      <c r="D45" s="178">
        <v>173</v>
      </c>
      <c r="E45" s="178">
        <v>63</v>
      </c>
      <c r="F45" s="178">
        <v>15</v>
      </c>
      <c r="G45" s="178">
        <v>17</v>
      </c>
      <c r="H45" s="178">
        <v>92</v>
      </c>
      <c r="K45" s="65"/>
      <c r="L45" s="65"/>
    </row>
    <row r="46" spans="2:12" s="46" customFormat="1" ht="13.5" customHeight="1">
      <c r="B46" s="111">
        <v>43</v>
      </c>
      <c r="C46" s="113" t="s">
        <v>11</v>
      </c>
      <c r="D46" s="178">
        <v>144</v>
      </c>
      <c r="E46" s="178">
        <v>33</v>
      </c>
      <c r="F46" s="178">
        <v>6</v>
      </c>
      <c r="G46" s="178">
        <v>9</v>
      </c>
      <c r="H46" s="178">
        <v>54</v>
      </c>
      <c r="K46" s="65"/>
      <c r="L46" s="65"/>
    </row>
    <row r="47" spans="2:12" s="46" customFormat="1" ht="13.5" customHeight="1">
      <c r="B47" s="111">
        <v>44</v>
      </c>
      <c r="C47" s="113" t="s">
        <v>23</v>
      </c>
      <c r="D47" s="178">
        <v>138</v>
      </c>
      <c r="E47" s="178">
        <v>52</v>
      </c>
      <c r="F47" s="178">
        <v>8</v>
      </c>
      <c r="G47" s="178">
        <v>8</v>
      </c>
      <c r="H47" s="178">
        <v>51</v>
      </c>
      <c r="K47" s="65"/>
      <c r="L47" s="65"/>
    </row>
    <row r="48" spans="2:12" s="46" customFormat="1" ht="13.5" customHeight="1">
      <c r="B48" s="111">
        <v>45</v>
      </c>
      <c r="C48" s="113" t="s">
        <v>49</v>
      </c>
      <c r="D48" s="178">
        <v>58</v>
      </c>
      <c r="E48" s="178">
        <v>20</v>
      </c>
      <c r="F48" s="178">
        <v>4</v>
      </c>
      <c r="G48" s="178">
        <v>6</v>
      </c>
      <c r="H48" s="178">
        <v>18</v>
      </c>
      <c r="K48" s="65"/>
      <c r="L48" s="65"/>
    </row>
    <row r="49" spans="2:12" s="46" customFormat="1" ht="13.5" customHeight="1">
      <c r="B49" s="111">
        <v>46</v>
      </c>
      <c r="C49" s="113" t="s">
        <v>27</v>
      </c>
      <c r="D49" s="178">
        <v>58</v>
      </c>
      <c r="E49" s="178">
        <v>23</v>
      </c>
      <c r="F49" s="178">
        <v>3</v>
      </c>
      <c r="G49" s="178">
        <v>2</v>
      </c>
      <c r="H49" s="178">
        <v>22</v>
      </c>
      <c r="K49" s="65"/>
      <c r="L49" s="65"/>
    </row>
    <row r="50" spans="2:12" s="46" customFormat="1" ht="13.5" customHeight="1">
      <c r="B50" s="111">
        <v>47</v>
      </c>
      <c r="C50" s="113" t="s">
        <v>17</v>
      </c>
      <c r="D50" s="178">
        <v>113</v>
      </c>
      <c r="E50" s="178">
        <v>41</v>
      </c>
      <c r="F50" s="178">
        <v>7</v>
      </c>
      <c r="G50" s="178">
        <v>10</v>
      </c>
      <c r="H50" s="178">
        <v>44</v>
      </c>
      <c r="K50" s="65"/>
      <c r="L50" s="65"/>
    </row>
    <row r="51" spans="2:12" s="46" customFormat="1" ht="13.5" customHeight="1">
      <c r="B51" s="111">
        <v>48</v>
      </c>
      <c r="C51" s="113" t="s">
        <v>28</v>
      </c>
      <c r="D51" s="178">
        <v>54</v>
      </c>
      <c r="E51" s="178">
        <v>22</v>
      </c>
      <c r="F51" s="178">
        <v>3</v>
      </c>
      <c r="G51" s="178">
        <v>7</v>
      </c>
      <c r="H51" s="178">
        <v>26</v>
      </c>
      <c r="K51" s="65"/>
      <c r="L51" s="65"/>
    </row>
    <row r="52" spans="2:12" s="46" customFormat="1" ht="13.5" customHeight="1">
      <c r="B52" s="111">
        <v>49</v>
      </c>
      <c r="C52" s="113" t="s">
        <v>29</v>
      </c>
      <c r="D52" s="178">
        <v>65</v>
      </c>
      <c r="E52" s="178">
        <v>23</v>
      </c>
      <c r="F52" s="178">
        <v>3</v>
      </c>
      <c r="G52" s="178">
        <v>3</v>
      </c>
      <c r="H52" s="178">
        <v>28</v>
      </c>
      <c r="K52" s="65"/>
      <c r="L52" s="65"/>
    </row>
    <row r="53" spans="2:12" s="46" customFormat="1" ht="13.5" customHeight="1">
      <c r="B53" s="111">
        <v>50</v>
      </c>
      <c r="C53" s="113" t="s">
        <v>18</v>
      </c>
      <c r="D53" s="178">
        <v>55</v>
      </c>
      <c r="E53" s="178">
        <v>17</v>
      </c>
      <c r="F53" s="178">
        <v>4</v>
      </c>
      <c r="G53" s="178">
        <v>5</v>
      </c>
      <c r="H53" s="178">
        <v>26</v>
      </c>
      <c r="K53" s="65"/>
      <c r="L53" s="65"/>
    </row>
    <row r="54" spans="2:12" s="46" customFormat="1" ht="13.5" customHeight="1">
      <c r="B54" s="111">
        <v>51</v>
      </c>
      <c r="C54" s="113" t="s">
        <v>50</v>
      </c>
      <c r="D54" s="178">
        <v>73</v>
      </c>
      <c r="E54" s="178">
        <v>34</v>
      </c>
      <c r="F54" s="178">
        <v>3</v>
      </c>
      <c r="G54" s="178">
        <v>5</v>
      </c>
      <c r="H54" s="178">
        <v>25</v>
      </c>
      <c r="K54" s="65"/>
      <c r="L54" s="65"/>
    </row>
    <row r="55" spans="2:12" s="46" customFormat="1" ht="13.5" customHeight="1">
      <c r="B55" s="111">
        <v>52</v>
      </c>
      <c r="C55" s="113" t="s">
        <v>6</v>
      </c>
      <c r="D55" s="178">
        <v>83</v>
      </c>
      <c r="E55" s="178">
        <v>34</v>
      </c>
      <c r="F55" s="178">
        <v>3</v>
      </c>
      <c r="G55" s="178">
        <v>3</v>
      </c>
      <c r="H55" s="178">
        <v>25</v>
      </c>
      <c r="K55" s="65"/>
      <c r="L55" s="65"/>
    </row>
    <row r="56" spans="2:12" s="46" customFormat="1" ht="13.5" customHeight="1">
      <c r="B56" s="111">
        <v>53</v>
      </c>
      <c r="C56" s="113" t="s">
        <v>24</v>
      </c>
      <c r="D56" s="178">
        <v>29</v>
      </c>
      <c r="E56" s="178">
        <v>14</v>
      </c>
      <c r="F56" s="178">
        <v>1</v>
      </c>
      <c r="G56" s="178">
        <v>2</v>
      </c>
      <c r="H56" s="178">
        <v>8</v>
      </c>
      <c r="K56" s="65"/>
      <c r="L56" s="65"/>
    </row>
    <row r="57" spans="2:12" s="46" customFormat="1" ht="13.5" customHeight="1">
      <c r="B57" s="111">
        <v>54</v>
      </c>
      <c r="C57" s="113" t="s">
        <v>30</v>
      </c>
      <c r="D57" s="178">
        <v>52</v>
      </c>
      <c r="E57" s="178">
        <v>21</v>
      </c>
      <c r="F57" s="178">
        <v>4</v>
      </c>
      <c r="G57" s="178">
        <v>5</v>
      </c>
      <c r="H57" s="178">
        <v>22</v>
      </c>
      <c r="K57" s="65"/>
      <c r="L57" s="65"/>
    </row>
    <row r="58" spans="2:12" s="46" customFormat="1" ht="13.5" customHeight="1">
      <c r="B58" s="111">
        <v>55</v>
      </c>
      <c r="C58" s="113" t="s">
        <v>19</v>
      </c>
      <c r="D58" s="178">
        <v>71</v>
      </c>
      <c r="E58" s="178">
        <v>26</v>
      </c>
      <c r="F58" s="178">
        <v>3</v>
      </c>
      <c r="G58" s="178">
        <v>2</v>
      </c>
      <c r="H58" s="178">
        <v>28</v>
      </c>
      <c r="K58" s="65"/>
      <c r="L58" s="65"/>
    </row>
    <row r="59" spans="2:12" s="46" customFormat="1" ht="13.5" customHeight="1">
      <c r="B59" s="111">
        <v>56</v>
      </c>
      <c r="C59" s="113" t="s">
        <v>12</v>
      </c>
      <c r="D59" s="178">
        <v>32</v>
      </c>
      <c r="E59" s="178">
        <v>15</v>
      </c>
      <c r="F59" s="178">
        <v>1</v>
      </c>
      <c r="G59" s="178">
        <v>2</v>
      </c>
      <c r="H59" s="178">
        <v>18</v>
      </c>
      <c r="K59" s="65"/>
      <c r="L59" s="65"/>
    </row>
    <row r="60" spans="2:12" s="46" customFormat="1" ht="13.5" customHeight="1">
      <c r="B60" s="111">
        <v>57</v>
      </c>
      <c r="C60" s="113" t="s">
        <v>51</v>
      </c>
      <c r="D60" s="178">
        <v>36</v>
      </c>
      <c r="E60" s="178">
        <v>14</v>
      </c>
      <c r="F60" s="178">
        <v>1</v>
      </c>
      <c r="G60" s="178">
        <v>3</v>
      </c>
      <c r="H60" s="178">
        <v>12</v>
      </c>
      <c r="K60" s="65"/>
      <c r="L60" s="65"/>
    </row>
    <row r="61" spans="2:12" s="46" customFormat="1" ht="13.5" customHeight="1">
      <c r="B61" s="111">
        <v>58</v>
      </c>
      <c r="C61" s="113" t="s">
        <v>31</v>
      </c>
      <c r="D61" s="178">
        <v>49</v>
      </c>
      <c r="E61" s="178">
        <v>10</v>
      </c>
      <c r="F61" s="178">
        <v>3</v>
      </c>
      <c r="G61" s="178">
        <v>3</v>
      </c>
      <c r="H61" s="178">
        <v>17</v>
      </c>
      <c r="K61" s="65"/>
      <c r="L61" s="65"/>
    </row>
    <row r="62" spans="2:12" s="46" customFormat="1" ht="13.5" customHeight="1">
      <c r="B62" s="111">
        <v>59</v>
      </c>
      <c r="C62" s="113" t="s">
        <v>25</v>
      </c>
      <c r="D62" s="178">
        <v>271</v>
      </c>
      <c r="E62" s="178">
        <v>107</v>
      </c>
      <c r="F62" s="178">
        <v>9</v>
      </c>
      <c r="G62" s="178">
        <v>12</v>
      </c>
      <c r="H62" s="178">
        <v>87</v>
      </c>
      <c r="K62" s="65"/>
      <c r="L62" s="65"/>
    </row>
    <row r="63" spans="2:12" s="46" customFormat="1" ht="13.5" customHeight="1">
      <c r="B63" s="111">
        <v>60</v>
      </c>
      <c r="C63" s="113" t="s">
        <v>52</v>
      </c>
      <c r="D63" s="178">
        <v>29</v>
      </c>
      <c r="E63" s="178">
        <v>6</v>
      </c>
      <c r="F63" s="178">
        <v>2</v>
      </c>
      <c r="G63" s="178">
        <v>3</v>
      </c>
      <c r="H63" s="178">
        <v>5</v>
      </c>
      <c r="K63" s="65"/>
      <c r="L63" s="65"/>
    </row>
    <row r="64" spans="2:12" s="46" customFormat="1" ht="13.5" customHeight="1">
      <c r="B64" s="111">
        <v>61</v>
      </c>
      <c r="C64" s="113" t="s">
        <v>20</v>
      </c>
      <c r="D64" s="178">
        <v>19</v>
      </c>
      <c r="E64" s="178">
        <v>8</v>
      </c>
      <c r="F64" s="178">
        <v>1</v>
      </c>
      <c r="G64" s="178">
        <v>1</v>
      </c>
      <c r="H64" s="178">
        <v>13</v>
      </c>
      <c r="K64" s="65"/>
      <c r="L64" s="65"/>
    </row>
    <row r="65" spans="2:12" s="46" customFormat="1" ht="13.5" customHeight="1">
      <c r="B65" s="111">
        <v>62</v>
      </c>
      <c r="C65" s="113" t="s">
        <v>21</v>
      </c>
      <c r="D65" s="178">
        <v>35</v>
      </c>
      <c r="E65" s="178">
        <v>8</v>
      </c>
      <c r="F65" s="178">
        <v>1</v>
      </c>
      <c r="G65" s="178">
        <v>2</v>
      </c>
      <c r="H65" s="178">
        <v>17</v>
      </c>
      <c r="K65" s="65"/>
      <c r="L65" s="65"/>
    </row>
    <row r="66" spans="2:12" s="46" customFormat="1" ht="13.5" customHeight="1">
      <c r="B66" s="111">
        <v>63</v>
      </c>
      <c r="C66" s="113" t="s">
        <v>32</v>
      </c>
      <c r="D66" s="178">
        <v>35</v>
      </c>
      <c r="E66" s="178">
        <v>19</v>
      </c>
      <c r="F66" s="178">
        <v>3</v>
      </c>
      <c r="G66" s="178">
        <v>5</v>
      </c>
      <c r="H66" s="178">
        <v>12</v>
      </c>
      <c r="K66" s="65"/>
      <c r="L66" s="65"/>
    </row>
    <row r="67" spans="2:12" s="46" customFormat="1" ht="13.5" customHeight="1">
      <c r="B67" s="111">
        <v>64</v>
      </c>
      <c r="C67" s="113" t="s">
        <v>53</v>
      </c>
      <c r="D67" s="178">
        <v>29</v>
      </c>
      <c r="E67" s="178">
        <v>7</v>
      </c>
      <c r="F67" s="178">
        <v>2</v>
      </c>
      <c r="G67" s="178">
        <v>3</v>
      </c>
      <c r="H67" s="178">
        <v>11</v>
      </c>
      <c r="K67" s="65"/>
      <c r="L67" s="65"/>
    </row>
    <row r="68" spans="2:12" s="46" customFormat="1" ht="13.5" customHeight="1">
      <c r="B68" s="111">
        <v>65</v>
      </c>
      <c r="C68" s="113" t="s">
        <v>13</v>
      </c>
      <c r="D68" s="178">
        <v>18</v>
      </c>
      <c r="E68" s="178">
        <v>2</v>
      </c>
      <c r="F68" s="178">
        <v>1</v>
      </c>
      <c r="G68" s="178">
        <v>1</v>
      </c>
      <c r="H68" s="178">
        <v>6</v>
      </c>
      <c r="K68" s="65"/>
      <c r="L68" s="65"/>
    </row>
    <row r="69" spans="2:12" s="46" customFormat="1" ht="13.5" customHeight="1">
      <c r="B69" s="111">
        <v>66</v>
      </c>
      <c r="C69" s="113" t="s">
        <v>7</v>
      </c>
      <c r="D69" s="178">
        <v>0</v>
      </c>
      <c r="E69" s="178">
        <v>0</v>
      </c>
      <c r="F69" s="178">
        <v>0</v>
      </c>
      <c r="G69" s="178">
        <v>0</v>
      </c>
      <c r="H69" s="178">
        <v>0</v>
      </c>
      <c r="K69" s="65"/>
      <c r="L69" s="65"/>
    </row>
    <row r="70" spans="2:12" s="46" customFormat="1" ht="13.5" customHeight="1">
      <c r="B70" s="111">
        <v>67</v>
      </c>
      <c r="C70" s="113" t="s">
        <v>8</v>
      </c>
      <c r="D70" s="178">
        <v>4</v>
      </c>
      <c r="E70" s="178">
        <v>1</v>
      </c>
      <c r="F70" s="178">
        <v>0</v>
      </c>
      <c r="G70" s="178">
        <v>0</v>
      </c>
      <c r="H70" s="178">
        <v>1</v>
      </c>
      <c r="K70" s="65"/>
      <c r="L70" s="65"/>
    </row>
    <row r="71" spans="2:12" s="46" customFormat="1" ht="13.5" customHeight="1">
      <c r="B71" s="111">
        <v>68</v>
      </c>
      <c r="C71" s="113" t="s">
        <v>54</v>
      </c>
      <c r="D71" s="178">
        <v>9</v>
      </c>
      <c r="E71" s="178">
        <v>2</v>
      </c>
      <c r="F71" s="178">
        <v>2</v>
      </c>
      <c r="G71" s="178">
        <v>2</v>
      </c>
      <c r="H71" s="178">
        <v>3</v>
      </c>
      <c r="K71" s="65"/>
      <c r="L71" s="65"/>
    </row>
    <row r="72" spans="2:12" s="46" customFormat="1" ht="13.5" customHeight="1">
      <c r="B72" s="111">
        <v>69</v>
      </c>
      <c r="C72" s="113" t="s">
        <v>55</v>
      </c>
      <c r="D72" s="178">
        <v>16</v>
      </c>
      <c r="E72" s="178">
        <v>8</v>
      </c>
      <c r="F72" s="178">
        <v>1</v>
      </c>
      <c r="G72" s="178">
        <v>0</v>
      </c>
      <c r="H72" s="178">
        <v>13</v>
      </c>
      <c r="K72" s="65"/>
      <c r="L72" s="65"/>
    </row>
    <row r="73" spans="2:12" s="46" customFormat="1" ht="13.5" customHeight="1">
      <c r="B73" s="111">
        <v>70</v>
      </c>
      <c r="C73" s="113" t="s">
        <v>56</v>
      </c>
      <c r="D73" s="178">
        <v>5</v>
      </c>
      <c r="E73" s="178">
        <v>3</v>
      </c>
      <c r="F73" s="178">
        <v>0</v>
      </c>
      <c r="G73" s="178">
        <v>0</v>
      </c>
      <c r="H73" s="178">
        <v>1</v>
      </c>
      <c r="K73" s="65"/>
      <c r="L73" s="65"/>
    </row>
    <row r="74" spans="2:12" s="46" customFormat="1" ht="13.5" customHeight="1">
      <c r="B74" s="111">
        <v>71</v>
      </c>
      <c r="C74" s="113" t="s">
        <v>57</v>
      </c>
      <c r="D74" s="178">
        <v>9</v>
      </c>
      <c r="E74" s="178">
        <v>1</v>
      </c>
      <c r="F74" s="178">
        <v>0</v>
      </c>
      <c r="G74" s="178">
        <v>0</v>
      </c>
      <c r="H74" s="178">
        <v>1</v>
      </c>
      <c r="K74" s="65"/>
      <c r="L74" s="65"/>
    </row>
    <row r="75" spans="2:12" s="46" customFormat="1" ht="13.5" customHeight="1">
      <c r="B75" s="111">
        <v>72</v>
      </c>
      <c r="C75" s="113" t="s">
        <v>33</v>
      </c>
      <c r="D75" s="178">
        <v>3</v>
      </c>
      <c r="E75" s="178">
        <v>3</v>
      </c>
      <c r="F75" s="178">
        <v>0</v>
      </c>
      <c r="G75" s="178">
        <v>0</v>
      </c>
      <c r="H75" s="178">
        <v>2</v>
      </c>
      <c r="K75" s="65"/>
      <c r="L75" s="65"/>
    </row>
    <row r="76" spans="2:12" s="46" customFormat="1" ht="13.5" customHeight="1">
      <c r="B76" s="111">
        <v>73</v>
      </c>
      <c r="C76" s="113" t="s">
        <v>34</v>
      </c>
      <c r="D76" s="178">
        <v>5</v>
      </c>
      <c r="E76" s="178">
        <v>1</v>
      </c>
      <c r="F76" s="178">
        <v>0</v>
      </c>
      <c r="G76" s="178">
        <v>0</v>
      </c>
      <c r="H76" s="178">
        <v>1</v>
      </c>
      <c r="K76" s="65"/>
      <c r="L76" s="65"/>
    </row>
    <row r="77" spans="2:12" s="46" customFormat="1" ht="13.5" customHeight="1">
      <c r="B77" s="111">
        <v>74</v>
      </c>
      <c r="C77" s="113" t="s">
        <v>35</v>
      </c>
      <c r="D77" s="178">
        <v>4</v>
      </c>
      <c r="E77" s="178">
        <v>0</v>
      </c>
      <c r="F77" s="178">
        <v>0</v>
      </c>
      <c r="G77" s="178">
        <v>0</v>
      </c>
      <c r="H77" s="178">
        <v>0</v>
      </c>
      <c r="K77" s="65"/>
      <c r="L77" s="65"/>
    </row>
    <row r="78" spans="2:12" s="46" customFormat="1" ht="13.5" customHeight="1" thickBot="1">
      <c r="B78" s="111">
        <v>75</v>
      </c>
      <c r="C78" s="113" t="s">
        <v>117</v>
      </c>
      <c r="D78" s="178">
        <v>36</v>
      </c>
      <c r="E78" s="178">
        <v>4</v>
      </c>
      <c r="F78" s="178">
        <v>19</v>
      </c>
      <c r="G78" s="178">
        <v>18</v>
      </c>
      <c r="H78" s="178">
        <v>4</v>
      </c>
      <c r="K78" s="65"/>
      <c r="L78" s="65"/>
    </row>
    <row r="79" spans="2:12" s="46" customFormat="1" ht="13.5" customHeight="1" thickTop="1">
      <c r="B79" s="250" t="s">
        <v>1</v>
      </c>
      <c r="C79" s="251"/>
      <c r="D79" s="162">
        <f>地区別_医療機関数!D13</f>
        <v>5200</v>
      </c>
      <c r="E79" s="162">
        <f>地区別_医療機関数!E13</f>
        <v>1758</v>
      </c>
      <c r="F79" s="162">
        <f>地区別_医療機関数!F13</f>
        <v>251</v>
      </c>
      <c r="G79" s="162">
        <f>地区別_医療機関数!G13</f>
        <v>299</v>
      </c>
      <c r="H79" s="162">
        <f>地区別_医療機関数!H13</f>
        <v>1923</v>
      </c>
      <c r="K79" s="65"/>
      <c r="L79" s="65"/>
    </row>
    <row r="80" spans="2:12" s="46" customFormat="1" ht="13.5" customHeight="1">
      <c r="B80" s="112" t="s">
        <v>207</v>
      </c>
      <c r="K80" s="65"/>
      <c r="L80" s="65"/>
    </row>
    <row r="81" spans="2:12" s="46" customFormat="1" ht="13.5" customHeight="1">
      <c r="B81" s="214" t="s">
        <v>169</v>
      </c>
      <c r="K81" s="65"/>
      <c r="L81" s="65"/>
    </row>
    <row r="82" spans="2:12" s="46" customFormat="1" ht="13.5" customHeight="1">
      <c r="B82" s="116" t="s">
        <v>170</v>
      </c>
      <c r="K82" s="65"/>
      <c r="L82" s="65"/>
    </row>
    <row r="85" spans="2:12">
      <c r="D85" s="210"/>
    </row>
    <row r="89" spans="2:12">
      <c r="D89" s="25"/>
      <c r="E89" s="25"/>
      <c r="F89" s="25"/>
      <c r="G89" s="25"/>
      <c r="H89" s="25"/>
    </row>
  </sheetData>
  <mergeCells count="1">
    <mergeCell ref="B79:C79"/>
  </mergeCells>
  <phoneticPr fontId="3"/>
  <pageMargins left="0.47244094488188981" right="0.23622047244094491" top="0.43307086614173229" bottom="0.31496062992125984" header="0.31496062992125984" footer="0.19685039370078741"/>
  <pageSetup paperSize="9" scale="74" fitToHeight="0" orientation="portrait" r:id="rId1"/>
  <headerFooter>
    <oddHeader>&amp;R&amp;"ＭＳ 明朝,標準"&amp;12 2-17.在宅医療に係る分析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CH27"/>
  <sheetViews>
    <sheetView showGridLines="0" zoomScaleNormal="100" zoomScaleSheetLayoutView="100" workbookViewId="0"/>
  </sheetViews>
  <sheetFormatPr defaultColWidth="9" defaultRowHeight="13.5"/>
  <cols>
    <col min="1" max="1" width="4.625" style="7" customWidth="1"/>
    <col min="2" max="2" width="3.625" style="7" customWidth="1"/>
    <col min="3" max="3" width="17.625" style="7" customWidth="1"/>
    <col min="4" max="4" width="9.625" style="7" customWidth="1"/>
    <col min="5" max="12" width="9" style="7" customWidth="1"/>
    <col min="13" max="13" width="9.625" style="7" customWidth="1"/>
    <col min="14" max="21" width="9" style="7" customWidth="1"/>
    <col min="22" max="22" width="9.625" style="7" customWidth="1"/>
    <col min="23" max="30" width="9" style="7" customWidth="1"/>
    <col min="31" max="31" width="9.625" style="7" customWidth="1"/>
    <col min="32" max="39" width="9" style="7" customWidth="1"/>
    <col min="40" max="40" width="9.625" style="7" customWidth="1"/>
    <col min="41" max="48" width="9" style="7" customWidth="1"/>
    <col min="49" max="49" width="9.625" style="7" customWidth="1"/>
    <col min="50" max="57" width="9" style="7" customWidth="1"/>
    <col min="58" max="58" width="9.625" style="7" customWidth="1"/>
    <col min="59" max="66" width="9" style="7" customWidth="1"/>
    <col min="67" max="67" width="9.625" style="7" customWidth="1"/>
    <col min="68" max="75" width="9" style="7" customWidth="1"/>
    <col min="76" max="76" width="9" style="18"/>
    <col min="77" max="77" width="13.25" style="46" customWidth="1"/>
    <col min="78" max="78" width="9.125" style="46" bestFit="1" customWidth="1"/>
    <col min="79" max="79" width="9.125" style="46" customWidth="1"/>
    <col min="80" max="80" width="13.125" style="46" customWidth="1"/>
    <col min="81" max="82" width="9.375" style="46" customWidth="1"/>
    <col min="83" max="83" width="9.125" style="46" customWidth="1"/>
    <col min="84" max="16384" width="9" style="7"/>
  </cols>
  <sheetData>
    <row r="1" spans="2:86" s="11" customFormat="1" ht="16.5" customHeight="1">
      <c r="B1" s="10" t="s">
        <v>175</v>
      </c>
      <c r="BX1" s="46"/>
      <c r="BY1" s="46"/>
      <c r="BZ1" s="46"/>
      <c r="CA1" s="46"/>
      <c r="CB1" s="46"/>
      <c r="CC1" s="46"/>
      <c r="CD1" s="46"/>
      <c r="CE1" s="46"/>
    </row>
    <row r="2" spans="2:86" s="11" customFormat="1" ht="16.5" customHeight="1">
      <c r="B2" s="173" t="s">
        <v>221</v>
      </c>
      <c r="BX2" s="46"/>
      <c r="BY2" s="46"/>
      <c r="BZ2" s="46"/>
      <c r="CA2" s="46"/>
      <c r="CB2" s="46"/>
      <c r="CC2" s="46"/>
      <c r="CD2" s="46"/>
      <c r="CE2" s="46"/>
    </row>
    <row r="3" spans="2:86" ht="16.5" customHeight="1">
      <c r="B3" s="262"/>
      <c r="C3" s="265" t="s">
        <v>74</v>
      </c>
      <c r="D3" s="259" t="s">
        <v>66</v>
      </c>
      <c r="E3" s="260"/>
      <c r="F3" s="260"/>
      <c r="G3" s="260"/>
      <c r="H3" s="260"/>
      <c r="I3" s="260"/>
      <c r="J3" s="260"/>
      <c r="K3" s="260"/>
      <c r="L3" s="257"/>
      <c r="M3" s="259" t="s">
        <v>67</v>
      </c>
      <c r="N3" s="260"/>
      <c r="O3" s="260"/>
      <c r="P3" s="260"/>
      <c r="Q3" s="260"/>
      <c r="R3" s="260"/>
      <c r="S3" s="260"/>
      <c r="T3" s="260"/>
      <c r="U3" s="257"/>
      <c r="V3" s="259" t="s">
        <v>68</v>
      </c>
      <c r="W3" s="260"/>
      <c r="X3" s="260"/>
      <c r="Y3" s="260"/>
      <c r="Z3" s="260"/>
      <c r="AA3" s="260"/>
      <c r="AB3" s="260"/>
      <c r="AC3" s="260"/>
      <c r="AD3" s="257"/>
      <c r="AE3" s="259" t="s">
        <v>69</v>
      </c>
      <c r="AF3" s="260"/>
      <c r="AG3" s="260"/>
      <c r="AH3" s="260"/>
      <c r="AI3" s="260"/>
      <c r="AJ3" s="260"/>
      <c r="AK3" s="260"/>
      <c r="AL3" s="260"/>
      <c r="AM3" s="257"/>
      <c r="AN3" s="256" t="s">
        <v>70</v>
      </c>
      <c r="AO3" s="260"/>
      <c r="AP3" s="260"/>
      <c r="AQ3" s="260"/>
      <c r="AR3" s="260"/>
      <c r="AS3" s="260"/>
      <c r="AT3" s="260"/>
      <c r="AU3" s="260"/>
      <c r="AV3" s="257"/>
      <c r="AW3" s="259" t="s">
        <v>71</v>
      </c>
      <c r="AX3" s="260"/>
      <c r="AY3" s="260"/>
      <c r="AZ3" s="260"/>
      <c r="BA3" s="260"/>
      <c r="BB3" s="260"/>
      <c r="BC3" s="260"/>
      <c r="BD3" s="260"/>
      <c r="BE3" s="257"/>
      <c r="BF3" s="259" t="s">
        <v>72</v>
      </c>
      <c r="BG3" s="260"/>
      <c r="BH3" s="260"/>
      <c r="BI3" s="260"/>
      <c r="BJ3" s="260"/>
      <c r="BK3" s="260"/>
      <c r="BL3" s="260"/>
      <c r="BM3" s="260"/>
      <c r="BN3" s="257"/>
      <c r="BO3" s="258" t="s">
        <v>73</v>
      </c>
      <c r="BP3" s="258"/>
      <c r="BQ3" s="258"/>
      <c r="BR3" s="258"/>
      <c r="BS3" s="258"/>
      <c r="BT3" s="258"/>
      <c r="BU3" s="258"/>
      <c r="BV3" s="258"/>
      <c r="BW3" s="258"/>
    </row>
    <row r="4" spans="2:86" ht="38.1" customHeight="1">
      <c r="B4" s="263"/>
      <c r="C4" s="266"/>
      <c r="D4" s="236" t="s">
        <v>84</v>
      </c>
      <c r="E4" s="252" t="s">
        <v>88</v>
      </c>
      <c r="F4" s="253"/>
      <c r="G4" s="254" t="s">
        <v>135</v>
      </c>
      <c r="H4" s="255"/>
      <c r="I4" s="252" t="s">
        <v>89</v>
      </c>
      <c r="J4" s="253"/>
      <c r="K4" s="231" t="s">
        <v>137</v>
      </c>
      <c r="L4" s="232"/>
      <c r="M4" s="236" t="s">
        <v>84</v>
      </c>
      <c r="N4" s="252" t="s">
        <v>88</v>
      </c>
      <c r="O4" s="253"/>
      <c r="P4" s="254" t="s">
        <v>135</v>
      </c>
      <c r="Q4" s="255"/>
      <c r="R4" s="252" t="s">
        <v>89</v>
      </c>
      <c r="S4" s="253"/>
      <c r="T4" s="231" t="s">
        <v>137</v>
      </c>
      <c r="U4" s="232"/>
      <c r="V4" s="236" t="s">
        <v>84</v>
      </c>
      <c r="W4" s="252" t="s">
        <v>88</v>
      </c>
      <c r="X4" s="253"/>
      <c r="Y4" s="254" t="s">
        <v>135</v>
      </c>
      <c r="Z4" s="255"/>
      <c r="AA4" s="252" t="s">
        <v>89</v>
      </c>
      <c r="AB4" s="253"/>
      <c r="AC4" s="231" t="s">
        <v>137</v>
      </c>
      <c r="AD4" s="232"/>
      <c r="AE4" s="236" t="s">
        <v>84</v>
      </c>
      <c r="AF4" s="252" t="s">
        <v>88</v>
      </c>
      <c r="AG4" s="253"/>
      <c r="AH4" s="254" t="s">
        <v>135</v>
      </c>
      <c r="AI4" s="255"/>
      <c r="AJ4" s="252" t="s">
        <v>89</v>
      </c>
      <c r="AK4" s="253"/>
      <c r="AL4" s="231" t="s">
        <v>137</v>
      </c>
      <c r="AM4" s="232"/>
      <c r="AN4" s="236" t="s">
        <v>84</v>
      </c>
      <c r="AO4" s="256" t="s">
        <v>88</v>
      </c>
      <c r="AP4" s="257"/>
      <c r="AQ4" s="254" t="s">
        <v>135</v>
      </c>
      <c r="AR4" s="255"/>
      <c r="AS4" s="256" t="s">
        <v>89</v>
      </c>
      <c r="AT4" s="257"/>
      <c r="AU4" s="241" t="s">
        <v>137</v>
      </c>
      <c r="AV4" s="240"/>
      <c r="AW4" s="236" t="s">
        <v>84</v>
      </c>
      <c r="AX4" s="252" t="s">
        <v>88</v>
      </c>
      <c r="AY4" s="253"/>
      <c r="AZ4" s="254" t="s">
        <v>135</v>
      </c>
      <c r="BA4" s="255"/>
      <c r="BB4" s="252" t="s">
        <v>89</v>
      </c>
      <c r="BC4" s="253"/>
      <c r="BD4" s="231" t="s">
        <v>137</v>
      </c>
      <c r="BE4" s="232"/>
      <c r="BF4" s="236" t="s">
        <v>84</v>
      </c>
      <c r="BG4" s="252" t="s">
        <v>88</v>
      </c>
      <c r="BH4" s="253"/>
      <c r="BI4" s="254" t="s">
        <v>135</v>
      </c>
      <c r="BJ4" s="255"/>
      <c r="BK4" s="252" t="s">
        <v>89</v>
      </c>
      <c r="BL4" s="253"/>
      <c r="BM4" s="231" t="s">
        <v>137</v>
      </c>
      <c r="BN4" s="232"/>
      <c r="BO4" s="236" t="s">
        <v>84</v>
      </c>
      <c r="BP4" s="252" t="s">
        <v>88</v>
      </c>
      <c r="BQ4" s="253"/>
      <c r="BR4" s="254" t="s">
        <v>135</v>
      </c>
      <c r="BS4" s="255"/>
      <c r="BT4" s="252" t="s">
        <v>89</v>
      </c>
      <c r="BU4" s="253"/>
      <c r="BV4" s="231" t="s">
        <v>137</v>
      </c>
      <c r="BW4" s="232"/>
      <c r="BY4" s="18" t="s">
        <v>114</v>
      </c>
    </row>
    <row r="5" spans="2:86" ht="13.5" customHeight="1">
      <c r="B5" s="263"/>
      <c r="C5" s="266"/>
      <c r="D5" s="237"/>
      <c r="E5" s="20"/>
      <c r="F5" s="21"/>
      <c r="G5" s="20"/>
      <c r="H5" s="21"/>
      <c r="I5" s="20"/>
      <c r="J5" s="21"/>
      <c r="K5" s="20"/>
      <c r="L5" s="21"/>
      <c r="M5" s="237"/>
      <c r="N5" s="20"/>
      <c r="O5" s="21"/>
      <c r="P5" s="20"/>
      <c r="Q5" s="21"/>
      <c r="R5" s="20"/>
      <c r="S5" s="21"/>
      <c r="T5" s="20"/>
      <c r="U5" s="21"/>
      <c r="V5" s="237"/>
      <c r="W5" s="20"/>
      <c r="X5" s="21"/>
      <c r="Y5" s="20"/>
      <c r="Z5" s="21"/>
      <c r="AA5" s="20"/>
      <c r="AB5" s="21"/>
      <c r="AC5" s="20"/>
      <c r="AD5" s="21"/>
      <c r="AE5" s="237"/>
      <c r="AF5" s="20"/>
      <c r="AG5" s="21"/>
      <c r="AH5" s="20"/>
      <c r="AI5" s="21"/>
      <c r="AJ5" s="20"/>
      <c r="AK5" s="21"/>
      <c r="AL5" s="20"/>
      <c r="AM5" s="21"/>
      <c r="AN5" s="237"/>
      <c r="AO5" s="50"/>
      <c r="AP5" s="51"/>
      <c r="AQ5" s="50"/>
      <c r="AR5" s="51"/>
      <c r="AS5" s="50"/>
      <c r="AT5" s="51"/>
      <c r="AU5" s="50"/>
      <c r="AV5" s="51"/>
      <c r="AW5" s="237"/>
      <c r="AX5" s="20"/>
      <c r="AY5" s="21"/>
      <c r="AZ5" s="20"/>
      <c r="BA5" s="21"/>
      <c r="BB5" s="20"/>
      <c r="BC5" s="21"/>
      <c r="BD5" s="20"/>
      <c r="BE5" s="21"/>
      <c r="BF5" s="237"/>
      <c r="BG5" s="20"/>
      <c r="BH5" s="21"/>
      <c r="BI5" s="20"/>
      <c r="BJ5" s="21"/>
      <c r="BK5" s="20"/>
      <c r="BL5" s="21"/>
      <c r="BM5" s="20"/>
      <c r="BN5" s="21"/>
      <c r="BO5" s="237"/>
      <c r="BP5" s="20"/>
      <c r="BQ5" s="21"/>
      <c r="BR5" s="20"/>
      <c r="BS5" s="21"/>
      <c r="BT5" s="20"/>
      <c r="BU5" s="21"/>
      <c r="BV5" s="20"/>
      <c r="BW5" s="21"/>
      <c r="BY5" s="243" t="s">
        <v>143</v>
      </c>
      <c r="BZ5" s="244"/>
      <c r="CA5" s="245"/>
      <c r="CB5" s="249" t="s">
        <v>138</v>
      </c>
      <c r="CC5" s="249"/>
      <c r="CD5" s="249"/>
      <c r="CE5" s="38"/>
      <c r="CF5" s="249" t="s">
        <v>143</v>
      </c>
      <c r="CG5" s="249" t="s">
        <v>138</v>
      </c>
      <c r="CH5" s="261"/>
    </row>
    <row r="6" spans="2:86" ht="27" customHeight="1">
      <c r="B6" s="264"/>
      <c r="C6" s="267"/>
      <c r="D6" s="238"/>
      <c r="E6" s="22" t="s">
        <v>142</v>
      </c>
      <c r="F6" s="42" t="s">
        <v>115</v>
      </c>
      <c r="G6" s="22" t="s">
        <v>142</v>
      </c>
      <c r="H6" s="42" t="s">
        <v>115</v>
      </c>
      <c r="I6" s="22" t="s">
        <v>142</v>
      </c>
      <c r="J6" s="42" t="s">
        <v>115</v>
      </c>
      <c r="K6" s="22" t="s">
        <v>142</v>
      </c>
      <c r="L6" s="42" t="s">
        <v>115</v>
      </c>
      <c r="M6" s="238"/>
      <c r="N6" s="22" t="s">
        <v>142</v>
      </c>
      <c r="O6" s="42" t="s">
        <v>115</v>
      </c>
      <c r="P6" s="22" t="s">
        <v>142</v>
      </c>
      <c r="Q6" s="42" t="s">
        <v>115</v>
      </c>
      <c r="R6" s="22" t="s">
        <v>142</v>
      </c>
      <c r="S6" s="42" t="s">
        <v>115</v>
      </c>
      <c r="T6" s="22" t="s">
        <v>142</v>
      </c>
      <c r="U6" s="42" t="s">
        <v>115</v>
      </c>
      <c r="V6" s="238"/>
      <c r="W6" s="22" t="s">
        <v>142</v>
      </c>
      <c r="X6" s="42" t="s">
        <v>115</v>
      </c>
      <c r="Y6" s="22" t="s">
        <v>142</v>
      </c>
      <c r="Z6" s="42" t="s">
        <v>115</v>
      </c>
      <c r="AA6" s="22" t="s">
        <v>142</v>
      </c>
      <c r="AB6" s="42" t="s">
        <v>115</v>
      </c>
      <c r="AC6" s="22" t="s">
        <v>142</v>
      </c>
      <c r="AD6" s="42" t="s">
        <v>115</v>
      </c>
      <c r="AE6" s="238"/>
      <c r="AF6" s="22" t="s">
        <v>142</v>
      </c>
      <c r="AG6" s="42" t="s">
        <v>115</v>
      </c>
      <c r="AH6" s="22" t="s">
        <v>142</v>
      </c>
      <c r="AI6" s="42" t="s">
        <v>115</v>
      </c>
      <c r="AJ6" s="22" t="s">
        <v>142</v>
      </c>
      <c r="AK6" s="42" t="s">
        <v>115</v>
      </c>
      <c r="AL6" s="22" t="s">
        <v>142</v>
      </c>
      <c r="AM6" s="42" t="s">
        <v>115</v>
      </c>
      <c r="AN6" s="238"/>
      <c r="AO6" s="53" t="s">
        <v>142</v>
      </c>
      <c r="AP6" s="54" t="s">
        <v>115</v>
      </c>
      <c r="AQ6" s="53" t="s">
        <v>142</v>
      </c>
      <c r="AR6" s="54" t="s">
        <v>115</v>
      </c>
      <c r="AS6" s="53" t="s">
        <v>142</v>
      </c>
      <c r="AT6" s="54" t="s">
        <v>115</v>
      </c>
      <c r="AU6" s="53" t="s">
        <v>142</v>
      </c>
      <c r="AV6" s="54" t="s">
        <v>115</v>
      </c>
      <c r="AW6" s="238"/>
      <c r="AX6" s="22" t="s">
        <v>142</v>
      </c>
      <c r="AY6" s="42" t="s">
        <v>115</v>
      </c>
      <c r="AZ6" s="22" t="s">
        <v>142</v>
      </c>
      <c r="BA6" s="42" t="s">
        <v>115</v>
      </c>
      <c r="BB6" s="22" t="s">
        <v>142</v>
      </c>
      <c r="BC6" s="42" t="s">
        <v>115</v>
      </c>
      <c r="BD6" s="22" t="s">
        <v>142</v>
      </c>
      <c r="BE6" s="42" t="s">
        <v>115</v>
      </c>
      <c r="BF6" s="238"/>
      <c r="BG6" s="22" t="s">
        <v>142</v>
      </c>
      <c r="BH6" s="42" t="s">
        <v>115</v>
      </c>
      <c r="BI6" s="22" t="s">
        <v>142</v>
      </c>
      <c r="BJ6" s="42" t="s">
        <v>115</v>
      </c>
      <c r="BK6" s="22" t="s">
        <v>142</v>
      </c>
      <c r="BL6" s="42" t="s">
        <v>115</v>
      </c>
      <c r="BM6" s="22" t="s">
        <v>142</v>
      </c>
      <c r="BN6" s="42" t="s">
        <v>115</v>
      </c>
      <c r="BO6" s="238"/>
      <c r="BP6" s="22" t="s">
        <v>142</v>
      </c>
      <c r="BQ6" s="42" t="s">
        <v>115</v>
      </c>
      <c r="BR6" s="22" t="s">
        <v>142</v>
      </c>
      <c r="BS6" s="42" t="s">
        <v>115</v>
      </c>
      <c r="BT6" s="22" t="s">
        <v>142</v>
      </c>
      <c r="BU6" s="42" t="s">
        <v>115</v>
      </c>
      <c r="BV6" s="22" t="s">
        <v>142</v>
      </c>
      <c r="BW6" s="42" t="s">
        <v>115</v>
      </c>
      <c r="BY6" s="246"/>
      <c r="BZ6" s="247"/>
      <c r="CA6" s="248"/>
      <c r="CB6" s="249"/>
      <c r="CC6" s="249"/>
      <c r="CD6" s="249"/>
      <c r="CE6" s="38"/>
      <c r="CF6" s="249"/>
      <c r="CG6" s="249"/>
      <c r="CH6" s="261"/>
    </row>
    <row r="7" spans="2:86" s="18" customFormat="1" ht="13.5" customHeight="1">
      <c r="B7" s="61">
        <v>1</v>
      </c>
      <c r="C7" s="26" t="s">
        <v>2</v>
      </c>
      <c r="D7" s="92">
        <v>115</v>
      </c>
      <c r="E7" s="92">
        <v>23</v>
      </c>
      <c r="F7" s="92">
        <v>14</v>
      </c>
      <c r="G7" s="62">
        <f t="shared" ref="G7:G14" si="0">IFERROR(E7/D7,"-")</f>
        <v>0.2</v>
      </c>
      <c r="H7" s="62">
        <f t="shared" ref="H7:H14" si="1">IFERROR(F7/D7,"-")</f>
        <v>0.12173913043478261</v>
      </c>
      <c r="I7" s="92">
        <v>5447500</v>
      </c>
      <c r="J7" s="92">
        <v>4412400</v>
      </c>
      <c r="K7" s="92">
        <f t="shared" ref="K7:L14" si="2">IFERROR(I7/E7,"-")</f>
        <v>236847.82608695651</v>
      </c>
      <c r="L7" s="92">
        <f t="shared" si="2"/>
        <v>315171.42857142858</v>
      </c>
      <c r="M7" s="92">
        <v>302</v>
      </c>
      <c r="N7" s="92">
        <v>63</v>
      </c>
      <c r="O7" s="92">
        <v>38</v>
      </c>
      <c r="P7" s="62">
        <f t="shared" ref="P7:P14" si="3">IFERROR(N7/M7,"-")</f>
        <v>0.20860927152317882</v>
      </c>
      <c r="Q7" s="62">
        <f t="shared" ref="Q7:Q14" si="4">IFERROR(O7/M7,"-")</f>
        <v>0.12582781456953643</v>
      </c>
      <c r="R7" s="92">
        <v>19273670</v>
      </c>
      <c r="S7" s="92">
        <v>13467440</v>
      </c>
      <c r="T7" s="92">
        <f t="shared" ref="T7:U14" si="5">IFERROR(R7/N7,"-")</f>
        <v>305931.26984126982</v>
      </c>
      <c r="U7" s="92">
        <f t="shared" si="5"/>
        <v>354406.31578947371</v>
      </c>
      <c r="V7" s="92">
        <v>53548</v>
      </c>
      <c r="W7" s="92">
        <v>2292</v>
      </c>
      <c r="X7" s="92">
        <v>1177</v>
      </c>
      <c r="Y7" s="62">
        <f t="shared" ref="Y7:Y14" si="6">IFERROR(W7/V7,"-")</f>
        <v>4.2802719055800402E-2</v>
      </c>
      <c r="Z7" s="62">
        <f t="shared" ref="Z7:Z14" si="7">IFERROR(X7/V7,"-")</f>
        <v>2.198027937551356E-2</v>
      </c>
      <c r="AA7" s="92">
        <v>607700820</v>
      </c>
      <c r="AB7" s="92">
        <v>457454790</v>
      </c>
      <c r="AC7" s="92">
        <f t="shared" ref="AC7:AD14" si="8">IFERROR(AA7/W7,"-")</f>
        <v>265139.97382198955</v>
      </c>
      <c r="AD7" s="92">
        <f t="shared" si="8"/>
        <v>388661.67374681396</v>
      </c>
      <c r="AE7" s="92">
        <v>46985</v>
      </c>
      <c r="AF7" s="92">
        <v>4334</v>
      </c>
      <c r="AG7" s="92">
        <v>2447</v>
      </c>
      <c r="AH7" s="62">
        <f t="shared" ref="AH7:AH14" si="9">IFERROR(AF7/AE7,"-")</f>
        <v>9.2242204959029475E-2</v>
      </c>
      <c r="AI7" s="62">
        <f t="shared" ref="AI7:AI14" si="10">IFERROR(AG7/AE7,"-")</f>
        <v>5.2080451207832286E-2</v>
      </c>
      <c r="AJ7" s="92">
        <v>1160112880</v>
      </c>
      <c r="AK7" s="92">
        <v>931962710</v>
      </c>
      <c r="AL7" s="92">
        <f t="shared" ref="AL7:AM14" si="11">IFERROR(AJ7/AF7,"-")</f>
        <v>267677.17581910477</v>
      </c>
      <c r="AM7" s="92">
        <f t="shared" si="11"/>
        <v>380859.30118512467</v>
      </c>
      <c r="AN7" s="92">
        <v>31932</v>
      </c>
      <c r="AO7" s="92">
        <v>6156</v>
      </c>
      <c r="AP7" s="92">
        <v>3974</v>
      </c>
      <c r="AQ7" s="62">
        <f t="shared" ref="AQ7:AQ14" si="12">IFERROR(AO7/AN7,"-")</f>
        <v>0.19278466741826381</v>
      </c>
      <c r="AR7" s="62">
        <f t="shared" ref="AR7:AR14" si="13">IFERROR(AP7/AN7,"-")</f>
        <v>0.12445196041588376</v>
      </c>
      <c r="AS7" s="92">
        <v>1711103370</v>
      </c>
      <c r="AT7" s="92">
        <v>1426440710</v>
      </c>
      <c r="AU7" s="92">
        <f t="shared" ref="AU7:AV14" si="14">IFERROR(AS7/AO7,"-")</f>
        <v>277957.01267056528</v>
      </c>
      <c r="AV7" s="92">
        <f t="shared" si="14"/>
        <v>358943.3090085556</v>
      </c>
      <c r="AW7" s="92">
        <v>15362</v>
      </c>
      <c r="AX7" s="92">
        <v>5051</v>
      </c>
      <c r="AY7" s="92">
        <v>3731</v>
      </c>
      <c r="AZ7" s="62">
        <f>IFERROR(AX7/AW7,"-")</f>
        <v>0.32879833355031896</v>
      </c>
      <c r="BA7" s="62">
        <f>IFERROR(AY7/AW7,"-")</f>
        <v>0.24287202187215207</v>
      </c>
      <c r="BB7" s="92">
        <v>1530555100</v>
      </c>
      <c r="BC7" s="92">
        <v>1375001910</v>
      </c>
      <c r="BD7" s="92">
        <f t="shared" ref="BD7:BE14" si="15">IFERROR(BB7/AX7,"-")</f>
        <v>303020.21381904575</v>
      </c>
      <c r="BE7" s="92">
        <f t="shared" si="15"/>
        <v>368534.41704636824</v>
      </c>
      <c r="BF7" s="92">
        <v>5998</v>
      </c>
      <c r="BG7" s="92">
        <v>2547</v>
      </c>
      <c r="BH7" s="92">
        <v>2060</v>
      </c>
      <c r="BI7" s="62">
        <f t="shared" ref="BI7:BI14" si="16">IFERROR(BG7/BF7,"-")</f>
        <v>0.42464154718239411</v>
      </c>
      <c r="BJ7" s="62">
        <f t="shared" ref="BJ7:BJ14" si="17">IFERROR(BH7/BF7,"-")</f>
        <v>0.34344781593864621</v>
      </c>
      <c r="BK7" s="92">
        <v>847768500</v>
      </c>
      <c r="BL7" s="92">
        <v>774206200</v>
      </c>
      <c r="BM7" s="92">
        <f t="shared" ref="BM7:BN13" si="18">IFERROR(BK7/BG7,"-")</f>
        <v>332849.82332155475</v>
      </c>
      <c r="BN7" s="92">
        <f t="shared" si="18"/>
        <v>375828.25242718449</v>
      </c>
      <c r="BO7" s="92">
        <f>SUM(D7,M7,V7,AE7,AN7,AW7,BF7)</f>
        <v>154242</v>
      </c>
      <c r="BP7" s="92">
        <f t="shared" ref="BP7:BQ14" si="19">SUM(E7,N7,W7,AF7,AO7,AX7,BG7)</f>
        <v>20466</v>
      </c>
      <c r="BQ7" s="92">
        <f t="shared" si="19"/>
        <v>13441</v>
      </c>
      <c r="BR7" s="62">
        <f>IFERROR(BP7/BO7,"-")</f>
        <v>0.13268759481853193</v>
      </c>
      <c r="BS7" s="62">
        <f t="shared" ref="BS7:BS14" si="20">IFERROR(BQ7/BO7,"-")</f>
        <v>8.7142282906082655E-2</v>
      </c>
      <c r="BT7" s="92">
        <f>SUM(I7,R7,AA7,AJ7,AS7,BB7,BK7)</f>
        <v>5881961840</v>
      </c>
      <c r="BU7" s="92">
        <f>SUM(J7,S7,AB7,AK7,AT7,BC7,BL7)</f>
        <v>4982946160</v>
      </c>
      <c r="BV7" s="92">
        <f>IFERROR(BT7/BP7,"-")</f>
        <v>287401.63392944395</v>
      </c>
      <c r="BW7" s="92">
        <f>IFERROR(BU7/BQ7,"-")</f>
        <v>370727.3387396771</v>
      </c>
      <c r="BY7" s="47" t="str">
        <f>INDEX($C$7:$C$14,MATCH(BZ7,BR$7:BR$14,0))</f>
        <v>豊能医療圏</v>
      </c>
      <c r="BZ7" s="105">
        <f t="shared" ref="BZ7:BZ14" si="21">LARGE(BR$7:BR$14,ROW(A1))</f>
        <v>0.13268759481853193</v>
      </c>
      <c r="CA7" s="105">
        <f>ROUND(BZ7,3)</f>
        <v>0.13300000000000001</v>
      </c>
      <c r="CB7" s="47" t="str">
        <f>INDEX($C$7:$C$14,MATCH(CC7,BS$7:BS$14,0))</f>
        <v>豊能医療圏</v>
      </c>
      <c r="CC7" s="105">
        <f t="shared" ref="CC7:CC14" si="22">LARGE(BS$7:BS$14,ROW(A1))</f>
        <v>8.7142282906082655E-2</v>
      </c>
      <c r="CD7" s="105">
        <f>ROUND(CC7,3)</f>
        <v>8.6999999999999994E-2</v>
      </c>
      <c r="CE7" s="48"/>
      <c r="CF7" s="105">
        <f>ROUND($BR$15,3)</f>
        <v>0.11899999999999999</v>
      </c>
      <c r="CG7" s="105">
        <f>ROUND($BS$15,3)</f>
        <v>7.6999999999999999E-2</v>
      </c>
      <c r="CH7" s="212">
        <v>0</v>
      </c>
    </row>
    <row r="8" spans="2:86" s="18" customFormat="1" ht="13.5" customHeight="1">
      <c r="B8" s="61">
        <v>2</v>
      </c>
      <c r="C8" s="26" t="s">
        <v>9</v>
      </c>
      <c r="D8" s="92">
        <v>96</v>
      </c>
      <c r="E8" s="92">
        <v>19</v>
      </c>
      <c r="F8" s="92">
        <v>7</v>
      </c>
      <c r="G8" s="62">
        <f t="shared" si="0"/>
        <v>0.19791666666666666</v>
      </c>
      <c r="H8" s="62">
        <f t="shared" si="1"/>
        <v>7.2916666666666671E-2</v>
      </c>
      <c r="I8" s="92">
        <v>4264920</v>
      </c>
      <c r="J8" s="92">
        <v>3439640</v>
      </c>
      <c r="K8" s="92">
        <f t="shared" si="2"/>
        <v>224469.47368421053</v>
      </c>
      <c r="L8" s="92">
        <f t="shared" si="2"/>
        <v>491377.14285714284</v>
      </c>
      <c r="M8" s="92">
        <v>488</v>
      </c>
      <c r="N8" s="92">
        <v>86</v>
      </c>
      <c r="O8" s="92">
        <v>45</v>
      </c>
      <c r="P8" s="62">
        <f t="shared" si="3"/>
        <v>0.17622950819672131</v>
      </c>
      <c r="Q8" s="62">
        <f t="shared" si="4"/>
        <v>9.2213114754098366E-2</v>
      </c>
      <c r="R8" s="92">
        <v>33163130</v>
      </c>
      <c r="S8" s="92">
        <v>29684790</v>
      </c>
      <c r="T8" s="92">
        <f t="shared" si="5"/>
        <v>385617.79069767444</v>
      </c>
      <c r="U8" s="92">
        <f t="shared" si="5"/>
        <v>659662</v>
      </c>
      <c r="V8" s="92">
        <v>42744</v>
      </c>
      <c r="W8" s="92">
        <v>1587</v>
      </c>
      <c r="X8" s="92">
        <v>835</v>
      </c>
      <c r="Y8" s="62">
        <f t="shared" si="6"/>
        <v>3.7128017967434028E-2</v>
      </c>
      <c r="Z8" s="62">
        <f t="shared" si="7"/>
        <v>1.9534905483810594E-2</v>
      </c>
      <c r="AA8" s="92">
        <v>430352350</v>
      </c>
      <c r="AB8" s="92">
        <v>330159340</v>
      </c>
      <c r="AC8" s="92">
        <f t="shared" si="8"/>
        <v>271173.50346565846</v>
      </c>
      <c r="AD8" s="92">
        <f t="shared" si="8"/>
        <v>395400.40718562872</v>
      </c>
      <c r="AE8" s="92">
        <v>36084</v>
      </c>
      <c r="AF8" s="92">
        <v>2739</v>
      </c>
      <c r="AG8" s="92">
        <v>1542</v>
      </c>
      <c r="AH8" s="62">
        <f t="shared" si="9"/>
        <v>7.5906218822746924E-2</v>
      </c>
      <c r="AI8" s="62">
        <f t="shared" si="10"/>
        <v>4.2733621549717327E-2</v>
      </c>
      <c r="AJ8" s="92">
        <v>732512020</v>
      </c>
      <c r="AK8" s="92">
        <v>589682570</v>
      </c>
      <c r="AL8" s="92">
        <f t="shared" si="11"/>
        <v>267437.75830595108</v>
      </c>
      <c r="AM8" s="92">
        <f t="shared" si="11"/>
        <v>382414.11802853434</v>
      </c>
      <c r="AN8" s="92">
        <v>22161</v>
      </c>
      <c r="AO8" s="92">
        <v>3642</v>
      </c>
      <c r="AP8" s="92">
        <v>2401</v>
      </c>
      <c r="AQ8" s="62">
        <f t="shared" si="12"/>
        <v>0.16434276431568973</v>
      </c>
      <c r="AR8" s="62">
        <f t="shared" si="13"/>
        <v>0.10834348630476964</v>
      </c>
      <c r="AS8" s="92">
        <v>1025620080</v>
      </c>
      <c r="AT8" s="92">
        <v>868375270</v>
      </c>
      <c r="AU8" s="92">
        <f t="shared" si="14"/>
        <v>281609.0280065898</v>
      </c>
      <c r="AV8" s="92">
        <f t="shared" si="14"/>
        <v>361672.33236151602</v>
      </c>
      <c r="AW8" s="92">
        <v>10471</v>
      </c>
      <c r="AX8" s="92">
        <v>3058</v>
      </c>
      <c r="AY8" s="92">
        <v>2287</v>
      </c>
      <c r="AZ8" s="62">
        <f t="shared" ref="AZ8:AZ14" si="23">IFERROR(AX8/AW8,"-")</f>
        <v>0.29204469487154999</v>
      </c>
      <c r="BA8" s="62">
        <f t="shared" ref="BA8:BA10" si="24">IFERROR(AY8/AW8,"-")</f>
        <v>0.21841275904880145</v>
      </c>
      <c r="BB8" s="92">
        <v>911269920</v>
      </c>
      <c r="BC8" s="92">
        <v>817911090</v>
      </c>
      <c r="BD8" s="92">
        <f t="shared" si="15"/>
        <v>297995.39568345324</v>
      </c>
      <c r="BE8" s="92">
        <f t="shared" si="15"/>
        <v>357634.93222562311</v>
      </c>
      <c r="BF8" s="92">
        <v>3863</v>
      </c>
      <c r="BG8" s="92">
        <v>1502</v>
      </c>
      <c r="BH8" s="92">
        <v>1219</v>
      </c>
      <c r="BI8" s="62">
        <f t="shared" si="16"/>
        <v>0.38881698162050221</v>
      </c>
      <c r="BJ8" s="62">
        <f t="shared" si="17"/>
        <v>0.31555785658814395</v>
      </c>
      <c r="BK8" s="92">
        <v>485784130</v>
      </c>
      <c r="BL8" s="92">
        <v>453596820</v>
      </c>
      <c r="BM8" s="92">
        <f t="shared" si="18"/>
        <v>323424.85352862848</v>
      </c>
      <c r="BN8" s="92">
        <f t="shared" si="18"/>
        <v>372105.67678424937</v>
      </c>
      <c r="BO8" s="92">
        <f>SUM(D8,M8,V8,AE8,AN8,AW8,BF8)</f>
        <v>115907</v>
      </c>
      <c r="BP8" s="92">
        <f t="shared" si="19"/>
        <v>12633</v>
      </c>
      <c r="BQ8" s="92">
        <f t="shared" si="19"/>
        <v>8336</v>
      </c>
      <c r="BR8" s="62">
        <f t="shared" ref="BR8:BR14" si="25">IFERROR(BP8/BO8,"-")</f>
        <v>0.1089925543754907</v>
      </c>
      <c r="BS8" s="62">
        <f t="shared" si="20"/>
        <v>7.1919728748048001E-2</v>
      </c>
      <c r="BT8" s="92">
        <f t="shared" ref="BT8:BT14" si="26">SUM(I8,R8,AA8,AJ8,AS8,BB8,BK8)</f>
        <v>3622966550</v>
      </c>
      <c r="BU8" s="92">
        <f t="shared" ref="BU8:BU14" si="27">SUM(J8,S8,AB8,AK8,AT8,BC8,BL8)</f>
        <v>3092849520</v>
      </c>
      <c r="BV8" s="92">
        <f t="shared" ref="BV8:BV14" si="28">IFERROR(BT8/BP8,"-")</f>
        <v>286785.92179213173</v>
      </c>
      <c r="BW8" s="92">
        <f t="shared" ref="BW8:BW14" si="29">IFERROR(BU8/BQ8,"-")</f>
        <v>371023.21497120924</v>
      </c>
      <c r="BY8" s="47" t="str">
        <f t="shared" ref="BY8:BY14" si="30">INDEX($C$7:$C$14,MATCH(BZ8,BR$7:BR$14,0))</f>
        <v>大阪市医療圏</v>
      </c>
      <c r="BZ8" s="105">
        <f t="shared" si="21"/>
        <v>0.12387170488859871</v>
      </c>
      <c r="CA8" s="105">
        <f t="shared" ref="CA8:CA14" si="31">ROUND(BZ8,3)</f>
        <v>0.124</v>
      </c>
      <c r="CB8" s="47" t="str">
        <f t="shared" ref="CB8:CB14" si="32">INDEX($C$7:$C$14,MATCH(CC8,BS$7:BS$14,0))</f>
        <v>中河内医療圏</v>
      </c>
      <c r="CC8" s="105">
        <f t="shared" si="22"/>
        <v>8.2640816106887241E-2</v>
      </c>
      <c r="CD8" s="105">
        <f t="shared" ref="CD8:CD14" si="33">ROUND(CC8,3)</f>
        <v>8.3000000000000004E-2</v>
      </c>
      <c r="CE8" s="48"/>
      <c r="CF8" s="105">
        <f t="shared" ref="CF8:CF14" si="34">ROUND($BR$15,3)</f>
        <v>0.11899999999999999</v>
      </c>
      <c r="CG8" s="105">
        <f t="shared" ref="CG8:CG14" si="35">ROUND($BS$15,3)</f>
        <v>7.6999999999999999E-2</v>
      </c>
      <c r="CH8" s="212">
        <v>0</v>
      </c>
    </row>
    <row r="9" spans="2:86" s="18" customFormat="1" ht="13.5" customHeight="1">
      <c r="B9" s="61">
        <v>3</v>
      </c>
      <c r="C9" s="26" t="s">
        <v>14</v>
      </c>
      <c r="D9" s="92">
        <v>226</v>
      </c>
      <c r="E9" s="92">
        <v>30</v>
      </c>
      <c r="F9" s="92">
        <v>14</v>
      </c>
      <c r="G9" s="62">
        <f t="shared" si="0"/>
        <v>0.13274336283185842</v>
      </c>
      <c r="H9" s="62">
        <f t="shared" si="1"/>
        <v>6.1946902654867256E-2</v>
      </c>
      <c r="I9" s="92">
        <v>7209450</v>
      </c>
      <c r="J9" s="92">
        <v>4541480</v>
      </c>
      <c r="K9" s="92">
        <f t="shared" si="2"/>
        <v>240315</v>
      </c>
      <c r="L9" s="92">
        <f t="shared" si="2"/>
        <v>324391.42857142858</v>
      </c>
      <c r="M9" s="92">
        <v>1007</v>
      </c>
      <c r="N9" s="92">
        <v>147</v>
      </c>
      <c r="O9" s="92">
        <v>94</v>
      </c>
      <c r="P9" s="62">
        <f t="shared" si="3"/>
        <v>0.14597815292949354</v>
      </c>
      <c r="Q9" s="62">
        <f t="shared" si="4"/>
        <v>9.3346573982125119E-2</v>
      </c>
      <c r="R9" s="92">
        <v>62508010</v>
      </c>
      <c r="S9" s="92">
        <v>52697500</v>
      </c>
      <c r="T9" s="92">
        <f t="shared" si="5"/>
        <v>425224.55782312923</v>
      </c>
      <c r="U9" s="92">
        <f t="shared" si="5"/>
        <v>560611.70212765958</v>
      </c>
      <c r="V9" s="92">
        <v>68971</v>
      </c>
      <c r="W9" s="92">
        <v>2718</v>
      </c>
      <c r="X9" s="92">
        <v>1351</v>
      </c>
      <c r="Y9" s="62">
        <f t="shared" si="6"/>
        <v>3.9407867074567574E-2</v>
      </c>
      <c r="Z9" s="62">
        <f t="shared" si="7"/>
        <v>1.9587942758550695E-2</v>
      </c>
      <c r="AA9" s="92">
        <v>682626310</v>
      </c>
      <c r="AB9" s="92">
        <v>506948280</v>
      </c>
      <c r="AC9" s="92">
        <f t="shared" si="8"/>
        <v>251150.22442972774</v>
      </c>
      <c r="AD9" s="92">
        <f t="shared" si="8"/>
        <v>375239.28941524797</v>
      </c>
      <c r="AE9" s="92">
        <v>59318</v>
      </c>
      <c r="AF9" s="92">
        <v>4693</v>
      </c>
      <c r="AG9" s="92">
        <v>2565</v>
      </c>
      <c r="AH9" s="62">
        <f t="shared" si="9"/>
        <v>7.9115951313260727E-2</v>
      </c>
      <c r="AI9" s="62">
        <f t="shared" si="10"/>
        <v>4.3241511851377319E-2</v>
      </c>
      <c r="AJ9" s="92">
        <v>1187697460</v>
      </c>
      <c r="AK9" s="92">
        <v>931150360</v>
      </c>
      <c r="AL9" s="92">
        <f t="shared" si="11"/>
        <v>253078.51267845728</v>
      </c>
      <c r="AM9" s="92">
        <f t="shared" si="11"/>
        <v>363021.58284600388</v>
      </c>
      <c r="AN9" s="92">
        <v>34561</v>
      </c>
      <c r="AO9" s="92">
        <v>5762</v>
      </c>
      <c r="AP9" s="92">
        <v>3754</v>
      </c>
      <c r="AQ9" s="62">
        <f t="shared" si="12"/>
        <v>0.1667197129712682</v>
      </c>
      <c r="AR9" s="62">
        <f t="shared" si="13"/>
        <v>0.1086195422586152</v>
      </c>
      <c r="AS9" s="92">
        <v>1469298810</v>
      </c>
      <c r="AT9" s="92">
        <v>1254196990</v>
      </c>
      <c r="AU9" s="92">
        <f t="shared" si="14"/>
        <v>254998.05796598404</v>
      </c>
      <c r="AV9" s="92">
        <f t="shared" si="14"/>
        <v>334096.16142781032</v>
      </c>
      <c r="AW9" s="92">
        <v>14852</v>
      </c>
      <c r="AX9" s="92">
        <v>4344</v>
      </c>
      <c r="AY9" s="92">
        <v>3186</v>
      </c>
      <c r="AZ9" s="62">
        <f t="shared" si="23"/>
        <v>0.29248586049016967</v>
      </c>
      <c r="BA9" s="62">
        <f t="shared" si="24"/>
        <v>0.21451656342580125</v>
      </c>
      <c r="BB9" s="92">
        <v>1207086710</v>
      </c>
      <c r="BC9" s="92">
        <v>1070469070</v>
      </c>
      <c r="BD9" s="92">
        <f t="shared" si="15"/>
        <v>277874.47283609578</v>
      </c>
      <c r="BE9" s="92">
        <f t="shared" si="15"/>
        <v>335991.5473948525</v>
      </c>
      <c r="BF9" s="92">
        <v>5394</v>
      </c>
      <c r="BG9" s="92">
        <v>2060</v>
      </c>
      <c r="BH9" s="92">
        <v>1631</v>
      </c>
      <c r="BI9" s="62">
        <f t="shared" si="16"/>
        <v>0.38190582128290695</v>
      </c>
      <c r="BJ9" s="62">
        <f t="shared" si="17"/>
        <v>0.30237300704486464</v>
      </c>
      <c r="BK9" s="92">
        <v>653903150</v>
      </c>
      <c r="BL9" s="92">
        <v>594972620</v>
      </c>
      <c r="BM9" s="92">
        <f t="shared" si="18"/>
        <v>317428.71359223302</v>
      </c>
      <c r="BN9" s="92">
        <f t="shared" si="18"/>
        <v>364790.07970570202</v>
      </c>
      <c r="BO9" s="92">
        <f t="shared" ref="BO9:BO14" si="36">SUM(D9,M9,V9,AE9,AN9,AW9,BF9)</f>
        <v>184329</v>
      </c>
      <c r="BP9" s="92">
        <f t="shared" si="19"/>
        <v>19754</v>
      </c>
      <c r="BQ9" s="92">
        <f t="shared" si="19"/>
        <v>12595</v>
      </c>
      <c r="BR9" s="62">
        <f t="shared" si="25"/>
        <v>0.10716707626038226</v>
      </c>
      <c r="BS9" s="62">
        <f t="shared" si="20"/>
        <v>6.8328911891237951E-2</v>
      </c>
      <c r="BT9" s="92">
        <f t="shared" si="26"/>
        <v>5270329900</v>
      </c>
      <c r="BU9" s="92">
        <f t="shared" si="27"/>
        <v>4414976300</v>
      </c>
      <c r="BV9" s="92">
        <f t="shared" si="28"/>
        <v>266798.11177483044</v>
      </c>
      <c r="BW9" s="92">
        <f t="shared" si="29"/>
        <v>350534.04525605397</v>
      </c>
      <c r="BY9" s="47" t="str">
        <f t="shared" si="30"/>
        <v>中河内医療圏</v>
      </c>
      <c r="BZ9" s="105">
        <f t="shared" si="21"/>
        <v>0.12030196569829568</v>
      </c>
      <c r="CA9" s="105">
        <f t="shared" si="31"/>
        <v>0.12</v>
      </c>
      <c r="CB9" s="47" t="str">
        <f t="shared" si="32"/>
        <v>大阪市医療圏</v>
      </c>
      <c r="CC9" s="105">
        <f t="shared" si="22"/>
        <v>7.985799396066269E-2</v>
      </c>
      <c r="CD9" s="105">
        <f t="shared" si="33"/>
        <v>0.08</v>
      </c>
      <c r="CE9" s="48"/>
      <c r="CF9" s="105">
        <f t="shared" si="34"/>
        <v>0.11899999999999999</v>
      </c>
      <c r="CG9" s="105">
        <f t="shared" si="35"/>
        <v>7.6999999999999999E-2</v>
      </c>
      <c r="CH9" s="212">
        <v>0</v>
      </c>
    </row>
    <row r="10" spans="2:86" s="18" customFormat="1" ht="13.5" customHeight="1">
      <c r="B10" s="61">
        <v>4</v>
      </c>
      <c r="C10" s="26" t="s">
        <v>22</v>
      </c>
      <c r="D10" s="92">
        <v>106</v>
      </c>
      <c r="E10" s="92">
        <v>9</v>
      </c>
      <c r="F10" s="92">
        <v>5</v>
      </c>
      <c r="G10" s="62">
        <f t="shared" si="0"/>
        <v>8.4905660377358486E-2</v>
      </c>
      <c r="H10" s="62">
        <f t="shared" si="1"/>
        <v>4.716981132075472E-2</v>
      </c>
      <c r="I10" s="92">
        <v>3477900</v>
      </c>
      <c r="J10" s="92">
        <v>2668760</v>
      </c>
      <c r="K10" s="92">
        <f t="shared" si="2"/>
        <v>386433.33333333331</v>
      </c>
      <c r="L10" s="92">
        <f t="shared" si="2"/>
        <v>533752</v>
      </c>
      <c r="M10" s="92">
        <v>342</v>
      </c>
      <c r="N10" s="92">
        <v>66</v>
      </c>
      <c r="O10" s="92">
        <v>39</v>
      </c>
      <c r="P10" s="62">
        <f t="shared" si="3"/>
        <v>0.19298245614035087</v>
      </c>
      <c r="Q10" s="62">
        <f t="shared" si="4"/>
        <v>0.11403508771929824</v>
      </c>
      <c r="R10" s="92">
        <v>26401300</v>
      </c>
      <c r="S10" s="92">
        <v>20854920</v>
      </c>
      <c r="T10" s="92">
        <f t="shared" si="5"/>
        <v>400019.69696969696</v>
      </c>
      <c r="U10" s="92">
        <f t="shared" si="5"/>
        <v>534741.5384615385</v>
      </c>
      <c r="V10" s="92">
        <v>46836</v>
      </c>
      <c r="W10" s="92">
        <v>2062</v>
      </c>
      <c r="X10" s="92">
        <v>1166</v>
      </c>
      <c r="Y10" s="62">
        <f t="shared" si="6"/>
        <v>4.4025962934494831E-2</v>
      </c>
      <c r="Z10" s="62">
        <f t="shared" si="7"/>
        <v>2.4895379622512596E-2</v>
      </c>
      <c r="AA10" s="92">
        <v>598466380</v>
      </c>
      <c r="AB10" s="92">
        <v>467457150</v>
      </c>
      <c r="AC10" s="92">
        <f t="shared" si="8"/>
        <v>290235.87778855482</v>
      </c>
      <c r="AD10" s="92">
        <f t="shared" si="8"/>
        <v>400906.64665523154</v>
      </c>
      <c r="AE10" s="92">
        <v>41713</v>
      </c>
      <c r="AF10" s="92">
        <v>3818</v>
      </c>
      <c r="AG10" s="92">
        <v>2409</v>
      </c>
      <c r="AH10" s="62">
        <f t="shared" si="9"/>
        <v>9.1530218397142371E-2</v>
      </c>
      <c r="AI10" s="62">
        <f t="shared" si="10"/>
        <v>5.7751780020617073E-2</v>
      </c>
      <c r="AJ10" s="92">
        <v>1177817730</v>
      </c>
      <c r="AK10" s="92">
        <v>957530460</v>
      </c>
      <c r="AL10" s="92">
        <f t="shared" si="11"/>
        <v>308490.76217915141</v>
      </c>
      <c r="AM10" s="92">
        <f t="shared" si="11"/>
        <v>397480.47322540474</v>
      </c>
      <c r="AN10" s="92">
        <v>26031</v>
      </c>
      <c r="AO10" s="92">
        <v>4763</v>
      </c>
      <c r="AP10" s="92">
        <v>3272</v>
      </c>
      <c r="AQ10" s="62">
        <f t="shared" si="12"/>
        <v>0.18297414621028774</v>
      </c>
      <c r="AR10" s="62">
        <f t="shared" si="13"/>
        <v>0.12569628519841727</v>
      </c>
      <c r="AS10" s="92">
        <v>1482109760</v>
      </c>
      <c r="AT10" s="92">
        <v>1266810870</v>
      </c>
      <c r="AU10" s="92">
        <f t="shared" si="14"/>
        <v>311171.4801595633</v>
      </c>
      <c r="AV10" s="92">
        <f t="shared" si="14"/>
        <v>387167.13630806847</v>
      </c>
      <c r="AW10" s="92">
        <v>10974</v>
      </c>
      <c r="AX10" s="92">
        <v>3337</v>
      </c>
      <c r="AY10" s="92">
        <v>2550</v>
      </c>
      <c r="AZ10" s="62">
        <f t="shared" si="23"/>
        <v>0.30408237652633496</v>
      </c>
      <c r="BA10" s="62">
        <f t="shared" si="24"/>
        <v>0.23236741388737014</v>
      </c>
      <c r="BB10" s="92">
        <v>1165258090</v>
      </c>
      <c r="BC10" s="92">
        <v>1013201190</v>
      </c>
      <c r="BD10" s="92">
        <f t="shared" si="15"/>
        <v>349193.31435421039</v>
      </c>
      <c r="BE10" s="92">
        <f t="shared" si="15"/>
        <v>397333.8</v>
      </c>
      <c r="BF10" s="92">
        <v>4079</v>
      </c>
      <c r="BG10" s="92">
        <v>1594</v>
      </c>
      <c r="BH10" s="92">
        <v>1309</v>
      </c>
      <c r="BI10" s="62">
        <f t="shared" si="16"/>
        <v>0.39078205442510422</v>
      </c>
      <c r="BJ10" s="62">
        <f t="shared" si="17"/>
        <v>0.32091198823240991</v>
      </c>
      <c r="BK10" s="92">
        <v>593423710</v>
      </c>
      <c r="BL10" s="92">
        <v>547993470</v>
      </c>
      <c r="BM10" s="92">
        <f t="shared" si="18"/>
        <v>372285.89084065246</v>
      </c>
      <c r="BN10" s="92">
        <f t="shared" si="18"/>
        <v>418635.1948051948</v>
      </c>
      <c r="BO10" s="92">
        <f t="shared" si="36"/>
        <v>130081</v>
      </c>
      <c r="BP10" s="92">
        <f t="shared" si="19"/>
        <v>15649</v>
      </c>
      <c r="BQ10" s="92">
        <f t="shared" si="19"/>
        <v>10750</v>
      </c>
      <c r="BR10" s="62">
        <f t="shared" si="25"/>
        <v>0.12030196569829568</v>
      </c>
      <c r="BS10" s="62">
        <f t="shared" si="20"/>
        <v>8.2640816106887241E-2</v>
      </c>
      <c r="BT10" s="92">
        <f t="shared" si="26"/>
        <v>5046954870</v>
      </c>
      <c r="BU10" s="92">
        <f t="shared" si="27"/>
        <v>4276516820</v>
      </c>
      <c r="BV10" s="92">
        <f t="shared" si="28"/>
        <v>322509.73672439135</v>
      </c>
      <c r="BW10" s="92">
        <f t="shared" si="29"/>
        <v>397815.51813953486</v>
      </c>
      <c r="BY10" s="47" t="str">
        <f t="shared" si="30"/>
        <v>堺市医療圏</v>
      </c>
      <c r="BZ10" s="105">
        <f t="shared" si="21"/>
        <v>0.11466087441832402</v>
      </c>
      <c r="CA10" s="105">
        <f t="shared" si="31"/>
        <v>0.115</v>
      </c>
      <c r="CB10" s="47" t="str">
        <f t="shared" si="32"/>
        <v>堺市医療圏</v>
      </c>
      <c r="CC10" s="105">
        <f t="shared" si="22"/>
        <v>7.479391512244421E-2</v>
      </c>
      <c r="CD10" s="105">
        <f t="shared" si="33"/>
        <v>7.4999999999999997E-2</v>
      </c>
      <c r="CE10" s="48"/>
      <c r="CF10" s="105">
        <f t="shared" si="34"/>
        <v>0.11899999999999999</v>
      </c>
      <c r="CG10" s="105">
        <f t="shared" si="35"/>
        <v>7.6999999999999999E-2</v>
      </c>
      <c r="CH10" s="212">
        <v>0</v>
      </c>
    </row>
    <row r="11" spans="2:86" s="18" customFormat="1" ht="13.5" customHeight="1">
      <c r="B11" s="61">
        <v>5</v>
      </c>
      <c r="C11" s="26" t="s">
        <v>26</v>
      </c>
      <c r="D11" s="92">
        <v>132</v>
      </c>
      <c r="E11" s="92">
        <v>24</v>
      </c>
      <c r="F11" s="92">
        <v>14</v>
      </c>
      <c r="G11" s="62">
        <f t="shared" si="0"/>
        <v>0.18181818181818182</v>
      </c>
      <c r="H11" s="62">
        <f t="shared" si="1"/>
        <v>0.10606060606060606</v>
      </c>
      <c r="I11" s="92">
        <v>7707780</v>
      </c>
      <c r="J11" s="92">
        <v>4836680</v>
      </c>
      <c r="K11" s="92">
        <f t="shared" si="2"/>
        <v>321157.5</v>
      </c>
      <c r="L11" s="92">
        <f t="shared" si="2"/>
        <v>345477.14285714284</v>
      </c>
      <c r="M11" s="92">
        <v>571</v>
      </c>
      <c r="N11" s="92">
        <v>95</v>
      </c>
      <c r="O11" s="92">
        <v>46</v>
      </c>
      <c r="P11" s="62">
        <f t="shared" si="3"/>
        <v>0.16637478108581435</v>
      </c>
      <c r="Q11" s="62">
        <f t="shared" si="4"/>
        <v>8.0560420315236428E-2</v>
      </c>
      <c r="R11" s="92">
        <v>29727110</v>
      </c>
      <c r="S11" s="92">
        <v>20057090</v>
      </c>
      <c r="T11" s="92">
        <f t="shared" si="5"/>
        <v>312916.94736842107</v>
      </c>
      <c r="U11" s="92">
        <f t="shared" si="5"/>
        <v>436023.69565217389</v>
      </c>
      <c r="V11" s="92">
        <v>37977</v>
      </c>
      <c r="W11" s="92">
        <v>1543</v>
      </c>
      <c r="X11" s="92">
        <v>656</v>
      </c>
      <c r="Y11" s="62">
        <f t="shared" si="6"/>
        <v>4.062985491218369E-2</v>
      </c>
      <c r="Z11" s="62">
        <f t="shared" si="7"/>
        <v>1.7273612976275114E-2</v>
      </c>
      <c r="AA11" s="92">
        <v>350641750</v>
      </c>
      <c r="AB11" s="92">
        <v>239642500</v>
      </c>
      <c r="AC11" s="92">
        <f t="shared" si="8"/>
        <v>227246.75955930006</v>
      </c>
      <c r="AD11" s="92">
        <f t="shared" si="8"/>
        <v>365308.68902439025</v>
      </c>
      <c r="AE11" s="92">
        <v>32614</v>
      </c>
      <c r="AF11" s="92">
        <v>2743</v>
      </c>
      <c r="AG11" s="92">
        <v>1393</v>
      </c>
      <c r="AH11" s="62">
        <f t="shared" si="9"/>
        <v>8.4104985589010861E-2</v>
      </c>
      <c r="AI11" s="62">
        <f t="shared" si="10"/>
        <v>4.2711718893726623E-2</v>
      </c>
      <c r="AJ11" s="92">
        <v>682394540</v>
      </c>
      <c r="AK11" s="92">
        <v>513712670</v>
      </c>
      <c r="AL11" s="92">
        <f t="shared" si="11"/>
        <v>248776.71892088954</v>
      </c>
      <c r="AM11" s="92">
        <f t="shared" si="11"/>
        <v>368781.52907394111</v>
      </c>
      <c r="AN11" s="92">
        <v>20551</v>
      </c>
      <c r="AO11" s="92">
        <v>3562</v>
      </c>
      <c r="AP11" s="92">
        <v>2102</v>
      </c>
      <c r="AQ11" s="62">
        <f t="shared" si="12"/>
        <v>0.1733248990316773</v>
      </c>
      <c r="AR11" s="62">
        <f t="shared" si="13"/>
        <v>0.10228212739039463</v>
      </c>
      <c r="AS11" s="92">
        <v>916567030</v>
      </c>
      <c r="AT11" s="92">
        <v>724167430</v>
      </c>
      <c r="AU11" s="92">
        <f t="shared" si="14"/>
        <v>257318.08815272318</v>
      </c>
      <c r="AV11" s="92">
        <f t="shared" si="14"/>
        <v>344513.5252140818</v>
      </c>
      <c r="AW11" s="92">
        <v>9937</v>
      </c>
      <c r="AX11" s="92">
        <v>2586</v>
      </c>
      <c r="AY11" s="92">
        <v>1784</v>
      </c>
      <c r="AZ11" s="62">
        <f t="shared" si="23"/>
        <v>0.26023950890610847</v>
      </c>
      <c r="BA11" s="62">
        <f>IFERROR(AY11/AW11,"-")</f>
        <v>0.17953104558719934</v>
      </c>
      <c r="BB11" s="92">
        <v>716882200</v>
      </c>
      <c r="BC11" s="92">
        <v>616445720</v>
      </c>
      <c r="BD11" s="92">
        <f t="shared" si="15"/>
        <v>277216.62799690641</v>
      </c>
      <c r="BE11" s="92">
        <f t="shared" si="15"/>
        <v>345541.32286995515</v>
      </c>
      <c r="BF11" s="92">
        <v>3790</v>
      </c>
      <c r="BG11" s="92">
        <v>1273</v>
      </c>
      <c r="BH11" s="92">
        <v>958</v>
      </c>
      <c r="BI11" s="62">
        <f t="shared" si="16"/>
        <v>0.3358839050131926</v>
      </c>
      <c r="BJ11" s="62">
        <f t="shared" si="17"/>
        <v>0.25277044854881264</v>
      </c>
      <c r="BK11" s="92">
        <v>389503380</v>
      </c>
      <c r="BL11" s="92">
        <v>339930830</v>
      </c>
      <c r="BM11" s="92">
        <f t="shared" si="18"/>
        <v>305972.80439905735</v>
      </c>
      <c r="BN11" s="92">
        <f t="shared" si="18"/>
        <v>354833.85177453025</v>
      </c>
      <c r="BO11" s="92">
        <f t="shared" si="36"/>
        <v>105572</v>
      </c>
      <c r="BP11" s="92">
        <f t="shared" si="19"/>
        <v>11826</v>
      </c>
      <c r="BQ11" s="92">
        <f t="shared" si="19"/>
        <v>6953</v>
      </c>
      <c r="BR11" s="62">
        <f t="shared" si="25"/>
        <v>0.11201833819573372</v>
      </c>
      <c r="BS11" s="62">
        <f t="shared" si="20"/>
        <v>6.5860265979615806E-2</v>
      </c>
      <c r="BT11" s="92">
        <f t="shared" si="26"/>
        <v>3093423790</v>
      </c>
      <c r="BU11" s="92">
        <f t="shared" si="27"/>
        <v>2458792920</v>
      </c>
      <c r="BV11" s="92">
        <f t="shared" si="28"/>
        <v>261578.19972940977</v>
      </c>
      <c r="BW11" s="92">
        <f t="shared" si="29"/>
        <v>353630.50769452035</v>
      </c>
      <c r="BY11" s="47" t="str">
        <f t="shared" si="30"/>
        <v>南河内医療圏</v>
      </c>
      <c r="BZ11" s="105">
        <f t="shared" si="21"/>
        <v>0.11201833819573372</v>
      </c>
      <c r="CA11" s="105">
        <f t="shared" si="31"/>
        <v>0.112</v>
      </c>
      <c r="CB11" s="47" t="str">
        <f t="shared" si="32"/>
        <v>三島医療圏</v>
      </c>
      <c r="CC11" s="105">
        <f t="shared" si="22"/>
        <v>7.1919728748048001E-2</v>
      </c>
      <c r="CD11" s="105">
        <f t="shared" si="33"/>
        <v>7.1999999999999995E-2</v>
      </c>
      <c r="CE11" s="48"/>
      <c r="CF11" s="105">
        <f t="shared" si="34"/>
        <v>0.11899999999999999</v>
      </c>
      <c r="CG11" s="105">
        <f t="shared" si="35"/>
        <v>7.6999999999999999E-2</v>
      </c>
      <c r="CH11" s="212">
        <v>0</v>
      </c>
    </row>
    <row r="12" spans="2:86" s="18" customFormat="1" ht="13.5" customHeight="1">
      <c r="B12" s="61">
        <v>6</v>
      </c>
      <c r="C12" s="26" t="s">
        <v>36</v>
      </c>
      <c r="D12" s="92">
        <v>404</v>
      </c>
      <c r="E12" s="92">
        <v>53</v>
      </c>
      <c r="F12" s="92">
        <v>31</v>
      </c>
      <c r="G12" s="62">
        <f t="shared" si="0"/>
        <v>0.13118811881188119</v>
      </c>
      <c r="H12" s="62">
        <f t="shared" si="1"/>
        <v>7.6732673267326731E-2</v>
      </c>
      <c r="I12" s="92">
        <v>16033210</v>
      </c>
      <c r="J12" s="92">
        <v>12876800</v>
      </c>
      <c r="K12" s="92">
        <f t="shared" si="2"/>
        <v>302513.39622641512</v>
      </c>
      <c r="L12" s="92">
        <f t="shared" si="2"/>
        <v>415380.6451612903</v>
      </c>
      <c r="M12" s="92">
        <v>1180</v>
      </c>
      <c r="N12" s="92">
        <v>181</v>
      </c>
      <c r="O12" s="92">
        <v>90</v>
      </c>
      <c r="P12" s="62">
        <f t="shared" si="3"/>
        <v>0.15338983050847457</v>
      </c>
      <c r="Q12" s="62">
        <f t="shared" si="4"/>
        <v>7.6271186440677971E-2</v>
      </c>
      <c r="R12" s="92">
        <v>84301290</v>
      </c>
      <c r="S12" s="92">
        <v>67430970</v>
      </c>
      <c r="T12" s="92">
        <f t="shared" si="5"/>
        <v>465752.98342541436</v>
      </c>
      <c r="U12" s="92">
        <f t="shared" si="5"/>
        <v>749233</v>
      </c>
      <c r="V12" s="92">
        <v>47393</v>
      </c>
      <c r="W12" s="92">
        <v>2015</v>
      </c>
      <c r="X12" s="92">
        <v>1077</v>
      </c>
      <c r="Y12" s="62">
        <f t="shared" si="6"/>
        <v>4.2516827379570819E-2</v>
      </c>
      <c r="Z12" s="62">
        <f t="shared" si="7"/>
        <v>2.2724874981537357E-2</v>
      </c>
      <c r="AA12" s="92">
        <v>570054490</v>
      </c>
      <c r="AB12" s="92">
        <v>439778250</v>
      </c>
      <c r="AC12" s="92">
        <f t="shared" si="8"/>
        <v>282905.45409429283</v>
      </c>
      <c r="AD12" s="92">
        <f t="shared" si="8"/>
        <v>408336.35097493033</v>
      </c>
      <c r="AE12" s="92">
        <v>41020</v>
      </c>
      <c r="AF12" s="92">
        <v>3499</v>
      </c>
      <c r="AG12" s="92">
        <v>2049</v>
      </c>
      <c r="AH12" s="62">
        <f t="shared" si="9"/>
        <v>8.5299853729887853E-2</v>
      </c>
      <c r="AI12" s="62">
        <f t="shared" si="10"/>
        <v>4.9951243295953192E-2</v>
      </c>
      <c r="AJ12" s="92">
        <v>976109080</v>
      </c>
      <c r="AK12" s="92">
        <v>785758920</v>
      </c>
      <c r="AL12" s="92">
        <f t="shared" si="11"/>
        <v>278968.01371820521</v>
      </c>
      <c r="AM12" s="92">
        <f t="shared" si="11"/>
        <v>383484.09956076136</v>
      </c>
      <c r="AN12" s="92">
        <v>25574</v>
      </c>
      <c r="AO12" s="92">
        <v>4473</v>
      </c>
      <c r="AP12" s="92">
        <v>2941</v>
      </c>
      <c r="AQ12" s="62">
        <f t="shared" si="12"/>
        <v>0.1749041995776961</v>
      </c>
      <c r="AR12" s="62">
        <f t="shared" si="13"/>
        <v>0.11499960897786815</v>
      </c>
      <c r="AS12" s="92">
        <v>1310816630</v>
      </c>
      <c r="AT12" s="92">
        <v>1095581120</v>
      </c>
      <c r="AU12" s="92">
        <f t="shared" si="14"/>
        <v>293050.8897831433</v>
      </c>
      <c r="AV12" s="92">
        <f t="shared" si="14"/>
        <v>372519.93199591973</v>
      </c>
      <c r="AW12" s="92">
        <v>12169</v>
      </c>
      <c r="AX12" s="92">
        <v>3379</v>
      </c>
      <c r="AY12" s="92">
        <v>2457</v>
      </c>
      <c r="AZ12" s="62">
        <f t="shared" si="23"/>
        <v>0.27767277508423044</v>
      </c>
      <c r="BA12" s="62">
        <f>IFERROR(AY12/AW12,"-")</f>
        <v>0.20190648368805983</v>
      </c>
      <c r="BB12" s="92">
        <v>1001793250</v>
      </c>
      <c r="BC12" s="92">
        <v>866039310</v>
      </c>
      <c r="BD12" s="92">
        <f t="shared" si="15"/>
        <v>296476.25036993192</v>
      </c>
      <c r="BE12" s="92">
        <f t="shared" si="15"/>
        <v>352478.35164835164</v>
      </c>
      <c r="BF12" s="92">
        <v>4851</v>
      </c>
      <c r="BG12" s="92">
        <v>1603</v>
      </c>
      <c r="BH12" s="92">
        <v>1272</v>
      </c>
      <c r="BI12" s="62">
        <f t="shared" si="16"/>
        <v>0.33044733044733043</v>
      </c>
      <c r="BJ12" s="62">
        <f t="shared" si="17"/>
        <v>0.2622139764996908</v>
      </c>
      <c r="BK12" s="92">
        <v>562436310</v>
      </c>
      <c r="BL12" s="92">
        <v>491280390</v>
      </c>
      <c r="BM12" s="92">
        <f t="shared" si="18"/>
        <v>350864.82220835931</v>
      </c>
      <c r="BN12" s="92">
        <f t="shared" si="18"/>
        <v>386226.72169811319</v>
      </c>
      <c r="BO12" s="92">
        <f t="shared" si="36"/>
        <v>132591</v>
      </c>
      <c r="BP12" s="92">
        <f t="shared" si="19"/>
        <v>15203</v>
      </c>
      <c r="BQ12" s="92">
        <f t="shared" si="19"/>
        <v>9917</v>
      </c>
      <c r="BR12" s="62">
        <f t="shared" si="25"/>
        <v>0.11466087441832402</v>
      </c>
      <c r="BS12" s="62">
        <f t="shared" si="20"/>
        <v>7.479391512244421E-2</v>
      </c>
      <c r="BT12" s="92">
        <f t="shared" si="26"/>
        <v>4521544260</v>
      </c>
      <c r="BU12" s="92">
        <f t="shared" si="27"/>
        <v>3758745760</v>
      </c>
      <c r="BV12" s="92">
        <f t="shared" si="28"/>
        <v>297411.31750312436</v>
      </c>
      <c r="BW12" s="92">
        <f t="shared" si="29"/>
        <v>379020.44569930423</v>
      </c>
      <c r="BY12" s="47" t="str">
        <f t="shared" si="30"/>
        <v>三島医療圏</v>
      </c>
      <c r="BZ12" s="105">
        <f t="shared" si="21"/>
        <v>0.1089925543754907</v>
      </c>
      <c r="CA12" s="105">
        <f t="shared" si="31"/>
        <v>0.109</v>
      </c>
      <c r="CB12" s="47" t="str">
        <f t="shared" si="32"/>
        <v>北河内医療圏</v>
      </c>
      <c r="CC12" s="105">
        <f t="shared" si="22"/>
        <v>6.8328911891237951E-2</v>
      </c>
      <c r="CD12" s="105">
        <f t="shared" si="33"/>
        <v>6.8000000000000005E-2</v>
      </c>
      <c r="CE12" s="48"/>
      <c r="CF12" s="105">
        <f t="shared" si="34"/>
        <v>0.11899999999999999</v>
      </c>
      <c r="CG12" s="105">
        <f t="shared" si="35"/>
        <v>7.6999999999999999E-2</v>
      </c>
      <c r="CH12" s="212">
        <v>0</v>
      </c>
    </row>
    <row r="13" spans="2:86" s="18" customFormat="1" ht="13.5" customHeight="1">
      <c r="B13" s="61">
        <v>7</v>
      </c>
      <c r="C13" s="26" t="s">
        <v>45</v>
      </c>
      <c r="D13" s="92">
        <v>480</v>
      </c>
      <c r="E13" s="92">
        <v>52</v>
      </c>
      <c r="F13" s="92">
        <v>25</v>
      </c>
      <c r="G13" s="62">
        <f t="shared" si="0"/>
        <v>0.10833333333333334</v>
      </c>
      <c r="H13" s="62">
        <f t="shared" si="1"/>
        <v>5.2083333333333336E-2</v>
      </c>
      <c r="I13" s="92">
        <v>17624320</v>
      </c>
      <c r="J13" s="92">
        <v>14811750</v>
      </c>
      <c r="K13" s="92">
        <f t="shared" si="2"/>
        <v>338929.23076923075</v>
      </c>
      <c r="L13" s="92">
        <f t="shared" si="2"/>
        <v>592470</v>
      </c>
      <c r="M13" s="92">
        <v>1188</v>
      </c>
      <c r="N13" s="92">
        <v>171</v>
      </c>
      <c r="O13" s="92">
        <v>86</v>
      </c>
      <c r="P13" s="62">
        <f t="shared" si="3"/>
        <v>0.14393939393939395</v>
      </c>
      <c r="Q13" s="62">
        <f t="shared" si="4"/>
        <v>7.2390572390572394E-2</v>
      </c>
      <c r="R13" s="92">
        <v>68139340</v>
      </c>
      <c r="S13" s="92">
        <v>53004920</v>
      </c>
      <c r="T13" s="92">
        <f t="shared" si="5"/>
        <v>398475.67251461989</v>
      </c>
      <c r="U13" s="92">
        <f t="shared" si="5"/>
        <v>616336.27906976745</v>
      </c>
      <c r="V13" s="92">
        <v>48776</v>
      </c>
      <c r="W13" s="92">
        <v>1766</v>
      </c>
      <c r="X13" s="92">
        <v>877</v>
      </c>
      <c r="Y13" s="62">
        <f t="shared" si="6"/>
        <v>3.6206330982450387E-2</v>
      </c>
      <c r="Z13" s="62">
        <f t="shared" si="7"/>
        <v>1.7980154174184027E-2</v>
      </c>
      <c r="AA13" s="92">
        <v>465309050</v>
      </c>
      <c r="AB13" s="92">
        <v>325593230</v>
      </c>
      <c r="AC13" s="92">
        <f t="shared" si="8"/>
        <v>263481.90826727066</v>
      </c>
      <c r="AD13" s="92">
        <f t="shared" si="8"/>
        <v>371257.95895096922</v>
      </c>
      <c r="AE13" s="92">
        <v>41034</v>
      </c>
      <c r="AF13" s="92">
        <v>3151</v>
      </c>
      <c r="AG13" s="92">
        <v>1783</v>
      </c>
      <c r="AH13" s="62">
        <f t="shared" si="9"/>
        <v>7.6789979041770234E-2</v>
      </c>
      <c r="AI13" s="62">
        <f t="shared" si="10"/>
        <v>4.3451771701515818E-2</v>
      </c>
      <c r="AJ13" s="92">
        <v>870357300</v>
      </c>
      <c r="AK13" s="92">
        <v>639520240</v>
      </c>
      <c r="AL13" s="92">
        <f t="shared" si="11"/>
        <v>276216.2170739448</v>
      </c>
      <c r="AM13" s="92">
        <f t="shared" si="11"/>
        <v>358676.5227145261</v>
      </c>
      <c r="AN13" s="92">
        <v>26278</v>
      </c>
      <c r="AO13" s="92">
        <v>4038</v>
      </c>
      <c r="AP13" s="92">
        <v>2669</v>
      </c>
      <c r="AQ13" s="62">
        <f t="shared" si="12"/>
        <v>0.15366466245528579</v>
      </c>
      <c r="AR13" s="62">
        <f t="shared" si="13"/>
        <v>0.10156785143466017</v>
      </c>
      <c r="AS13" s="92">
        <v>1154919180</v>
      </c>
      <c r="AT13" s="92">
        <v>949173630</v>
      </c>
      <c r="AU13" s="92">
        <f t="shared" si="14"/>
        <v>286012.67459138186</v>
      </c>
      <c r="AV13" s="92">
        <f t="shared" si="14"/>
        <v>355628.93593106035</v>
      </c>
      <c r="AW13" s="92">
        <v>12549</v>
      </c>
      <c r="AX13" s="92">
        <v>3160</v>
      </c>
      <c r="AY13" s="92">
        <v>2313</v>
      </c>
      <c r="AZ13" s="62">
        <f t="shared" si="23"/>
        <v>0.25181289345764601</v>
      </c>
      <c r="BA13" s="62">
        <f>IFERROR(AY13/AW13,"-")</f>
        <v>0.18431747549605546</v>
      </c>
      <c r="BB13" s="92">
        <v>982903710</v>
      </c>
      <c r="BC13" s="92">
        <v>839071580</v>
      </c>
      <c r="BD13" s="92">
        <f t="shared" si="15"/>
        <v>311045.47784810129</v>
      </c>
      <c r="BE13" s="92">
        <f t="shared" si="15"/>
        <v>362763.32900994382</v>
      </c>
      <c r="BF13" s="92">
        <v>4608</v>
      </c>
      <c r="BG13" s="92">
        <v>1515</v>
      </c>
      <c r="BH13" s="92">
        <v>1200</v>
      </c>
      <c r="BI13" s="62">
        <f t="shared" si="16"/>
        <v>0.32877604166666669</v>
      </c>
      <c r="BJ13" s="62">
        <f t="shared" si="17"/>
        <v>0.26041666666666669</v>
      </c>
      <c r="BK13" s="92">
        <v>493145210</v>
      </c>
      <c r="BL13" s="92">
        <v>440579510</v>
      </c>
      <c r="BM13" s="92">
        <f t="shared" si="18"/>
        <v>325508.38943894388</v>
      </c>
      <c r="BN13" s="92">
        <f t="shared" si="18"/>
        <v>367149.59166666667</v>
      </c>
      <c r="BO13" s="92">
        <f t="shared" si="36"/>
        <v>134913</v>
      </c>
      <c r="BP13" s="92">
        <f t="shared" si="19"/>
        <v>13853</v>
      </c>
      <c r="BQ13" s="92">
        <f t="shared" si="19"/>
        <v>8953</v>
      </c>
      <c r="BR13" s="62">
        <f t="shared" si="25"/>
        <v>0.10268098700644118</v>
      </c>
      <c r="BS13" s="62">
        <f t="shared" si="20"/>
        <v>6.6361284679756577E-2</v>
      </c>
      <c r="BT13" s="92">
        <f t="shared" si="26"/>
        <v>4052398110</v>
      </c>
      <c r="BU13" s="92">
        <f t="shared" si="27"/>
        <v>3261754860</v>
      </c>
      <c r="BV13" s="92">
        <f t="shared" si="28"/>
        <v>292528.55771313072</v>
      </c>
      <c r="BW13" s="92">
        <f t="shared" si="29"/>
        <v>364319.76544175134</v>
      </c>
      <c r="BY13" s="47" t="str">
        <f t="shared" si="30"/>
        <v>北河内医療圏</v>
      </c>
      <c r="BZ13" s="105">
        <f t="shared" si="21"/>
        <v>0.10716707626038226</v>
      </c>
      <c r="CA13" s="105">
        <f t="shared" si="31"/>
        <v>0.107</v>
      </c>
      <c r="CB13" s="47" t="str">
        <f t="shared" si="32"/>
        <v>泉州医療圏</v>
      </c>
      <c r="CC13" s="105">
        <f t="shared" si="22"/>
        <v>6.6361284679756577E-2</v>
      </c>
      <c r="CD13" s="105">
        <f t="shared" si="33"/>
        <v>6.6000000000000003E-2</v>
      </c>
      <c r="CE13" s="48"/>
      <c r="CF13" s="105">
        <f t="shared" si="34"/>
        <v>0.11899999999999999</v>
      </c>
      <c r="CG13" s="105">
        <f t="shared" si="35"/>
        <v>7.6999999999999999E-2</v>
      </c>
      <c r="CH13" s="212">
        <v>0</v>
      </c>
    </row>
    <row r="14" spans="2:86" s="18" customFormat="1" ht="13.5" customHeight="1" thickBot="1">
      <c r="B14" s="61">
        <v>8</v>
      </c>
      <c r="C14" s="26" t="s">
        <v>58</v>
      </c>
      <c r="D14" s="92">
        <v>905</v>
      </c>
      <c r="E14" s="92">
        <v>163</v>
      </c>
      <c r="F14" s="92">
        <v>94</v>
      </c>
      <c r="G14" s="62">
        <f t="shared" si="0"/>
        <v>0.18011049723756906</v>
      </c>
      <c r="H14" s="62">
        <f t="shared" si="1"/>
        <v>0.10386740331491713</v>
      </c>
      <c r="I14" s="92">
        <v>60656380</v>
      </c>
      <c r="J14" s="92">
        <v>50816470</v>
      </c>
      <c r="K14" s="92">
        <f t="shared" si="2"/>
        <v>372125.03067484661</v>
      </c>
      <c r="L14" s="92">
        <f t="shared" si="2"/>
        <v>540600.74468085112</v>
      </c>
      <c r="M14" s="92">
        <v>3113</v>
      </c>
      <c r="N14" s="92">
        <v>522</v>
      </c>
      <c r="O14" s="92">
        <v>293</v>
      </c>
      <c r="P14" s="62">
        <f t="shared" si="3"/>
        <v>0.16768390619980725</v>
      </c>
      <c r="Q14" s="62">
        <f t="shared" si="4"/>
        <v>9.4121426276903314E-2</v>
      </c>
      <c r="R14" s="92">
        <v>213374190</v>
      </c>
      <c r="S14" s="92">
        <v>168778760</v>
      </c>
      <c r="T14" s="92">
        <f t="shared" si="5"/>
        <v>408762.81609195401</v>
      </c>
      <c r="U14" s="92">
        <f t="shared" si="5"/>
        <v>576036.723549488</v>
      </c>
      <c r="V14" s="92">
        <v>119459</v>
      </c>
      <c r="W14" s="92">
        <v>5439</v>
      </c>
      <c r="X14" s="92">
        <v>2892</v>
      </c>
      <c r="Y14" s="62">
        <f t="shared" si="6"/>
        <v>4.5530265614143764E-2</v>
      </c>
      <c r="Z14" s="62">
        <f t="shared" si="7"/>
        <v>2.4209142885843679E-2</v>
      </c>
      <c r="AA14" s="92">
        <v>1576002390</v>
      </c>
      <c r="AB14" s="92">
        <v>1217864640</v>
      </c>
      <c r="AC14" s="92">
        <f t="shared" si="8"/>
        <v>289759.58632101491</v>
      </c>
      <c r="AD14" s="92">
        <f t="shared" si="8"/>
        <v>421115.02074688795</v>
      </c>
      <c r="AE14" s="92">
        <v>110261</v>
      </c>
      <c r="AF14" s="92">
        <v>9753</v>
      </c>
      <c r="AG14" s="92">
        <v>5516</v>
      </c>
      <c r="AH14" s="62">
        <f t="shared" si="9"/>
        <v>8.8453759715583932E-2</v>
      </c>
      <c r="AI14" s="62">
        <f t="shared" si="10"/>
        <v>5.0026754700211319E-2</v>
      </c>
      <c r="AJ14" s="92">
        <v>2839378010</v>
      </c>
      <c r="AK14" s="92">
        <v>2256526410</v>
      </c>
      <c r="AL14" s="92">
        <f t="shared" si="11"/>
        <v>291128.67938070337</v>
      </c>
      <c r="AM14" s="92">
        <f t="shared" si="11"/>
        <v>409087.45649021032</v>
      </c>
      <c r="AN14" s="92">
        <v>79282</v>
      </c>
      <c r="AO14" s="92">
        <v>13515</v>
      </c>
      <c r="AP14" s="92">
        <v>8654</v>
      </c>
      <c r="AQ14" s="62">
        <f t="shared" si="12"/>
        <v>0.17046744532176283</v>
      </c>
      <c r="AR14" s="62">
        <f t="shared" si="13"/>
        <v>0.10915466310133448</v>
      </c>
      <c r="AS14" s="92">
        <v>4136470370</v>
      </c>
      <c r="AT14" s="92">
        <v>3433318930</v>
      </c>
      <c r="AU14" s="92">
        <f t="shared" si="14"/>
        <v>306065.14021457639</v>
      </c>
      <c r="AV14" s="92">
        <f t="shared" si="14"/>
        <v>396732.02334180725</v>
      </c>
      <c r="AW14" s="92">
        <v>39301</v>
      </c>
      <c r="AX14" s="92">
        <v>10898</v>
      </c>
      <c r="AY14" s="92">
        <v>7793</v>
      </c>
      <c r="AZ14" s="62">
        <f t="shared" si="23"/>
        <v>0.2772957431108623</v>
      </c>
      <c r="BA14" s="62">
        <f>IFERROR(AY14/AW14,"-")</f>
        <v>0.19829011984427877</v>
      </c>
      <c r="BB14" s="92">
        <v>3519711190</v>
      </c>
      <c r="BC14" s="92">
        <v>3024188070</v>
      </c>
      <c r="BD14" s="92">
        <f t="shared" si="15"/>
        <v>322968.543769499</v>
      </c>
      <c r="BE14" s="92">
        <f t="shared" si="15"/>
        <v>388064.68240728858</v>
      </c>
      <c r="BF14" s="92">
        <v>15269</v>
      </c>
      <c r="BG14" s="92">
        <v>5244</v>
      </c>
      <c r="BH14" s="92">
        <v>4113</v>
      </c>
      <c r="BI14" s="62">
        <f t="shared" si="16"/>
        <v>0.34344095880542275</v>
      </c>
      <c r="BJ14" s="62">
        <f t="shared" si="17"/>
        <v>0.26936931036741107</v>
      </c>
      <c r="BK14" s="92">
        <v>1855813990</v>
      </c>
      <c r="BL14" s="92">
        <v>1667944650</v>
      </c>
      <c r="BM14" s="92">
        <f t="shared" ref="BM14" si="37">IFERROR(BK14/BG14,"-")</f>
        <v>353892.82799389778</v>
      </c>
      <c r="BN14" s="92">
        <f>IFERROR(BL14/BH14,"-")</f>
        <v>405529.94164843182</v>
      </c>
      <c r="BO14" s="92">
        <f t="shared" si="36"/>
        <v>367590</v>
      </c>
      <c r="BP14" s="92">
        <f t="shared" si="19"/>
        <v>45534</v>
      </c>
      <c r="BQ14" s="92">
        <f t="shared" si="19"/>
        <v>29355</v>
      </c>
      <c r="BR14" s="62">
        <f t="shared" si="25"/>
        <v>0.12387170488859871</v>
      </c>
      <c r="BS14" s="62">
        <f t="shared" si="20"/>
        <v>7.985799396066269E-2</v>
      </c>
      <c r="BT14" s="92">
        <f t="shared" si="26"/>
        <v>14201406520</v>
      </c>
      <c r="BU14" s="92">
        <f t="shared" si="27"/>
        <v>11819437930</v>
      </c>
      <c r="BV14" s="92">
        <f t="shared" si="28"/>
        <v>311885.76711907587</v>
      </c>
      <c r="BW14" s="92">
        <f t="shared" si="29"/>
        <v>402637.98092318175</v>
      </c>
      <c r="BY14" s="47" t="str">
        <f t="shared" si="30"/>
        <v>泉州医療圏</v>
      </c>
      <c r="BZ14" s="105">
        <f t="shared" si="21"/>
        <v>0.10268098700644118</v>
      </c>
      <c r="CA14" s="105">
        <f t="shared" si="31"/>
        <v>0.10299999999999999</v>
      </c>
      <c r="CB14" s="47" t="str">
        <f t="shared" si="32"/>
        <v>南河内医療圏</v>
      </c>
      <c r="CC14" s="105">
        <f t="shared" si="22"/>
        <v>6.5860265979615806E-2</v>
      </c>
      <c r="CD14" s="105">
        <f t="shared" si="33"/>
        <v>6.6000000000000003E-2</v>
      </c>
      <c r="CE14" s="48"/>
      <c r="CF14" s="105">
        <f t="shared" si="34"/>
        <v>0.11899999999999999</v>
      </c>
      <c r="CG14" s="105">
        <f t="shared" si="35"/>
        <v>7.6999999999999999E-2</v>
      </c>
      <c r="CH14" s="212">
        <v>999</v>
      </c>
    </row>
    <row r="15" spans="2:86" s="18" customFormat="1" ht="13.5" customHeight="1" thickTop="1">
      <c r="B15" s="250" t="s">
        <v>1</v>
      </c>
      <c r="C15" s="251"/>
      <c r="D15" s="93">
        <v>2443</v>
      </c>
      <c r="E15" s="93">
        <v>373</v>
      </c>
      <c r="F15" s="93">
        <v>204</v>
      </c>
      <c r="G15" s="17">
        <f>IFERROR(E15/D15,"-")</f>
        <v>0.15268112975849366</v>
      </c>
      <c r="H15" s="17">
        <f>IFERROR(F15/D15,"-")</f>
        <v>8.3503888661481784E-2</v>
      </c>
      <c r="I15" s="93">
        <f>SUM(I7:I14)</f>
        <v>122421460</v>
      </c>
      <c r="J15" s="93">
        <f>SUM(J7:J14)</f>
        <v>98403980</v>
      </c>
      <c r="K15" s="93">
        <f>IFERROR(I15/E15,"-")</f>
        <v>328207.66756032174</v>
      </c>
      <c r="L15" s="93">
        <f>IFERROR(J15/F15,"-")</f>
        <v>482372.45098039217</v>
      </c>
      <c r="M15" s="93">
        <v>8023</v>
      </c>
      <c r="N15" s="93">
        <v>1331</v>
      </c>
      <c r="O15" s="93">
        <v>731</v>
      </c>
      <c r="P15" s="17">
        <f>IFERROR(N15/M15,"-")</f>
        <v>0.16589804312601272</v>
      </c>
      <c r="Q15" s="17">
        <f>IFERROR(O15/M15,"-")</f>
        <v>9.1113049981303748E-2</v>
      </c>
      <c r="R15" s="93">
        <f>SUM(R7:R14)</f>
        <v>536888040</v>
      </c>
      <c r="S15" s="93">
        <f>SUM(S7:S14)</f>
        <v>425976390</v>
      </c>
      <c r="T15" s="93">
        <f>IFERROR(R15/N15,"-")</f>
        <v>403371.93087903829</v>
      </c>
      <c r="U15" s="93">
        <f>IFERROR(S15/O15,"-")</f>
        <v>582731.03967168264</v>
      </c>
      <c r="V15" s="93">
        <v>462860</v>
      </c>
      <c r="W15" s="93">
        <v>19421</v>
      </c>
      <c r="X15" s="93">
        <v>10030</v>
      </c>
      <c r="Y15" s="17">
        <f>IFERROR(W15/V15,"-")</f>
        <v>4.1958691613014736E-2</v>
      </c>
      <c r="Z15" s="17">
        <f>IFERROR(X15/V15,"-")</f>
        <v>2.1669619323337511E-2</v>
      </c>
      <c r="AA15" s="93">
        <f>SUM(AA7:AA14)</f>
        <v>5281153540</v>
      </c>
      <c r="AB15" s="93">
        <f>SUM(AB7:AB14)</f>
        <v>3984898180</v>
      </c>
      <c r="AC15" s="93">
        <f>IFERROR(AA15/W15,"-")</f>
        <v>271930.05200556101</v>
      </c>
      <c r="AD15" s="93">
        <f>IFERROR(AB15/X15,"-")</f>
        <v>397297.92422731803</v>
      </c>
      <c r="AE15" s="93">
        <v>402345</v>
      </c>
      <c r="AF15" s="93">
        <v>34729</v>
      </c>
      <c r="AG15" s="93">
        <v>19704</v>
      </c>
      <c r="AH15" s="17">
        <f>IFERROR(AF15/AE15,"-")</f>
        <v>8.6316469696404829E-2</v>
      </c>
      <c r="AI15" s="17">
        <f>IFERROR(AG15/AE15,"-")</f>
        <v>4.8972896394884988E-2</v>
      </c>
      <c r="AJ15" s="93">
        <f>SUM(AJ7:AJ14)</f>
        <v>9626379020</v>
      </c>
      <c r="AK15" s="93">
        <f>SUM(AK7:AK14)</f>
        <v>7605844340</v>
      </c>
      <c r="AL15" s="93">
        <f>IFERROR(AJ15/AF15,"-")</f>
        <v>277185.60914509487</v>
      </c>
      <c r="AM15" s="93">
        <f>IFERROR(AK15/AG15,"-")</f>
        <v>386005.09236703208</v>
      </c>
      <c r="AN15" s="94">
        <v>259897</v>
      </c>
      <c r="AO15" s="94">
        <v>45909</v>
      </c>
      <c r="AP15" s="94">
        <v>29765</v>
      </c>
      <c r="AQ15" s="58">
        <f>IFERROR(AO15/AN15,"-")</f>
        <v>0.17664305474861194</v>
      </c>
      <c r="AR15" s="58">
        <f>IFERROR(AP15/AN15,"-")</f>
        <v>0.11452613920129898</v>
      </c>
      <c r="AS15" s="94">
        <f>SUM(AS7:AS14)</f>
        <v>13206905230</v>
      </c>
      <c r="AT15" s="94">
        <f>SUM(AT7:AT14)</f>
        <v>11018064950</v>
      </c>
      <c r="AU15" s="94">
        <f>IFERROR(AS15/AO15,"-")</f>
        <v>287675.73308065959</v>
      </c>
      <c r="AV15" s="94">
        <f>IFERROR(AT15/AP15,"-")</f>
        <v>370168.48479758104</v>
      </c>
      <c r="AW15" s="93">
        <v>121354</v>
      </c>
      <c r="AX15" s="93">
        <v>35812</v>
      </c>
      <c r="AY15" s="93">
        <v>26100</v>
      </c>
      <c r="AZ15" s="17">
        <f>IFERROR(AX15/AW15,"-")</f>
        <v>0.29510358125813735</v>
      </c>
      <c r="BA15" s="17">
        <f>IFERROR(AY15/AW15,"-")</f>
        <v>0.21507325675297065</v>
      </c>
      <c r="BB15" s="93">
        <f>SUM(BB7:BB14)</f>
        <v>11035460170</v>
      </c>
      <c r="BC15" s="93">
        <f>SUM(BC7:BC14)</f>
        <v>9622327940</v>
      </c>
      <c r="BD15" s="93">
        <f>IFERROR(BB15/AX15,"-")</f>
        <v>308149.78694292414</v>
      </c>
      <c r="BE15" s="93">
        <f>IFERROR(BC15/AY15,"-")</f>
        <v>368671.56858237548</v>
      </c>
      <c r="BF15" s="93">
        <v>46223</v>
      </c>
      <c r="BG15" s="93">
        <v>17338</v>
      </c>
      <c r="BH15" s="93">
        <v>13762</v>
      </c>
      <c r="BI15" s="17">
        <f>IFERROR(BG15/BF15,"-")</f>
        <v>0.37509464984964197</v>
      </c>
      <c r="BJ15" s="17">
        <f>IFERROR(BH15/BF15,"-")</f>
        <v>0.2977305670337278</v>
      </c>
      <c r="BK15" s="93">
        <f>SUM(BK7:BK14)</f>
        <v>5881778380</v>
      </c>
      <c r="BL15" s="93">
        <f>SUM(BL7:BL14)</f>
        <v>5310504490</v>
      </c>
      <c r="BM15" s="93">
        <f>IFERROR(BK15/BG15,"-")</f>
        <v>339242.03368323913</v>
      </c>
      <c r="BN15" s="93">
        <f>IFERROR(BL15/BH15,"-")</f>
        <v>385881.73884609796</v>
      </c>
      <c r="BO15" s="93">
        <v>1303145</v>
      </c>
      <c r="BP15" s="93">
        <v>154913</v>
      </c>
      <c r="BQ15" s="93">
        <v>100296</v>
      </c>
      <c r="BR15" s="17">
        <f>IFERROR(BP15/BO15,"-")</f>
        <v>0.11887625705504759</v>
      </c>
      <c r="BS15" s="17">
        <f>IFERROR(BQ15/BO15,"-")</f>
        <v>7.696457416480898E-2</v>
      </c>
      <c r="BT15" s="93">
        <f>SUM(BT7:BT14)</f>
        <v>45690985840</v>
      </c>
      <c r="BU15" s="93">
        <f>SUM(BU7:BU14)</f>
        <v>38066020270</v>
      </c>
      <c r="BV15" s="93">
        <f>IFERROR(BT15/BP15,"-")</f>
        <v>294946.10420042218</v>
      </c>
      <c r="BW15" s="93">
        <f>IFERROR(BU15/BQ15,"-")</f>
        <v>379536.77384940576</v>
      </c>
      <c r="BY15" s="46"/>
      <c r="BZ15" s="46"/>
      <c r="CA15" s="46"/>
      <c r="CB15" s="46"/>
      <c r="CC15" s="46"/>
      <c r="CD15" s="46"/>
      <c r="CE15" s="46"/>
    </row>
    <row r="16" spans="2:86" s="18" customFormat="1">
      <c r="BY16" s="46"/>
      <c r="BZ16" s="46"/>
      <c r="CA16" s="46"/>
      <c r="CB16" s="46"/>
      <c r="CC16" s="46"/>
      <c r="CD16" s="46"/>
      <c r="CE16" s="46"/>
    </row>
    <row r="17" spans="4:83" s="18" customFormat="1">
      <c r="D17" s="108"/>
      <c r="E17" s="108"/>
      <c r="F17" s="108"/>
      <c r="I17" s="108"/>
      <c r="J17" s="108"/>
      <c r="R17" s="108"/>
      <c r="S17" s="108"/>
      <c r="AA17" s="108"/>
      <c r="AB17" s="108"/>
      <c r="AJ17" s="108"/>
      <c r="AK17" s="108"/>
      <c r="AS17" s="108"/>
      <c r="AT17" s="108"/>
      <c r="AU17" s="108"/>
      <c r="BB17" s="108"/>
      <c r="BC17" s="108"/>
      <c r="BK17" s="108"/>
      <c r="BL17" s="108"/>
      <c r="BY17" s="46"/>
      <c r="BZ17" s="46"/>
      <c r="CA17" s="46"/>
      <c r="CB17" s="46"/>
      <c r="CC17" s="46"/>
      <c r="CD17" s="46"/>
      <c r="CE17" s="46"/>
    </row>
    <row r="18" spans="4:83" s="18" customFormat="1">
      <c r="BY18" s="46"/>
      <c r="BZ18" s="46"/>
      <c r="CA18" s="46"/>
      <c r="CB18" s="46"/>
      <c r="CC18" s="46"/>
      <c r="CD18" s="46"/>
      <c r="CE18" s="46"/>
    </row>
    <row r="19" spans="4:83" s="18" customFormat="1">
      <c r="BY19" s="46"/>
      <c r="BZ19" s="46"/>
      <c r="CA19" s="46"/>
      <c r="CB19" s="46"/>
      <c r="CC19" s="46"/>
      <c r="CD19" s="46"/>
      <c r="CE19" s="46"/>
    </row>
    <row r="20" spans="4:83" s="18" customFormat="1">
      <c r="BY20" s="46"/>
      <c r="BZ20" s="46"/>
      <c r="CA20" s="46"/>
      <c r="CB20" s="46"/>
      <c r="CC20" s="46"/>
      <c r="CD20" s="46"/>
      <c r="CE20" s="46"/>
    </row>
    <row r="21" spans="4:83" s="18" customFormat="1">
      <c r="BY21" s="46"/>
      <c r="BZ21" s="46"/>
      <c r="CA21" s="46"/>
      <c r="CB21" s="46"/>
      <c r="CC21" s="46"/>
      <c r="CD21" s="46"/>
      <c r="CE21" s="46"/>
    </row>
    <row r="22" spans="4:83" s="18" customFormat="1">
      <c r="BY22" s="46"/>
      <c r="BZ22" s="46"/>
      <c r="CA22" s="46"/>
      <c r="CB22" s="46"/>
      <c r="CC22" s="46"/>
      <c r="CD22" s="46"/>
      <c r="CE22" s="46"/>
    </row>
    <row r="23" spans="4:83" s="18" customFormat="1">
      <c r="BY23" s="46"/>
      <c r="BZ23" s="46"/>
      <c r="CA23" s="46"/>
      <c r="CB23" s="46"/>
      <c r="CC23" s="46"/>
      <c r="CD23" s="46"/>
      <c r="CE23" s="46"/>
    </row>
    <row r="24" spans="4:83" s="18" customFormat="1">
      <c r="BY24" s="46"/>
      <c r="BZ24" s="46"/>
      <c r="CA24" s="46"/>
      <c r="CB24" s="46"/>
      <c r="CC24" s="46"/>
      <c r="CD24" s="46"/>
      <c r="CE24" s="46"/>
    </row>
    <row r="25" spans="4:83" s="18" customFormat="1">
      <c r="BY25" s="46"/>
      <c r="BZ25" s="46"/>
      <c r="CA25" s="46"/>
      <c r="CB25" s="46"/>
      <c r="CC25" s="46"/>
      <c r="CD25" s="46"/>
      <c r="CE25" s="46"/>
    </row>
    <row r="26" spans="4:83" s="18" customFormat="1">
      <c r="BY26" s="46"/>
      <c r="BZ26" s="46"/>
      <c r="CA26" s="46"/>
      <c r="CB26" s="46"/>
      <c r="CC26" s="46"/>
      <c r="CD26" s="46"/>
      <c r="CE26" s="46"/>
    </row>
    <row r="27" spans="4:83" s="18" customFormat="1">
      <c r="D27" s="7"/>
      <c r="E27" s="7"/>
      <c r="F27" s="7"/>
      <c r="M27" s="7"/>
      <c r="N27" s="7"/>
      <c r="O27" s="7"/>
      <c r="V27" s="7"/>
      <c r="W27" s="7"/>
      <c r="X27" s="7"/>
      <c r="AE27" s="7"/>
      <c r="AF27" s="7"/>
      <c r="AG27" s="7"/>
      <c r="AN27" s="7"/>
      <c r="AO27" s="7"/>
      <c r="AP27" s="7"/>
      <c r="AW27" s="7"/>
      <c r="AX27" s="7"/>
      <c r="AY27" s="7"/>
      <c r="BF27" s="7"/>
      <c r="BG27" s="7"/>
      <c r="BH27" s="7"/>
      <c r="BO27" s="7"/>
      <c r="BP27" s="7"/>
      <c r="BQ27" s="7"/>
      <c r="BY27" s="46"/>
      <c r="BZ27" s="46"/>
      <c r="CA27" s="46"/>
      <c r="CB27" s="46"/>
      <c r="CC27" s="46"/>
      <c r="CD27" s="46"/>
      <c r="CE27" s="46"/>
    </row>
  </sheetData>
  <mergeCells count="56">
    <mergeCell ref="CF5:CF6"/>
    <mergeCell ref="CG5:CG6"/>
    <mergeCell ref="CH5:CH6"/>
    <mergeCell ref="B3:B6"/>
    <mergeCell ref="C3:C6"/>
    <mergeCell ref="D3:L3"/>
    <mergeCell ref="M3:U3"/>
    <mergeCell ref="V3:AD3"/>
    <mergeCell ref="N4:O4"/>
    <mergeCell ref="P4:Q4"/>
    <mergeCell ref="R4:S4"/>
    <mergeCell ref="T4:U4"/>
    <mergeCell ref="AC4:AD4"/>
    <mergeCell ref="AN3:AV3"/>
    <mergeCell ref="AW3:BE3"/>
    <mergeCell ref="BF3:BN3"/>
    <mergeCell ref="BO3:BW3"/>
    <mergeCell ref="D4:D6"/>
    <mergeCell ref="E4:F4"/>
    <mergeCell ref="G4:H4"/>
    <mergeCell ref="I4:J4"/>
    <mergeCell ref="K4:L4"/>
    <mergeCell ref="M4:M6"/>
    <mergeCell ref="AE3:AM3"/>
    <mergeCell ref="AO4:AP4"/>
    <mergeCell ref="V4:V6"/>
    <mergeCell ref="W4:X4"/>
    <mergeCell ref="Y4:Z4"/>
    <mergeCell ref="AA4:AB4"/>
    <mergeCell ref="AL4:AM4"/>
    <mergeCell ref="AN4:AN6"/>
    <mergeCell ref="AE4:AE6"/>
    <mergeCell ref="BT4:BU4"/>
    <mergeCell ref="BV4:BW4"/>
    <mergeCell ref="BB4:BC4"/>
    <mergeCell ref="BD4:BE4"/>
    <mergeCell ref="BF4:BF6"/>
    <mergeCell ref="BG4:BH4"/>
    <mergeCell ref="BI4:BJ4"/>
    <mergeCell ref="BK4:BL4"/>
    <mergeCell ref="BY5:CA6"/>
    <mergeCell ref="CB5:CD6"/>
    <mergeCell ref="B15:C15"/>
    <mergeCell ref="BM4:BN4"/>
    <mergeCell ref="BO4:BO6"/>
    <mergeCell ref="BP4:BQ4"/>
    <mergeCell ref="BR4:BS4"/>
    <mergeCell ref="AQ4:AR4"/>
    <mergeCell ref="AS4:AT4"/>
    <mergeCell ref="AU4:AV4"/>
    <mergeCell ref="AW4:AW6"/>
    <mergeCell ref="AX4:AY4"/>
    <mergeCell ref="AZ4:BA4"/>
    <mergeCell ref="AF4:AG4"/>
    <mergeCell ref="AH4:AI4"/>
    <mergeCell ref="AJ4:AK4"/>
  </mergeCells>
  <phoneticPr fontId="3"/>
  <pageMargins left="0.47244094488188981" right="0.23622047244094491" top="0.43307086614173229" bottom="0.31496062992125984" header="0.31496062992125984" footer="0.19685039370078741"/>
  <pageSetup paperSize="8" scale="75" fitToHeight="0" orientation="landscape" r:id="rId1"/>
  <headerFooter>
    <oddHeader>&amp;R&amp;"ＭＳ 明朝,標準"&amp;12 2-17.在宅医療に係る分析</oddHeader>
  </headerFooter>
  <colBreaks count="2" manualBreakCount="2">
    <brk id="30" max="80" man="1"/>
    <brk id="57" max="80" man="1"/>
  </colBreaks>
  <ignoredErrors>
    <ignoredError sqref="G7:H7 K7:L7 P7:Q7 T7:U7 Y7:Z7 AC7:AD7 AH7:AI7 AL7:AM7 AQ7:AR7 AU7:AV7 AZ7:BA7 BD7:BE7 BI7:BJ7 BM7:BQ7 BT7:BU7 G8:H8 K8:L8 P8:Q8 T8:U8 Y8:Z8 AC8:AD8 AH8:AI8 AL8:AM8 AQ8:AR8 AU8:AV8 AZ8:BA8 BD8:BE8 BI8:BJ8 BM8:BQ8 BT8:BU8 G9:H9 K9:L9 P9:Q9 T9:U9 Y9:Z9 AC9:AD9 AH9:AI9 AL9:AM9 AQ9:AR9 AU9:AV9 AZ9:BA9 BD9:BE9 BI9:BJ9 BM9:BQ9 BT9:BU9 G10:H10 K10:L10 P10:Q10 T10:U10 Y10:Z10 AC10:AD10 AH10:AI10 AL10:AM10 AQ10:AR10 AU10:AV10 AZ10:BA10 BD10:BE10 BI10:BJ10 BM10:BQ10 BT10:BU10 G11:H11 K11:L11 P11:Q11 T11:U11 Y11:Z11 AC11:AD11 AH11:AI11 AL11:AM11 AQ11:AR11 AU11:AV11 AZ11:BA11 BD11:BE11 BI11:BJ11 BM11:BQ11 BT11:BU11 G12:H12 K12:L12 P12:Q12 T12:U12 Y12:Z12 AC12:AD12 AH12:AI12 AL12:AM12 AQ12:AR12 AU12:AV12 AZ12:BA12 BD12:BE12 BI12:BJ12 BM12:BQ12 BT12:BU12 G13:H13 K13:L13 P13:Q13 T13:U13 Y13:Z13 AC13:AD13 AH13:AI13 AL13:AM13 AQ13:AR13 AU13:AV13 AZ13:BA13 BD13:BE13 BI13:BJ13 BM13:BQ13 BT13:BU13 G14:H14 K14:L14 P14:Q14 T14:U14 Y14:Z14 AC14:AD14 AH14:AI14 AL14:AM14 AQ14:AR14 AU14:AV14 AZ14:BA14 BD14:BE14 BI14:BJ14 BM14:BQ14 BT14:BU14 G15:L15 P15:U15 Y15:AD15 AH15:AM15 AQ15:AV15 AZ15:BE15 BI15:BN15 BR15:BS15 BV15:BW15" emptyCellReference="1"/>
    <ignoredError sqref="BY7:BY14 CA7:CB7 CD7:CD14 CF7:CG7 CA8:CB8 CF8:CG8 CA9:CB9 CF9:CG9 CA10:CB10 CF10:CG10 CA11:CB11 CF11:CG11 CA12:CB12 CF12:CG12 CA13:CB13 CF13:CG13 CA14:CB14 CF14:CG14" evalError="1"/>
    <ignoredError sqref="BZ7:BZ14 CC7:CC14" evalError="1"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B2"/>
  <sheetViews>
    <sheetView showGridLines="0" zoomScaleNormal="100" zoomScaleSheetLayoutView="100" workbookViewId="0"/>
  </sheetViews>
  <sheetFormatPr defaultColWidth="9" defaultRowHeight="13.5"/>
  <cols>
    <col min="1" max="1" width="4.625" style="10" customWidth="1"/>
    <col min="2" max="2" width="3.25" style="10" customWidth="1"/>
    <col min="3" max="3" width="9.625" style="10" customWidth="1"/>
    <col min="4" max="9" width="13.125" style="10" customWidth="1"/>
    <col min="10" max="12" width="20.625" style="10" customWidth="1"/>
    <col min="13" max="13" width="6.625" style="10" customWidth="1"/>
    <col min="14" max="16384" width="9" style="10"/>
  </cols>
  <sheetData>
    <row r="1" spans="2:2" ht="16.5" customHeight="1">
      <c r="B1" s="10" t="s">
        <v>143</v>
      </c>
    </row>
    <row r="2" spans="2:2" ht="16.5" customHeight="1">
      <c r="B2" s="10" t="s">
        <v>221</v>
      </c>
    </row>
  </sheetData>
  <phoneticPr fontId="3"/>
  <pageMargins left="0.47244094488188981" right="0.23622047244094491" top="0.43307086614173229" bottom="0.31496062992125984" header="0.31496062992125984" footer="0.19685039370078741"/>
  <pageSetup paperSize="9" scale="75" fitToHeight="0" orientation="portrait" r:id="rId1"/>
  <headerFooter>
    <oddHeader>&amp;R&amp;"ＭＳ 明朝,標準"&amp;12 2-17.在宅医療に係る分析</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4"/>
  <dimension ref="A1:P84"/>
  <sheetViews>
    <sheetView showGridLines="0" zoomScaleNormal="100" zoomScaleSheetLayoutView="100" workbookViewId="0"/>
  </sheetViews>
  <sheetFormatPr defaultColWidth="9" defaultRowHeight="13.5"/>
  <cols>
    <col min="1" max="1" width="4.625" style="43" customWidth="1"/>
    <col min="2" max="2" width="2.125" style="43" customWidth="1"/>
    <col min="3" max="3" width="8.375" style="43" customWidth="1"/>
    <col min="4" max="4" width="11.625" style="43" customWidth="1"/>
    <col min="5" max="5" width="5.5" style="43" bestFit="1" customWidth="1"/>
    <col min="6" max="6" width="11.625" style="43" customWidth="1"/>
    <col min="7" max="7" width="5.5" style="43" customWidth="1"/>
    <col min="8" max="16" width="8.875" style="43" customWidth="1"/>
    <col min="17" max="16384" width="9" style="11"/>
  </cols>
  <sheetData>
    <row r="1" spans="2:16" ht="16.5" customHeight="1">
      <c r="B1" s="43" t="s">
        <v>222</v>
      </c>
    </row>
    <row r="2" spans="2:16" ht="16.5" customHeight="1">
      <c r="B2" s="43" t="s">
        <v>223</v>
      </c>
    </row>
    <row r="4" spans="2:16" ht="13.5" customHeight="1">
      <c r="B4" s="69"/>
      <c r="C4" s="70"/>
      <c r="D4" s="70"/>
      <c r="E4" s="70"/>
      <c r="F4" s="70"/>
      <c r="G4" s="71"/>
    </row>
    <row r="5" spans="2:16" ht="13.5" customHeight="1">
      <c r="B5" s="72"/>
      <c r="C5" s="73"/>
      <c r="D5" s="74">
        <v>0.127</v>
      </c>
      <c r="E5" s="75" t="s">
        <v>165</v>
      </c>
      <c r="F5" s="76">
        <v>0.13300000000000001</v>
      </c>
      <c r="G5" s="77" t="s">
        <v>166</v>
      </c>
    </row>
    <row r="6" spans="2:16">
      <c r="B6" s="72"/>
      <c r="D6" s="74"/>
      <c r="E6" s="75"/>
      <c r="F6" s="76"/>
      <c r="G6" s="77"/>
    </row>
    <row r="7" spans="2:16">
      <c r="B7" s="72"/>
      <c r="C7" s="78"/>
      <c r="D7" s="74">
        <v>0.12100000000000001</v>
      </c>
      <c r="E7" s="75" t="s">
        <v>165</v>
      </c>
      <c r="F7" s="76">
        <v>0.127</v>
      </c>
      <c r="G7" s="77" t="s">
        <v>167</v>
      </c>
    </row>
    <row r="8" spans="2:16">
      <c r="B8" s="72"/>
      <c r="D8" s="74"/>
      <c r="E8" s="75"/>
      <c r="F8" s="76"/>
      <c r="G8" s="77"/>
    </row>
    <row r="9" spans="2:16">
      <c r="B9" s="72"/>
      <c r="C9" s="79"/>
      <c r="D9" s="74">
        <v>0.115</v>
      </c>
      <c r="E9" s="75" t="s">
        <v>165</v>
      </c>
      <c r="F9" s="76">
        <v>0.12100000000000001</v>
      </c>
      <c r="G9" s="77" t="s">
        <v>167</v>
      </c>
    </row>
    <row r="10" spans="2:16">
      <c r="B10" s="72"/>
      <c r="D10" s="74"/>
      <c r="E10" s="75"/>
      <c r="F10" s="76"/>
      <c r="G10" s="77"/>
    </row>
    <row r="11" spans="2:16">
      <c r="B11" s="72"/>
      <c r="C11" s="80"/>
      <c r="D11" s="74">
        <v>0.109</v>
      </c>
      <c r="E11" s="75" t="s">
        <v>165</v>
      </c>
      <c r="F11" s="76">
        <v>0.115</v>
      </c>
      <c r="G11" s="77" t="s">
        <v>167</v>
      </c>
    </row>
    <row r="12" spans="2:16">
      <c r="B12" s="72"/>
      <c r="D12" s="74"/>
      <c r="E12" s="75"/>
      <c r="F12" s="76"/>
      <c r="G12" s="77"/>
    </row>
    <row r="13" spans="2:16">
      <c r="B13" s="72"/>
      <c r="C13" s="81"/>
      <c r="D13" s="74">
        <v>0.10299999999999999</v>
      </c>
      <c r="E13" s="75" t="s">
        <v>165</v>
      </c>
      <c r="F13" s="76">
        <v>0.109</v>
      </c>
      <c r="G13" s="77" t="s">
        <v>167</v>
      </c>
    </row>
    <row r="14" spans="2:16">
      <c r="B14" s="82"/>
      <c r="C14" s="83"/>
      <c r="D14" s="83"/>
      <c r="E14" s="83"/>
      <c r="F14" s="83"/>
      <c r="G14" s="84"/>
    </row>
    <row r="16" spans="2:16">
      <c r="B16" s="69"/>
      <c r="C16" s="70"/>
      <c r="D16" s="70"/>
      <c r="E16" s="70"/>
      <c r="F16" s="70"/>
      <c r="G16" s="70"/>
      <c r="H16" s="70"/>
      <c r="I16" s="70"/>
      <c r="J16" s="70"/>
      <c r="K16" s="70"/>
      <c r="L16" s="70"/>
      <c r="M16" s="70"/>
      <c r="N16" s="70"/>
      <c r="O16" s="70"/>
      <c r="P16" s="72"/>
    </row>
    <row r="17" spans="2:16">
      <c r="B17" s="72"/>
      <c r="P17" s="72"/>
    </row>
    <row r="18" spans="2:16">
      <c r="B18" s="72"/>
      <c r="P18" s="72"/>
    </row>
    <row r="19" spans="2:16">
      <c r="B19" s="72"/>
      <c r="P19" s="72"/>
    </row>
    <row r="20" spans="2:16">
      <c r="B20" s="72"/>
      <c r="P20" s="72"/>
    </row>
    <row r="21" spans="2:16">
      <c r="B21" s="72"/>
      <c r="P21" s="72"/>
    </row>
    <row r="22" spans="2:16">
      <c r="B22" s="72"/>
      <c r="P22" s="72"/>
    </row>
    <row r="23" spans="2:16">
      <c r="B23" s="72"/>
      <c r="P23" s="72"/>
    </row>
    <row r="24" spans="2:16">
      <c r="B24" s="72"/>
      <c r="P24" s="72"/>
    </row>
    <row r="25" spans="2:16">
      <c r="B25" s="72"/>
      <c r="P25" s="72"/>
    </row>
    <row r="26" spans="2:16">
      <c r="B26" s="72"/>
      <c r="P26" s="72"/>
    </row>
    <row r="27" spans="2:16">
      <c r="B27" s="72"/>
      <c r="P27" s="72"/>
    </row>
    <row r="28" spans="2:16">
      <c r="B28" s="72"/>
      <c r="P28" s="72"/>
    </row>
    <row r="29" spans="2:16">
      <c r="B29" s="72"/>
      <c r="P29" s="72"/>
    </row>
    <row r="30" spans="2:16">
      <c r="B30" s="72"/>
      <c r="P30" s="72"/>
    </row>
    <row r="31" spans="2:16">
      <c r="B31" s="72"/>
      <c r="P31" s="72"/>
    </row>
    <row r="32" spans="2:16">
      <c r="B32" s="72"/>
      <c r="P32" s="72"/>
    </row>
    <row r="33" spans="2:16">
      <c r="B33" s="72"/>
      <c r="P33" s="72"/>
    </row>
    <row r="34" spans="2:16">
      <c r="B34" s="72"/>
      <c r="P34" s="72"/>
    </row>
    <row r="35" spans="2:16">
      <c r="B35" s="72"/>
      <c r="P35" s="72"/>
    </row>
    <row r="36" spans="2:16">
      <c r="B36" s="72"/>
      <c r="P36" s="72"/>
    </row>
    <row r="37" spans="2:16">
      <c r="B37" s="72"/>
      <c r="P37" s="72"/>
    </row>
    <row r="38" spans="2:16">
      <c r="B38" s="72"/>
      <c r="P38" s="72"/>
    </row>
    <row r="39" spans="2:16">
      <c r="B39" s="72"/>
      <c r="P39" s="72"/>
    </row>
    <row r="40" spans="2:16">
      <c r="B40" s="72"/>
      <c r="P40" s="72"/>
    </row>
    <row r="41" spans="2:16">
      <c r="B41" s="72"/>
      <c r="P41" s="72"/>
    </row>
    <row r="42" spans="2:16">
      <c r="B42" s="72"/>
      <c r="P42" s="72"/>
    </row>
    <row r="43" spans="2:16">
      <c r="B43" s="72"/>
      <c r="P43" s="72"/>
    </row>
    <row r="44" spans="2:16">
      <c r="B44" s="72"/>
      <c r="P44" s="72"/>
    </row>
    <row r="45" spans="2:16">
      <c r="B45" s="72"/>
      <c r="P45" s="72"/>
    </row>
    <row r="46" spans="2:16">
      <c r="B46" s="72"/>
      <c r="P46" s="72"/>
    </row>
    <row r="47" spans="2:16">
      <c r="B47" s="72"/>
      <c r="P47" s="72"/>
    </row>
    <row r="48" spans="2:16">
      <c r="B48" s="72"/>
      <c r="P48" s="72"/>
    </row>
    <row r="49" spans="2:16">
      <c r="B49" s="72"/>
      <c r="P49" s="72"/>
    </row>
    <row r="50" spans="2:16">
      <c r="B50" s="72"/>
      <c r="P50" s="72"/>
    </row>
    <row r="51" spans="2:16">
      <c r="B51" s="72"/>
      <c r="P51" s="72"/>
    </row>
    <row r="52" spans="2:16">
      <c r="B52" s="72"/>
      <c r="P52" s="72"/>
    </row>
    <row r="53" spans="2:16">
      <c r="B53" s="72"/>
      <c r="P53" s="72"/>
    </row>
    <row r="54" spans="2:16">
      <c r="B54" s="72"/>
      <c r="P54" s="72"/>
    </row>
    <row r="55" spans="2:16">
      <c r="B55" s="72"/>
      <c r="P55" s="72"/>
    </row>
    <row r="56" spans="2:16">
      <c r="B56" s="72"/>
      <c r="P56" s="72"/>
    </row>
    <row r="57" spans="2:16">
      <c r="B57" s="72"/>
      <c r="P57" s="72"/>
    </row>
    <row r="58" spans="2:16">
      <c r="B58" s="72"/>
      <c r="P58" s="72"/>
    </row>
    <row r="59" spans="2:16">
      <c r="B59" s="72"/>
      <c r="P59" s="72"/>
    </row>
    <row r="60" spans="2:16">
      <c r="B60" s="72"/>
      <c r="P60" s="72"/>
    </row>
    <row r="61" spans="2:16">
      <c r="B61" s="72"/>
      <c r="P61" s="72"/>
    </row>
    <row r="62" spans="2:16">
      <c r="B62" s="72"/>
      <c r="P62" s="72"/>
    </row>
    <row r="63" spans="2:16">
      <c r="B63" s="72"/>
      <c r="P63" s="72"/>
    </row>
    <row r="64" spans="2:16">
      <c r="B64" s="72"/>
      <c r="P64" s="72"/>
    </row>
    <row r="65" spans="2:16">
      <c r="B65" s="72"/>
      <c r="P65" s="72"/>
    </row>
    <row r="66" spans="2:16">
      <c r="B66" s="72"/>
      <c r="P66" s="72"/>
    </row>
    <row r="67" spans="2:16">
      <c r="B67" s="72"/>
      <c r="P67" s="72"/>
    </row>
    <row r="68" spans="2:16">
      <c r="B68" s="72"/>
      <c r="P68" s="72"/>
    </row>
    <row r="69" spans="2:16">
      <c r="B69" s="72"/>
      <c r="P69" s="72"/>
    </row>
    <row r="70" spans="2:16">
      <c r="B70" s="72"/>
      <c r="P70" s="72"/>
    </row>
    <row r="71" spans="2:16">
      <c r="B71" s="72"/>
      <c r="P71" s="72"/>
    </row>
    <row r="72" spans="2:16">
      <c r="B72" s="72"/>
      <c r="P72" s="72"/>
    </row>
    <row r="73" spans="2:16">
      <c r="B73" s="72"/>
      <c r="P73" s="72"/>
    </row>
    <row r="74" spans="2:16">
      <c r="B74" s="72"/>
      <c r="P74" s="72"/>
    </row>
    <row r="75" spans="2:16">
      <c r="B75" s="72"/>
      <c r="P75" s="72"/>
    </row>
    <row r="76" spans="2:16">
      <c r="B76" s="72"/>
      <c r="P76" s="72"/>
    </row>
    <row r="77" spans="2:16">
      <c r="B77" s="72"/>
      <c r="P77" s="72"/>
    </row>
    <row r="78" spans="2:16">
      <c r="B78" s="72"/>
      <c r="P78" s="72"/>
    </row>
    <row r="79" spans="2:16">
      <c r="B79" s="72"/>
      <c r="P79" s="72"/>
    </row>
    <row r="80" spans="2:16">
      <c r="B80" s="72"/>
      <c r="P80" s="72"/>
    </row>
    <row r="81" spans="2:16">
      <c r="B81" s="72"/>
      <c r="P81" s="72"/>
    </row>
    <row r="82" spans="2:16">
      <c r="B82" s="72"/>
      <c r="P82" s="72"/>
    </row>
    <row r="83" spans="2:16">
      <c r="B83" s="72"/>
      <c r="P83" s="72"/>
    </row>
    <row r="84" spans="2:16">
      <c r="B84" s="82"/>
      <c r="C84" s="83"/>
      <c r="D84" s="83"/>
      <c r="E84" s="83"/>
      <c r="F84" s="83"/>
      <c r="G84" s="83"/>
      <c r="H84" s="83"/>
      <c r="I84" s="83"/>
      <c r="J84" s="83"/>
      <c r="K84" s="83"/>
      <c r="L84" s="83"/>
      <c r="M84" s="83"/>
      <c r="N84" s="83"/>
      <c r="O84" s="83"/>
      <c r="P84" s="72"/>
    </row>
  </sheetData>
  <phoneticPr fontId="3"/>
  <pageMargins left="0.47244094488188981" right="0.23622047244094491" top="0.43307086614173229" bottom="0.31496062992125984" header="0.31496062992125984" footer="0.19685039370078741"/>
  <pageSetup paperSize="9" scale="75" orientation="portrait" r:id="rId1"/>
  <headerFooter>
    <oddHeader>&amp;R&amp;"ＭＳ 明朝,標準"&amp;12 2-17.在宅医療に係る分析</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B2"/>
  <sheetViews>
    <sheetView showGridLines="0" zoomScaleNormal="100" zoomScaleSheetLayoutView="100" workbookViewId="0"/>
  </sheetViews>
  <sheetFormatPr defaultColWidth="9" defaultRowHeight="13.5"/>
  <cols>
    <col min="1" max="1" width="4.625" style="10" customWidth="1"/>
    <col min="2" max="2" width="3.25" style="10" customWidth="1"/>
    <col min="3" max="3" width="9.625" style="10" customWidth="1"/>
    <col min="4" max="9" width="13.125" style="10" customWidth="1"/>
    <col min="10" max="12" width="20.625" style="10" customWidth="1"/>
    <col min="13" max="13" width="6.625" style="10" customWidth="1"/>
    <col min="14" max="16384" width="9" style="10"/>
  </cols>
  <sheetData>
    <row r="1" spans="2:2" ht="16.5" customHeight="1">
      <c r="B1" s="10" t="s">
        <v>138</v>
      </c>
    </row>
    <row r="2" spans="2:2" ht="16.5" customHeight="1">
      <c r="B2" s="10" t="s">
        <v>221</v>
      </c>
    </row>
  </sheetData>
  <phoneticPr fontId="3"/>
  <pageMargins left="0.47244094488188981" right="0.23622047244094491" top="0.43307086614173229" bottom="0.31496062992125984" header="0.31496062992125984" footer="0.19685039370078741"/>
  <pageSetup paperSize="9" scale="75" fitToHeight="0" orientation="portrait" r:id="rId1"/>
  <headerFooter>
    <oddHeader>&amp;R&amp;"ＭＳ 明朝,標準"&amp;12 2-17.在宅医療に係る分析</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DD82"/>
  <sheetViews>
    <sheetView showGridLines="0" zoomScaleNormal="100" zoomScaleSheetLayoutView="100" workbookViewId="0"/>
  </sheetViews>
  <sheetFormatPr defaultColWidth="9" defaultRowHeight="13.5"/>
  <cols>
    <col min="1" max="1" width="4.625" style="7" customWidth="1"/>
    <col min="2" max="2" width="3.625" style="7" customWidth="1"/>
    <col min="3" max="3" width="17.625" style="7" customWidth="1"/>
    <col min="4" max="4" width="9.625" style="7" customWidth="1"/>
    <col min="5" max="12" width="9" style="7" customWidth="1"/>
    <col min="13" max="13" width="9.625" style="7" customWidth="1"/>
    <col min="14" max="21" width="9" style="7" customWidth="1"/>
    <col min="22" max="22" width="9.625" style="7" customWidth="1"/>
    <col min="23" max="30" width="9" style="7" customWidth="1"/>
    <col min="31" max="31" width="9.625" style="7" customWidth="1"/>
    <col min="32" max="39" width="9" style="7" customWidth="1"/>
    <col min="40" max="40" width="9.625" style="7" customWidth="1"/>
    <col min="41" max="48" width="9" style="7" customWidth="1"/>
    <col min="49" max="49" width="9.625" style="7" customWidth="1"/>
    <col min="50" max="57" width="9" style="7" customWidth="1"/>
    <col min="58" max="58" width="9.625" style="7" customWidth="1"/>
    <col min="59" max="66" width="9" style="7" customWidth="1"/>
    <col min="67" max="67" width="9.625" style="7" customWidth="1"/>
    <col min="68" max="75" width="9" style="7" customWidth="1"/>
    <col min="76" max="76" width="9" style="7"/>
    <col min="77" max="77" width="3.25" style="7" customWidth="1"/>
    <col min="78" max="78" width="15.625" style="7" customWidth="1"/>
    <col min="79" max="79" width="9.625" style="7" customWidth="1"/>
    <col min="80" max="88" width="9" style="7"/>
    <col min="89" max="89" width="11.375" style="46" bestFit="1" customWidth="1"/>
    <col min="90" max="90" width="9.125" style="46" bestFit="1" customWidth="1"/>
    <col min="91" max="94" width="9.125" style="46" customWidth="1"/>
    <col min="95" max="95" width="12" style="46" customWidth="1"/>
    <col min="96" max="97" width="9.5" style="46" customWidth="1"/>
    <col min="98" max="100" width="9.125" style="46" customWidth="1"/>
    <col min="101" max="101" width="11.125" style="46" customWidth="1"/>
    <col min="102" max="108" width="9" style="18"/>
    <col min="109" max="16384" width="9" style="7"/>
  </cols>
  <sheetData>
    <row r="1" spans="2:108" s="11" customFormat="1" ht="16.5" customHeight="1">
      <c r="B1" s="10" t="s">
        <v>175</v>
      </c>
      <c r="BY1" s="119"/>
      <c r="CK1" s="46"/>
      <c r="CL1" s="46"/>
      <c r="CM1" s="46"/>
      <c r="CN1" s="46"/>
      <c r="CO1" s="46"/>
      <c r="CP1" s="46"/>
      <c r="CQ1" s="46"/>
      <c r="CR1" s="46"/>
      <c r="CS1" s="46"/>
      <c r="CT1" s="46"/>
      <c r="CU1" s="46"/>
      <c r="CV1" s="46"/>
      <c r="CW1" s="46"/>
      <c r="CX1" s="46"/>
      <c r="CY1" s="46"/>
      <c r="CZ1" s="46"/>
      <c r="DA1" s="46"/>
      <c r="DB1" s="46"/>
      <c r="DC1" s="46"/>
      <c r="DD1" s="46"/>
    </row>
    <row r="2" spans="2:108" s="11" customFormat="1" ht="16.5" customHeight="1">
      <c r="B2" s="10" t="s">
        <v>176</v>
      </c>
      <c r="BY2" s="119" t="s">
        <v>190</v>
      </c>
      <c r="CK2" s="46"/>
      <c r="CL2" s="46"/>
      <c r="CM2" s="46"/>
      <c r="CN2" s="46"/>
      <c r="CO2" s="46"/>
      <c r="CP2" s="46"/>
      <c r="CQ2" s="46"/>
      <c r="CR2" s="46"/>
      <c r="CS2" s="46"/>
      <c r="CT2" s="46"/>
      <c r="CU2" s="46"/>
      <c r="CV2" s="46"/>
      <c r="CW2" s="46"/>
      <c r="CX2" s="46"/>
      <c r="CY2" s="46"/>
      <c r="CZ2" s="46"/>
      <c r="DA2" s="46"/>
      <c r="DB2" s="46"/>
      <c r="DC2" s="46"/>
      <c r="DD2" s="46"/>
    </row>
    <row r="3" spans="2:108" ht="16.5" customHeight="1">
      <c r="B3" s="262"/>
      <c r="C3" s="265" t="s">
        <v>0</v>
      </c>
      <c r="D3" s="259" t="s">
        <v>66</v>
      </c>
      <c r="E3" s="260"/>
      <c r="F3" s="260"/>
      <c r="G3" s="260"/>
      <c r="H3" s="260"/>
      <c r="I3" s="260"/>
      <c r="J3" s="260"/>
      <c r="K3" s="260"/>
      <c r="L3" s="257"/>
      <c r="M3" s="259" t="s">
        <v>67</v>
      </c>
      <c r="N3" s="260"/>
      <c r="O3" s="260"/>
      <c r="P3" s="260"/>
      <c r="Q3" s="260"/>
      <c r="R3" s="260"/>
      <c r="S3" s="260"/>
      <c r="T3" s="260"/>
      <c r="U3" s="257"/>
      <c r="V3" s="259" t="s">
        <v>68</v>
      </c>
      <c r="W3" s="260"/>
      <c r="X3" s="260"/>
      <c r="Y3" s="260"/>
      <c r="Z3" s="260"/>
      <c r="AA3" s="260"/>
      <c r="AB3" s="260"/>
      <c r="AC3" s="260"/>
      <c r="AD3" s="257"/>
      <c r="AE3" s="259" t="s">
        <v>69</v>
      </c>
      <c r="AF3" s="260"/>
      <c r="AG3" s="260"/>
      <c r="AH3" s="260"/>
      <c r="AI3" s="260"/>
      <c r="AJ3" s="260"/>
      <c r="AK3" s="260"/>
      <c r="AL3" s="260"/>
      <c r="AM3" s="257"/>
      <c r="AN3" s="256" t="s">
        <v>70</v>
      </c>
      <c r="AO3" s="260"/>
      <c r="AP3" s="260"/>
      <c r="AQ3" s="260"/>
      <c r="AR3" s="260"/>
      <c r="AS3" s="260"/>
      <c r="AT3" s="260"/>
      <c r="AU3" s="260"/>
      <c r="AV3" s="257"/>
      <c r="AW3" s="259" t="s">
        <v>71</v>
      </c>
      <c r="AX3" s="260"/>
      <c r="AY3" s="260"/>
      <c r="AZ3" s="260"/>
      <c r="BA3" s="260"/>
      <c r="BB3" s="260"/>
      <c r="BC3" s="260"/>
      <c r="BD3" s="260"/>
      <c r="BE3" s="257"/>
      <c r="BF3" s="259" t="s">
        <v>72</v>
      </c>
      <c r="BG3" s="260"/>
      <c r="BH3" s="260"/>
      <c r="BI3" s="260"/>
      <c r="BJ3" s="260"/>
      <c r="BK3" s="260"/>
      <c r="BL3" s="260"/>
      <c r="BM3" s="260"/>
      <c r="BN3" s="257"/>
      <c r="BO3" s="258" t="s">
        <v>73</v>
      </c>
      <c r="BP3" s="258"/>
      <c r="BQ3" s="258"/>
      <c r="BR3" s="258"/>
      <c r="BS3" s="258"/>
      <c r="BT3" s="258"/>
      <c r="BU3" s="258"/>
      <c r="BV3" s="258"/>
      <c r="BW3" s="258"/>
      <c r="BY3" s="271"/>
      <c r="BZ3" s="272" t="s">
        <v>0</v>
      </c>
      <c r="CA3" s="271" t="s">
        <v>73</v>
      </c>
      <c r="CB3" s="271"/>
      <c r="CC3" s="271"/>
      <c r="CD3" s="271"/>
      <c r="CE3" s="271"/>
      <c r="CF3" s="271"/>
      <c r="CG3" s="271"/>
      <c r="CH3" s="271"/>
      <c r="CI3" s="271"/>
      <c r="CK3" s="18" t="s">
        <v>114</v>
      </c>
    </row>
    <row r="4" spans="2:108" ht="38.1" customHeight="1">
      <c r="B4" s="263"/>
      <c r="C4" s="266"/>
      <c r="D4" s="236" t="s">
        <v>84</v>
      </c>
      <c r="E4" s="252" t="s">
        <v>88</v>
      </c>
      <c r="F4" s="253"/>
      <c r="G4" s="254" t="s">
        <v>135</v>
      </c>
      <c r="H4" s="255"/>
      <c r="I4" s="252" t="s">
        <v>89</v>
      </c>
      <c r="J4" s="253"/>
      <c r="K4" s="231" t="s">
        <v>137</v>
      </c>
      <c r="L4" s="232"/>
      <c r="M4" s="236" t="s">
        <v>84</v>
      </c>
      <c r="N4" s="252" t="s">
        <v>88</v>
      </c>
      <c r="O4" s="253"/>
      <c r="P4" s="254" t="s">
        <v>135</v>
      </c>
      <c r="Q4" s="255"/>
      <c r="R4" s="252" t="s">
        <v>89</v>
      </c>
      <c r="S4" s="253"/>
      <c r="T4" s="231" t="s">
        <v>137</v>
      </c>
      <c r="U4" s="232"/>
      <c r="V4" s="236" t="s">
        <v>84</v>
      </c>
      <c r="W4" s="252" t="s">
        <v>88</v>
      </c>
      <c r="X4" s="253"/>
      <c r="Y4" s="254" t="s">
        <v>135</v>
      </c>
      <c r="Z4" s="255"/>
      <c r="AA4" s="252" t="s">
        <v>89</v>
      </c>
      <c r="AB4" s="253"/>
      <c r="AC4" s="231" t="s">
        <v>137</v>
      </c>
      <c r="AD4" s="232"/>
      <c r="AE4" s="236" t="s">
        <v>84</v>
      </c>
      <c r="AF4" s="252" t="s">
        <v>88</v>
      </c>
      <c r="AG4" s="253"/>
      <c r="AH4" s="254" t="s">
        <v>135</v>
      </c>
      <c r="AI4" s="255"/>
      <c r="AJ4" s="252" t="s">
        <v>89</v>
      </c>
      <c r="AK4" s="253"/>
      <c r="AL4" s="231" t="s">
        <v>137</v>
      </c>
      <c r="AM4" s="232"/>
      <c r="AN4" s="236" t="s">
        <v>84</v>
      </c>
      <c r="AO4" s="256" t="s">
        <v>88</v>
      </c>
      <c r="AP4" s="257"/>
      <c r="AQ4" s="254" t="s">
        <v>135</v>
      </c>
      <c r="AR4" s="255"/>
      <c r="AS4" s="256" t="s">
        <v>89</v>
      </c>
      <c r="AT4" s="257"/>
      <c r="AU4" s="241" t="s">
        <v>137</v>
      </c>
      <c r="AV4" s="240"/>
      <c r="AW4" s="236" t="s">
        <v>84</v>
      </c>
      <c r="AX4" s="252" t="s">
        <v>88</v>
      </c>
      <c r="AY4" s="253"/>
      <c r="AZ4" s="254" t="s">
        <v>135</v>
      </c>
      <c r="BA4" s="255"/>
      <c r="BB4" s="252" t="s">
        <v>89</v>
      </c>
      <c r="BC4" s="253"/>
      <c r="BD4" s="231" t="s">
        <v>137</v>
      </c>
      <c r="BE4" s="232"/>
      <c r="BF4" s="236" t="s">
        <v>84</v>
      </c>
      <c r="BG4" s="252" t="s">
        <v>88</v>
      </c>
      <c r="BH4" s="253"/>
      <c r="BI4" s="254" t="s">
        <v>135</v>
      </c>
      <c r="BJ4" s="255"/>
      <c r="BK4" s="252" t="s">
        <v>89</v>
      </c>
      <c r="BL4" s="253"/>
      <c r="BM4" s="231" t="s">
        <v>137</v>
      </c>
      <c r="BN4" s="232"/>
      <c r="BO4" s="236" t="s">
        <v>84</v>
      </c>
      <c r="BP4" s="252" t="s">
        <v>88</v>
      </c>
      <c r="BQ4" s="253"/>
      <c r="BR4" s="254" t="s">
        <v>135</v>
      </c>
      <c r="BS4" s="255"/>
      <c r="BT4" s="252" t="s">
        <v>89</v>
      </c>
      <c r="BU4" s="253"/>
      <c r="BV4" s="231" t="s">
        <v>137</v>
      </c>
      <c r="BW4" s="232"/>
      <c r="BY4" s="271"/>
      <c r="BZ4" s="272"/>
      <c r="CA4" s="275" t="s">
        <v>84</v>
      </c>
      <c r="CB4" s="271" t="s">
        <v>88</v>
      </c>
      <c r="CC4" s="271"/>
      <c r="CD4" s="275" t="s">
        <v>135</v>
      </c>
      <c r="CE4" s="275"/>
      <c r="CF4" s="271" t="s">
        <v>89</v>
      </c>
      <c r="CG4" s="271"/>
      <c r="CH4" s="249" t="s">
        <v>137</v>
      </c>
      <c r="CI4" s="249"/>
      <c r="CK4" s="243" t="s">
        <v>143</v>
      </c>
      <c r="CL4" s="244"/>
      <c r="CM4" s="244"/>
      <c r="CN4" s="244"/>
      <c r="CO4" s="244"/>
      <c r="CP4" s="245"/>
      <c r="CQ4" s="243" t="s">
        <v>138</v>
      </c>
      <c r="CR4" s="244"/>
      <c r="CS4" s="244"/>
      <c r="CT4" s="244"/>
      <c r="CU4" s="244"/>
      <c r="CV4" s="245"/>
      <c r="CW4" s="38"/>
      <c r="CX4" s="243" t="s">
        <v>143</v>
      </c>
      <c r="CY4" s="244"/>
      <c r="CZ4" s="245"/>
      <c r="DA4" s="243" t="s">
        <v>138</v>
      </c>
      <c r="DB4" s="244"/>
      <c r="DC4" s="245"/>
      <c r="DD4" s="268"/>
    </row>
    <row r="5" spans="2:108" ht="13.5" customHeight="1">
      <c r="B5" s="263"/>
      <c r="C5" s="266"/>
      <c r="D5" s="237"/>
      <c r="E5" s="20"/>
      <c r="F5" s="21"/>
      <c r="G5" s="20"/>
      <c r="H5" s="21"/>
      <c r="I5" s="20"/>
      <c r="J5" s="21"/>
      <c r="K5" s="20"/>
      <c r="L5" s="21"/>
      <c r="M5" s="237"/>
      <c r="N5" s="20"/>
      <c r="O5" s="21"/>
      <c r="P5" s="20"/>
      <c r="Q5" s="21"/>
      <c r="R5" s="20"/>
      <c r="S5" s="21"/>
      <c r="T5" s="20"/>
      <c r="U5" s="21"/>
      <c r="V5" s="237"/>
      <c r="W5" s="20"/>
      <c r="X5" s="21"/>
      <c r="Y5" s="20"/>
      <c r="Z5" s="21"/>
      <c r="AA5" s="20"/>
      <c r="AB5" s="21"/>
      <c r="AC5" s="20"/>
      <c r="AD5" s="21"/>
      <c r="AE5" s="237"/>
      <c r="AF5" s="20"/>
      <c r="AG5" s="21"/>
      <c r="AH5" s="20"/>
      <c r="AI5" s="21"/>
      <c r="AJ5" s="20"/>
      <c r="AK5" s="21"/>
      <c r="AL5" s="20"/>
      <c r="AM5" s="21"/>
      <c r="AN5" s="237"/>
      <c r="AO5" s="50"/>
      <c r="AP5" s="51"/>
      <c r="AQ5" s="50"/>
      <c r="AR5" s="51"/>
      <c r="AS5" s="50"/>
      <c r="AT5" s="51"/>
      <c r="AU5" s="50"/>
      <c r="AV5" s="51"/>
      <c r="AW5" s="237"/>
      <c r="AX5" s="20"/>
      <c r="AY5" s="21"/>
      <c r="AZ5" s="20"/>
      <c r="BA5" s="21"/>
      <c r="BB5" s="20"/>
      <c r="BC5" s="21"/>
      <c r="BD5" s="20"/>
      <c r="BE5" s="21"/>
      <c r="BF5" s="237"/>
      <c r="BG5" s="20"/>
      <c r="BH5" s="21"/>
      <c r="BI5" s="20"/>
      <c r="BJ5" s="21"/>
      <c r="BK5" s="20"/>
      <c r="BL5" s="21"/>
      <c r="BM5" s="20"/>
      <c r="BN5" s="21"/>
      <c r="BO5" s="237"/>
      <c r="BP5" s="20"/>
      <c r="BQ5" s="21"/>
      <c r="BR5" s="20"/>
      <c r="BS5" s="21"/>
      <c r="BT5" s="20"/>
      <c r="BU5" s="21"/>
      <c r="BV5" s="20"/>
      <c r="BW5" s="21"/>
      <c r="BY5" s="271"/>
      <c r="BZ5" s="272"/>
      <c r="CA5" s="275"/>
      <c r="CB5" s="189"/>
      <c r="CC5" s="187"/>
      <c r="CD5" s="189"/>
      <c r="CE5" s="187"/>
      <c r="CF5" s="189"/>
      <c r="CG5" s="187"/>
      <c r="CH5" s="189"/>
      <c r="CI5" s="187"/>
      <c r="CK5" s="246"/>
      <c r="CL5" s="247"/>
      <c r="CM5" s="247"/>
      <c r="CN5" s="247"/>
      <c r="CO5" s="247"/>
      <c r="CP5" s="248"/>
      <c r="CQ5" s="246"/>
      <c r="CR5" s="247"/>
      <c r="CS5" s="247"/>
      <c r="CT5" s="247"/>
      <c r="CU5" s="247"/>
      <c r="CV5" s="248"/>
      <c r="CW5" s="38"/>
      <c r="CX5" s="246"/>
      <c r="CY5" s="247"/>
      <c r="CZ5" s="248"/>
      <c r="DA5" s="246"/>
      <c r="DB5" s="247"/>
      <c r="DC5" s="248"/>
      <c r="DD5" s="269"/>
    </row>
    <row r="6" spans="2:108" ht="27" customHeight="1">
      <c r="B6" s="264"/>
      <c r="C6" s="267"/>
      <c r="D6" s="238"/>
      <c r="E6" s="22" t="s">
        <v>142</v>
      </c>
      <c r="F6" s="23" t="s">
        <v>115</v>
      </c>
      <c r="G6" s="22" t="s">
        <v>142</v>
      </c>
      <c r="H6" s="23" t="s">
        <v>115</v>
      </c>
      <c r="I6" s="22" t="s">
        <v>142</v>
      </c>
      <c r="J6" s="23" t="s">
        <v>115</v>
      </c>
      <c r="K6" s="22" t="s">
        <v>142</v>
      </c>
      <c r="L6" s="23" t="s">
        <v>115</v>
      </c>
      <c r="M6" s="238"/>
      <c r="N6" s="22" t="s">
        <v>142</v>
      </c>
      <c r="O6" s="23" t="s">
        <v>115</v>
      </c>
      <c r="P6" s="22" t="s">
        <v>142</v>
      </c>
      <c r="Q6" s="23" t="s">
        <v>115</v>
      </c>
      <c r="R6" s="22" t="s">
        <v>142</v>
      </c>
      <c r="S6" s="23" t="s">
        <v>115</v>
      </c>
      <c r="T6" s="22" t="s">
        <v>142</v>
      </c>
      <c r="U6" s="23" t="s">
        <v>115</v>
      </c>
      <c r="V6" s="238"/>
      <c r="W6" s="22" t="s">
        <v>142</v>
      </c>
      <c r="X6" s="23" t="s">
        <v>115</v>
      </c>
      <c r="Y6" s="22" t="s">
        <v>142</v>
      </c>
      <c r="Z6" s="23" t="s">
        <v>115</v>
      </c>
      <c r="AA6" s="22" t="s">
        <v>142</v>
      </c>
      <c r="AB6" s="23" t="s">
        <v>115</v>
      </c>
      <c r="AC6" s="22" t="s">
        <v>142</v>
      </c>
      <c r="AD6" s="23" t="s">
        <v>115</v>
      </c>
      <c r="AE6" s="238"/>
      <c r="AF6" s="22" t="s">
        <v>142</v>
      </c>
      <c r="AG6" s="23" t="s">
        <v>115</v>
      </c>
      <c r="AH6" s="22" t="s">
        <v>142</v>
      </c>
      <c r="AI6" s="23" t="s">
        <v>115</v>
      </c>
      <c r="AJ6" s="22" t="s">
        <v>142</v>
      </c>
      <c r="AK6" s="23" t="s">
        <v>115</v>
      </c>
      <c r="AL6" s="22" t="s">
        <v>142</v>
      </c>
      <c r="AM6" s="23" t="s">
        <v>115</v>
      </c>
      <c r="AN6" s="238"/>
      <c r="AO6" s="53" t="s">
        <v>142</v>
      </c>
      <c r="AP6" s="54" t="s">
        <v>115</v>
      </c>
      <c r="AQ6" s="53" t="s">
        <v>142</v>
      </c>
      <c r="AR6" s="54" t="s">
        <v>115</v>
      </c>
      <c r="AS6" s="53" t="s">
        <v>142</v>
      </c>
      <c r="AT6" s="54" t="s">
        <v>115</v>
      </c>
      <c r="AU6" s="53" t="s">
        <v>142</v>
      </c>
      <c r="AV6" s="54" t="s">
        <v>115</v>
      </c>
      <c r="AW6" s="238"/>
      <c r="AX6" s="22" t="s">
        <v>142</v>
      </c>
      <c r="AY6" s="23" t="s">
        <v>115</v>
      </c>
      <c r="AZ6" s="22" t="s">
        <v>142</v>
      </c>
      <c r="BA6" s="23" t="s">
        <v>115</v>
      </c>
      <c r="BB6" s="22" t="s">
        <v>142</v>
      </c>
      <c r="BC6" s="23" t="s">
        <v>115</v>
      </c>
      <c r="BD6" s="22" t="s">
        <v>142</v>
      </c>
      <c r="BE6" s="23" t="s">
        <v>115</v>
      </c>
      <c r="BF6" s="238"/>
      <c r="BG6" s="22" t="s">
        <v>142</v>
      </c>
      <c r="BH6" s="23" t="s">
        <v>115</v>
      </c>
      <c r="BI6" s="22" t="s">
        <v>142</v>
      </c>
      <c r="BJ6" s="23" t="s">
        <v>115</v>
      </c>
      <c r="BK6" s="22" t="s">
        <v>142</v>
      </c>
      <c r="BL6" s="23" t="s">
        <v>115</v>
      </c>
      <c r="BM6" s="22" t="s">
        <v>142</v>
      </c>
      <c r="BN6" s="23" t="s">
        <v>115</v>
      </c>
      <c r="BO6" s="238"/>
      <c r="BP6" s="22" t="s">
        <v>142</v>
      </c>
      <c r="BQ6" s="23" t="s">
        <v>115</v>
      </c>
      <c r="BR6" s="22" t="s">
        <v>142</v>
      </c>
      <c r="BS6" s="23" t="s">
        <v>115</v>
      </c>
      <c r="BT6" s="22" t="s">
        <v>142</v>
      </c>
      <c r="BU6" s="23" t="s">
        <v>115</v>
      </c>
      <c r="BV6" s="22" t="s">
        <v>142</v>
      </c>
      <c r="BW6" s="23" t="s">
        <v>115</v>
      </c>
      <c r="BX6" s="37"/>
      <c r="BY6" s="271"/>
      <c r="BZ6" s="272"/>
      <c r="CA6" s="275"/>
      <c r="CB6" s="188" t="s">
        <v>142</v>
      </c>
      <c r="CC6" s="179" t="s">
        <v>115</v>
      </c>
      <c r="CD6" s="188" t="s">
        <v>142</v>
      </c>
      <c r="CE6" s="179" t="s">
        <v>115</v>
      </c>
      <c r="CF6" s="188" t="s">
        <v>142</v>
      </c>
      <c r="CG6" s="179" t="s">
        <v>115</v>
      </c>
      <c r="CH6" s="188" t="s">
        <v>142</v>
      </c>
      <c r="CI6" s="179" t="s">
        <v>115</v>
      </c>
      <c r="CJ6" s="37"/>
      <c r="CK6" s="188" t="s">
        <v>236</v>
      </c>
      <c r="CL6" s="273" t="s">
        <v>191</v>
      </c>
      <c r="CM6" s="274"/>
      <c r="CN6" s="273" t="s">
        <v>192</v>
      </c>
      <c r="CO6" s="274"/>
      <c r="CP6" s="188" t="s">
        <v>193</v>
      </c>
      <c r="CQ6" s="188" t="s">
        <v>236</v>
      </c>
      <c r="CR6" s="273" t="s">
        <v>191</v>
      </c>
      <c r="CS6" s="274"/>
      <c r="CT6" s="273" t="s">
        <v>192</v>
      </c>
      <c r="CU6" s="274"/>
      <c r="CV6" s="188" t="s">
        <v>194</v>
      </c>
      <c r="CW6" s="38"/>
      <c r="CX6" s="188" t="s">
        <v>191</v>
      </c>
      <c r="CY6" s="188" t="s">
        <v>192</v>
      </c>
      <c r="CZ6" s="188" t="s">
        <v>196</v>
      </c>
      <c r="DA6" s="188" t="s">
        <v>191</v>
      </c>
      <c r="DB6" s="188" t="s">
        <v>192</v>
      </c>
      <c r="DC6" s="188" t="s">
        <v>196</v>
      </c>
      <c r="DD6" s="270"/>
    </row>
    <row r="7" spans="2:108" s="18" customFormat="1" ht="13.5" customHeight="1">
      <c r="B7" s="61">
        <v>1</v>
      </c>
      <c r="C7" s="55" t="s">
        <v>90</v>
      </c>
      <c r="D7" s="92">
        <v>905</v>
      </c>
      <c r="E7" s="92">
        <v>163</v>
      </c>
      <c r="F7" s="92">
        <v>94</v>
      </c>
      <c r="G7" s="62">
        <f>IFERROR(E7/D7,"-")</f>
        <v>0.18011049723756906</v>
      </c>
      <c r="H7" s="62">
        <f>IFERROR(F7/D7,"-")</f>
        <v>0.10386740331491713</v>
      </c>
      <c r="I7" s="92">
        <v>60656380</v>
      </c>
      <c r="J7" s="92">
        <v>50816470</v>
      </c>
      <c r="K7" s="92">
        <f>IFERROR(I7/E7,"-")</f>
        <v>372125.03067484661</v>
      </c>
      <c r="L7" s="92">
        <f>IFERROR(J7/F7,"-")</f>
        <v>540600.74468085112</v>
      </c>
      <c r="M7" s="92">
        <v>3113</v>
      </c>
      <c r="N7" s="92">
        <v>522</v>
      </c>
      <c r="O7" s="92">
        <v>293</v>
      </c>
      <c r="P7" s="62">
        <f>IFERROR(N7/M7,"-")</f>
        <v>0.16768390619980725</v>
      </c>
      <c r="Q7" s="62">
        <f>IFERROR(O7/M7,"-")</f>
        <v>9.4121426276903314E-2</v>
      </c>
      <c r="R7" s="92">
        <v>213374190</v>
      </c>
      <c r="S7" s="92">
        <v>168778760</v>
      </c>
      <c r="T7" s="92">
        <f>IFERROR(R7/N7,"-")</f>
        <v>408762.81609195401</v>
      </c>
      <c r="U7" s="92">
        <f>IFERROR(S7/O7,"-")</f>
        <v>576036.723549488</v>
      </c>
      <c r="V7" s="92">
        <v>119459</v>
      </c>
      <c r="W7" s="92">
        <v>5439</v>
      </c>
      <c r="X7" s="92">
        <v>2892</v>
      </c>
      <c r="Y7" s="62">
        <f>IFERROR(W7/V7,"-")</f>
        <v>4.5530265614143764E-2</v>
      </c>
      <c r="Z7" s="62">
        <f>IFERROR(X7/V7,"-")</f>
        <v>2.4209142885843679E-2</v>
      </c>
      <c r="AA7" s="92">
        <v>1576002390</v>
      </c>
      <c r="AB7" s="92">
        <v>1217864640</v>
      </c>
      <c r="AC7" s="92">
        <f>IFERROR(AA7/W7,"-")</f>
        <v>289759.58632101491</v>
      </c>
      <c r="AD7" s="92">
        <f>IFERROR(AB7/X7,"-")</f>
        <v>421115.02074688795</v>
      </c>
      <c r="AE7" s="92">
        <v>110261</v>
      </c>
      <c r="AF7" s="92">
        <v>9753</v>
      </c>
      <c r="AG7" s="92">
        <v>5516</v>
      </c>
      <c r="AH7" s="62">
        <f>IFERROR(AF7/AE7,"-")</f>
        <v>8.8453759715583932E-2</v>
      </c>
      <c r="AI7" s="62">
        <f>IFERROR(AG7/AE7,"-")</f>
        <v>5.0026754700211319E-2</v>
      </c>
      <c r="AJ7" s="92">
        <v>2839378010</v>
      </c>
      <c r="AK7" s="92">
        <v>2256526410</v>
      </c>
      <c r="AL7" s="92">
        <f>IFERROR(AJ7/AF7,"-")</f>
        <v>291128.67938070337</v>
      </c>
      <c r="AM7" s="92">
        <f>IFERROR(AK7/AG7,"-")</f>
        <v>409087.45649021032</v>
      </c>
      <c r="AN7" s="92">
        <v>79282</v>
      </c>
      <c r="AO7" s="92">
        <v>13515</v>
      </c>
      <c r="AP7" s="92">
        <v>8654</v>
      </c>
      <c r="AQ7" s="62">
        <f>IFERROR(AO7/AN7,"-")</f>
        <v>0.17046744532176283</v>
      </c>
      <c r="AR7" s="62">
        <f>IFERROR(AP7/AN7,"-")</f>
        <v>0.10915466310133448</v>
      </c>
      <c r="AS7" s="92">
        <v>4136470370</v>
      </c>
      <c r="AT7" s="92">
        <v>3433318930</v>
      </c>
      <c r="AU7" s="92">
        <f>IFERROR(AS7/AO7,"-")</f>
        <v>306065.14021457639</v>
      </c>
      <c r="AV7" s="92">
        <f>IFERROR(AT7/AP7,"-")</f>
        <v>396732.02334180725</v>
      </c>
      <c r="AW7" s="92">
        <v>39301</v>
      </c>
      <c r="AX7" s="92">
        <v>10898</v>
      </c>
      <c r="AY7" s="92">
        <v>7793</v>
      </c>
      <c r="AZ7" s="62">
        <f>IFERROR(AX7/AW7,"-")</f>
        <v>0.2772957431108623</v>
      </c>
      <c r="BA7" s="62">
        <f>IFERROR(AY7/AW7,"-")</f>
        <v>0.19829011984427877</v>
      </c>
      <c r="BB7" s="92">
        <v>3519711190</v>
      </c>
      <c r="BC7" s="92">
        <v>3024188070</v>
      </c>
      <c r="BD7" s="92">
        <f>IFERROR(BB7/AX7,"-")</f>
        <v>322968.543769499</v>
      </c>
      <c r="BE7" s="92">
        <f>IFERROR(BC7/AY7,"-")</f>
        <v>388064.68240728858</v>
      </c>
      <c r="BF7" s="92">
        <v>15269</v>
      </c>
      <c r="BG7" s="92">
        <v>5244</v>
      </c>
      <c r="BH7" s="92">
        <v>4113</v>
      </c>
      <c r="BI7" s="62">
        <f>IFERROR(BG7/BF7,"-")</f>
        <v>0.34344095880542275</v>
      </c>
      <c r="BJ7" s="62">
        <f>IFERROR(BH7/BF7,"-")</f>
        <v>0.26936931036741107</v>
      </c>
      <c r="BK7" s="92">
        <v>1855813990</v>
      </c>
      <c r="BL7" s="92">
        <v>1667944650</v>
      </c>
      <c r="BM7" s="92">
        <f>IFERROR(BK7/BG7,"-")</f>
        <v>353892.82799389778</v>
      </c>
      <c r="BN7" s="92">
        <f>IFERROR(BL7/BH7,"-")</f>
        <v>405529.94164843182</v>
      </c>
      <c r="BO7" s="92">
        <f>SUM(D7,M7,V7,AE7,AN7,AW7,BF7)</f>
        <v>367590</v>
      </c>
      <c r="BP7" s="92">
        <f>SUM(E7,N7,W7,AF7,AO7,AX7,BG7)</f>
        <v>45534</v>
      </c>
      <c r="BQ7" s="92">
        <f>SUM(F7,O7,X7,AG7,AP7,AY7,BH7)</f>
        <v>29355</v>
      </c>
      <c r="BR7" s="62">
        <f>IFERROR(BP7/BO7,"-")</f>
        <v>0.12387170488859871</v>
      </c>
      <c r="BS7" s="62">
        <f>IFERROR(BQ7/BO7,"-")</f>
        <v>7.985799396066269E-2</v>
      </c>
      <c r="BT7" s="92">
        <f>SUM(I7,R7,AA7,AJ7,AS7,BB7,BK7)</f>
        <v>14201406520</v>
      </c>
      <c r="BU7" s="92">
        <f>SUM(J7,S7,AB7,AK7,AT7,BC7,BL7)</f>
        <v>11819437930</v>
      </c>
      <c r="BV7" s="92">
        <f>IFERROR(BT7/BP7,"-")</f>
        <v>311885.76711907587</v>
      </c>
      <c r="BW7" s="92">
        <f>IFERROR(BU7/BQ7,"-")</f>
        <v>402637.98092318175</v>
      </c>
      <c r="BY7" s="180">
        <v>1</v>
      </c>
      <c r="BZ7" s="55" t="s">
        <v>90</v>
      </c>
      <c r="CA7" s="142">
        <v>359595</v>
      </c>
      <c r="CB7" s="142">
        <v>42849</v>
      </c>
      <c r="CC7" s="142">
        <v>27944</v>
      </c>
      <c r="CD7" s="29">
        <v>0.11915905393567763</v>
      </c>
      <c r="CE7" s="29">
        <v>7.77096455734924E-2</v>
      </c>
      <c r="CF7" s="142">
        <v>13204827250</v>
      </c>
      <c r="CG7" s="142">
        <v>11063448680</v>
      </c>
      <c r="CH7" s="142">
        <v>308171.18835912156</v>
      </c>
      <c r="CI7" s="142">
        <v>395914.9971371314</v>
      </c>
      <c r="CK7" s="117" t="str">
        <f>INDEX($C$7:$C$80,MATCH(CL7,BR$7:BR$80,0))</f>
        <v>田尻町</v>
      </c>
      <c r="CL7" s="118">
        <f t="shared" ref="CL7:CL38" si="0">LARGE(BR$7:BR$80,ROW(A1))</f>
        <v>0.15197313182199831</v>
      </c>
      <c r="CM7" s="118">
        <f>ROUND(CL7,3)</f>
        <v>0.152</v>
      </c>
      <c r="CN7" s="118">
        <f>VLOOKUP(CK7,$BZ$7:$CI$80,5,FALSE)</f>
        <v>0.14745762711864407</v>
      </c>
      <c r="CO7" s="118">
        <f>ROUND(CN7,3)</f>
        <v>0.14699999999999999</v>
      </c>
      <c r="CP7" s="181">
        <f>(CM7-CO7)*100</f>
        <v>0.50000000000000044</v>
      </c>
      <c r="CQ7" s="117" t="str">
        <f>INDEX($C$7:$C$80,MATCH(CR7,BS$7:BS$80,0))</f>
        <v>田尻町</v>
      </c>
      <c r="CR7" s="118">
        <f t="shared" ref="CR7:CR38" si="1">LARGE(BS$7:BS$80,ROW(A1))</f>
        <v>0.10327455919395466</v>
      </c>
      <c r="CS7" s="105">
        <f>ROUND(CR7,3)</f>
        <v>0.10299999999999999</v>
      </c>
      <c r="CT7" s="118">
        <f>VLOOKUP(CQ7,$BZ$7:$CI$80,6,FALSE)</f>
        <v>0.10169491525423729</v>
      </c>
      <c r="CU7" s="118">
        <f>ROUND(CT7,3)</f>
        <v>0.10199999999999999</v>
      </c>
      <c r="CV7" s="181">
        <f>(CS7-CU7)*100</f>
        <v>0.10000000000000009</v>
      </c>
      <c r="CW7" s="48"/>
      <c r="CX7" s="105">
        <f>ROUND($BR$81,3)</f>
        <v>0.11899999999999999</v>
      </c>
      <c r="CY7" s="105">
        <f>ROUND($CD$81,3)</f>
        <v>0.114</v>
      </c>
      <c r="CZ7" s="182">
        <f>(CX7-CY7)*100</f>
        <v>0.49999999999999906</v>
      </c>
      <c r="DA7" s="105">
        <f>ROUND($BS$81,3)</f>
        <v>7.6999999999999999E-2</v>
      </c>
      <c r="DB7" s="105">
        <f>ROUND($CE$81,3)</f>
        <v>7.4999999999999997E-2</v>
      </c>
      <c r="DC7" s="182">
        <f>(DA7-DB7)*100</f>
        <v>0.20000000000000018</v>
      </c>
      <c r="DD7" s="212">
        <v>0</v>
      </c>
    </row>
    <row r="8" spans="2:108" s="18" customFormat="1" ht="13.5" customHeight="1">
      <c r="B8" s="61">
        <v>2</v>
      </c>
      <c r="C8" s="55" t="s">
        <v>91</v>
      </c>
      <c r="D8" s="92">
        <v>28</v>
      </c>
      <c r="E8" s="92">
        <v>4</v>
      </c>
      <c r="F8" s="92">
        <v>2</v>
      </c>
      <c r="G8" s="62">
        <f t="shared" ref="G8:G71" si="2">IFERROR(E8/D8,"-")</f>
        <v>0.14285714285714285</v>
      </c>
      <c r="H8" s="62">
        <f t="shared" ref="H8:H71" si="3">IFERROR(F8/D8,"-")</f>
        <v>7.1428571428571425E-2</v>
      </c>
      <c r="I8" s="92">
        <v>151350</v>
      </c>
      <c r="J8" s="92">
        <v>135200</v>
      </c>
      <c r="K8" s="92">
        <f t="shared" ref="K8:K71" si="4">IFERROR(I8/E8,"-")</f>
        <v>37837.5</v>
      </c>
      <c r="L8" s="92">
        <f t="shared" ref="L8:L71" si="5">IFERROR(J8/F8,"-")</f>
        <v>67600</v>
      </c>
      <c r="M8" s="92">
        <v>119</v>
      </c>
      <c r="N8" s="92">
        <v>11</v>
      </c>
      <c r="O8" s="92">
        <v>4</v>
      </c>
      <c r="P8" s="62">
        <f t="shared" ref="P8:P71" si="6">IFERROR(N8/M8,"-")</f>
        <v>9.2436974789915971E-2</v>
      </c>
      <c r="Q8" s="62">
        <f t="shared" ref="Q8:Q71" si="7">IFERROR(O8/M8,"-")</f>
        <v>3.3613445378151259E-2</v>
      </c>
      <c r="R8" s="92">
        <v>1154600</v>
      </c>
      <c r="S8" s="92">
        <v>842800</v>
      </c>
      <c r="T8" s="92">
        <f t="shared" ref="T8:T71" si="8">IFERROR(R8/N8,"-")</f>
        <v>104963.63636363637</v>
      </c>
      <c r="U8" s="92">
        <f t="shared" ref="U8:U71" si="9">IFERROR(S8/O8,"-")</f>
        <v>210700</v>
      </c>
      <c r="V8" s="92">
        <v>4517</v>
      </c>
      <c r="W8" s="92">
        <v>180</v>
      </c>
      <c r="X8" s="92">
        <v>99</v>
      </c>
      <c r="Y8" s="62">
        <f t="shared" ref="Y8:Y71" si="10">IFERROR(W8/V8,"-")</f>
        <v>3.9849457604604829E-2</v>
      </c>
      <c r="Z8" s="62">
        <f t="shared" ref="Z8:Z71" si="11">IFERROR(X8/V8,"-")</f>
        <v>2.1917201682532656E-2</v>
      </c>
      <c r="AA8" s="92">
        <v>40778730</v>
      </c>
      <c r="AB8" s="92">
        <v>30655840</v>
      </c>
      <c r="AC8" s="92">
        <f t="shared" ref="AC8:AC71" si="12">IFERROR(AA8/W8,"-")</f>
        <v>226548.5</v>
      </c>
      <c r="AD8" s="92">
        <f t="shared" ref="AD8:AD71" si="13">IFERROR(AB8/X8,"-")</f>
        <v>309654.94949494948</v>
      </c>
      <c r="AE8" s="92">
        <v>4027</v>
      </c>
      <c r="AF8" s="92">
        <v>336</v>
      </c>
      <c r="AG8" s="92">
        <v>180</v>
      </c>
      <c r="AH8" s="62">
        <f t="shared" ref="AH8:AH71" si="14">IFERROR(AF8/AE8,"-")</f>
        <v>8.3436801589272414E-2</v>
      </c>
      <c r="AI8" s="62">
        <f t="shared" ref="AI8:AI71" si="15">IFERROR(AG8/AE8,"-")</f>
        <v>4.4698286565681651E-2</v>
      </c>
      <c r="AJ8" s="92">
        <v>93403720</v>
      </c>
      <c r="AK8" s="92">
        <v>76069150</v>
      </c>
      <c r="AL8" s="92">
        <f t="shared" ref="AL8:AL71" si="16">IFERROR(AJ8/AF8,"-")</f>
        <v>277987.26190476189</v>
      </c>
      <c r="AM8" s="92">
        <f t="shared" ref="AM8:AM71" si="17">IFERROR(AK8/AG8,"-")</f>
        <v>422606.38888888888</v>
      </c>
      <c r="AN8" s="92">
        <v>3057</v>
      </c>
      <c r="AO8" s="92">
        <v>450</v>
      </c>
      <c r="AP8" s="92">
        <v>283</v>
      </c>
      <c r="AQ8" s="62">
        <f t="shared" ref="AQ8:AQ71" si="18">IFERROR(AO8/AN8,"-")</f>
        <v>0.14720314033366044</v>
      </c>
      <c r="AR8" s="62">
        <f t="shared" ref="AR8:AR71" si="19">IFERROR(AP8/AN8,"-")</f>
        <v>9.2574419365390903E-2</v>
      </c>
      <c r="AS8" s="92">
        <v>128946850</v>
      </c>
      <c r="AT8" s="92">
        <v>107156000</v>
      </c>
      <c r="AU8" s="92">
        <f t="shared" ref="AU8:AU71" si="20">IFERROR(AS8/AO8,"-")</f>
        <v>286548.55555555556</v>
      </c>
      <c r="AV8" s="92">
        <f t="shared" ref="AV8:AV71" si="21">IFERROR(AT8/AP8,"-")</f>
        <v>378643.10954063607</v>
      </c>
      <c r="AW8" s="92">
        <v>1597</v>
      </c>
      <c r="AX8" s="92">
        <v>428</v>
      </c>
      <c r="AY8" s="92">
        <v>307</v>
      </c>
      <c r="AZ8" s="62">
        <f t="shared" ref="AZ8:AZ71" si="22">IFERROR(AX8/AW8,"-")</f>
        <v>0.2680025046963056</v>
      </c>
      <c r="BA8" s="62">
        <f t="shared" ref="BA8:BA71" si="23">IFERROR(AY8/AW8,"-")</f>
        <v>0.19223544145272387</v>
      </c>
      <c r="BB8" s="92">
        <v>133533550</v>
      </c>
      <c r="BC8" s="92">
        <v>120752030</v>
      </c>
      <c r="BD8" s="92">
        <f t="shared" ref="BD8:BD71" si="24">IFERROR(BB8/AX8,"-")</f>
        <v>311994.27570093458</v>
      </c>
      <c r="BE8" s="92">
        <f t="shared" ref="BE8:BE71" si="25">IFERROR(BC8/AY8,"-")</f>
        <v>393329.08794788271</v>
      </c>
      <c r="BF8" s="92">
        <v>601</v>
      </c>
      <c r="BG8" s="92">
        <v>198</v>
      </c>
      <c r="BH8" s="92">
        <v>158</v>
      </c>
      <c r="BI8" s="62">
        <f t="shared" ref="BI8:BI71" si="26">IFERROR(BG8/BF8,"-")</f>
        <v>0.32945091514143093</v>
      </c>
      <c r="BJ8" s="62">
        <f t="shared" ref="BJ8:BJ71" si="27">IFERROR(BH8/BF8,"-")</f>
        <v>0.26289517470881862</v>
      </c>
      <c r="BK8" s="92">
        <v>74455980</v>
      </c>
      <c r="BL8" s="92">
        <v>66052250</v>
      </c>
      <c r="BM8" s="92">
        <f t="shared" ref="BM8:BM71" si="28">IFERROR(BK8/BG8,"-")</f>
        <v>376040.30303030304</v>
      </c>
      <c r="BN8" s="92">
        <f t="shared" ref="BN8:BN71" si="29">IFERROR(BL8/BH8,"-")</f>
        <v>418052.21518987342</v>
      </c>
      <c r="BO8" s="92">
        <f t="shared" ref="BO8:BO14" si="30">SUM(D8,M8,V8,AE8,AN8,AW8,BF8)</f>
        <v>13946</v>
      </c>
      <c r="BP8" s="92">
        <f t="shared" ref="BP8:BQ22" si="31">SUM(E8,N8,W8,AF8,AO8,AX8,BG8)</f>
        <v>1607</v>
      </c>
      <c r="BQ8" s="92">
        <f t="shared" si="31"/>
        <v>1033</v>
      </c>
      <c r="BR8" s="62">
        <f t="shared" ref="BR8:BR71" si="32">IFERROR(BP8/BO8,"-")</f>
        <v>0.1152301735264592</v>
      </c>
      <c r="BS8" s="62">
        <f t="shared" ref="BS8:BS71" si="33">IFERROR(BQ8/BO8,"-")</f>
        <v>7.4071418327835939E-2</v>
      </c>
      <c r="BT8" s="92">
        <f>SUM(I8,R8,AA8,AJ8,AS8,BB8,BK8)</f>
        <v>472424780</v>
      </c>
      <c r="BU8" s="92">
        <f t="shared" ref="BT8:BU22" si="34">SUM(J8,S8,AB8,AK8,AT8,BC8,BL8)</f>
        <v>401663270</v>
      </c>
      <c r="BV8" s="92">
        <f t="shared" ref="BV8:BV71" si="35">IFERROR(BT8/BP8,"-")</f>
        <v>293979.32794026134</v>
      </c>
      <c r="BW8" s="92">
        <f t="shared" ref="BW8:BW71" si="36">IFERROR(BU8/BQ8,"-")</f>
        <v>388831.81994191674</v>
      </c>
      <c r="BY8" s="180">
        <v>2</v>
      </c>
      <c r="BZ8" s="55" t="s">
        <v>91</v>
      </c>
      <c r="CA8" s="142">
        <v>13587</v>
      </c>
      <c r="CB8" s="142">
        <v>1543</v>
      </c>
      <c r="CC8" s="142">
        <v>998</v>
      </c>
      <c r="CD8" s="29">
        <v>0.1135644365938029</v>
      </c>
      <c r="CE8" s="29">
        <v>7.3452564951792157E-2</v>
      </c>
      <c r="CF8" s="142">
        <v>442673010</v>
      </c>
      <c r="CG8" s="142">
        <v>372606010</v>
      </c>
      <c r="CH8" s="142">
        <v>286891.1276733636</v>
      </c>
      <c r="CI8" s="142">
        <v>373352.71543086175</v>
      </c>
      <c r="CK8" s="47" t="str">
        <f t="shared" ref="CK8:CK71" si="37">INDEX($C$7:$C$80,MATCH(CL8,BR$7:BR$80,0))</f>
        <v>中央区</v>
      </c>
      <c r="CL8" s="105">
        <f t="shared" si="0"/>
        <v>0.14777963971512359</v>
      </c>
      <c r="CM8" s="118">
        <f t="shared" ref="CM8:CM71" si="38">ROUND(CL8,3)</f>
        <v>0.14799999999999999</v>
      </c>
      <c r="CN8" s="118">
        <f t="shared" ref="CN8:CN12" si="39">VLOOKUP(CK8,$BZ$7:$CI$80,5,FALSE)</f>
        <v>0.14943151055766107</v>
      </c>
      <c r="CO8" s="118">
        <f t="shared" ref="CO8:CO71" si="40">ROUND(CN8,3)</f>
        <v>0.14899999999999999</v>
      </c>
      <c r="CP8" s="181">
        <f t="shared" ref="CP8:CP12" si="41">(CM8-CO8)*100</f>
        <v>-0.10000000000000009</v>
      </c>
      <c r="CQ8" s="47" t="str">
        <f t="shared" ref="CQ8:CQ71" si="42">INDEX($C$7:$C$80,MATCH(CR8,BS$7:BS$80,0))</f>
        <v>中央区</v>
      </c>
      <c r="CR8" s="105">
        <f t="shared" si="1"/>
        <v>9.6250523669878504E-2</v>
      </c>
      <c r="CS8" s="105">
        <f t="shared" ref="CS8:CS71" si="43">ROUND(CR8,3)</f>
        <v>9.6000000000000002E-2</v>
      </c>
      <c r="CT8" s="118">
        <f t="shared" ref="CT8:CT71" si="44">VLOOKUP(CQ8,$BZ$7:$CI$80,6,FALSE)</f>
        <v>9.7563616675690315E-2</v>
      </c>
      <c r="CU8" s="118">
        <f t="shared" ref="CU8:CU71" si="45">ROUND(CT8,3)</f>
        <v>9.8000000000000004E-2</v>
      </c>
      <c r="CV8" s="181">
        <f t="shared" ref="CV8:CV71" si="46">(CS8-CU8)*100</f>
        <v>-0.20000000000000018</v>
      </c>
      <c r="CW8" s="48"/>
      <c r="CX8" s="105">
        <f t="shared" ref="CX8:CX71" si="47">ROUND($BR$81,3)</f>
        <v>0.11899999999999999</v>
      </c>
      <c r="CY8" s="105">
        <f t="shared" ref="CY8:CY71" si="48">ROUND($CD$81,3)</f>
        <v>0.114</v>
      </c>
      <c r="CZ8" s="182">
        <f t="shared" ref="CZ8:CZ71" si="49">(CX8-CY8)*100</f>
        <v>0.49999999999999906</v>
      </c>
      <c r="DA8" s="105">
        <f t="shared" ref="DA8:DA71" si="50">ROUND($BS$81,3)</f>
        <v>7.6999999999999999E-2</v>
      </c>
      <c r="DB8" s="105">
        <f t="shared" ref="DB8:DB71" si="51">ROUND($CE$81,3)</f>
        <v>7.4999999999999997E-2</v>
      </c>
      <c r="DC8" s="182">
        <f t="shared" ref="DC8:DC71" si="52">(DA8-DB8)*100</f>
        <v>0.20000000000000018</v>
      </c>
      <c r="DD8" s="212">
        <v>0</v>
      </c>
    </row>
    <row r="9" spans="2:108" s="18" customFormat="1" ht="13.5" customHeight="1">
      <c r="B9" s="61">
        <v>3</v>
      </c>
      <c r="C9" s="55" t="s">
        <v>92</v>
      </c>
      <c r="D9" s="92">
        <v>16</v>
      </c>
      <c r="E9" s="92">
        <v>5</v>
      </c>
      <c r="F9" s="92">
        <v>1</v>
      </c>
      <c r="G9" s="62">
        <f t="shared" si="2"/>
        <v>0.3125</v>
      </c>
      <c r="H9" s="62">
        <f t="shared" si="3"/>
        <v>6.25E-2</v>
      </c>
      <c r="I9" s="92">
        <v>1309190</v>
      </c>
      <c r="J9" s="92">
        <v>765530</v>
      </c>
      <c r="K9" s="92">
        <f t="shared" si="4"/>
        <v>261838</v>
      </c>
      <c r="L9" s="92">
        <f t="shared" si="5"/>
        <v>765530</v>
      </c>
      <c r="M9" s="92">
        <v>102</v>
      </c>
      <c r="N9" s="92">
        <v>14</v>
      </c>
      <c r="O9" s="92">
        <v>5</v>
      </c>
      <c r="P9" s="62">
        <f t="shared" si="6"/>
        <v>0.13725490196078433</v>
      </c>
      <c r="Q9" s="62">
        <f t="shared" si="7"/>
        <v>4.9019607843137254E-2</v>
      </c>
      <c r="R9" s="92">
        <v>3650820</v>
      </c>
      <c r="S9" s="92">
        <v>2790570</v>
      </c>
      <c r="T9" s="92">
        <f t="shared" si="8"/>
        <v>260772.85714285713</v>
      </c>
      <c r="U9" s="92">
        <f t="shared" si="9"/>
        <v>558114</v>
      </c>
      <c r="V9" s="92">
        <v>2829</v>
      </c>
      <c r="W9" s="92">
        <v>129</v>
      </c>
      <c r="X9" s="92">
        <v>53</v>
      </c>
      <c r="Y9" s="62">
        <f t="shared" si="10"/>
        <v>4.5599151643690349E-2</v>
      </c>
      <c r="Z9" s="62">
        <f t="shared" si="11"/>
        <v>1.8734535171438672E-2</v>
      </c>
      <c r="AA9" s="92">
        <v>30636660</v>
      </c>
      <c r="AB9" s="92">
        <v>24739680</v>
      </c>
      <c r="AC9" s="92">
        <f t="shared" si="12"/>
        <v>237493.48837209304</v>
      </c>
      <c r="AD9" s="92">
        <f t="shared" si="13"/>
        <v>466786.41509433964</v>
      </c>
      <c r="AE9" s="92">
        <v>2499</v>
      </c>
      <c r="AF9" s="92">
        <v>249</v>
      </c>
      <c r="AG9" s="92">
        <v>127</v>
      </c>
      <c r="AH9" s="62">
        <f t="shared" si="14"/>
        <v>9.9639855942376954E-2</v>
      </c>
      <c r="AI9" s="62">
        <f t="shared" si="15"/>
        <v>5.08203281312525E-2</v>
      </c>
      <c r="AJ9" s="92">
        <v>63340380</v>
      </c>
      <c r="AK9" s="92">
        <v>49785310</v>
      </c>
      <c r="AL9" s="92">
        <f t="shared" si="16"/>
        <v>254379.03614457831</v>
      </c>
      <c r="AM9" s="92">
        <f t="shared" si="17"/>
        <v>392010.31496062991</v>
      </c>
      <c r="AN9" s="92">
        <v>1952</v>
      </c>
      <c r="AO9" s="92">
        <v>320</v>
      </c>
      <c r="AP9" s="92">
        <v>178</v>
      </c>
      <c r="AQ9" s="62">
        <f t="shared" si="18"/>
        <v>0.16393442622950818</v>
      </c>
      <c r="AR9" s="62">
        <f t="shared" si="19"/>
        <v>9.1188524590163939E-2</v>
      </c>
      <c r="AS9" s="92">
        <v>89785230</v>
      </c>
      <c r="AT9" s="92">
        <v>65342890</v>
      </c>
      <c r="AU9" s="92">
        <f t="shared" si="20"/>
        <v>280578.84375</v>
      </c>
      <c r="AV9" s="92">
        <f t="shared" si="21"/>
        <v>367094.88764044945</v>
      </c>
      <c r="AW9" s="92">
        <v>1031</v>
      </c>
      <c r="AX9" s="92">
        <v>309</v>
      </c>
      <c r="AY9" s="92">
        <v>204</v>
      </c>
      <c r="AZ9" s="62">
        <f t="shared" si="22"/>
        <v>0.29970902036857422</v>
      </c>
      <c r="BA9" s="62">
        <f t="shared" si="23"/>
        <v>0.19786614936954414</v>
      </c>
      <c r="BB9" s="92">
        <v>95308330</v>
      </c>
      <c r="BC9" s="92">
        <v>75779930</v>
      </c>
      <c r="BD9" s="92">
        <f t="shared" si="24"/>
        <v>308441.19741100323</v>
      </c>
      <c r="BE9" s="92">
        <f t="shared" si="25"/>
        <v>371470.24509803922</v>
      </c>
      <c r="BF9" s="92">
        <v>389</v>
      </c>
      <c r="BG9" s="92">
        <v>143</v>
      </c>
      <c r="BH9" s="92">
        <v>110</v>
      </c>
      <c r="BI9" s="62">
        <f t="shared" si="26"/>
        <v>0.36760925449871468</v>
      </c>
      <c r="BJ9" s="62">
        <f t="shared" si="27"/>
        <v>0.28277634961439591</v>
      </c>
      <c r="BK9" s="92">
        <v>45846250</v>
      </c>
      <c r="BL9" s="92">
        <v>40139610</v>
      </c>
      <c r="BM9" s="92">
        <f t="shared" si="28"/>
        <v>320603.14685314684</v>
      </c>
      <c r="BN9" s="92">
        <f t="shared" si="29"/>
        <v>364905.54545454547</v>
      </c>
      <c r="BO9" s="92">
        <f t="shared" si="30"/>
        <v>8818</v>
      </c>
      <c r="BP9" s="92">
        <f t="shared" si="31"/>
        <v>1169</v>
      </c>
      <c r="BQ9" s="92">
        <f t="shared" si="31"/>
        <v>678</v>
      </c>
      <c r="BR9" s="62">
        <f t="shared" si="32"/>
        <v>0.13256974370605579</v>
      </c>
      <c r="BS9" s="62">
        <f t="shared" si="33"/>
        <v>7.6888183261510548E-2</v>
      </c>
      <c r="BT9" s="92">
        <f>SUM(I9,R9,AA9,AJ9,AS9,BB9,BK9)</f>
        <v>329876860</v>
      </c>
      <c r="BU9" s="92">
        <f t="shared" si="34"/>
        <v>259343520</v>
      </c>
      <c r="BV9" s="92">
        <f t="shared" si="35"/>
        <v>282187.21984602226</v>
      </c>
      <c r="BW9" s="92">
        <f t="shared" si="36"/>
        <v>382512.5663716814</v>
      </c>
      <c r="BY9" s="180">
        <v>3</v>
      </c>
      <c r="BZ9" s="55" t="s">
        <v>92</v>
      </c>
      <c r="CA9" s="142">
        <v>8534</v>
      </c>
      <c r="CB9" s="142">
        <v>1074</v>
      </c>
      <c r="CC9" s="142">
        <v>652</v>
      </c>
      <c r="CD9" s="29">
        <v>0.12584954300445278</v>
      </c>
      <c r="CE9" s="29">
        <v>7.6400281228029054E-2</v>
      </c>
      <c r="CF9" s="142">
        <v>297878630</v>
      </c>
      <c r="CG9" s="142">
        <v>246499410</v>
      </c>
      <c r="CH9" s="142">
        <v>277354.40409683425</v>
      </c>
      <c r="CI9" s="142">
        <v>378066.57975460123</v>
      </c>
      <c r="CK9" s="47" t="str">
        <f t="shared" si="37"/>
        <v>東成区</v>
      </c>
      <c r="CL9" s="105">
        <f t="shared" si="0"/>
        <v>0.13915507041079911</v>
      </c>
      <c r="CM9" s="118">
        <f t="shared" si="38"/>
        <v>0.13900000000000001</v>
      </c>
      <c r="CN9" s="118">
        <f t="shared" si="39"/>
        <v>0.13629830049885855</v>
      </c>
      <c r="CO9" s="118">
        <f t="shared" si="40"/>
        <v>0.13600000000000001</v>
      </c>
      <c r="CP9" s="181">
        <f t="shared" si="41"/>
        <v>0.30000000000000027</v>
      </c>
      <c r="CQ9" s="47" t="str">
        <f t="shared" si="42"/>
        <v>東住吉区</v>
      </c>
      <c r="CR9" s="105">
        <f t="shared" si="1"/>
        <v>9.4039979686995054E-2</v>
      </c>
      <c r="CS9" s="105">
        <f t="shared" si="43"/>
        <v>9.4E-2</v>
      </c>
      <c r="CT9" s="118">
        <f t="shared" si="44"/>
        <v>9.0659860086972965E-2</v>
      </c>
      <c r="CU9" s="118">
        <f t="shared" si="45"/>
        <v>9.0999999999999998E-2</v>
      </c>
      <c r="CV9" s="181">
        <f t="shared" si="46"/>
        <v>0.30000000000000027</v>
      </c>
      <c r="CW9" s="48"/>
      <c r="CX9" s="105">
        <f t="shared" si="47"/>
        <v>0.11899999999999999</v>
      </c>
      <c r="CY9" s="105">
        <f t="shared" si="48"/>
        <v>0.114</v>
      </c>
      <c r="CZ9" s="182">
        <f t="shared" si="49"/>
        <v>0.49999999999999906</v>
      </c>
      <c r="DA9" s="105">
        <f t="shared" si="50"/>
        <v>7.6999999999999999E-2</v>
      </c>
      <c r="DB9" s="105">
        <f t="shared" si="51"/>
        <v>7.4999999999999997E-2</v>
      </c>
      <c r="DC9" s="182">
        <f t="shared" si="52"/>
        <v>0.20000000000000018</v>
      </c>
      <c r="DD9" s="212">
        <v>0</v>
      </c>
    </row>
    <row r="10" spans="2:108" s="18" customFormat="1" ht="13.5" customHeight="1">
      <c r="B10" s="61">
        <v>4</v>
      </c>
      <c r="C10" s="55" t="s">
        <v>93</v>
      </c>
      <c r="D10" s="92">
        <v>30</v>
      </c>
      <c r="E10" s="92">
        <v>4</v>
      </c>
      <c r="F10" s="92">
        <v>3</v>
      </c>
      <c r="G10" s="62">
        <f t="shared" si="2"/>
        <v>0.13333333333333333</v>
      </c>
      <c r="H10" s="62">
        <f t="shared" si="3"/>
        <v>0.1</v>
      </c>
      <c r="I10" s="92">
        <v>3306510</v>
      </c>
      <c r="J10" s="92">
        <v>3216150</v>
      </c>
      <c r="K10" s="92">
        <f t="shared" si="4"/>
        <v>826627.5</v>
      </c>
      <c r="L10" s="92">
        <f t="shared" si="5"/>
        <v>1072050</v>
      </c>
      <c r="M10" s="92">
        <v>80</v>
      </c>
      <c r="N10" s="92">
        <v>11</v>
      </c>
      <c r="O10" s="92">
        <v>8</v>
      </c>
      <c r="P10" s="62">
        <f t="shared" si="6"/>
        <v>0.13750000000000001</v>
      </c>
      <c r="Q10" s="62">
        <f t="shared" si="7"/>
        <v>0.1</v>
      </c>
      <c r="R10" s="92">
        <v>8614230</v>
      </c>
      <c r="S10" s="92">
        <v>8355450</v>
      </c>
      <c r="T10" s="92">
        <f t="shared" si="8"/>
        <v>783111.81818181823</v>
      </c>
      <c r="U10" s="92">
        <f t="shared" si="9"/>
        <v>1044431.25</v>
      </c>
      <c r="V10" s="92">
        <v>3154</v>
      </c>
      <c r="W10" s="92">
        <v>134</v>
      </c>
      <c r="X10" s="92">
        <v>60</v>
      </c>
      <c r="Y10" s="62">
        <f t="shared" si="10"/>
        <v>4.2485732403297401E-2</v>
      </c>
      <c r="Z10" s="62">
        <f t="shared" si="11"/>
        <v>1.9023462270133164E-2</v>
      </c>
      <c r="AA10" s="92">
        <v>39340680</v>
      </c>
      <c r="AB10" s="92">
        <v>30442930</v>
      </c>
      <c r="AC10" s="92">
        <f t="shared" si="12"/>
        <v>293587.1641791045</v>
      </c>
      <c r="AD10" s="92">
        <f t="shared" si="13"/>
        <v>507382.16666666669</v>
      </c>
      <c r="AE10" s="92">
        <v>3110</v>
      </c>
      <c r="AF10" s="92">
        <v>251</v>
      </c>
      <c r="AG10" s="92">
        <v>121</v>
      </c>
      <c r="AH10" s="62">
        <f t="shared" si="14"/>
        <v>8.0707395498392287E-2</v>
      </c>
      <c r="AI10" s="62">
        <f t="shared" si="15"/>
        <v>3.8906752411575561E-2</v>
      </c>
      <c r="AJ10" s="92">
        <v>61951630</v>
      </c>
      <c r="AK10" s="92">
        <v>48990880</v>
      </c>
      <c r="AL10" s="92">
        <f t="shared" si="16"/>
        <v>246819.24302788844</v>
      </c>
      <c r="AM10" s="92">
        <f t="shared" si="17"/>
        <v>404883.30578512396</v>
      </c>
      <c r="AN10" s="92">
        <v>2174</v>
      </c>
      <c r="AO10" s="92">
        <v>330</v>
      </c>
      <c r="AP10" s="92">
        <v>194</v>
      </c>
      <c r="AQ10" s="62">
        <f t="shared" si="18"/>
        <v>0.15179392824287027</v>
      </c>
      <c r="AR10" s="62">
        <f t="shared" si="19"/>
        <v>8.9236430542778286E-2</v>
      </c>
      <c r="AS10" s="92">
        <v>97246400</v>
      </c>
      <c r="AT10" s="92">
        <v>79802280</v>
      </c>
      <c r="AU10" s="92">
        <f t="shared" si="20"/>
        <v>294686.06060606061</v>
      </c>
      <c r="AV10" s="92">
        <f t="shared" si="21"/>
        <v>411351.95876288658</v>
      </c>
      <c r="AW10" s="92">
        <v>1059</v>
      </c>
      <c r="AX10" s="92">
        <v>238</v>
      </c>
      <c r="AY10" s="92">
        <v>145</v>
      </c>
      <c r="AZ10" s="62">
        <f t="shared" si="22"/>
        <v>0.2247403210576015</v>
      </c>
      <c r="BA10" s="62">
        <f t="shared" si="23"/>
        <v>0.13692162417374881</v>
      </c>
      <c r="BB10" s="92">
        <v>68584170</v>
      </c>
      <c r="BC10" s="92">
        <v>55974930</v>
      </c>
      <c r="BD10" s="92">
        <f t="shared" si="24"/>
        <v>288168.78151260503</v>
      </c>
      <c r="BE10" s="92">
        <f t="shared" si="25"/>
        <v>386034</v>
      </c>
      <c r="BF10" s="92">
        <v>408</v>
      </c>
      <c r="BG10" s="92">
        <v>107</v>
      </c>
      <c r="BH10" s="92">
        <v>75</v>
      </c>
      <c r="BI10" s="62">
        <f t="shared" si="26"/>
        <v>0.26225490196078433</v>
      </c>
      <c r="BJ10" s="62">
        <f t="shared" si="27"/>
        <v>0.18382352941176472</v>
      </c>
      <c r="BK10" s="92">
        <v>38037790</v>
      </c>
      <c r="BL10" s="92">
        <v>33383730</v>
      </c>
      <c r="BM10" s="92">
        <f t="shared" si="28"/>
        <v>355493.36448598129</v>
      </c>
      <c r="BN10" s="92">
        <f t="shared" si="29"/>
        <v>445116.4</v>
      </c>
      <c r="BO10" s="92">
        <f t="shared" si="30"/>
        <v>10015</v>
      </c>
      <c r="BP10" s="92">
        <f t="shared" si="31"/>
        <v>1075</v>
      </c>
      <c r="BQ10" s="92">
        <f t="shared" si="31"/>
        <v>606</v>
      </c>
      <c r="BR10" s="62">
        <f t="shared" si="32"/>
        <v>0.10733899151273091</v>
      </c>
      <c r="BS10" s="62">
        <f t="shared" si="33"/>
        <v>6.0509236145781325E-2</v>
      </c>
      <c r="BT10" s="92">
        <f>SUM(I10,R10,AA10,AJ10,AS10,BB10,BK10)</f>
        <v>317081410</v>
      </c>
      <c r="BU10" s="92">
        <f t="shared" si="34"/>
        <v>260166350</v>
      </c>
      <c r="BV10" s="92">
        <f t="shared" si="35"/>
        <v>294959.4511627907</v>
      </c>
      <c r="BW10" s="92">
        <f t="shared" si="36"/>
        <v>429317.40924092411</v>
      </c>
      <c r="BY10" s="180">
        <v>4</v>
      </c>
      <c r="BZ10" s="55" t="s">
        <v>93</v>
      </c>
      <c r="CA10" s="142">
        <v>9792</v>
      </c>
      <c r="CB10" s="142">
        <v>1024</v>
      </c>
      <c r="CC10" s="142">
        <v>580</v>
      </c>
      <c r="CD10" s="29">
        <v>0.10457516339869281</v>
      </c>
      <c r="CE10" s="29">
        <v>5.9232026143790847E-2</v>
      </c>
      <c r="CF10" s="142">
        <v>313408230</v>
      </c>
      <c r="CG10" s="142">
        <v>264010050</v>
      </c>
      <c r="CH10" s="142">
        <v>306062.724609375</v>
      </c>
      <c r="CI10" s="142">
        <v>455189.74137931032</v>
      </c>
      <c r="CK10" s="47" t="str">
        <f t="shared" si="37"/>
        <v>北区</v>
      </c>
      <c r="CL10" s="105">
        <f t="shared" si="0"/>
        <v>0.13726490742090683</v>
      </c>
      <c r="CM10" s="118">
        <f t="shared" si="38"/>
        <v>0.13700000000000001</v>
      </c>
      <c r="CN10" s="118">
        <f t="shared" si="39"/>
        <v>0.1362173490008233</v>
      </c>
      <c r="CO10" s="118">
        <f t="shared" si="40"/>
        <v>0.13600000000000001</v>
      </c>
      <c r="CP10" s="181">
        <f t="shared" si="41"/>
        <v>0.10000000000000009</v>
      </c>
      <c r="CQ10" s="47" t="str">
        <f t="shared" si="42"/>
        <v>箕面市</v>
      </c>
      <c r="CR10" s="105">
        <f t="shared" si="1"/>
        <v>9.3661490379919915E-2</v>
      </c>
      <c r="CS10" s="105">
        <f t="shared" si="43"/>
        <v>9.4E-2</v>
      </c>
      <c r="CT10" s="118">
        <f t="shared" si="44"/>
        <v>9.3812070282658519E-2</v>
      </c>
      <c r="CU10" s="118">
        <f t="shared" si="45"/>
        <v>9.4E-2</v>
      </c>
      <c r="CV10" s="181">
        <f t="shared" si="46"/>
        <v>0</v>
      </c>
      <c r="CW10" s="48"/>
      <c r="CX10" s="105">
        <f t="shared" si="47"/>
        <v>0.11899999999999999</v>
      </c>
      <c r="CY10" s="105">
        <f t="shared" si="48"/>
        <v>0.114</v>
      </c>
      <c r="CZ10" s="182">
        <f t="shared" si="49"/>
        <v>0.49999999999999906</v>
      </c>
      <c r="DA10" s="105">
        <f t="shared" si="50"/>
        <v>7.6999999999999999E-2</v>
      </c>
      <c r="DB10" s="105">
        <f t="shared" si="51"/>
        <v>7.4999999999999997E-2</v>
      </c>
      <c r="DC10" s="182">
        <f t="shared" si="52"/>
        <v>0.20000000000000018</v>
      </c>
      <c r="DD10" s="212">
        <v>0</v>
      </c>
    </row>
    <row r="11" spans="2:108" s="18" customFormat="1" ht="13.5" customHeight="1">
      <c r="B11" s="61">
        <v>5</v>
      </c>
      <c r="C11" s="55" t="s">
        <v>94</v>
      </c>
      <c r="D11" s="92">
        <v>20</v>
      </c>
      <c r="E11" s="92">
        <v>0</v>
      </c>
      <c r="F11" s="92">
        <v>0</v>
      </c>
      <c r="G11" s="62">
        <f t="shared" si="2"/>
        <v>0</v>
      </c>
      <c r="H11" s="62">
        <f t="shared" si="3"/>
        <v>0</v>
      </c>
      <c r="I11" s="92">
        <v>0</v>
      </c>
      <c r="J11" s="92">
        <v>0</v>
      </c>
      <c r="K11" s="92" t="str">
        <f t="shared" si="4"/>
        <v>-</v>
      </c>
      <c r="L11" s="92" t="str">
        <f t="shared" si="5"/>
        <v>-</v>
      </c>
      <c r="M11" s="92">
        <v>66</v>
      </c>
      <c r="N11" s="92">
        <v>8</v>
      </c>
      <c r="O11" s="92">
        <v>4</v>
      </c>
      <c r="P11" s="62">
        <f t="shared" si="6"/>
        <v>0.12121212121212122</v>
      </c>
      <c r="Q11" s="62">
        <f t="shared" si="7"/>
        <v>6.0606060606060608E-2</v>
      </c>
      <c r="R11" s="92">
        <v>3994510</v>
      </c>
      <c r="S11" s="92">
        <v>3218810</v>
      </c>
      <c r="T11" s="92">
        <f t="shared" si="8"/>
        <v>499313.75</v>
      </c>
      <c r="U11" s="92">
        <f t="shared" si="9"/>
        <v>804702.5</v>
      </c>
      <c r="V11" s="92">
        <v>2949</v>
      </c>
      <c r="W11" s="92">
        <v>124</v>
      </c>
      <c r="X11" s="92">
        <v>63</v>
      </c>
      <c r="Y11" s="62">
        <f t="shared" si="10"/>
        <v>4.2048151915903699E-2</v>
      </c>
      <c r="Z11" s="62">
        <f t="shared" si="11"/>
        <v>2.1363173957273652E-2</v>
      </c>
      <c r="AA11" s="92">
        <v>31842190</v>
      </c>
      <c r="AB11" s="92">
        <v>22417730</v>
      </c>
      <c r="AC11" s="92">
        <f t="shared" si="12"/>
        <v>256791.85483870967</v>
      </c>
      <c r="AD11" s="92">
        <f t="shared" si="13"/>
        <v>355836.98412698414</v>
      </c>
      <c r="AE11" s="92">
        <v>2578</v>
      </c>
      <c r="AF11" s="92">
        <v>204</v>
      </c>
      <c r="AG11" s="92">
        <v>104</v>
      </c>
      <c r="AH11" s="62">
        <f t="shared" si="14"/>
        <v>7.9131109387121798E-2</v>
      </c>
      <c r="AI11" s="62">
        <f t="shared" si="15"/>
        <v>4.0341349883630723E-2</v>
      </c>
      <c r="AJ11" s="92">
        <v>47393960</v>
      </c>
      <c r="AK11" s="92">
        <v>37703800</v>
      </c>
      <c r="AL11" s="92">
        <f t="shared" si="16"/>
        <v>232323.33333333334</v>
      </c>
      <c r="AM11" s="92">
        <f t="shared" si="17"/>
        <v>362536.53846153844</v>
      </c>
      <c r="AN11" s="92">
        <v>1862</v>
      </c>
      <c r="AO11" s="92">
        <v>303</v>
      </c>
      <c r="AP11" s="92">
        <v>188</v>
      </c>
      <c r="AQ11" s="62">
        <f t="shared" si="18"/>
        <v>0.16272824919441461</v>
      </c>
      <c r="AR11" s="62">
        <f t="shared" si="19"/>
        <v>0.10096670247046187</v>
      </c>
      <c r="AS11" s="92">
        <v>91883390</v>
      </c>
      <c r="AT11" s="92">
        <v>77228750</v>
      </c>
      <c r="AU11" s="92">
        <f t="shared" si="20"/>
        <v>303245.51155115513</v>
      </c>
      <c r="AV11" s="92">
        <f t="shared" si="21"/>
        <v>410791.22340425535</v>
      </c>
      <c r="AW11" s="92">
        <v>931</v>
      </c>
      <c r="AX11" s="92">
        <v>241</v>
      </c>
      <c r="AY11" s="92">
        <v>163</v>
      </c>
      <c r="AZ11" s="62">
        <f t="shared" si="22"/>
        <v>0.25886143931256711</v>
      </c>
      <c r="BA11" s="62">
        <f t="shared" si="23"/>
        <v>0.17508055853920515</v>
      </c>
      <c r="BB11" s="92">
        <v>74303350</v>
      </c>
      <c r="BC11" s="92">
        <v>61055570</v>
      </c>
      <c r="BD11" s="92">
        <f t="shared" si="24"/>
        <v>308312.65560165973</v>
      </c>
      <c r="BE11" s="92">
        <f t="shared" si="25"/>
        <v>374574.04907975462</v>
      </c>
      <c r="BF11" s="92">
        <v>416</v>
      </c>
      <c r="BG11" s="92">
        <v>120</v>
      </c>
      <c r="BH11" s="92">
        <v>89</v>
      </c>
      <c r="BI11" s="62">
        <f t="shared" si="26"/>
        <v>0.28846153846153844</v>
      </c>
      <c r="BJ11" s="62">
        <f t="shared" si="27"/>
        <v>0.21394230769230768</v>
      </c>
      <c r="BK11" s="92">
        <v>40624040</v>
      </c>
      <c r="BL11" s="92">
        <v>36048510</v>
      </c>
      <c r="BM11" s="92">
        <f t="shared" si="28"/>
        <v>338533.66666666669</v>
      </c>
      <c r="BN11" s="92">
        <f t="shared" si="29"/>
        <v>405039.4382022472</v>
      </c>
      <c r="BO11" s="92">
        <f t="shared" si="30"/>
        <v>8822</v>
      </c>
      <c r="BP11" s="92">
        <f t="shared" si="31"/>
        <v>1000</v>
      </c>
      <c r="BQ11" s="92">
        <f t="shared" si="31"/>
        <v>611</v>
      </c>
      <c r="BR11" s="62">
        <f t="shared" si="32"/>
        <v>0.11335298118340513</v>
      </c>
      <c r="BS11" s="62">
        <f t="shared" si="33"/>
        <v>6.9258671503060532E-2</v>
      </c>
      <c r="BT11" s="92">
        <f>SUM(I11,R11,AA11,AJ11,AS11,BB11,BK11)</f>
        <v>290041440</v>
      </c>
      <c r="BU11" s="92">
        <f t="shared" si="34"/>
        <v>237673170</v>
      </c>
      <c r="BV11" s="92">
        <f t="shared" si="35"/>
        <v>290041.44</v>
      </c>
      <c r="BW11" s="92">
        <f t="shared" si="36"/>
        <v>388990.45826513914</v>
      </c>
      <c r="BY11" s="180">
        <v>5</v>
      </c>
      <c r="BZ11" s="55" t="s">
        <v>94</v>
      </c>
      <c r="CA11" s="142">
        <v>8474</v>
      </c>
      <c r="CB11" s="142">
        <v>918</v>
      </c>
      <c r="CC11" s="142">
        <v>545</v>
      </c>
      <c r="CD11" s="29">
        <v>0.10833136653292424</v>
      </c>
      <c r="CE11" s="29">
        <v>6.4314373377389669E-2</v>
      </c>
      <c r="CF11" s="142">
        <v>234758170</v>
      </c>
      <c r="CG11" s="142">
        <v>194866650</v>
      </c>
      <c r="CH11" s="142">
        <v>255727.8540305011</v>
      </c>
      <c r="CI11" s="142">
        <v>357553.48623853212</v>
      </c>
      <c r="CK11" s="47" t="str">
        <f t="shared" si="37"/>
        <v>東住吉区</v>
      </c>
      <c r="CL11" s="105">
        <f t="shared" si="0"/>
        <v>0.13642029453857163</v>
      </c>
      <c r="CM11" s="118">
        <f t="shared" si="38"/>
        <v>0.13600000000000001</v>
      </c>
      <c r="CN11" s="118">
        <f t="shared" si="39"/>
        <v>0.13154660616373606</v>
      </c>
      <c r="CO11" s="118">
        <f t="shared" si="40"/>
        <v>0.13200000000000001</v>
      </c>
      <c r="CP11" s="181">
        <f t="shared" si="41"/>
        <v>0.40000000000000036</v>
      </c>
      <c r="CQ11" s="47" t="str">
        <f t="shared" si="42"/>
        <v>八尾市</v>
      </c>
      <c r="CR11" s="105">
        <f t="shared" si="1"/>
        <v>9.1799151475593269E-2</v>
      </c>
      <c r="CS11" s="105">
        <f t="shared" si="43"/>
        <v>9.1999999999999998E-2</v>
      </c>
      <c r="CT11" s="118">
        <f t="shared" si="44"/>
        <v>9.0734655697599115E-2</v>
      </c>
      <c r="CU11" s="118">
        <f t="shared" si="45"/>
        <v>9.0999999999999998E-2</v>
      </c>
      <c r="CV11" s="181">
        <f t="shared" si="46"/>
        <v>0.10000000000000009</v>
      </c>
      <c r="CW11" s="48"/>
      <c r="CX11" s="105">
        <f t="shared" si="47"/>
        <v>0.11899999999999999</v>
      </c>
      <c r="CY11" s="105">
        <f t="shared" si="48"/>
        <v>0.114</v>
      </c>
      <c r="CZ11" s="182">
        <f t="shared" si="49"/>
        <v>0.49999999999999906</v>
      </c>
      <c r="DA11" s="105">
        <f t="shared" si="50"/>
        <v>7.6999999999999999E-2</v>
      </c>
      <c r="DB11" s="105">
        <f t="shared" si="51"/>
        <v>7.4999999999999997E-2</v>
      </c>
      <c r="DC11" s="182">
        <f t="shared" si="52"/>
        <v>0.20000000000000018</v>
      </c>
      <c r="DD11" s="212">
        <v>0</v>
      </c>
    </row>
    <row r="12" spans="2:108" s="18" customFormat="1" ht="13.5" customHeight="1">
      <c r="B12" s="61">
        <v>6</v>
      </c>
      <c r="C12" s="55" t="s">
        <v>95</v>
      </c>
      <c r="D12" s="92">
        <v>27</v>
      </c>
      <c r="E12" s="92">
        <v>4</v>
      </c>
      <c r="F12" s="92">
        <v>3</v>
      </c>
      <c r="G12" s="62">
        <f t="shared" si="2"/>
        <v>0.14814814814814814</v>
      </c>
      <c r="H12" s="62">
        <f t="shared" si="3"/>
        <v>0.1111111111111111</v>
      </c>
      <c r="I12" s="92">
        <v>998800</v>
      </c>
      <c r="J12" s="92">
        <v>973290</v>
      </c>
      <c r="K12" s="92">
        <f t="shared" si="4"/>
        <v>249700</v>
      </c>
      <c r="L12" s="92">
        <f t="shared" si="5"/>
        <v>324430</v>
      </c>
      <c r="M12" s="92">
        <v>130</v>
      </c>
      <c r="N12" s="92">
        <v>9</v>
      </c>
      <c r="O12" s="92">
        <v>3</v>
      </c>
      <c r="P12" s="62">
        <f t="shared" si="6"/>
        <v>6.9230769230769235E-2</v>
      </c>
      <c r="Q12" s="62">
        <f t="shared" si="7"/>
        <v>2.3076923076923078E-2</v>
      </c>
      <c r="R12" s="92">
        <v>2850160</v>
      </c>
      <c r="S12" s="92">
        <v>2474410</v>
      </c>
      <c r="T12" s="92">
        <f t="shared" si="8"/>
        <v>316684.44444444444</v>
      </c>
      <c r="U12" s="92">
        <f t="shared" si="9"/>
        <v>824803.33333333337</v>
      </c>
      <c r="V12" s="92">
        <v>3990</v>
      </c>
      <c r="W12" s="92">
        <v>119</v>
      </c>
      <c r="X12" s="92">
        <v>68</v>
      </c>
      <c r="Y12" s="62">
        <f t="shared" si="10"/>
        <v>2.9824561403508771E-2</v>
      </c>
      <c r="Z12" s="62">
        <f t="shared" si="11"/>
        <v>1.7042606516290727E-2</v>
      </c>
      <c r="AA12" s="92">
        <v>32782600</v>
      </c>
      <c r="AB12" s="92">
        <v>26618800</v>
      </c>
      <c r="AC12" s="92">
        <f t="shared" si="12"/>
        <v>275484.03361344535</v>
      </c>
      <c r="AD12" s="92">
        <f t="shared" si="13"/>
        <v>391452.9411764706</v>
      </c>
      <c r="AE12" s="92">
        <v>3829</v>
      </c>
      <c r="AF12" s="92">
        <v>257</v>
      </c>
      <c r="AG12" s="92">
        <v>146</v>
      </c>
      <c r="AH12" s="62">
        <f t="shared" si="14"/>
        <v>6.7119352311308431E-2</v>
      </c>
      <c r="AI12" s="62">
        <f t="shared" si="15"/>
        <v>3.8130060067902843E-2</v>
      </c>
      <c r="AJ12" s="92">
        <v>76904670</v>
      </c>
      <c r="AK12" s="92">
        <v>60660150</v>
      </c>
      <c r="AL12" s="92">
        <f t="shared" si="16"/>
        <v>299239.96108949417</v>
      </c>
      <c r="AM12" s="92">
        <f t="shared" si="17"/>
        <v>415480.47945205477</v>
      </c>
      <c r="AN12" s="92">
        <v>2668</v>
      </c>
      <c r="AO12" s="92">
        <v>286</v>
      </c>
      <c r="AP12" s="92">
        <v>175</v>
      </c>
      <c r="AQ12" s="62">
        <f t="shared" si="18"/>
        <v>0.10719640179910045</v>
      </c>
      <c r="AR12" s="62">
        <f t="shared" si="19"/>
        <v>6.5592203898050969E-2</v>
      </c>
      <c r="AS12" s="92">
        <v>75382500</v>
      </c>
      <c r="AT12" s="92">
        <v>62909920</v>
      </c>
      <c r="AU12" s="92">
        <f t="shared" si="20"/>
        <v>263575.17482517485</v>
      </c>
      <c r="AV12" s="92">
        <f t="shared" si="21"/>
        <v>359485.25714285712</v>
      </c>
      <c r="AW12" s="92">
        <v>1231</v>
      </c>
      <c r="AX12" s="92">
        <v>229</v>
      </c>
      <c r="AY12" s="92">
        <v>155</v>
      </c>
      <c r="AZ12" s="62">
        <f t="shared" si="22"/>
        <v>0.18602761982128352</v>
      </c>
      <c r="BA12" s="62">
        <f t="shared" si="23"/>
        <v>0.12591389114541024</v>
      </c>
      <c r="BB12" s="92">
        <v>70951430</v>
      </c>
      <c r="BC12" s="92">
        <v>60985110</v>
      </c>
      <c r="BD12" s="92">
        <f t="shared" si="24"/>
        <v>309831.57205240172</v>
      </c>
      <c r="BE12" s="92">
        <f t="shared" si="25"/>
        <v>393452.32258064515</v>
      </c>
      <c r="BF12" s="92">
        <v>477</v>
      </c>
      <c r="BG12" s="92">
        <v>104</v>
      </c>
      <c r="BH12" s="92">
        <v>75</v>
      </c>
      <c r="BI12" s="62">
        <f t="shared" si="26"/>
        <v>0.2180293501048218</v>
      </c>
      <c r="BJ12" s="62">
        <f t="shared" si="27"/>
        <v>0.15723270440251572</v>
      </c>
      <c r="BK12" s="92">
        <v>36113370</v>
      </c>
      <c r="BL12" s="92">
        <v>32716370</v>
      </c>
      <c r="BM12" s="92">
        <f t="shared" si="28"/>
        <v>347243.94230769231</v>
      </c>
      <c r="BN12" s="92">
        <f t="shared" si="29"/>
        <v>436218.26666666666</v>
      </c>
      <c r="BO12" s="92">
        <f t="shared" si="30"/>
        <v>12352</v>
      </c>
      <c r="BP12" s="92">
        <f t="shared" si="31"/>
        <v>1008</v>
      </c>
      <c r="BQ12" s="92">
        <f t="shared" si="31"/>
        <v>625</v>
      </c>
      <c r="BR12" s="62">
        <f t="shared" si="32"/>
        <v>8.1606217616580309E-2</v>
      </c>
      <c r="BS12" s="62">
        <f t="shared" si="33"/>
        <v>5.0599093264248704E-2</v>
      </c>
      <c r="BT12" s="92">
        <f t="shared" si="34"/>
        <v>295983530</v>
      </c>
      <c r="BU12" s="92">
        <f t="shared" si="34"/>
        <v>247338050</v>
      </c>
      <c r="BV12" s="92">
        <f t="shared" si="35"/>
        <v>293634.45436507935</v>
      </c>
      <c r="BW12" s="92">
        <f t="shared" si="36"/>
        <v>395740.88</v>
      </c>
      <c r="BY12" s="180">
        <v>6</v>
      </c>
      <c r="BZ12" s="55" t="s">
        <v>95</v>
      </c>
      <c r="CA12" s="142">
        <v>12122</v>
      </c>
      <c r="CB12" s="142">
        <v>899</v>
      </c>
      <c r="CC12" s="142">
        <v>550</v>
      </c>
      <c r="CD12" s="29">
        <v>7.4162679425837319E-2</v>
      </c>
      <c r="CE12" s="29">
        <v>4.5372050816696916E-2</v>
      </c>
      <c r="CF12" s="142">
        <v>260834880</v>
      </c>
      <c r="CG12" s="142">
        <v>215807430</v>
      </c>
      <c r="CH12" s="142">
        <v>290138.90989988879</v>
      </c>
      <c r="CI12" s="142">
        <v>392377.14545454545</v>
      </c>
      <c r="CK12" s="47" t="str">
        <f t="shared" si="37"/>
        <v>箕面市</v>
      </c>
      <c r="CL12" s="105">
        <f t="shared" si="0"/>
        <v>0.13580427776150014</v>
      </c>
      <c r="CM12" s="118">
        <f t="shared" si="38"/>
        <v>0.13600000000000001</v>
      </c>
      <c r="CN12" s="118">
        <f t="shared" si="39"/>
        <v>0.13562515915457091</v>
      </c>
      <c r="CO12" s="118">
        <f t="shared" si="40"/>
        <v>0.13600000000000001</v>
      </c>
      <c r="CP12" s="181">
        <f t="shared" si="41"/>
        <v>0</v>
      </c>
      <c r="CQ12" s="47" t="str">
        <f t="shared" si="42"/>
        <v>天王寺区</v>
      </c>
      <c r="CR12" s="105">
        <f t="shared" si="1"/>
        <v>9.1703539823008856E-2</v>
      </c>
      <c r="CS12" s="105">
        <f t="shared" si="43"/>
        <v>9.1999999999999998E-2</v>
      </c>
      <c r="CT12" s="118">
        <f t="shared" si="44"/>
        <v>9.2358501309645832E-2</v>
      </c>
      <c r="CU12" s="118">
        <f t="shared" si="45"/>
        <v>9.1999999999999998E-2</v>
      </c>
      <c r="CV12" s="181">
        <f t="shared" si="46"/>
        <v>0</v>
      </c>
      <c r="CW12" s="48"/>
      <c r="CX12" s="105">
        <f t="shared" si="47"/>
        <v>0.11899999999999999</v>
      </c>
      <c r="CY12" s="105">
        <f t="shared" si="48"/>
        <v>0.114</v>
      </c>
      <c r="CZ12" s="182">
        <f t="shared" si="49"/>
        <v>0.49999999999999906</v>
      </c>
      <c r="DA12" s="105">
        <f t="shared" si="50"/>
        <v>7.6999999999999999E-2</v>
      </c>
      <c r="DB12" s="105">
        <f t="shared" si="51"/>
        <v>7.4999999999999997E-2</v>
      </c>
      <c r="DC12" s="182">
        <f t="shared" si="52"/>
        <v>0.20000000000000018</v>
      </c>
      <c r="DD12" s="212">
        <v>0</v>
      </c>
    </row>
    <row r="13" spans="2:108" s="18" customFormat="1" ht="13.5" customHeight="1">
      <c r="B13" s="61">
        <v>7</v>
      </c>
      <c r="C13" s="55" t="s">
        <v>96</v>
      </c>
      <c r="D13" s="92">
        <v>34</v>
      </c>
      <c r="E13" s="92">
        <v>6</v>
      </c>
      <c r="F13" s="92">
        <v>5</v>
      </c>
      <c r="G13" s="62">
        <f t="shared" si="2"/>
        <v>0.17647058823529413</v>
      </c>
      <c r="H13" s="62">
        <f t="shared" si="3"/>
        <v>0.14705882352941177</v>
      </c>
      <c r="I13" s="92">
        <v>4364030</v>
      </c>
      <c r="J13" s="92">
        <v>2999820</v>
      </c>
      <c r="K13" s="92">
        <f t="shared" si="4"/>
        <v>727338.33333333337</v>
      </c>
      <c r="L13" s="92">
        <f t="shared" si="5"/>
        <v>599964</v>
      </c>
      <c r="M13" s="92">
        <v>119</v>
      </c>
      <c r="N13" s="92">
        <v>20</v>
      </c>
      <c r="O13" s="92">
        <v>11</v>
      </c>
      <c r="P13" s="62">
        <f t="shared" si="6"/>
        <v>0.16806722689075632</v>
      </c>
      <c r="Q13" s="62">
        <f t="shared" si="7"/>
        <v>9.2436974789915971E-2</v>
      </c>
      <c r="R13" s="92">
        <v>13269730</v>
      </c>
      <c r="S13" s="92">
        <v>6067420</v>
      </c>
      <c r="T13" s="92">
        <f t="shared" si="8"/>
        <v>663486.5</v>
      </c>
      <c r="U13" s="92">
        <f t="shared" si="9"/>
        <v>551583.63636363635</v>
      </c>
      <c r="V13" s="92">
        <v>3722</v>
      </c>
      <c r="W13" s="92">
        <v>136</v>
      </c>
      <c r="X13" s="92">
        <v>63</v>
      </c>
      <c r="Y13" s="62">
        <f t="shared" si="10"/>
        <v>3.6539494895217628E-2</v>
      </c>
      <c r="Z13" s="62">
        <f t="shared" si="11"/>
        <v>1.6926383664696398E-2</v>
      </c>
      <c r="AA13" s="92">
        <v>36667850</v>
      </c>
      <c r="AB13" s="92">
        <v>26666570</v>
      </c>
      <c r="AC13" s="92">
        <f t="shared" si="12"/>
        <v>269616.54411764705</v>
      </c>
      <c r="AD13" s="92">
        <f t="shared" si="13"/>
        <v>423278.88888888888</v>
      </c>
      <c r="AE13" s="92">
        <v>3379</v>
      </c>
      <c r="AF13" s="92">
        <v>242</v>
      </c>
      <c r="AG13" s="92">
        <v>124</v>
      </c>
      <c r="AH13" s="62">
        <f t="shared" si="14"/>
        <v>7.1618822136726837E-2</v>
      </c>
      <c r="AI13" s="62">
        <f t="shared" si="15"/>
        <v>3.669724770642202E-2</v>
      </c>
      <c r="AJ13" s="92">
        <v>70163010</v>
      </c>
      <c r="AK13" s="92">
        <v>51653180</v>
      </c>
      <c r="AL13" s="92">
        <f t="shared" si="16"/>
        <v>289929.79338842974</v>
      </c>
      <c r="AM13" s="92">
        <f t="shared" si="17"/>
        <v>416557.90322580643</v>
      </c>
      <c r="AN13" s="92">
        <v>2275</v>
      </c>
      <c r="AO13" s="92">
        <v>276</v>
      </c>
      <c r="AP13" s="92">
        <v>184</v>
      </c>
      <c r="AQ13" s="62">
        <f t="shared" si="18"/>
        <v>0.12131868131868132</v>
      </c>
      <c r="AR13" s="62">
        <f t="shared" si="19"/>
        <v>8.0879120879120886E-2</v>
      </c>
      <c r="AS13" s="92">
        <v>76914440</v>
      </c>
      <c r="AT13" s="92">
        <v>65399800</v>
      </c>
      <c r="AU13" s="92">
        <f t="shared" si="20"/>
        <v>278675.50724637683</v>
      </c>
      <c r="AV13" s="92">
        <f t="shared" si="21"/>
        <v>355433.69565217389</v>
      </c>
      <c r="AW13" s="92">
        <v>1044</v>
      </c>
      <c r="AX13" s="92">
        <v>216</v>
      </c>
      <c r="AY13" s="92">
        <v>157</v>
      </c>
      <c r="AZ13" s="62">
        <f t="shared" si="22"/>
        <v>0.20689655172413793</v>
      </c>
      <c r="BA13" s="62">
        <f t="shared" si="23"/>
        <v>0.1503831417624521</v>
      </c>
      <c r="BB13" s="92">
        <v>68879640</v>
      </c>
      <c r="BC13" s="92">
        <v>60063170</v>
      </c>
      <c r="BD13" s="92">
        <f t="shared" si="24"/>
        <v>318887.22222222225</v>
      </c>
      <c r="BE13" s="92">
        <f t="shared" si="25"/>
        <v>382567.9617834395</v>
      </c>
      <c r="BF13" s="92">
        <v>429</v>
      </c>
      <c r="BG13" s="92">
        <v>111</v>
      </c>
      <c r="BH13" s="92">
        <v>86</v>
      </c>
      <c r="BI13" s="62">
        <f t="shared" si="26"/>
        <v>0.25874125874125875</v>
      </c>
      <c r="BJ13" s="62">
        <f t="shared" si="27"/>
        <v>0.20046620046620048</v>
      </c>
      <c r="BK13" s="92">
        <v>36404100</v>
      </c>
      <c r="BL13" s="92">
        <v>32597290</v>
      </c>
      <c r="BM13" s="92">
        <f t="shared" si="28"/>
        <v>327964.86486486485</v>
      </c>
      <c r="BN13" s="92">
        <f t="shared" si="29"/>
        <v>379038.25581395347</v>
      </c>
      <c r="BO13" s="92">
        <f t="shared" si="30"/>
        <v>11002</v>
      </c>
      <c r="BP13" s="92">
        <f t="shared" si="31"/>
        <v>1007</v>
      </c>
      <c r="BQ13" s="92">
        <f t="shared" si="31"/>
        <v>630</v>
      </c>
      <c r="BR13" s="62">
        <f t="shared" si="32"/>
        <v>9.1528812943101251E-2</v>
      </c>
      <c r="BS13" s="62">
        <f t="shared" si="33"/>
        <v>5.7262315942555896E-2</v>
      </c>
      <c r="BT13" s="92">
        <f t="shared" si="34"/>
        <v>306662800</v>
      </c>
      <c r="BU13" s="92">
        <f t="shared" si="34"/>
        <v>245447250</v>
      </c>
      <c r="BV13" s="92">
        <f t="shared" si="35"/>
        <v>304531.08242303872</v>
      </c>
      <c r="BW13" s="92">
        <f t="shared" si="36"/>
        <v>389598.80952380953</v>
      </c>
      <c r="BY13" s="180">
        <v>7</v>
      </c>
      <c r="BZ13" s="55" t="s">
        <v>96</v>
      </c>
      <c r="CA13" s="142">
        <v>10791</v>
      </c>
      <c r="CB13" s="142">
        <v>934</v>
      </c>
      <c r="CC13" s="142">
        <v>587</v>
      </c>
      <c r="CD13" s="29">
        <v>8.655360948938931E-2</v>
      </c>
      <c r="CE13" s="29">
        <v>5.439718283754981E-2</v>
      </c>
      <c r="CF13" s="142">
        <v>295475790</v>
      </c>
      <c r="CG13" s="142">
        <v>239495070</v>
      </c>
      <c r="CH13" s="142">
        <v>316355.23554603854</v>
      </c>
      <c r="CI13" s="142">
        <v>407998.41567291314</v>
      </c>
      <c r="CK13" s="47" t="str">
        <f t="shared" si="37"/>
        <v>池田市</v>
      </c>
      <c r="CL13" s="105">
        <f t="shared" si="0"/>
        <v>0.13577444597096947</v>
      </c>
      <c r="CM13" s="118">
        <f t="shared" si="38"/>
        <v>0.13600000000000001</v>
      </c>
      <c r="CN13" s="118">
        <f t="shared" ref="CN13:CN76" si="53">VLOOKUP(CK13,$BZ$7:$CI$80,5,FALSE)</f>
        <v>0.13550135501355012</v>
      </c>
      <c r="CO13" s="118">
        <f t="shared" si="40"/>
        <v>0.13600000000000001</v>
      </c>
      <c r="CP13" s="181">
        <f t="shared" ref="CP13:CP76" si="54">(CM13-CO13)*100</f>
        <v>0</v>
      </c>
      <c r="CQ13" s="47" t="str">
        <f t="shared" si="42"/>
        <v>旭区</v>
      </c>
      <c r="CR13" s="105">
        <f t="shared" si="1"/>
        <v>9.0163413238379855E-2</v>
      </c>
      <c r="CS13" s="105">
        <f t="shared" si="43"/>
        <v>0.09</v>
      </c>
      <c r="CT13" s="118">
        <f t="shared" si="44"/>
        <v>9.0004552253365414E-2</v>
      </c>
      <c r="CU13" s="118">
        <f t="shared" si="45"/>
        <v>0.09</v>
      </c>
      <c r="CV13" s="181">
        <f t="shared" si="46"/>
        <v>0</v>
      </c>
      <c r="CW13" s="48"/>
      <c r="CX13" s="105">
        <f t="shared" si="47"/>
        <v>0.11899999999999999</v>
      </c>
      <c r="CY13" s="105">
        <f t="shared" si="48"/>
        <v>0.114</v>
      </c>
      <c r="CZ13" s="182">
        <f t="shared" si="49"/>
        <v>0.49999999999999906</v>
      </c>
      <c r="DA13" s="105">
        <f t="shared" si="50"/>
        <v>7.6999999999999999E-2</v>
      </c>
      <c r="DB13" s="105">
        <f t="shared" si="51"/>
        <v>7.4999999999999997E-2</v>
      </c>
      <c r="DC13" s="182">
        <f t="shared" si="52"/>
        <v>0.20000000000000018</v>
      </c>
      <c r="DD13" s="212">
        <v>0</v>
      </c>
    </row>
    <row r="14" spans="2:108" s="18" customFormat="1" ht="13.5" customHeight="1">
      <c r="B14" s="61">
        <v>8</v>
      </c>
      <c r="C14" s="55" t="s">
        <v>60</v>
      </c>
      <c r="D14" s="92">
        <v>19</v>
      </c>
      <c r="E14" s="92">
        <v>5</v>
      </c>
      <c r="F14" s="92">
        <v>4</v>
      </c>
      <c r="G14" s="62">
        <f t="shared" si="2"/>
        <v>0.26315789473684209</v>
      </c>
      <c r="H14" s="62">
        <f t="shared" si="3"/>
        <v>0.21052631578947367</v>
      </c>
      <c r="I14" s="92">
        <v>1031260</v>
      </c>
      <c r="J14" s="92">
        <v>976990</v>
      </c>
      <c r="K14" s="92">
        <f t="shared" si="4"/>
        <v>206252</v>
      </c>
      <c r="L14" s="92">
        <f t="shared" si="5"/>
        <v>244247.5</v>
      </c>
      <c r="M14" s="92">
        <v>77</v>
      </c>
      <c r="N14" s="92">
        <v>14</v>
      </c>
      <c r="O14" s="92">
        <v>7</v>
      </c>
      <c r="P14" s="62">
        <f t="shared" si="6"/>
        <v>0.18181818181818182</v>
      </c>
      <c r="Q14" s="62">
        <f t="shared" si="7"/>
        <v>9.0909090909090912E-2</v>
      </c>
      <c r="R14" s="92">
        <v>6375920</v>
      </c>
      <c r="S14" s="92">
        <v>5193140</v>
      </c>
      <c r="T14" s="92">
        <f t="shared" si="8"/>
        <v>455422.85714285716</v>
      </c>
      <c r="U14" s="92">
        <f t="shared" si="9"/>
        <v>741877.14285714284</v>
      </c>
      <c r="V14" s="92">
        <v>2791</v>
      </c>
      <c r="W14" s="92">
        <v>137</v>
      </c>
      <c r="X14" s="92">
        <v>83</v>
      </c>
      <c r="Y14" s="62">
        <f t="shared" si="10"/>
        <v>4.9086348978860626E-2</v>
      </c>
      <c r="Z14" s="62">
        <f t="shared" si="11"/>
        <v>2.9738445001791472E-2</v>
      </c>
      <c r="AA14" s="92">
        <v>47070860</v>
      </c>
      <c r="AB14" s="92">
        <v>34429350</v>
      </c>
      <c r="AC14" s="92">
        <f t="shared" si="12"/>
        <v>343582.91970802919</v>
      </c>
      <c r="AD14" s="92">
        <f t="shared" si="13"/>
        <v>414811.44578313251</v>
      </c>
      <c r="AE14" s="92">
        <v>2566</v>
      </c>
      <c r="AF14" s="92">
        <v>217</v>
      </c>
      <c r="AG14" s="92">
        <v>139</v>
      </c>
      <c r="AH14" s="62">
        <f t="shared" si="14"/>
        <v>8.4567420109119246E-2</v>
      </c>
      <c r="AI14" s="62">
        <f t="shared" si="15"/>
        <v>5.416991426344505E-2</v>
      </c>
      <c r="AJ14" s="92">
        <v>60211750</v>
      </c>
      <c r="AK14" s="92">
        <v>44330620</v>
      </c>
      <c r="AL14" s="92">
        <f t="shared" si="16"/>
        <v>277473.50230414746</v>
      </c>
      <c r="AM14" s="92">
        <f t="shared" si="17"/>
        <v>318925.32374100719</v>
      </c>
      <c r="AN14" s="92">
        <v>1990</v>
      </c>
      <c r="AO14" s="92">
        <v>315</v>
      </c>
      <c r="AP14" s="92">
        <v>222</v>
      </c>
      <c r="AQ14" s="62">
        <f t="shared" si="18"/>
        <v>0.15829145728643215</v>
      </c>
      <c r="AR14" s="62">
        <f t="shared" si="19"/>
        <v>0.11155778894472362</v>
      </c>
      <c r="AS14" s="92">
        <v>97328650</v>
      </c>
      <c r="AT14" s="92">
        <v>80510500</v>
      </c>
      <c r="AU14" s="92">
        <f t="shared" si="20"/>
        <v>308979.84126984124</v>
      </c>
      <c r="AV14" s="92">
        <f t="shared" si="21"/>
        <v>362659.90990990988</v>
      </c>
      <c r="AW14" s="92">
        <v>1131</v>
      </c>
      <c r="AX14" s="92">
        <v>321</v>
      </c>
      <c r="AY14" s="92">
        <v>238</v>
      </c>
      <c r="AZ14" s="62">
        <f t="shared" si="22"/>
        <v>0.28381962864721483</v>
      </c>
      <c r="BA14" s="62">
        <f t="shared" si="23"/>
        <v>0.21043324491600354</v>
      </c>
      <c r="BB14" s="92">
        <v>97199350</v>
      </c>
      <c r="BC14" s="92">
        <v>84865420</v>
      </c>
      <c r="BD14" s="92">
        <f t="shared" si="24"/>
        <v>302801.71339563862</v>
      </c>
      <c r="BE14" s="92">
        <f t="shared" si="25"/>
        <v>356577.39495798317</v>
      </c>
      <c r="BF14" s="92">
        <v>466</v>
      </c>
      <c r="BG14" s="92">
        <v>167</v>
      </c>
      <c r="BH14" s="92">
        <v>136</v>
      </c>
      <c r="BI14" s="62">
        <f t="shared" si="26"/>
        <v>0.35836909871244638</v>
      </c>
      <c r="BJ14" s="62">
        <f t="shared" si="27"/>
        <v>0.29184549356223177</v>
      </c>
      <c r="BK14" s="92">
        <v>55033170</v>
      </c>
      <c r="BL14" s="92">
        <v>50447740</v>
      </c>
      <c r="BM14" s="92">
        <f t="shared" si="28"/>
        <v>329539.94011976046</v>
      </c>
      <c r="BN14" s="92">
        <f t="shared" si="29"/>
        <v>370939.26470588235</v>
      </c>
      <c r="BO14" s="92">
        <f t="shared" si="30"/>
        <v>9040</v>
      </c>
      <c r="BP14" s="92">
        <f t="shared" si="31"/>
        <v>1176</v>
      </c>
      <c r="BQ14" s="92">
        <f t="shared" si="31"/>
        <v>829</v>
      </c>
      <c r="BR14" s="62">
        <f t="shared" si="32"/>
        <v>0.13008849557522123</v>
      </c>
      <c r="BS14" s="62">
        <f t="shared" si="33"/>
        <v>9.1703539823008856E-2</v>
      </c>
      <c r="BT14" s="92">
        <f t="shared" si="34"/>
        <v>364250960</v>
      </c>
      <c r="BU14" s="92">
        <f t="shared" si="34"/>
        <v>300753760</v>
      </c>
      <c r="BV14" s="92">
        <f t="shared" si="35"/>
        <v>309737.21088435373</v>
      </c>
      <c r="BW14" s="92">
        <f t="shared" si="36"/>
        <v>362791.02533172496</v>
      </c>
      <c r="BY14" s="180">
        <v>8</v>
      </c>
      <c r="BZ14" s="55" t="s">
        <v>60</v>
      </c>
      <c r="CA14" s="142">
        <v>8781</v>
      </c>
      <c r="CB14" s="142">
        <v>1133</v>
      </c>
      <c r="CC14" s="142">
        <v>811</v>
      </c>
      <c r="CD14" s="29">
        <v>0.12902858444368523</v>
      </c>
      <c r="CE14" s="29">
        <v>9.2358501309645832E-2</v>
      </c>
      <c r="CF14" s="142">
        <v>346362860</v>
      </c>
      <c r="CG14" s="142">
        <v>282809660</v>
      </c>
      <c r="CH14" s="142">
        <v>305704.20123565756</v>
      </c>
      <c r="CI14" s="142">
        <v>348717.21331689274</v>
      </c>
      <c r="CK14" s="47" t="str">
        <f t="shared" si="37"/>
        <v>住吉区</v>
      </c>
      <c r="CL14" s="105">
        <f t="shared" si="0"/>
        <v>0.1327075511055486</v>
      </c>
      <c r="CM14" s="118">
        <f t="shared" si="38"/>
        <v>0.13300000000000001</v>
      </c>
      <c r="CN14" s="118">
        <f t="shared" si="53"/>
        <v>0.12496282132993414</v>
      </c>
      <c r="CO14" s="118">
        <f t="shared" si="40"/>
        <v>0.125</v>
      </c>
      <c r="CP14" s="181">
        <f t="shared" si="54"/>
        <v>0.80000000000000071</v>
      </c>
      <c r="CQ14" s="47" t="str">
        <f t="shared" si="42"/>
        <v>豊中市</v>
      </c>
      <c r="CR14" s="105">
        <f t="shared" si="1"/>
        <v>8.8207142385636012E-2</v>
      </c>
      <c r="CS14" s="105">
        <f t="shared" si="43"/>
        <v>8.7999999999999995E-2</v>
      </c>
      <c r="CT14" s="118">
        <f t="shared" si="44"/>
        <v>8.4619052484588397E-2</v>
      </c>
      <c r="CU14" s="118">
        <f t="shared" si="45"/>
        <v>8.5000000000000006E-2</v>
      </c>
      <c r="CV14" s="181">
        <f t="shared" si="46"/>
        <v>0.29999999999999888</v>
      </c>
      <c r="CW14" s="48"/>
      <c r="CX14" s="105">
        <f t="shared" si="47"/>
        <v>0.11899999999999999</v>
      </c>
      <c r="CY14" s="105">
        <f t="shared" si="48"/>
        <v>0.114</v>
      </c>
      <c r="CZ14" s="182">
        <f t="shared" si="49"/>
        <v>0.49999999999999906</v>
      </c>
      <c r="DA14" s="105">
        <f t="shared" si="50"/>
        <v>7.6999999999999999E-2</v>
      </c>
      <c r="DB14" s="105">
        <f t="shared" si="51"/>
        <v>7.4999999999999997E-2</v>
      </c>
      <c r="DC14" s="182">
        <f t="shared" si="52"/>
        <v>0.20000000000000018</v>
      </c>
      <c r="DD14" s="212">
        <v>0</v>
      </c>
    </row>
    <row r="15" spans="2:108" s="18" customFormat="1" ht="13.5" customHeight="1">
      <c r="B15" s="61">
        <v>9</v>
      </c>
      <c r="C15" s="55" t="s">
        <v>97</v>
      </c>
      <c r="D15" s="92">
        <v>9</v>
      </c>
      <c r="E15" s="92">
        <v>2</v>
      </c>
      <c r="F15" s="92">
        <v>2</v>
      </c>
      <c r="G15" s="62">
        <f t="shared" si="2"/>
        <v>0.22222222222222221</v>
      </c>
      <c r="H15" s="62">
        <f t="shared" si="3"/>
        <v>0.22222222222222221</v>
      </c>
      <c r="I15" s="92">
        <v>883060</v>
      </c>
      <c r="J15" s="92">
        <v>883060</v>
      </c>
      <c r="K15" s="92">
        <f t="shared" si="4"/>
        <v>441530</v>
      </c>
      <c r="L15" s="92">
        <f t="shared" si="5"/>
        <v>441530</v>
      </c>
      <c r="M15" s="92">
        <v>46</v>
      </c>
      <c r="N15" s="92">
        <v>5</v>
      </c>
      <c r="O15" s="92">
        <v>3</v>
      </c>
      <c r="P15" s="62">
        <f t="shared" si="6"/>
        <v>0.10869565217391304</v>
      </c>
      <c r="Q15" s="62">
        <f t="shared" si="7"/>
        <v>6.5217391304347824E-2</v>
      </c>
      <c r="R15" s="92">
        <v>1099320</v>
      </c>
      <c r="S15" s="92">
        <v>949070</v>
      </c>
      <c r="T15" s="92">
        <f t="shared" si="8"/>
        <v>219864</v>
      </c>
      <c r="U15" s="92">
        <f t="shared" si="9"/>
        <v>316356.66666666669</v>
      </c>
      <c r="V15" s="92">
        <v>1879</v>
      </c>
      <c r="W15" s="92">
        <v>94</v>
      </c>
      <c r="X15" s="92">
        <v>55</v>
      </c>
      <c r="Y15" s="62">
        <f t="shared" si="10"/>
        <v>5.0026609898882385E-2</v>
      </c>
      <c r="Z15" s="62">
        <f t="shared" si="11"/>
        <v>2.9270888770622672E-2</v>
      </c>
      <c r="AA15" s="92">
        <v>26051590</v>
      </c>
      <c r="AB15" s="92">
        <v>21184760</v>
      </c>
      <c r="AC15" s="92">
        <f t="shared" si="12"/>
        <v>277144.57446808513</v>
      </c>
      <c r="AD15" s="92">
        <f t="shared" si="13"/>
        <v>385177.45454545453</v>
      </c>
      <c r="AE15" s="92">
        <v>1716</v>
      </c>
      <c r="AF15" s="92">
        <v>155</v>
      </c>
      <c r="AG15" s="92">
        <v>83</v>
      </c>
      <c r="AH15" s="62">
        <f t="shared" si="14"/>
        <v>9.0326340326340321E-2</v>
      </c>
      <c r="AI15" s="62">
        <f t="shared" si="15"/>
        <v>4.8368298368298368E-2</v>
      </c>
      <c r="AJ15" s="92">
        <v>35613740</v>
      </c>
      <c r="AK15" s="92">
        <v>30737460</v>
      </c>
      <c r="AL15" s="92">
        <f t="shared" si="16"/>
        <v>229766.06451612903</v>
      </c>
      <c r="AM15" s="92">
        <f t="shared" si="17"/>
        <v>370330.84337349399</v>
      </c>
      <c r="AN15" s="92">
        <v>1271</v>
      </c>
      <c r="AO15" s="92">
        <v>172</v>
      </c>
      <c r="AP15" s="92">
        <v>109</v>
      </c>
      <c r="AQ15" s="62">
        <f t="shared" si="18"/>
        <v>0.13532651455546812</v>
      </c>
      <c r="AR15" s="62">
        <f t="shared" si="19"/>
        <v>8.5759244689221081E-2</v>
      </c>
      <c r="AS15" s="92">
        <v>44410630</v>
      </c>
      <c r="AT15" s="92">
        <v>39403170</v>
      </c>
      <c r="AU15" s="92">
        <f t="shared" si="20"/>
        <v>258201.33720930232</v>
      </c>
      <c r="AV15" s="92">
        <f t="shared" si="21"/>
        <v>361496.97247706424</v>
      </c>
      <c r="AW15" s="92">
        <v>649</v>
      </c>
      <c r="AX15" s="92">
        <v>147</v>
      </c>
      <c r="AY15" s="92">
        <v>100</v>
      </c>
      <c r="AZ15" s="62">
        <f t="shared" si="22"/>
        <v>0.22650231124807396</v>
      </c>
      <c r="BA15" s="62">
        <f t="shared" si="23"/>
        <v>0.15408320493066255</v>
      </c>
      <c r="BB15" s="92">
        <v>40563950</v>
      </c>
      <c r="BC15" s="92">
        <v>36078590</v>
      </c>
      <c r="BD15" s="92">
        <f t="shared" si="24"/>
        <v>275945.23809523811</v>
      </c>
      <c r="BE15" s="92">
        <f t="shared" si="25"/>
        <v>360785.9</v>
      </c>
      <c r="BF15" s="92">
        <v>262</v>
      </c>
      <c r="BG15" s="92">
        <v>71</v>
      </c>
      <c r="BH15" s="92">
        <v>50</v>
      </c>
      <c r="BI15" s="62">
        <f t="shared" si="26"/>
        <v>0.27099236641221375</v>
      </c>
      <c r="BJ15" s="62">
        <f t="shared" si="27"/>
        <v>0.19083969465648856</v>
      </c>
      <c r="BK15" s="92">
        <v>20420080</v>
      </c>
      <c r="BL15" s="92">
        <v>18646740</v>
      </c>
      <c r="BM15" s="92">
        <f t="shared" si="28"/>
        <v>287606.76056338026</v>
      </c>
      <c r="BN15" s="92">
        <f t="shared" si="29"/>
        <v>372934.8</v>
      </c>
      <c r="BO15" s="92">
        <f t="shared" ref="BO15:BQ71" si="55">SUM(D15,M15,V15,AE15,AN15,AW15,BF15)</f>
        <v>5832</v>
      </c>
      <c r="BP15" s="92">
        <f t="shared" si="31"/>
        <v>646</v>
      </c>
      <c r="BQ15" s="92">
        <f t="shared" si="31"/>
        <v>402</v>
      </c>
      <c r="BR15" s="62">
        <f t="shared" si="32"/>
        <v>0.1107681755829904</v>
      </c>
      <c r="BS15" s="62">
        <f t="shared" si="33"/>
        <v>6.893004115226338E-2</v>
      </c>
      <c r="BT15" s="92">
        <f t="shared" si="34"/>
        <v>169042370</v>
      </c>
      <c r="BU15" s="92">
        <f t="shared" si="34"/>
        <v>147882850</v>
      </c>
      <c r="BV15" s="92">
        <f t="shared" si="35"/>
        <v>261675.49535603717</v>
      </c>
      <c r="BW15" s="92">
        <f t="shared" si="36"/>
        <v>367867.78606965172</v>
      </c>
      <c r="BY15" s="180">
        <v>9</v>
      </c>
      <c r="BZ15" s="55" t="s">
        <v>97</v>
      </c>
      <c r="CA15" s="142">
        <v>5637</v>
      </c>
      <c r="CB15" s="142">
        <v>591</v>
      </c>
      <c r="CC15" s="142">
        <v>373</v>
      </c>
      <c r="CD15" s="29">
        <v>0.10484300159659393</v>
      </c>
      <c r="CE15" s="29">
        <v>6.6169948554195487E-2</v>
      </c>
      <c r="CF15" s="142">
        <v>159333490</v>
      </c>
      <c r="CG15" s="142">
        <v>135570750</v>
      </c>
      <c r="CH15" s="142">
        <v>269599.81387478847</v>
      </c>
      <c r="CI15" s="142">
        <v>363460.45576407504</v>
      </c>
      <c r="CK15" s="47" t="str">
        <f t="shared" si="37"/>
        <v>福島区</v>
      </c>
      <c r="CL15" s="105">
        <f t="shared" si="0"/>
        <v>0.13256974370605579</v>
      </c>
      <c r="CM15" s="118">
        <f t="shared" si="38"/>
        <v>0.13300000000000001</v>
      </c>
      <c r="CN15" s="118">
        <f t="shared" si="53"/>
        <v>0.12584954300445278</v>
      </c>
      <c r="CO15" s="118">
        <f t="shared" si="40"/>
        <v>0.126</v>
      </c>
      <c r="CP15" s="181">
        <f t="shared" si="54"/>
        <v>0.70000000000000062</v>
      </c>
      <c r="CQ15" s="47" t="str">
        <f t="shared" si="42"/>
        <v>東成区</v>
      </c>
      <c r="CR15" s="105">
        <f t="shared" si="1"/>
        <v>8.7992667277726852E-2</v>
      </c>
      <c r="CS15" s="105">
        <f t="shared" si="43"/>
        <v>8.7999999999999995E-2</v>
      </c>
      <c r="CT15" s="118">
        <f t="shared" si="44"/>
        <v>8.8695358078971845E-2</v>
      </c>
      <c r="CU15" s="118">
        <f t="shared" si="45"/>
        <v>8.8999999999999996E-2</v>
      </c>
      <c r="CV15" s="181">
        <f t="shared" si="46"/>
        <v>-0.10000000000000009</v>
      </c>
      <c r="CW15" s="48"/>
      <c r="CX15" s="105">
        <f t="shared" si="47"/>
        <v>0.11899999999999999</v>
      </c>
      <c r="CY15" s="105">
        <f t="shared" si="48"/>
        <v>0.114</v>
      </c>
      <c r="CZ15" s="182">
        <f t="shared" si="49"/>
        <v>0.49999999999999906</v>
      </c>
      <c r="DA15" s="105">
        <f t="shared" si="50"/>
        <v>7.6999999999999999E-2</v>
      </c>
      <c r="DB15" s="105">
        <f t="shared" si="51"/>
        <v>7.4999999999999997E-2</v>
      </c>
      <c r="DC15" s="182">
        <f t="shared" si="52"/>
        <v>0.20000000000000018</v>
      </c>
      <c r="DD15" s="212">
        <v>0</v>
      </c>
    </row>
    <row r="16" spans="2:108" s="18" customFormat="1" ht="13.5" customHeight="1">
      <c r="B16" s="61">
        <v>10</v>
      </c>
      <c r="C16" s="55" t="s">
        <v>61</v>
      </c>
      <c r="D16" s="92">
        <v>23</v>
      </c>
      <c r="E16" s="92">
        <v>4</v>
      </c>
      <c r="F16" s="92">
        <v>1</v>
      </c>
      <c r="G16" s="62">
        <f t="shared" si="2"/>
        <v>0.17391304347826086</v>
      </c>
      <c r="H16" s="62">
        <f t="shared" si="3"/>
        <v>4.3478260869565216E-2</v>
      </c>
      <c r="I16" s="92">
        <v>3607950</v>
      </c>
      <c r="J16" s="92">
        <v>3245160</v>
      </c>
      <c r="K16" s="92">
        <f t="shared" si="4"/>
        <v>901987.5</v>
      </c>
      <c r="L16" s="92">
        <f t="shared" si="5"/>
        <v>3245160</v>
      </c>
      <c r="M16" s="92">
        <v>101</v>
      </c>
      <c r="N16" s="92">
        <v>15</v>
      </c>
      <c r="O16" s="92">
        <v>7</v>
      </c>
      <c r="P16" s="62">
        <f t="shared" si="6"/>
        <v>0.14851485148514851</v>
      </c>
      <c r="Q16" s="62">
        <f t="shared" si="7"/>
        <v>6.9306930693069313E-2</v>
      </c>
      <c r="R16" s="92">
        <v>4916710</v>
      </c>
      <c r="S16" s="92">
        <v>3723730</v>
      </c>
      <c r="T16" s="92">
        <f t="shared" si="8"/>
        <v>327780.66666666669</v>
      </c>
      <c r="U16" s="92">
        <f t="shared" si="9"/>
        <v>531961.42857142852</v>
      </c>
      <c r="V16" s="92">
        <v>4589</v>
      </c>
      <c r="W16" s="92">
        <v>202</v>
      </c>
      <c r="X16" s="92">
        <v>112</v>
      </c>
      <c r="Y16" s="62">
        <f t="shared" si="10"/>
        <v>4.4018304641534105E-2</v>
      </c>
      <c r="Z16" s="62">
        <f t="shared" si="11"/>
        <v>2.4406188712137719E-2</v>
      </c>
      <c r="AA16" s="92">
        <v>55180220</v>
      </c>
      <c r="AB16" s="92">
        <v>41630230</v>
      </c>
      <c r="AC16" s="92">
        <f t="shared" si="12"/>
        <v>273169.40594059404</v>
      </c>
      <c r="AD16" s="92">
        <f t="shared" si="13"/>
        <v>371698.48214285716</v>
      </c>
      <c r="AE16" s="92">
        <v>4071</v>
      </c>
      <c r="AF16" s="92">
        <v>349</v>
      </c>
      <c r="AG16" s="92">
        <v>193</v>
      </c>
      <c r="AH16" s="62">
        <f t="shared" si="14"/>
        <v>8.5728322279538194E-2</v>
      </c>
      <c r="AI16" s="62">
        <f t="shared" si="15"/>
        <v>4.7408499140260379E-2</v>
      </c>
      <c r="AJ16" s="92">
        <v>106358410</v>
      </c>
      <c r="AK16" s="92">
        <v>84665540</v>
      </c>
      <c r="AL16" s="92">
        <f t="shared" si="16"/>
        <v>304751.89111747849</v>
      </c>
      <c r="AM16" s="92">
        <f t="shared" si="17"/>
        <v>438681.55440414511</v>
      </c>
      <c r="AN16" s="92">
        <v>2833</v>
      </c>
      <c r="AO16" s="92">
        <v>500</v>
      </c>
      <c r="AP16" s="92">
        <v>305</v>
      </c>
      <c r="AQ16" s="62">
        <f t="shared" si="18"/>
        <v>0.17649135192375573</v>
      </c>
      <c r="AR16" s="62">
        <f t="shared" si="19"/>
        <v>0.107659724673491</v>
      </c>
      <c r="AS16" s="92">
        <v>154330930</v>
      </c>
      <c r="AT16" s="92">
        <v>122007220</v>
      </c>
      <c r="AU16" s="92">
        <f t="shared" si="20"/>
        <v>308661.86</v>
      </c>
      <c r="AV16" s="92">
        <f t="shared" si="21"/>
        <v>400023.67213114753</v>
      </c>
      <c r="AW16" s="92">
        <v>1324</v>
      </c>
      <c r="AX16" s="92">
        <v>367</v>
      </c>
      <c r="AY16" s="92">
        <v>239</v>
      </c>
      <c r="AZ16" s="62">
        <f t="shared" si="22"/>
        <v>0.27719033232628398</v>
      </c>
      <c r="BA16" s="62">
        <f t="shared" si="23"/>
        <v>0.18051359516616314</v>
      </c>
      <c r="BB16" s="92">
        <v>127153320</v>
      </c>
      <c r="BC16" s="92">
        <v>105637500</v>
      </c>
      <c r="BD16" s="92">
        <f t="shared" si="24"/>
        <v>346466.81198910082</v>
      </c>
      <c r="BE16" s="92">
        <f t="shared" si="25"/>
        <v>441997.90794979077</v>
      </c>
      <c r="BF16" s="92">
        <v>542</v>
      </c>
      <c r="BG16" s="92">
        <v>185</v>
      </c>
      <c r="BH16" s="92">
        <v>141</v>
      </c>
      <c r="BI16" s="62">
        <f t="shared" si="26"/>
        <v>0.34132841328413283</v>
      </c>
      <c r="BJ16" s="62">
        <f t="shared" si="27"/>
        <v>0.26014760147601473</v>
      </c>
      <c r="BK16" s="92">
        <v>72146830</v>
      </c>
      <c r="BL16" s="92">
        <v>65085620</v>
      </c>
      <c r="BM16" s="92">
        <f t="shared" si="28"/>
        <v>389982.86486486485</v>
      </c>
      <c r="BN16" s="92">
        <f t="shared" si="29"/>
        <v>461600.14184397162</v>
      </c>
      <c r="BO16" s="92">
        <f t="shared" si="55"/>
        <v>13483</v>
      </c>
      <c r="BP16" s="92">
        <f t="shared" si="31"/>
        <v>1622</v>
      </c>
      <c r="BQ16" s="92">
        <f t="shared" si="31"/>
        <v>998</v>
      </c>
      <c r="BR16" s="62">
        <f t="shared" si="32"/>
        <v>0.12029963657939628</v>
      </c>
      <c r="BS16" s="62">
        <f t="shared" si="33"/>
        <v>7.4019135207298081E-2</v>
      </c>
      <c r="BT16" s="92">
        <f t="shared" si="34"/>
        <v>523694370</v>
      </c>
      <c r="BU16" s="92">
        <f t="shared" si="34"/>
        <v>425995000</v>
      </c>
      <c r="BV16" s="92">
        <f t="shared" si="35"/>
        <v>322869.52527743526</v>
      </c>
      <c r="BW16" s="92">
        <f t="shared" si="36"/>
        <v>426848.6973947896</v>
      </c>
      <c r="BY16" s="180">
        <v>10</v>
      </c>
      <c r="BZ16" s="55" t="s">
        <v>61</v>
      </c>
      <c r="CA16" s="142">
        <v>13130</v>
      </c>
      <c r="CB16" s="142">
        <v>1527</v>
      </c>
      <c r="CC16" s="142">
        <v>964</v>
      </c>
      <c r="CD16" s="29">
        <v>0.1162985529322163</v>
      </c>
      <c r="CE16" s="29">
        <v>7.341964965727342E-2</v>
      </c>
      <c r="CF16" s="142">
        <v>478433320</v>
      </c>
      <c r="CG16" s="142">
        <v>398603600</v>
      </c>
      <c r="CH16" s="142">
        <v>313315.86116568436</v>
      </c>
      <c r="CI16" s="142">
        <v>413489.21161825728</v>
      </c>
      <c r="CK16" s="47" t="str">
        <f t="shared" si="37"/>
        <v>豊中市</v>
      </c>
      <c r="CL16" s="105">
        <f t="shared" si="0"/>
        <v>0.13220344577199816</v>
      </c>
      <c r="CM16" s="118">
        <f t="shared" si="38"/>
        <v>0.13200000000000001</v>
      </c>
      <c r="CN16" s="118">
        <f t="shared" si="53"/>
        <v>0.12528524232825858</v>
      </c>
      <c r="CO16" s="118">
        <f t="shared" si="40"/>
        <v>0.125</v>
      </c>
      <c r="CP16" s="181">
        <f t="shared" si="54"/>
        <v>0.70000000000000062</v>
      </c>
      <c r="CQ16" s="47" t="str">
        <f t="shared" si="42"/>
        <v>池田市</v>
      </c>
      <c r="CR16" s="105">
        <f t="shared" si="1"/>
        <v>8.7211038767098736E-2</v>
      </c>
      <c r="CS16" s="105">
        <f t="shared" si="43"/>
        <v>8.6999999999999994E-2</v>
      </c>
      <c r="CT16" s="118">
        <f t="shared" si="44"/>
        <v>8.6844050258684399E-2</v>
      </c>
      <c r="CU16" s="118">
        <f t="shared" si="45"/>
        <v>8.6999999999999994E-2</v>
      </c>
      <c r="CV16" s="181">
        <f t="shared" si="46"/>
        <v>0</v>
      </c>
      <c r="CW16" s="48"/>
      <c r="CX16" s="105">
        <f t="shared" si="47"/>
        <v>0.11899999999999999</v>
      </c>
      <c r="CY16" s="105">
        <f t="shared" si="48"/>
        <v>0.114</v>
      </c>
      <c r="CZ16" s="182">
        <f t="shared" si="49"/>
        <v>0.49999999999999906</v>
      </c>
      <c r="DA16" s="105">
        <f t="shared" si="50"/>
        <v>7.6999999999999999E-2</v>
      </c>
      <c r="DB16" s="105">
        <f t="shared" si="51"/>
        <v>7.4999999999999997E-2</v>
      </c>
      <c r="DC16" s="182">
        <f t="shared" si="52"/>
        <v>0.20000000000000018</v>
      </c>
      <c r="DD16" s="212">
        <v>0</v>
      </c>
    </row>
    <row r="17" spans="2:108" s="18" customFormat="1" ht="13.5" customHeight="1">
      <c r="B17" s="61">
        <v>11</v>
      </c>
      <c r="C17" s="55" t="s">
        <v>62</v>
      </c>
      <c r="D17" s="92">
        <v>60</v>
      </c>
      <c r="E17" s="92">
        <v>10</v>
      </c>
      <c r="F17" s="92">
        <v>4</v>
      </c>
      <c r="G17" s="62">
        <f t="shared" si="2"/>
        <v>0.16666666666666666</v>
      </c>
      <c r="H17" s="62">
        <f t="shared" si="3"/>
        <v>6.6666666666666666E-2</v>
      </c>
      <c r="I17" s="92">
        <v>2505250</v>
      </c>
      <c r="J17" s="92">
        <v>1679190</v>
      </c>
      <c r="K17" s="92">
        <f t="shared" si="4"/>
        <v>250525</v>
      </c>
      <c r="L17" s="92">
        <f t="shared" si="5"/>
        <v>419797.5</v>
      </c>
      <c r="M17" s="92">
        <v>194</v>
      </c>
      <c r="N17" s="92">
        <v>34</v>
      </c>
      <c r="O17" s="92">
        <v>19</v>
      </c>
      <c r="P17" s="62">
        <f t="shared" si="6"/>
        <v>0.17525773195876287</v>
      </c>
      <c r="Q17" s="62">
        <f t="shared" si="7"/>
        <v>9.7938144329896906E-2</v>
      </c>
      <c r="R17" s="92">
        <v>14377760</v>
      </c>
      <c r="S17" s="92">
        <v>10357970</v>
      </c>
      <c r="T17" s="92">
        <f t="shared" si="8"/>
        <v>422875.29411764705</v>
      </c>
      <c r="U17" s="92">
        <f t="shared" si="9"/>
        <v>545156.31578947371</v>
      </c>
      <c r="V17" s="92">
        <v>7479</v>
      </c>
      <c r="W17" s="92">
        <v>343</v>
      </c>
      <c r="X17" s="92">
        <v>168</v>
      </c>
      <c r="Y17" s="62">
        <f t="shared" si="10"/>
        <v>4.5861746222757051E-2</v>
      </c>
      <c r="Z17" s="62">
        <f t="shared" si="11"/>
        <v>2.2462896109105495E-2</v>
      </c>
      <c r="AA17" s="92">
        <v>86099640</v>
      </c>
      <c r="AB17" s="92">
        <v>66773970</v>
      </c>
      <c r="AC17" s="92">
        <f t="shared" si="12"/>
        <v>251019.3586005831</v>
      </c>
      <c r="AD17" s="92">
        <f t="shared" si="13"/>
        <v>397464.10714285716</v>
      </c>
      <c r="AE17" s="92">
        <v>7244</v>
      </c>
      <c r="AF17" s="92">
        <v>614</v>
      </c>
      <c r="AG17" s="92">
        <v>339</v>
      </c>
      <c r="AH17" s="62">
        <f t="shared" si="14"/>
        <v>8.4759801214798453E-2</v>
      </c>
      <c r="AI17" s="62">
        <f t="shared" si="15"/>
        <v>4.679734953064605E-2</v>
      </c>
      <c r="AJ17" s="92">
        <v>153647960</v>
      </c>
      <c r="AK17" s="92">
        <v>123486170</v>
      </c>
      <c r="AL17" s="92">
        <f t="shared" si="16"/>
        <v>250240.97719869707</v>
      </c>
      <c r="AM17" s="92">
        <f t="shared" si="17"/>
        <v>364265.98820058996</v>
      </c>
      <c r="AN17" s="92">
        <v>4877</v>
      </c>
      <c r="AO17" s="92">
        <v>754</v>
      </c>
      <c r="AP17" s="92">
        <v>481</v>
      </c>
      <c r="AQ17" s="62">
        <f t="shared" si="18"/>
        <v>0.15460323969653475</v>
      </c>
      <c r="AR17" s="62">
        <f t="shared" si="19"/>
        <v>9.8626204633996309E-2</v>
      </c>
      <c r="AS17" s="92">
        <v>204703830</v>
      </c>
      <c r="AT17" s="92">
        <v>179437030</v>
      </c>
      <c r="AU17" s="92">
        <f t="shared" si="20"/>
        <v>271490.49071618036</v>
      </c>
      <c r="AV17" s="92">
        <f t="shared" si="21"/>
        <v>373049.95841995842</v>
      </c>
      <c r="AW17" s="92">
        <v>2457</v>
      </c>
      <c r="AX17" s="92">
        <v>640</v>
      </c>
      <c r="AY17" s="92">
        <v>435</v>
      </c>
      <c r="AZ17" s="62">
        <f t="shared" si="22"/>
        <v>0.26048026048026046</v>
      </c>
      <c r="BA17" s="62">
        <f t="shared" si="23"/>
        <v>0.17704517704517705</v>
      </c>
      <c r="BB17" s="92">
        <v>173245620</v>
      </c>
      <c r="BC17" s="92">
        <v>151652140</v>
      </c>
      <c r="BD17" s="92">
        <f t="shared" si="24"/>
        <v>270696.28125</v>
      </c>
      <c r="BE17" s="92">
        <f t="shared" si="25"/>
        <v>348625.6091954023</v>
      </c>
      <c r="BF17" s="92">
        <v>900</v>
      </c>
      <c r="BG17" s="92">
        <v>295</v>
      </c>
      <c r="BH17" s="92">
        <v>228</v>
      </c>
      <c r="BI17" s="62">
        <f t="shared" si="26"/>
        <v>0.32777777777777778</v>
      </c>
      <c r="BJ17" s="62">
        <f t="shared" si="27"/>
        <v>0.25333333333333335</v>
      </c>
      <c r="BK17" s="92">
        <v>88928820</v>
      </c>
      <c r="BL17" s="92">
        <v>81953990</v>
      </c>
      <c r="BM17" s="92">
        <f t="shared" si="28"/>
        <v>301453.62711864407</v>
      </c>
      <c r="BN17" s="92">
        <f t="shared" si="29"/>
        <v>359447.32456140348</v>
      </c>
      <c r="BO17" s="92">
        <f t="shared" si="55"/>
        <v>23211</v>
      </c>
      <c r="BP17" s="92">
        <f t="shared" si="31"/>
        <v>2690</v>
      </c>
      <c r="BQ17" s="92">
        <f t="shared" si="31"/>
        <v>1674</v>
      </c>
      <c r="BR17" s="62">
        <f t="shared" si="32"/>
        <v>0.11589332644004997</v>
      </c>
      <c r="BS17" s="62">
        <f t="shared" si="33"/>
        <v>7.2120977122915861E-2</v>
      </c>
      <c r="BT17" s="92">
        <f t="shared" si="34"/>
        <v>723508880</v>
      </c>
      <c r="BU17" s="92">
        <f t="shared" si="34"/>
        <v>615340460</v>
      </c>
      <c r="BV17" s="92">
        <f t="shared" si="35"/>
        <v>268962.40892193309</v>
      </c>
      <c r="BW17" s="92">
        <f t="shared" si="36"/>
        <v>367586.89366786141</v>
      </c>
      <c r="BY17" s="180">
        <v>11</v>
      </c>
      <c r="BZ17" s="55" t="s">
        <v>62</v>
      </c>
      <c r="CA17" s="142">
        <v>22723</v>
      </c>
      <c r="CB17" s="142">
        <v>2554</v>
      </c>
      <c r="CC17" s="142">
        <v>1607</v>
      </c>
      <c r="CD17" s="29">
        <v>0.11239713066056418</v>
      </c>
      <c r="CE17" s="29">
        <v>7.0721295603573472E-2</v>
      </c>
      <c r="CF17" s="142">
        <v>675249570</v>
      </c>
      <c r="CG17" s="142">
        <v>574094670</v>
      </c>
      <c r="CH17" s="142">
        <v>264389.02505873138</v>
      </c>
      <c r="CI17" s="142">
        <v>357246.21655258245</v>
      </c>
      <c r="CK17" s="47" t="str">
        <f t="shared" si="37"/>
        <v>吹田市</v>
      </c>
      <c r="CL17" s="105">
        <f t="shared" si="0"/>
        <v>0.13165057669336361</v>
      </c>
      <c r="CM17" s="118">
        <f t="shared" si="38"/>
        <v>0.13200000000000001</v>
      </c>
      <c r="CN17" s="118">
        <f t="shared" si="53"/>
        <v>0.12667357428739764</v>
      </c>
      <c r="CO17" s="118">
        <f t="shared" si="40"/>
        <v>0.127</v>
      </c>
      <c r="CP17" s="181">
        <f t="shared" si="54"/>
        <v>0.50000000000000044</v>
      </c>
      <c r="CQ17" s="47" t="str">
        <f t="shared" si="42"/>
        <v>住吉区</v>
      </c>
      <c r="CR17" s="105">
        <f t="shared" si="1"/>
        <v>8.648310387984981E-2</v>
      </c>
      <c r="CS17" s="105">
        <f t="shared" si="43"/>
        <v>8.5999999999999993E-2</v>
      </c>
      <c r="CT17" s="118">
        <f t="shared" si="44"/>
        <v>8.2557892500531124E-2</v>
      </c>
      <c r="CU17" s="118">
        <f t="shared" si="45"/>
        <v>8.3000000000000004E-2</v>
      </c>
      <c r="CV17" s="181">
        <f t="shared" si="46"/>
        <v>0.29999999999999888</v>
      </c>
      <c r="CW17" s="48"/>
      <c r="CX17" s="105">
        <f t="shared" si="47"/>
        <v>0.11899999999999999</v>
      </c>
      <c r="CY17" s="105">
        <f t="shared" si="48"/>
        <v>0.114</v>
      </c>
      <c r="CZ17" s="182">
        <f t="shared" si="49"/>
        <v>0.49999999999999906</v>
      </c>
      <c r="DA17" s="105">
        <f t="shared" si="50"/>
        <v>7.6999999999999999E-2</v>
      </c>
      <c r="DB17" s="105">
        <f t="shared" si="51"/>
        <v>7.4999999999999997E-2</v>
      </c>
      <c r="DC17" s="182">
        <f t="shared" si="52"/>
        <v>0.20000000000000018</v>
      </c>
      <c r="DD17" s="212">
        <v>0</v>
      </c>
    </row>
    <row r="18" spans="2:108" s="18" customFormat="1" ht="13.5" customHeight="1">
      <c r="B18" s="61">
        <v>12</v>
      </c>
      <c r="C18" s="55" t="s">
        <v>98</v>
      </c>
      <c r="D18" s="92">
        <v>36</v>
      </c>
      <c r="E18" s="92">
        <v>6</v>
      </c>
      <c r="F18" s="92">
        <v>3</v>
      </c>
      <c r="G18" s="62">
        <f t="shared" si="2"/>
        <v>0.16666666666666666</v>
      </c>
      <c r="H18" s="62">
        <f t="shared" si="3"/>
        <v>8.3333333333333329E-2</v>
      </c>
      <c r="I18" s="92">
        <v>1004170</v>
      </c>
      <c r="J18" s="92">
        <v>788610</v>
      </c>
      <c r="K18" s="92">
        <f t="shared" si="4"/>
        <v>167361.66666666666</v>
      </c>
      <c r="L18" s="92">
        <f t="shared" si="5"/>
        <v>262870</v>
      </c>
      <c r="M18" s="92">
        <v>91</v>
      </c>
      <c r="N18" s="92">
        <v>14</v>
      </c>
      <c r="O18" s="92">
        <v>11</v>
      </c>
      <c r="P18" s="62">
        <f t="shared" si="6"/>
        <v>0.15384615384615385</v>
      </c>
      <c r="Q18" s="62">
        <f t="shared" si="7"/>
        <v>0.12087912087912088</v>
      </c>
      <c r="R18" s="92">
        <v>5423940</v>
      </c>
      <c r="S18" s="92">
        <v>5064880</v>
      </c>
      <c r="T18" s="92">
        <f t="shared" si="8"/>
        <v>387424.28571428574</v>
      </c>
      <c r="U18" s="92">
        <f t="shared" si="9"/>
        <v>460443.63636363635</v>
      </c>
      <c r="V18" s="92">
        <v>3629</v>
      </c>
      <c r="W18" s="92">
        <v>188</v>
      </c>
      <c r="X18" s="92">
        <v>96</v>
      </c>
      <c r="Y18" s="62">
        <f t="shared" si="10"/>
        <v>5.1804904932488287E-2</v>
      </c>
      <c r="Z18" s="62">
        <f t="shared" si="11"/>
        <v>2.6453568476164233E-2</v>
      </c>
      <c r="AA18" s="92">
        <v>65375680</v>
      </c>
      <c r="AB18" s="92">
        <v>45486530</v>
      </c>
      <c r="AC18" s="92">
        <f t="shared" si="12"/>
        <v>347742.97872340423</v>
      </c>
      <c r="AD18" s="92">
        <f t="shared" si="13"/>
        <v>473818.02083333331</v>
      </c>
      <c r="AE18" s="92">
        <v>3546</v>
      </c>
      <c r="AF18" s="92">
        <v>339</v>
      </c>
      <c r="AG18" s="92">
        <v>200</v>
      </c>
      <c r="AH18" s="62">
        <f t="shared" si="14"/>
        <v>9.560067681895093E-2</v>
      </c>
      <c r="AI18" s="62">
        <f t="shared" si="15"/>
        <v>5.640157924421884E-2</v>
      </c>
      <c r="AJ18" s="92">
        <v>105336330</v>
      </c>
      <c r="AK18" s="92">
        <v>85314110</v>
      </c>
      <c r="AL18" s="92">
        <f t="shared" si="16"/>
        <v>310726.63716814161</v>
      </c>
      <c r="AM18" s="92">
        <f t="shared" si="17"/>
        <v>426570.55</v>
      </c>
      <c r="AN18" s="92">
        <v>2722</v>
      </c>
      <c r="AO18" s="92">
        <v>520</v>
      </c>
      <c r="AP18" s="92">
        <v>306</v>
      </c>
      <c r="AQ18" s="62">
        <f t="shared" si="18"/>
        <v>0.19103600293901543</v>
      </c>
      <c r="AR18" s="62">
        <f t="shared" si="19"/>
        <v>0.112417340191036</v>
      </c>
      <c r="AS18" s="92">
        <v>149263870</v>
      </c>
      <c r="AT18" s="92">
        <v>123659370</v>
      </c>
      <c r="AU18" s="92">
        <f t="shared" si="20"/>
        <v>287045.90384615387</v>
      </c>
      <c r="AV18" s="92">
        <f t="shared" si="21"/>
        <v>404115.5882352941</v>
      </c>
      <c r="AW18" s="92">
        <v>1367</v>
      </c>
      <c r="AX18" s="92">
        <v>382</v>
      </c>
      <c r="AY18" s="92">
        <v>272</v>
      </c>
      <c r="AZ18" s="62">
        <f t="shared" si="22"/>
        <v>0.27944403803950257</v>
      </c>
      <c r="BA18" s="62">
        <f t="shared" si="23"/>
        <v>0.19897585954645208</v>
      </c>
      <c r="BB18" s="92">
        <v>135391820</v>
      </c>
      <c r="BC18" s="92">
        <v>115223440</v>
      </c>
      <c r="BD18" s="92">
        <f t="shared" si="24"/>
        <v>354428.84816753928</v>
      </c>
      <c r="BE18" s="92">
        <f t="shared" si="25"/>
        <v>423615.5882352941</v>
      </c>
      <c r="BF18" s="92">
        <v>610</v>
      </c>
      <c r="BG18" s="92">
        <v>221</v>
      </c>
      <c r="BH18" s="92">
        <v>168</v>
      </c>
      <c r="BI18" s="62">
        <f t="shared" si="26"/>
        <v>0.36229508196721311</v>
      </c>
      <c r="BJ18" s="62">
        <f t="shared" si="27"/>
        <v>0.27540983606557379</v>
      </c>
      <c r="BK18" s="92">
        <v>79853550</v>
      </c>
      <c r="BL18" s="92">
        <v>70993060</v>
      </c>
      <c r="BM18" s="92">
        <f t="shared" si="28"/>
        <v>361328.28054298641</v>
      </c>
      <c r="BN18" s="92">
        <f t="shared" si="29"/>
        <v>422577.73809523811</v>
      </c>
      <c r="BO18" s="92">
        <f t="shared" si="55"/>
        <v>12001</v>
      </c>
      <c r="BP18" s="92">
        <f t="shared" si="31"/>
        <v>1670</v>
      </c>
      <c r="BQ18" s="92">
        <f t="shared" si="31"/>
        <v>1056</v>
      </c>
      <c r="BR18" s="62">
        <f t="shared" si="32"/>
        <v>0.13915507041079911</v>
      </c>
      <c r="BS18" s="62">
        <f t="shared" si="33"/>
        <v>8.7992667277726852E-2</v>
      </c>
      <c r="BT18" s="92">
        <f t="shared" si="34"/>
        <v>541649360</v>
      </c>
      <c r="BU18" s="92">
        <f t="shared" si="34"/>
        <v>446530000</v>
      </c>
      <c r="BV18" s="92">
        <f t="shared" si="35"/>
        <v>324340.93413173652</v>
      </c>
      <c r="BW18" s="92">
        <f t="shared" si="36"/>
        <v>422850.37878787878</v>
      </c>
      <c r="BY18" s="180">
        <v>12</v>
      </c>
      <c r="BZ18" s="55" t="s">
        <v>98</v>
      </c>
      <c r="CA18" s="142">
        <v>11827</v>
      </c>
      <c r="CB18" s="142">
        <v>1612</v>
      </c>
      <c r="CC18" s="142">
        <v>1049</v>
      </c>
      <c r="CD18" s="29">
        <v>0.13629830049885855</v>
      </c>
      <c r="CE18" s="29">
        <v>8.8695358078971845E-2</v>
      </c>
      <c r="CF18" s="142">
        <v>530816330</v>
      </c>
      <c r="CG18" s="142">
        <v>443630290</v>
      </c>
      <c r="CH18" s="142">
        <v>329290.52729528537</v>
      </c>
      <c r="CI18" s="142">
        <v>422907.807435653</v>
      </c>
      <c r="CK18" s="47" t="str">
        <f t="shared" si="37"/>
        <v>阿倍野区</v>
      </c>
      <c r="CL18" s="105">
        <f t="shared" si="0"/>
        <v>0.13051676389134406</v>
      </c>
      <c r="CM18" s="118">
        <f t="shared" si="38"/>
        <v>0.13100000000000001</v>
      </c>
      <c r="CN18" s="118">
        <f t="shared" si="53"/>
        <v>0.12634813520515756</v>
      </c>
      <c r="CO18" s="118">
        <f t="shared" si="40"/>
        <v>0.126</v>
      </c>
      <c r="CP18" s="181">
        <f t="shared" si="54"/>
        <v>0.50000000000000044</v>
      </c>
      <c r="CQ18" s="47" t="str">
        <f t="shared" si="42"/>
        <v>堺市西区</v>
      </c>
      <c r="CR18" s="105">
        <f t="shared" si="1"/>
        <v>8.5521595637824646E-2</v>
      </c>
      <c r="CS18" s="105">
        <f t="shared" si="43"/>
        <v>8.5999999999999993E-2</v>
      </c>
      <c r="CT18" s="118">
        <f t="shared" si="44"/>
        <v>8.5944802479460819E-2</v>
      </c>
      <c r="CU18" s="118">
        <f t="shared" si="45"/>
        <v>8.5999999999999993E-2</v>
      </c>
      <c r="CV18" s="181">
        <f t="shared" si="46"/>
        <v>0</v>
      </c>
      <c r="CW18" s="48"/>
      <c r="CX18" s="105">
        <f t="shared" si="47"/>
        <v>0.11899999999999999</v>
      </c>
      <c r="CY18" s="105">
        <f t="shared" si="48"/>
        <v>0.114</v>
      </c>
      <c r="CZ18" s="182">
        <f t="shared" si="49"/>
        <v>0.49999999999999906</v>
      </c>
      <c r="DA18" s="105">
        <f t="shared" si="50"/>
        <v>7.6999999999999999E-2</v>
      </c>
      <c r="DB18" s="105">
        <f t="shared" si="51"/>
        <v>7.4999999999999997E-2</v>
      </c>
      <c r="DC18" s="182">
        <f t="shared" si="52"/>
        <v>0.20000000000000018</v>
      </c>
      <c r="DD18" s="212">
        <v>0</v>
      </c>
    </row>
    <row r="19" spans="2:108" s="18" customFormat="1" ht="13.5" customHeight="1">
      <c r="B19" s="61">
        <v>13</v>
      </c>
      <c r="C19" s="55" t="s">
        <v>99</v>
      </c>
      <c r="D19" s="92">
        <v>64</v>
      </c>
      <c r="E19" s="92">
        <v>15</v>
      </c>
      <c r="F19" s="92">
        <v>9</v>
      </c>
      <c r="G19" s="62">
        <f t="shared" si="2"/>
        <v>0.234375</v>
      </c>
      <c r="H19" s="62">
        <f t="shared" si="3"/>
        <v>0.140625</v>
      </c>
      <c r="I19" s="92">
        <v>5036730</v>
      </c>
      <c r="J19" s="92">
        <v>4867150</v>
      </c>
      <c r="K19" s="92">
        <f t="shared" si="4"/>
        <v>335782</v>
      </c>
      <c r="L19" s="92">
        <f t="shared" si="5"/>
        <v>540794.4444444445</v>
      </c>
      <c r="M19" s="92">
        <v>198</v>
      </c>
      <c r="N19" s="92">
        <v>43</v>
      </c>
      <c r="O19" s="92">
        <v>29</v>
      </c>
      <c r="P19" s="62">
        <f t="shared" si="6"/>
        <v>0.21717171717171718</v>
      </c>
      <c r="Q19" s="62">
        <f t="shared" si="7"/>
        <v>0.14646464646464646</v>
      </c>
      <c r="R19" s="92">
        <v>22286250</v>
      </c>
      <c r="S19" s="92">
        <v>19130690</v>
      </c>
      <c r="T19" s="92">
        <f t="shared" si="8"/>
        <v>518284.88372093026</v>
      </c>
      <c r="U19" s="92">
        <f t="shared" si="9"/>
        <v>659678.96551724139</v>
      </c>
      <c r="V19" s="92">
        <v>6533</v>
      </c>
      <c r="W19" s="92">
        <v>306</v>
      </c>
      <c r="X19" s="92">
        <v>165</v>
      </c>
      <c r="Y19" s="62">
        <f t="shared" si="10"/>
        <v>4.6839124445124752E-2</v>
      </c>
      <c r="Z19" s="62">
        <f t="shared" si="11"/>
        <v>2.5256390632175111E-2</v>
      </c>
      <c r="AA19" s="92">
        <v>91941710</v>
      </c>
      <c r="AB19" s="92">
        <v>71839230</v>
      </c>
      <c r="AC19" s="92">
        <f t="shared" si="12"/>
        <v>300463.10457516339</v>
      </c>
      <c r="AD19" s="92">
        <f t="shared" si="13"/>
        <v>435389.27272727271</v>
      </c>
      <c r="AE19" s="92">
        <v>6217</v>
      </c>
      <c r="AF19" s="92">
        <v>528</v>
      </c>
      <c r="AG19" s="92">
        <v>325</v>
      </c>
      <c r="AH19" s="62">
        <f t="shared" si="14"/>
        <v>8.4928422068521789E-2</v>
      </c>
      <c r="AI19" s="62">
        <f t="shared" si="15"/>
        <v>5.2276017371722695E-2</v>
      </c>
      <c r="AJ19" s="92">
        <v>165956250</v>
      </c>
      <c r="AK19" s="92">
        <v>138575800</v>
      </c>
      <c r="AL19" s="92">
        <f t="shared" si="16"/>
        <v>314311.07954545453</v>
      </c>
      <c r="AM19" s="92">
        <f t="shared" si="17"/>
        <v>426387.07692307694</v>
      </c>
      <c r="AN19" s="92">
        <v>4591</v>
      </c>
      <c r="AO19" s="92">
        <v>754</v>
      </c>
      <c r="AP19" s="92">
        <v>488</v>
      </c>
      <c r="AQ19" s="62">
        <f t="shared" si="18"/>
        <v>0.16423437159660204</v>
      </c>
      <c r="AR19" s="62">
        <f t="shared" si="19"/>
        <v>0.1062949248529732</v>
      </c>
      <c r="AS19" s="92">
        <v>227557690</v>
      </c>
      <c r="AT19" s="92">
        <v>188077030</v>
      </c>
      <c r="AU19" s="92">
        <f t="shared" si="20"/>
        <v>301800.64986737398</v>
      </c>
      <c r="AV19" s="92">
        <f t="shared" si="21"/>
        <v>385403.75</v>
      </c>
      <c r="AW19" s="92">
        <v>2236</v>
      </c>
      <c r="AX19" s="92">
        <v>573</v>
      </c>
      <c r="AY19" s="92">
        <v>415</v>
      </c>
      <c r="AZ19" s="62">
        <f t="shared" si="22"/>
        <v>0.25626118067978532</v>
      </c>
      <c r="BA19" s="62">
        <f t="shared" si="23"/>
        <v>0.18559928443649373</v>
      </c>
      <c r="BB19" s="92">
        <v>190193770</v>
      </c>
      <c r="BC19" s="92">
        <v>159925590</v>
      </c>
      <c r="BD19" s="92">
        <f t="shared" si="24"/>
        <v>331926.30017452006</v>
      </c>
      <c r="BE19" s="92">
        <f t="shared" si="25"/>
        <v>385362.86746987951</v>
      </c>
      <c r="BF19" s="92">
        <v>953</v>
      </c>
      <c r="BG19" s="92">
        <v>295</v>
      </c>
      <c r="BH19" s="92">
        <v>239</v>
      </c>
      <c r="BI19" s="62">
        <f t="shared" si="26"/>
        <v>0.30954879328436519</v>
      </c>
      <c r="BJ19" s="62">
        <f t="shared" si="27"/>
        <v>0.25078698845750264</v>
      </c>
      <c r="BK19" s="92">
        <v>110792490</v>
      </c>
      <c r="BL19" s="92">
        <v>98133100</v>
      </c>
      <c r="BM19" s="92">
        <f t="shared" si="28"/>
        <v>375567.76271186443</v>
      </c>
      <c r="BN19" s="92">
        <f t="shared" si="29"/>
        <v>410598.74476987449</v>
      </c>
      <c r="BO19" s="92">
        <f t="shared" si="55"/>
        <v>20792</v>
      </c>
      <c r="BP19" s="92">
        <f t="shared" si="31"/>
        <v>2514</v>
      </c>
      <c r="BQ19" s="92">
        <f t="shared" si="31"/>
        <v>1670</v>
      </c>
      <c r="BR19" s="62">
        <f t="shared" si="32"/>
        <v>0.12091188918814928</v>
      </c>
      <c r="BS19" s="62">
        <f t="shared" si="33"/>
        <v>8.0319353597537516E-2</v>
      </c>
      <c r="BT19" s="92">
        <f t="shared" si="34"/>
        <v>813764890</v>
      </c>
      <c r="BU19" s="92">
        <f t="shared" si="34"/>
        <v>680548590</v>
      </c>
      <c r="BV19" s="92">
        <f t="shared" si="35"/>
        <v>323693.27366746223</v>
      </c>
      <c r="BW19" s="92">
        <f t="shared" si="36"/>
        <v>407514.12574850302</v>
      </c>
      <c r="BY19" s="180">
        <v>13</v>
      </c>
      <c r="BZ19" s="55" t="s">
        <v>99</v>
      </c>
      <c r="CA19" s="142">
        <v>20407</v>
      </c>
      <c r="CB19" s="142">
        <v>2317</v>
      </c>
      <c r="CC19" s="142">
        <v>1553</v>
      </c>
      <c r="CD19" s="29">
        <v>0.11353947174988975</v>
      </c>
      <c r="CE19" s="29">
        <v>7.6101337776253247E-2</v>
      </c>
      <c r="CF19" s="142">
        <v>744808340</v>
      </c>
      <c r="CG19" s="142">
        <v>623856910</v>
      </c>
      <c r="CH19" s="142">
        <v>321453.75053949072</v>
      </c>
      <c r="CI19" s="142">
        <v>401710.82421120413</v>
      </c>
      <c r="CK19" s="47" t="str">
        <f t="shared" si="37"/>
        <v>天王寺区</v>
      </c>
      <c r="CL19" s="105">
        <f t="shared" si="0"/>
        <v>0.13008849557522123</v>
      </c>
      <c r="CM19" s="118">
        <f t="shared" si="38"/>
        <v>0.13</v>
      </c>
      <c r="CN19" s="118">
        <f t="shared" si="53"/>
        <v>0.12902858444368523</v>
      </c>
      <c r="CO19" s="118">
        <f t="shared" si="40"/>
        <v>0.129</v>
      </c>
      <c r="CP19" s="181">
        <f t="shared" si="54"/>
        <v>0.10000000000000009</v>
      </c>
      <c r="CQ19" s="47" t="str">
        <f t="shared" si="42"/>
        <v>吹田市</v>
      </c>
      <c r="CR19" s="105">
        <f t="shared" si="1"/>
        <v>8.5045136781091504E-2</v>
      </c>
      <c r="CS19" s="105">
        <f t="shared" si="43"/>
        <v>8.5000000000000006E-2</v>
      </c>
      <c r="CT19" s="118">
        <f t="shared" si="44"/>
        <v>8.1631823815038293E-2</v>
      </c>
      <c r="CU19" s="118">
        <f t="shared" si="45"/>
        <v>8.2000000000000003E-2</v>
      </c>
      <c r="CV19" s="181">
        <f t="shared" si="46"/>
        <v>0.30000000000000027</v>
      </c>
      <c r="CW19" s="48"/>
      <c r="CX19" s="105">
        <f t="shared" si="47"/>
        <v>0.11899999999999999</v>
      </c>
      <c r="CY19" s="105">
        <f t="shared" si="48"/>
        <v>0.114</v>
      </c>
      <c r="CZ19" s="182">
        <f t="shared" si="49"/>
        <v>0.49999999999999906</v>
      </c>
      <c r="DA19" s="105">
        <f t="shared" si="50"/>
        <v>7.6999999999999999E-2</v>
      </c>
      <c r="DB19" s="105">
        <f t="shared" si="51"/>
        <v>7.4999999999999997E-2</v>
      </c>
      <c r="DC19" s="182">
        <f t="shared" si="52"/>
        <v>0.20000000000000018</v>
      </c>
      <c r="DD19" s="212">
        <v>0</v>
      </c>
    </row>
    <row r="20" spans="2:108" s="18" customFormat="1" ht="13.5" customHeight="1">
      <c r="B20" s="61">
        <v>14</v>
      </c>
      <c r="C20" s="55" t="s">
        <v>100</v>
      </c>
      <c r="D20" s="92">
        <v>34</v>
      </c>
      <c r="E20" s="92">
        <v>5</v>
      </c>
      <c r="F20" s="92">
        <v>2</v>
      </c>
      <c r="G20" s="62">
        <f t="shared" si="2"/>
        <v>0.14705882352941177</v>
      </c>
      <c r="H20" s="62">
        <f t="shared" si="3"/>
        <v>5.8823529411764705E-2</v>
      </c>
      <c r="I20" s="92">
        <v>1192630</v>
      </c>
      <c r="J20" s="92">
        <v>1004520</v>
      </c>
      <c r="K20" s="92">
        <f t="shared" si="4"/>
        <v>238526</v>
      </c>
      <c r="L20" s="92">
        <f t="shared" si="5"/>
        <v>502260</v>
      </c>
      <c r="M20" s="92">
        <v>111</v>
      </c>
      <c r="N20" s="92">
        <v>15</v>
      </c>
      <c r="O20" s="92">
        <v>8</v>
      </c>
      <c r="P20" s="62">
        <f t="shared" si="6"/>
        <v>0.13513513513513514</v>
      </c>
      <c r="Q20" s="62">
        <f t="shared" si="7"/>
        <v>7.2072072072072071E-2</v>
      </c>
      <c r="R20" s="92">
        <v>5481440</v>
      </c>
      <c r="S20" s="92">
        <v>4351790</v>
      </c>
      <c r="T20" s="92">
        <f t="shared" si="8"/>
        <v>365429.33333333331</v>
      </c>
      <c r="U20" s="92">
        <f t="shared" si="9"/>
        <v>543973.75</v>
      </c>
      <c r="V20" s="92">
        <v>4809</v>
      </c>
      <c r="W20" s="92">
        <v>210</v>
      </c>
      <c r="X20" s="92">
        <v>124</v>
      </c>
      <c r="Y20" s="62">
        <f t="shared" si="10"/>
        <v>4.3668122270742356E-2</v>
      </c>
      <c r="Z20" s="62">
        <f t="shared" si="11"/>
        <v>2.5784986483676439E-2</v>
      </c>
      <c r="AA20" s="92">
        <v>76530540</v>
      </c>
      <c r="AB20" s="92">
        <v>56198130</v>
      </c>
      <c r="AC20" s="92">
        <f t="shared" si="12"/>
        <v>364431.14285714284</v>
      </c>
      <c r="AD20" s="92">
        <f t="shared" si="13"/>
        <v>453210.72580645164</v>
      </c>
      <c r="AE20" s="92">
        <v>4506</v>
      </c>
      <c r="AF20" s="92">
        <v>389</v>
      </c>
      <c r="AG20" s="92">
        <v>244</v>
      </c>
      <c r="AH20" s="62">
        <f t="shared" si="14"/>
        <v>8.6329338659565019E-2</v>
      </c>
      <c r="AI20" s="62">
        <f t="shared" si="15"/>
        <v>5.4150022192632048E-2</v>
      </c>
      <c r="AJ20" s="92">
        <v>134588570</v>
      </c>
      <c r="AK20" s="92">
        <v>107914410</v>
      </c>
      <c r="AL20" s="92">
        <f t="shared" si="16"/>
        <v>345986.04113110539</v>
      </c>
      <c r="AM20" s="92">
        <f t="shared" si="17"/>
        <v>442272.17213114753</v>
      </c>
      <c r="AN20" s="92">
        <v>3596</v>
      </c>
      <c r="AO20" s="92">
        <v>603</v>
      </c>
      <c r="AP20" s="92">
        <v>422</v>
      </c>
      <c r="AQ20" s="62">
        <f t="shared" si="18"/>
        <v>0.16768631813125695</v>
      </c>
      <c r="AR20" s="62">
        <f t="shared" si="19"/>
        <v>0.11735261401557286</v>
      </c>
      <c r="AS20" s="92">
        <v>212564550</v>
      </c>
      <c r="AT20" s="92">
        <v>173579570</v>
      </c>
      <c r="AU20" s="92">
        <f t="shared" si="20"/>
        <v>352511.69154228858</v>
      </c>
      <c r="AV20" s="92">
        <f t="shared" si="21"/>
        <v>411325.99526066351</v>
      </c>
      <c r="AW20" s="92">
        <v>1864</v>
      </c>
      <c r="AX20" s="92">
        <v>514</v>
      </c>
      <c r="AY20" s="92">
        <v>378</v>
      </c>
      <c r="AZ20" s="62">
        <f t="shared" si="22"/>
        <v>0.27575107296137341</v>
      </c>
      <c r="BA20" s="62">
        <f t="shared" si="23"/>
        <v>0.20278969957081544</v>
      </c>
      <c r="BB20" s="92">
        <v>172414090</v>
      </c>
      <c r="BC20" s="92">
        <v>145070740</v>
      </c>
      <c r="BD20" s="92">
        <f t="shared" si="24"/>
        <v>335435.97276264592</v>
      </c>
      <c r="BE20" s="92">
        <f t="shared" si="25"/>
        <v>383785.02645502647</v>
      </c>
      <c r="BF20" s="92">
        <v>807</v>
      </c>
      <c r="BG20" s="92">
        <v>294</v>
      </c>
      <c r="BH20" s="92">
        <v>240</v>
      </c>
      <c r="BI20" s="62">
        <f t="shared" si="26"/>
        <v>0.36431226765799257</v>
      </c>
      <c r="BJ20" s="62">
        <f t="shared" si="27"/>
        <v>0.29739776951672864</v>
      </c>
      <c r="BK20" s="92">
        <v>104362530</v>
      </c>
      <c r="BL20" s="92">
        <v>92967200</v>
      </c>
      <c r="BM20" s="92">
        <f t="shared" si="28"/>
        <v>354974.59183673467</v>
      </c>
      <c r="BN20" s="92">
        <f t="shared" si="29"/>
        <v>387363.33333333331</v>
      </c>
      <c r="BO20" s="92">
        <f t="shared" si="55"/>
        <v>15727</v>
      </c>
      <c r="BP20" s="92">
        <f t="shared" si="31"/>
        <v>2030</v>
      </c>
      <c r="BQ20" s="92">
        <f t="shared" si="31"/>
        <v>1418</v>
      </c>
      <c r="BR20" s="62">
        <f t="shared" si="32"/>
        <v>0.12907738284478923</v>
      </c>
      <c r="BS20" s="62">
        <f t="shared" si="33"/>
        <v>9.0163413238379855E-2</v>
      </c>
      <c r="BT20" s="92">
        <f t="shared" si="34"/>
        <v>707134350</v>
      </c>
      <c r="BU20" s="92">
        <f t="shared" si="34"/>
        <v>581086360</v>
      </c>
      <c r="BV20" s="92">
        <f t="shared" si="35"/>
        <v>348342.04433497536</v>
      </c>
      <c r="BW20" s="92">
        <f t="shared" si="36"/>
        <v>409792.91960507759</v>
      </c>
      <c r="BY20" s="180">
        <v>14</v>
      </c>
      <c r="BZ20" s="55" t="s">
        <v>100</v>
      </c>
      <c r="CA20" s="142">
        <v>15377</v>
      </c>
      <c r="CB20" s="142">
        <v>1944</v>
      </c>
      <c r="CC20" s="142">
        <v>1384</v>
      </c>
      <c r="CD20" s="29">
        <v>0.12642257917669247</v>
      </c>
      <c r="CE20" s="29">
        <v>9.0004552253365414E-2</v>
      </c>
      <c r="CF20" s="142">
        <v>671205490</v>
      </c>
      <c r="CG20" s="142">
        <v>562114000</v>
      </c>
      <c r="CH20" s="142">
        <v>345270.31378600822</v>
      </c>
      <c r="CI20" s="142">
        <v>406151.73410404625</v>
      </c>
      <c r="CK20" s="47" t="str">
        <f t="shared" si="37"/>
        <v>堺市西区</v>
      </c>
      <c r="CL20" s="105">
        <f t="shared" si="0"/>
        <v>0.12952599607786866</v>
      </c>
      <c r="CM20" s="118">
        <f t="shared" si="38"/>
        <v>0.13</v>
      </c>
      <c r="CN20" s="118">
        <f t="shared" si="53"/>
        <v>0.12958134500910121</v>
      </c>
      <c r="CO20" s="118">
        <f t="shared" si="40"/>
        <v>0.13</v>
      </c>
      <c r="CP20" s="181">
        <f t="shared" si="54"/>
        <v>0</v>
      </c>
      <c r="CQ20" s="47" t="str">
        <f t="shared" si="42"/>
        <v>阿倍野区</v>
      </c>
      <c r="CR20" s="105">
        <f t="shared" si="1"/>
        <v>8.4497083259678279E-2</v>
      </c>
      <c r="CS20" s="105">
        <f t="shared" si="43"/>
        <v>8.4000000000000005E-2</v>
      </c>
      <c r="CT20" s="118">
        <f t="shared" si="44"/>
        <v>8.2063023437970714E-2</v>
      </c>
      <c r="CU20" s="118">
        <f t="shared" si="45"/>
        <v>8.2000000000000003E-2</v>
      </c>
      <c r="CV20" s="181">
        <f t="shared" si="46"/>
        <v>0.20000000000000018</v>
      </c>
      <c r="CW20" s="48"/>
      <c r="CX20" s="105">
        <f t="shared" si="47"/>
        <v>0.11899999999999999</v>
      </c>
      <c r="CY20" s="105">
        <f t="shared" si="48"/>
        <v>0.114</v>
      </c>
      <c r="CZ20" s="182">
        <f t="shared" si="49"/>
        <v>0.49999999999999906</v>
      </c>
      <c r="DA20" s="105">
        <f t="shared" si="50"/>
        <v>7.6999999999999999E-2</v>
      </c>
      <c r="DB20" s="105">
        <f t="shared" si="51"/>
        <v>7.4999999999999997E-2</v>
      </c>
      <c r="DC20" s="182">
        <f t="shared" si="52"/>
        <v>0.20000000000000018</v>
      </c>
      <c r="DD20" s="212">
        <v>0</v>
      </c>
    </row>
    <row r="21" spans="2:108" s="18" customFormat="1" ht="13.5" customHeight="1">
      <c r="B21" s="61">
        <v>15</v>
      </c>
      <c r="C21" s="55" t="s">
        <v>101</v>
      </c>
      <c r="D21" s="92">
        <v>66</v>
      </c>
      <c r="E21" s="92">
        <v>16</v>
      </c>
      <c r="F21" s="92">
        <v>11</v>
      </c>
      <c r="G21" s="62">
        <f t="shared" si="2"/>
        <v>0.24242424242424243</v>
      </c>
      <c r="H21" s="62">
        <f t="shared" si="3"/>
        <v>0.16666666666666666</v>
      </c>
      <c r="I21" s="92">
        <v>7148760</v>
      </c>
      <c r="J21" s="92">
        <v>5714350</v>
      </c>
      <c r="K21" s="92">
        <f t="shared" si="4"/>
        <v>446797.5</v>
      </c>
      <c r="L21" s="92">
        <f t="shared" si="5"/>
        <v>519486.36363636365</v>
      </c>
      <c r="M21" s="92">
        <v>234</v>
      </c>
      <c r="N21" s="92">
        <v>30</v>
      </c>
      <c r="O21" s="92">
        <v>17</v>
      </c>
      <c r="P21" s="62">
        <f t="shared" si="6"/>
        <v>0.12820512820512819</v>
      </c>
      <c r="Q21" s="62">
        <f t="shared" si="7"/>
        <v>7.2649572649572655E-2</v>
      </c>
      <c r="R21" s="92">
        <v>8957680</v>
      </c>
      <c r="S21" s="92">
        <v>7582930</v>
      </c>
      <c r="T21" s="92">
        <f t="shared" si="8"/>
        <v>298589.33333333331</v>
      </c>
      <c r="U21" s="92">
        <f t="shared" si="9"/>
        <v>446054.70588235295</v>
      </c>
      <c r="V21" s="92">
        <v>8286</v>
      </c>
      <c r="W21" s="92">
        <v>369</v>
      </c>
      <c r="X21" s="92">
        <v>216</v>
      </c>
      <c r="Y21" s="62">
        <f t="shared" si="10"/>
        <v>4.4532947139753802E-2</v>
      </c>
      <c r="Z21" s="62">
        <f t="shared" si="11"/>
        <v>2.606806661839247E-2</v>
      </c>
      <c r="AA21" s="92">
        <v>112369610</v>
      </c>
      <c r="AB21" s="92">
        <v>87692320</v>
      </c>
      <c r="AC21" s="92">
        <f t="shared" si="12"/>
        <v>304524.68834688346</v>
      </c>
      <c r="AD21" s="92">
        <f t="shared" si="13"/>
        <v>405982.96296296298</v>
      </c>
      <c r="AE21" s="92">
        <v>7548</v>
      </c>
      <c r="AF21" s="92">
        <v>695</v>
      </c>
      <c r="AG21" s="92">
        <v>425</v>
      </c>
      <c r="AH21" s="62">
        <f t="shared" si="14"/>
        <v>9.2077371489136195E-2</v>
      </c>
      <c r="AI21" s="62">
        <f t="shared" si="15"/>
        <v>5.6306306306306307E-2</v>
      </c>
      <c r="AJ21" s="92">
        <v>192230020</v>
      </c>
      <c r="AK21" s="92">
        <v>161819270</v>
      </c>
      <c r="AL21" s="92">
        <f t="shared" si="16"/>
        <v>276589.95683453238</v>
      </c>
      <c r="AM21" s="92">
        <f t="shared" si="17"/>
        <v>380751.22352941177</v>
      </c>
      <c r="AN21" s="92">
        <v>5553</v>
      </c>
      <c r="AO21" s="92">
        <v>978</v>
      </c>
      <c r="AP21" s="92">
        <v>655</v>
      </c>
      <c r="AQ21" s="62">
        <f t="shared" si="18"/>
        <v>0.17612101566720692</v>
      </c>
      <c r="AR21" s="62">
        <f t="shared" si="19"/>
        <v>0.11795425895912119</v>
      </c>
      <c r="AS21" s="92">
        <v>307233410</v>
      </c>
      <c r="AT21" s="92">
        <v>267050360</v>
      </c>
      <c r="AU21" s="92">
        <f t="shared" si="20"/>
        <v>314144.59100204497</v>
      </c>
      <c r="AV21" s="92">
        <f t="shared" si="21"/>
        <v>407710.47328244272</v>
      </c>
      <c r="AW21" s="92">
        <v>2677</v>
      </c>
      <c r="AX21" s="92">
        <v>710</v>
      </c>
      <c r="AY21" s="92">
        <v>542</v>
      </c>
      <c r="AZ21" s="62">
        <f t="shared" si="22"/>
        <v>0.2652222637280538</v>
      </c>
      <c r="BA21" s="62">
        <f t="shared" si="23"/>
        <v>0.20246544639521852</v>
      </c>
      <c r="BB21" s="92">
        <v>232659320</v>
      </c>
      <c r="BC21" s="92">
        <v>208354630</v>
      </c>
      <c r="BD21" s="92">
        <f t="shared" si="24"/>
        <v>327689.18309859157</v>
      </c>
      <c r="BE21" s="92">
        <f t="shared" si="25"/>
        <v>384418.13653136534</v>
      </c>
      <c r="BF21" s="92">
        <v>991</v>
      </c>
      <c r="BG21" s="92">
        <v>312</v>
      </c>
      <c r="BH21" s="92">
        <v>259</v>
      </c>
      <c r="BI21" s="62">
        <f t="shared" si="26"/>
        <v>0.3148335015136226</v>
      </c>
      <c r="BJ21" s="62">
        <f t="shared" si="27"/>
        <v>0.26135216952573159</v>
      </c>
      <c r="BK21" s="92">
        <v>111277210</v>
      </c>
      <c r="BL21" s="92">
        <v>105476900</v>
      </c>
      <c r="BM21" s="92">
        <f t="shared" si="28"/>
        <v>356657.72435897437</v>
      </c>
      <c r="BN21" s="92">
        <f t="shared" si="29"/>
        <v>407246.71814671817</v>
      </c>
      <c r="BO21" s="92">
        <f t="shared" si="55"/>
        <v>25355</v>
      </c>
      <c r="BP21" s="92">
        <f t="shared" si="31"/>
        <v>3110</v>
      </c>
      <c r="BQ21" s="92">
        <f t="shared" si="31"/>
        <v>2125</v>
      </c>
      <c r="BR21" s="62">
        <f t="shared" si="32"/>
        <v>0.12265825281009662</v>
      </c>
      <c r="BS21" s="62">
        <f t="shared" si="33"/>
        <v>8.3809899428120685E-2</v>
      </c>
      <c r="BT21" s="92">
        <f t="shared" si="34"/>
        <v>971876010</v>
      </c>
      <c r="BU21" s="92">
        <f t="shared" si="34"/>
        <v>843690760</v>
      </c>
      <c r="BV21" s="92">
        <f t="shared" si="35"/>
        <v>312500.32475884247</v>
      </c>
      <c r="BW21" s="92">
        <f t="shared" si="36"/>
        <v>397030.94588235294</v>
      </c>
      <c r="BY21" s="180">
        <v>15</v>
      </c>
      <c r="BZ21" s="55" t="s">
        <v>101</v>
      </c>
      <c r="CA21" s="142">
        <v>24632</v>
      </c>
      <c r="CB21" s="142">
        <v>2944</v>
      </c>
      <c r="CC21" s="142">
        <v>2058</v>
      </c>
      <c r="CD21" s="29">
        <v>0.1195193244559922</v>
      </c>
      <c r="CE21" s="29">
        <v>8.3549853848652156E-2</v>
      </c>
      <c r="CF21" s="142">
        <v>924029430</v>
      </c>
      <c r="CG21" s="142">
        <v>803449040</v>
      </c>
      <c r="CH21" s="142">
        <v>313868.69225543475</v>
      </c>
      <c r="CI21" s="142">
        <v>390402.8377065112</v>
      </c>
      <c r="CK21" s="47" t="str">
        <f t="shared" si="37"/>
        <v>旭区</v>
      </c>
      <c r="CL21" s="105">
        <f t="shared" si="0"/>
        <v>0.12907738284478923</v>
      </c>
      <c r="CM21" s="118">
        <f t="shared" si="38"/>
        <v>0.129</v>
      </c>
      <c r="CN21" s="118">
        <f t="shared" si="53"/>
        <v>0.12642257917669247</v>
      </c>
      <c r="CO21" s="118">
        <f t="shared" si="40"/>
        <v>0.126</v>
      </c>
      <c r="CP21" s="181">
        <f t="shared" si="54"/>
        <v>0.30000000000000027</v>
      </c>
      <c r="CQ21" s="47" t="str">
        <f t="shared" si="42"/>
        <v>藤井寺市</v>
      </c>
      <c r="CR21" s="105">
        <f t="shared" si="1"/>
        <v>8.4197738529109431E-2</v>
      </c>
      <c r="CS21" s="105">
        <f t="shared" si="43"/>
        <v>8.4000000000000005E-2</v>
      </c>
      <c r="CT21" s="118">
        <f t="shared" si="44"/>
        <v>8.5524414908985838E-2</v>
      </c>
      <c r="CU21" s="118">
        <f t="shared" si="45"/>
        <v>8.5999999999999993E-2</v>
      </c>
      <c r="CV21" s="181">
        <f t="shared" si="46"/>
        <v>-0.19999999999999879</v>
      </c>
      <c r="CW21" s="48"/>
      <c r="CX21" s="105">
        <f t="shared" si="47"/>
        <v>0.11899999999999999</v>
      </c>
      <c r="CY21" s="105">
        <f t="shared" si="48"/>
        <v>0.114</v>
      </c>
      <c r="CZ21" s="182">
        <f t="shared" si="49"/>
        <v>0.49999999999999906</v>
      </c>
      <c r="DA21" s="105">
        <f t="shared" si="50"/>
        <v>7.6999999999999999E-2</v>
      </c>
      <c r="DB21" s="105">
        <f t="shared" si="51"/>
        <v>7.4999999999999997E-2</v>
      </c>
      <c r="DC21" s="182">
        <f t="shared" si="52"/>
        <v>0.20000000000000018</v>
      </c>
      <c r="DD21" s="212">
        <v>0</v>
      </c>
    </row>
    <row r="22" spans="2:108" s="18" customFormat="1" ht="13.5" customHeight="1">
      <c r="B22" s="61">
        <v>16</v>
      </c>
      <c r="C22" s="55" t="s">
        <v>63</v>
      </c>
      <c r="D22" s="92">
        <v>32</v>
      </c>
      <c r="E22" s="92">
        <v>7</v>
      </c>
      <c r="F22" s="92">
        <v>4</v>
      </c>
      <c r="G22" s="62">
        <f t="shared" si="2"/>
        <v>0.21875</v>
      </c>
      <c r="H22" s="62">
        <f t="shared" si="3"/>
        <v>0.125</v>
      </c>
      <c r="I22" s="92">
        <v>1807350</v>
      </c>
      <c r="J22" s="92">
        <v>1496340</v>
      </c>
      <c r="K22" s="92">
        <f t="shared" si="4"/>
        <v>258192.85714285713</v>
      </c>
      <c r="L22" s="92">
        <f t="shared" si="5"/>
        <v>374085</v>
      </c>
      <c r="M22" s="92">
        <v>129</v>
      </c>
      <c r="N22" s="92">
        <v>25</v>
      </c>
      <c r="O22" s="92">
        <v>14</v>
      </c>
      <c r="P22" s="62">
        <f t="shared" si="6"/>
        <v>0.19379844961240311</v>
      </c>
      <c r="Q22" s="62">
        <f t="shared" si="7"/>
        <v>0.10852713178294573</v>
      </c>
      <c r="R22" s="92">
        <v>10165470</v>
      </c>
      <c r="S22" s="92">
        <v>8256740</v>
      </c>
      <c r="T22" s="92">
        <f t="shared" si="8"/>
        <v>406618.8</v>
      </c>
      <c r="U22" s="92">
        <f t="shared" si="9"/>
        <v>589767.14285714284</v>
      </c>
      <c r="V22" s="92">
        <v>4974</v>
      </c>
      <c r="W22" s="92">
        <v>233</v>
      </c>
      <c r="X22" s="92">
        <v>118</v>
      </c>
      <c r="Y22" s="62">
        <f t="shared" si="10"/>
        <v>4.6843586650583031E-2</v>
      </c>
      <c r="Z22" s="62">
        <f t="shared" si="11"/>
        <v>2.3723361479694411E-2</v>
      </c>
      <c r="AA22" s="92">
        <v>66065430</v>
      </c>
      <c r="AB22" s="92">
        <v>50949100</v>
      </c>
      <c r="AC22" s="92">
        <f t="shared" si="12"/>
        <v>283542.61802575109</v>
      </c>
      <c r="AD22" s="92">
        <f t="shared" si="13"/>
        <v>431772.03389830509</v>
      </c>
      <c r="AE22" s="92">
        <v>4835</v>
      </c>
      <c r="AF22" s="92">
        <v>408</v>
      </c>
      <c r="AG22" s="92">
        <v>230</v>
      </c>
      <c r="AH22" s="62">
        <f t="shared" si="14"/>
        <v>8.4384694932781792E-2</v>
      </c>
      <c r="AI22" s="62">
        <f t="shared" si="15"/>
        <v>4.7569803516028956E-2</v>
      </c>
      <c r="AJ22" s="92">
        <v>109324830</v>
      </c>
      <c r="AK22" s="92">
        <v>92346070</v>
      </c>
      <c r="AL22" s="92">
        <f t="shared" si="16"/>
        <v>267953.01470588235</v>
      </c>
      <c r="AM22" s="92">
        <f t="shared" si="17"/>
        <v>401504.65217391303</v>
      </c>
      <c r="AN22" s="92">
        <v>3940</v>
      </c>
      <c r="AO22" s="92">
        <v>648</v>
      </c>
      <c r="AP22" s="92">
        <v>400</v>
      </c>
      <c r="AQ22" s="62">
        <f t="shared" si="18"/>
        <v>0.16446700507614212</v>
      </c>
      <c r="AR22" s="62">
        <f t="shared" si="19"/>
        <v>0.10152284263959391</v>
      </c>
      <c r="AS22" s="92">
        <v>186846890</v>
      </c>
      <c r="AT22" s="92">
        <v>161592570</v>
      </c>
      <c r="AU22" s="92">
        <f t="shared" si="20"/>
        <v>288343.9660493827</v>
      </c>
      <c r="AV22" s="92">
        <f t="shared" si="21"/>
        <v>403981.42499999999</v>
      </c>
      <c r="AW22" s="92">
        <v>2186</v>
      </c>
      <c r="AX22" s="92">
        <v>596</v>
      </c>
      <c r="AY22" s="92">
        <v>430</v>
      </c>
      <c r="AZ22" s="62">
        <f t="shared" si="22"/>
        <v>0.27264409881061297</v>
      </c>
      <c r="BA22" s="62">
        <f t="shared" si="23"/>
        <v>0.19670631290027446</v>
      </c>
      <c r="BB22" s="92">
        <v>202749030</v>
      </c>
      <c r="BC22" s="92">
        <v>176381820</v>
      </c>
      <c r="BD22" s="92">
        <f t="shared" si="24"/>
        <v>340182.93624161073</v>
      </c>
      <c r="BE22" s="92">
        <f t="shared" si="25"/>
        <v>410190.27906976745</v>
      </c>
      <c r="BF22" s="92">
        <v>875</v>
      </c>
      <c r="BG22" s="92">
        <v>298</v>
      </c>
      <c r="BH22" s="92">
        <v>238</v>
      </c>
      <c r="BI22" s="62">
        <f t="shared" si="26"/>
        <v>0.34057142857142858</v>
      </c>
      <c r="BJ22" s="62">
        <f t="shared" si="27"/>
        <v>0.27200000000000002</v>
      </c>
      <c r="BK22" s="92">
        <v>108574920</v>
      </c>
      <c r="BL22" s="92">
        <v>98837470</v>
      </c>
      <c r="BM22" s="92">
        <f t="shared" si="28"/>
        <v>364345.36912751675</v>
      </c>
      <c r="BN22" s="92">
        <f t="shared" si="29"/>
        <v>415283.48739495798</v>
      </c>
      <c r="BO22" s="92">
        <f t="shared" si="55"/>
        <v>16971</v>
      </c>
      <c r="BP22" s="92">
        <f t="shared" si="31"/>
        <v>2215</v>
      </c>
      <c r="BQ22" s="92">
        <f t="shared" si="31"/>
        <v>1434</v>
      </c>
      <c r="BR22" s="62">
        <f t="shared" si="32"/>
        <v>0.13051676389134406</v>
      </c>
      <c r="BS22" s="62">
        <f t="shared" si="33"/>
        <v>8.4497083259678279E-2</v>
      </c>
      <c r="BT22" s="92">
        <f t="shared" si="34"/>
        <v>685533920</v>
      </c>
      <c r="BU22" s="92">
        <f t="shared" si="34"/>
        <v>589860110</v>
      </c>
      <c r="BV22" s="92">
        <f t="shared" si="35"/>
        <v>309496.12641083519</v>
      </c>
      <c r="BW22" s="92">
        <f t="shared" si="36"/>
        <v>411338.98884239886</v>
      </c>
      <c r="BY22" s="180">
        <v>16</v>
      </c>
      <c r="BZ22" s="55" t="s">
        <v>63</v>
      </c>
      <c r="CA22" s="142">
        <v>16597</v>
      </c>
      <c r="CB22" s="142">
        <v>2097</v>
      </c>
      <c r="CC22" s="142">
        <v>1362</v>
      </c>
      <c r="CD22" s="29">
        <v>0.12634813520515756</v>
      </c>
      <c r="CE22" s="29">
        <v>8.2063023437970714E-2</v>
      </c>
      <c r="CF22" s="142">
        <v>635896100</v>
      </c>
      <c r="CG22" s="142">
        <v>548770530</v>
      </c>
      <c r="CH22" s="142">
        <v>303240.86790653312</v>
      </c>
      <c r="CI22" s="142">
        <v>402915.22026431718</v>
      </c>
      <c r="CK22" s="47" t="str">
        <f t="shared" si="37"/>
        <v>八尾市</v>
      </c>
      <c r="CL22" s="105">
        <f t="shared" si="0"/>
        <v>0.12620634994638444</v>
      </c>
      <c r="CM22" s="118">
        <f t="shared" si="38"/>
        <v>0.126</v>
      </c>
      <c r="CN22" s="118">
        <f t="shared" si="53"/>
        <v>0.12299426762286235</v>
      </c>
      <c r="CO22" s="118">
        <f t="shared" si="40"/>
        <v>0.123</v>
      </c>
      <c r="CP22" s="181">
        <f t="shared" si="54"/>
        <v>0.30000000000000027</v>
      </c>
      <c r="CQ22" s="47" t="str">
        <f t="shared" si="42"/>
        <v>城東区</v>
      </c>
      <c r="CR22" s="105">
        <f t="shared" si="1"/>
        <v>8.3809899428120685E-2</v>
      </c>
      <c r="CS22" s="105">
        <f t="shared" si="43"/>
        <v>8.4000000000000005E-2</v>
      </c>
      <c r="CT22" s="118">
        <f t="shared" si="44"/>
        <v>8.3549853848652156E-2</v>
      </c>
      <c r="CU22" s="118">
        <f t="shared" si="45"/>
        <v>8.4000000000000005E-2</v>
      </c>
      <c r="CV22" s="181">
        <f t="shared" si="46"/>
        <v>0</v>
      </c>
      <c r="CW22" s="48"/>
      <c r="CX22" s="105">
        <f t="shared" si="47"/>
        <v>0.11899999999999999</v>
      </c>
      <c r="CY22" s="105">
        <f t="shared" si="48"/>
        <v>0.114</v>
      </c>
      <c r="CZ22" s="182">
        <f t="shared" si="49"/>
        <v>0.49999999999999906</v>
      </c>
      <c r="DA22" s="105">
        <f t="shared" si="50"/>
        <v>7.6999999999999999E-2</v>
      </c>
      <c r="DB22" s="105">
        <f t="shared" si="51"/>
        <v>7.4999999999999997E-2</v>
      </c>
      <c r="DC22" s="182">
        <f t="shared" si="52"/>
        <v>0.20000000000000018</v>
      </c>
      <c r="DD22" s="212">
        <v>0</v>
      </c>
    </row>
    <row r="23" spans="2:108" s="18" customFormat="1" ht="13.5" customHeight="1">
      <c r="B23" s="61">
        <v>17</v>
      </c>
      <c r="C23" s="55" t="s">
        <v>102</v>
      </c>
      <c r="D23" s="92">
        <v>66</v>
      </c>
      <c r="E23" s="92">
        <v>10</v>
      </c>
      <c r="F23" s="92">
        <v>6</v>
      </c>
      <c r="G23" s="62">
        <f t="shared" si="2"/>
        <v>0.15151515151515152</v>
      </c>
      <c r="H23" s="62">
        <f t="shared" si="3"/>
        <v>9.0909090909090912E-2</v>
      </c>
      <c r="I23" s="92">
        <v>4766060</v>
      </c>
      <c r="J23" s="92">
        <v>4043050</v>
      </c>
      <c r="K23" s="92">
        <f t="shared" si="4"/>
        <v>476606</v>
      </c>
      <c r="L23" s="92">
        <f t="shared" si="5"/>
        <v>673841.66666666663</v>
      </c>
      <c r="M23" s="92">
        <v>214</v>
      </c>
      <c r="N23" s="92">
        <v>38</v>
      </c>
      <c r="O23" s="92">
        <v>22</v>
      </c>
      <c r="P23" s="62">
        <f t="shared" si="6"/>
        <v>0.17757009345794392</v>
      </c>
      <c r="Q23" s="62">
        <f t="shared" si="7"/>
        <v>0.10280373831775701</v>
      </c>
      <c r="R23" s="92">
        <v>10703620</v>
      </c>
      <c r="S23" s="92">
        <v>8840350</v>
      </c>
      <c r="T23" s="92">
        <f t="shared" si="8"/>
        <v>281674.21052631579</v>
      </c>
      <c r="U23" s="92">
        <f t="shared" si="9"/>
        <v>401834.09090909088</v>
      </c>
      <c r="V23" s="92">
        <v>7210</v>
      </c>
      <c r="W23" s="92">
        <v>324</v>
      </c>
      <c r="X23" s="92">
        <v>164</v>
      </c>
      <c r="Y23" s="62">
        <f t="shared" si="10"/>
        <v>4.49375866851595E-2</v>
      </c>
      <c r="Z23" s="62">
        <f t="shared" si="11"/>
        <v>2.2746185852981968E-2</v>
      </c>
      <c r="AA23" s="92">
        <v>94394150</v>
      </c>
      <c r="AB23" s="92">
        <v>76105870</v>
      </c>
      <c r="AC23" s="92">
        <f t="shared" si="12"/>
        <v>291339.96913580247</v>
      </c>
      <c r="AD23" s="92">
        <f t="shared" si="13"/>
        <v>464060.18292682926</v>
      </c>
      <c r="AE23" s="92">
        <v>7014</v>
      </c>
      <c r="AF23" s="92">
        <v>658</v>
      </c>
      <c r="AG23" s="92">
        <v>371</v>
      </c>
      <c r="AH23" s="62">
        <f t="shared" si="14"/>
        <v>9.3812375249500993E-2</v>
      </c>
      <c r="AI23" s="62">
        <f t="shared" si="15"/>
        <v>5.289421157684631E-2</v>
      </c>
      <c r="AJ23" s="92">
        <v>210568220</v>
      </c>
      <c r="AK23" s="92">
        <v>159828080</v>
      </c>
      <c r="AL23" s="92">
        <f t="shared" si="16"/>
        <v>320012.49240121583</v>
      </c>
      <c r="AM23" s="92">
        <f t="shared" si="17"/>
        <v>430803.45013477089</v>
      </c>
      <c r="AN23" s="92">
        <v>5477</v>
      </c>
      <c r="AO23" s="92">
        <v>959</v>
      </c>
      <c r="AP23" s="92">
        <v>629</v>
      </c>
      <c r="AQ23" s="62">
        <f t="shared" si="18"/>
        <v>0.17509585539528938</v>
      </c>
      <c r="AR23" s="62">
        <f t="shared" si="19"/>
        <v>0.11484389264195728</v>
      </c>
      <c r="AS23" s="92">
        <v>283456130</v>
      </c>
      <c r="AT23" s="92">
        <v>236408570</v>
      </c>
      <c r="AU23" s="92">
        <f t="shared" si="20"/>
        <v>295574.69238790404</v>
      </c>
      <c r="AV23" s="92">
        <f t="shared" si="21"/>
        <v>375848.28298887121</v>
      </c>
      <c r="AW23" s="92">
        <v>2837</v>
      </c>
      <c r="AX23" s="92">
        <v>833</v>
      </c>
      <c r="AY23" s="92">
        <v>602</v>
      </c>
      <c r="AZ23" s="62">
        <f t="shared" si="22"/>
        <v>0.29362002114910118</v>
      </c>
      <c r="BA23" s="62">
        <f t="shared" si="23"/>
        <v>0.21219598167077899</v>
      </c>
      <c r="BB23" s="92">
        <v>265224070</v>
      </c>
      <c r="BC23" s="92">
        <v>234805550</v>
      </c>
      <c r="BD23" s="92">
        <f t="shared" si="24"/>
        <v>318396.24249699881</v>
      </c>
      <c r="BE23" s="92">
        <f t="shared" si="25"/>
        <v>390042.4418604651</v>
      </c>
      <c r="BF23" s="92">
        <v>1152</v>
      </c>
      <c r="BG23" s="92">
        <v>359</v>
      </c>
      <c r="BH23" s="92">
        <v>279</v>
      </c>
      <c r="BI23" s="62">
        <f t="shared" si="26"/>
        <v>0.31163194444444442</v>
      </c>
      <c r="BJ23" s="62">
        <f t="shared" si="27"/>
        <v>0.2421875</v>
      </c>
      <c r="BK23" s="92">
        <v>132132730</v>
      </c>
      <c r="BL23" s="92">
        <v>122635880</v>
      </c>
      <c r="BM23" s="92">
        <f t="shared" si="28"/>
        <v>368057.74373259052</v>
      </c>
      <c r="BN23" s="92">
        <f t="shared" si="29"/>
        <v>439555.12544802867</v>
      </c>
      <c r="BO23" s="92">
        <f t="shared" si="55"/>
        <v>23970</v>
      </c>
      <c r="BP23" s="92">
        <f t="shared" si="55"/>
        <v>3181</v>
      </c>
      <c r="BQ23" s="92">
        <f t="shared" si="55"/>
        <v>2073</v>
      </c>
      <c r="BR23" s="62">
        <f t="shared" si="32"/>
        <v>0.1327075511055486</v>
      </c>
      <c r="BS23" s="62">
        <f t="shared" si="33"/>
        <v>8.648310387984981E-2</v>
      </c>
      <c r="BT23" s="92">
        <f t="shared" ref="BT23:BU80" si="56">SUM(I23,R23,AA23,AJ23,AS23,BB23,BK23)</f>
        <v>1001244980</v>
      </c>
      <c r="BU23" s="92">
        <f t="shared" si="56"/>
        <v>842667350</v>
      </c>
      <c r="BV23" s="92">
        <f t="shared" si="35"/>
        <v>314757.93146809179</v>
      </c>
      <c r="BW23" s="92">
        <f t="shared" si="36"/>
        <v>406496.55089242646</v>
      </c>
      <c r="BY23" s="180">
        <v>17</v>
      </c>
      <c r="BZ23" s="55" t="s">
        <v>102</v>
      </c>
      <c r="CA23" s="142">
        <v>23535</v>
      </c>
      <c r="CB23" s="142">
        <v>2941</v>
      </c>
      <c r="CC23" s="142">
        <v>1943</v>
      </c>
      <c r="CD23" s="29">
        <v>0.12496282132993414</v>
      </c>
      <c r="CE23" s="29">
        <v>8.2557892500531124E-2</v>
      </c>
      <c r="CF23" s="142">
        <v>932068480</v>
      </c>
      <c r="CG23" s="142">
        <v>784698840</v>
      </c>
      <c r="CH23" s="142">
        <v>316922.29853791225</v>
      </c>
      <c r="CI23" s="142">
        <v>403859.41327843542</v>
      </c>
      <c r="CK23" s="47" t="str">
        <f t="shared" si="37"/>
        <v>大阪市</v>
      </c>
      <c r="CL23" s="105">
        <f t="shared" si="0"/>
        <v>0.12387170488859871</v>
      </c>
      <c r="CM23" s="118">
        <f t="shared" si="38"/>
        <v>0.124</v>
      </c>
      <c r="CN23" s="118">
        <f t="shared" si="53"/>
        <v>0.11915905393567763</v>
      </c>
      <c r="CO23" s="118">
        <f t="shared" si="40"/>
        <v>0.11899999999999999</v>
      </c>
      <c r="CP23" s="181">
        <f t="shared" si="54"/>
        <v>0.50000000000000044</v>
      </c>
      <c r="CQ23" s="47" t="str">
        <f t="shared" si="42"/>
        <v>高石市</v>
      </c>
      <c r="CR23" s="105">
        <f t="shared" si="1"/>
        <v>8.1057461219139176E-2</v>
      </c>
      <c r="CS23" s="105">
        <f t="shared" si="43"/>
        <v>8.1000000000000003E-2</v>
      </c>
      <c r="CT23" s="118">
        <f t="shared" si="44"/>
        <v>7.9006518318723309E-2</v>
      </c>
      <c r="CU23" s="118">
        <f t="shared" si="45"/>
        <v>7.9000000000000001E-2</v>
      </c>
      <c r="CV23" s="181">
        <f t="shared" si="46"/>
        <v>0.20000000000000018</v>
      </c>
      <c r="CW23" s="48"/>
      <c r="CX23" s="105">
        <f t="shared" si="47"/>
        <v>0.11899999999999999</v>
      </c>
      <c r="CY23" s="105">
        <f t="shared" si="48"/>
        <v>0.114</v>
      </c>
      <c r="CZ23" s="182">
        <f t="shared" si="49"/>
        <v>0.49999999999999906</v>
      </c>
      <c r="DA23" s="105">
        <f t="shared" si="50"/>
        <v>7.6999999999999999E-2</v>
      </c>
      <c r="DB23" s="105">
        <f t="shared" si="51"/>
        <v>7.4999999999999997E-2</v>
      </c>
      <c r="DC23" s="182">
        <f t="shared" si="52"/>
        <v>0.20000000000000018</v>
      </c>
      <c r="DD23" s="212">
        <v>0</v>
      </c>
    </row>
    <row r="24" spans="2:108" s="18" customFormat="1" ht="13.5" customHeight="1">
      <c r="B24" s="61">
        <v>18</v>
      </c>
      <c r="C24" s="55" t="s">
        <v>64</v>
      </c>
      <c r="D24" s="92">
        <v>38</v>
      </c>
      <c r="E24" s="92">
        <v>10</v>
      </c>
      <c r="F24" s="92">
        <v>6</v>
      </c>
      <c r="G24" s="62">
        <f t="shared" si="2"/>
        <v>0.26315789473684209</v>
      </c>
      <c r="H24" s="62">
        <f t="shared" si="3"/>
        <v>0.15789473684210525</v>
      </c>
      <c r="I24" s="92">
        <v>4182590</v>
      </c>
      <c r="J24" s="92">
        <v>3871930</v>
      </c>
      <c r="K24" s="92">
        <f t="shared" si="4"/>
        <v>418259</v>
      </c>
      <c r="L24" s="92">
        <f t="shared" si="5"/>
        <v>645321.66666666663</v>
      </c>
      <c r="M24" s="92">
        <v>146</v>
      </c>
      <c r="N24" s="92">
        <v>26</v>
      </c>
      <c r="O24" s="92">
        <v>19</v>
      </c>
      <c r="P24" s="62">
        <f t="shared" si="6"/>
        <v>0.17808219178082191</v>
      </c>
      <c r="Q24" s="62">
        <f t="shared" si="7"/>
        <v>0.13013698630136986</v>
      </c>
      <c r="R24" s="92">
        <v>14046320</v>
      </c>
      <c r="S24" s="92">
        <v>12966400</v>
      </c>
      <c r="T24" s="92">
        <f t="shared" si="8"/>
        <v>540243.07692307688</v>
      </c>
      <c r="U24" s="92">
        <f t="shared" si="9"/>
        <v>682442.10526315786</v>
      </c>
      <c r="V24" s="92">
        <v>6534</v>
      </c>
      <c r="W24" s="92">
        <v>346</v>
      </c>
      <c r="X24" s="92">
        <v>197</v>
      </c>
      <c r="Y24" s="62">
        <f t="shared" si="10"/>
        <v>5.2953780226507499E-2</v>
      </c>
      <c r="Z24" s="62">
        <f t="shared" si="11"/>
        <v>3.0149984695439242E-2</v>
      </c>
      <c r="AA24" s="92">
        <v>113007240</v>
      </c>
      <c r="AB24" s="92">
        <v>84460360</v>
      </c>
      <c r="AC24" s="92">
        <f t="shared" si="12"/>
        <v>326610.52023121389</v>
      </c>
      <c r="AD24" s="92">
        <f t="shared" si="13"/>
        <v>428732.7918781726</v>
      </c>
      <c r="AE24" s="92">
        <v>6337</v>
      </c>
      <c r="AF24" s="92">
        <v>544</v>
      </c>
      <c r="AG24" s="92">
        <v>329</v>
      </c>
      <c r="AH24" s="62">
        <f t="shared" si="14"/>
        <v>8.5845037083793596E-2</v>
      </c>
      <c r="AI24" s="62">
        <f t="shared" si="15"/>
        <v>5.1917311030456055E-2</v>
      </c>
      <c r="AJ24" s="92">
        <v>176816540</v>
      </c>
      <c r="AK24" s="92">
        <v>144493460</v>
      </c>
      <c r="AL24" s="92">
        <f t="shared" si="16"/>
        <v>325030.4044117647</v>
      </c>
      <c r="AM24" s="92">
        <f t="shared" si="17"/>
        <v>439189.84802431613</v>
      </c>
      <c r="AN24" s="92">
        <v>4894</v>
      </c>
      <c r="AO24" s="92">
        <v>894</v>
      </c>
      <c r="AP24" s="92">
        <v>613</v>
      </c>
      <c r="AQ24" s="62">
        <f t="shared" si="18"/>
        <v>0.18267266040049041</v>
      </c>
      <c r="AR24" s="62">
        <f t="shared" si="19"/>
        <v>0.12525541479362484</v>
      </c>
      <c r="AS24" s="92">
        <v>299242060</v>
      </c>
      <c r="AT24" s="92">
        <v>249985480</v>
      </c>
      <c r="AU24" s="92">
        <f t="shared" si="20"/>
        <v>334722.66219239373</v>
      </c>
      <c r="AV24" s="92">
        <f t="shared" si="21"/>
        <v>407806.65579119086</v>
      </c>
      <c r="AW24" s="92">
        <v>2661</v>
      </c>
      <c r="AX24" s="92">
        <v>763</v>
      </c>
      <c r="AY24" s="92">
        <v>579</v>
      </c>
      <c r="AZ24" s="62">
        <f t="shared" si="22"/>
        <v>0.28673431040962044</v>
      </c>
      <c r="BA24" s="62">
        <f t="shared" si="23"/>
        <v>0.21758737316798196</v>
      </c>
      <c r="BB24" s="92">
        <v>250325710</v>
      </c>
      <c r="BC24" s="92">
        <v>223965650</v>
      </c>
      <c r="BD24" s="92">
        <f t="shared" si="24"/>
        <v>328080.87811271299</v>
      </c>
      <c r="BE24" s="92">
        <f t="shared" si="25"/>
        <v>386814.59412780654</v>
      </c>
      <c r="BF24" s="92">
        <v>1051</v>
      </c>
      <c r="BG24" s="92">
        <v>372</v>
      </c>
      <c r="BH24" s="92">
        <v>294</v>
      </c>
      <c r="BI24" s="62">
        <f t="shared" si="26"/>
        <v>0.35394862036156044</v>
      </c>
      <c r="BJ24" s="62">
        <f t="shared" si="27"/>
        <v>0.27973358705994289</v>
      </c>
      <c r="BK24" s="92">
        <v>143084870</v>
      </c>
      <c r="BL24" s="92">
        <v>127235920</v>
      </c>
      <c r="BM24" s="92">
        <f t="shared" si="28"/>
        <v>384636.74731182796</v>
      </c>
      <c r="BN24" s="92">
        <f t="shared" si="29"/>
        <v>432775.23809523811</v>
      </c>
      <c r="BO24" s="92">
        <f t="shared" si="55"/>
        <v>21661</v>
      </c>
      <c r="BP24" s="92">
        <f t="shared" si="55"/>
        <v>2955</v>
      </c>
      <c r="BQ24" s="92">
        <f t="shared" si="55"/>
        <v>2037</v>
      </c>
      <c r="BR24" s="62">
        <f t="shared" si="32"/>
        <v>0.13642029453857163</v>
      </c>
      <c r="BS24" s="62">
        <f t="shared" si="33"/>
        <v>9.4039979686995054E-2</v>
      </c>
      <c r="BT24" s="92">
        <f t="shared" si="56"/>
        <v>1000705330</v>
      </c>
      <c r="BU24" s="92">
        <f t="shared" si="56"/>
        <v>846979200</v>
      </c>
      <c r="BV24" s="92">
        <f t="shared" si="35"/>
        <v>338648.16582064296</v>
      </c>
      <c r="BW24" s="92">
        <f t="shared" si="36"/>
        <v>415797.34904270986</v>
      </c>
      <c r="BY24" s="180">
        <v>18</v>
      </c>
      <c r="BZ24" s="55" t="s">
        <v>64</v>
      </c>
      <c r="CA24" s="142">
        <v>21156</v>
      </c>
      <c r="CB24" s="142">
        <v>2783</v>
      </c>
      <c r="CC24" s="142">
        <v>1918</v>
      </c>
      <c r="CD24" s="29">
        <v>0.13154660616373606</v>
      </c>
      <c r="CE24" s="29">
        <v>9.0659860086972965E-2</v>
      </c>
      <c r="CF24" s="142">
        <v>915155960</v>
      </c>
      <c r="CG24" s="142">
        <v>763869210</v>
      </c>
      <c r="CH24" s="142">
        <v>328837.93029105285</v>
      </c>
      <c r="CI24" s="142">
        <v>398263.40458811261</v>
      </c>
      <c r="CK24" s="47" t="str">
        <f t="shared" si="37"/>
        <v>城東区</v>
      </c>
      <c r="CL24" s="105">
        <f t="shared" si="0"/>
        <v>0.12265825281009662</v>
      </c>
      <c r="CM24" s="118">
        <f t="shared" si="38"/>
        <v>0.123</v>
      </c>
      <c r="CN24" s="118">
        <f t="shared" si="53"/>
        <v>0.1195193244559922</v>
      </c>
      <c r="CO24" s="118">
        <f t="shared" si="40"/>
        <v>0.12</v>
      </c>
      <c r="CP24" s="181">
        <f t="shared" si="54"/>
        <v>0.30000000000000027</v>
      </c>
      <c r="CQ24" s="47" t="str">
        <f t="shared" si="42"/>
        <v>生野区</v>
      </c>
      <c r="CR24" s="105">
        <f t="shared" si="1"/>
        <v>8.0319353597537516E-2</v>
      </c>
      <c r="CS24" s="105">
        <f t="shared" si="43"/>
        <v>0.08</v>
      </c>
      <c r="CT24" s="118">
        <f t="shared" si="44"/>
        <v>7.6101337776253247E-2</v>
      </c>
      <c r="CU24" s="118">
        <f t="shared" si="45"/>
        <v>7.5999999999999998E-2</v>
      </c>
      <c r="CV24" s="181">
        <f t="shared" si="46"/>
        <v>0.40000000000000036</v>
      </c>
      <c r="CW24" s="48"/>
      <c r="CX24" s="105">
        <f t="shared" si="47"/>
        <v>0.11899999999999999</v>
      </c>
      <c r="CY24" s="105">
        <f t="shared" si="48"/>
        <v>0.114</v>
      </c>
      <c r="CZ24" s="182">
        <f t="shared" si="49"/>
        <v>0.49999999999999906</v>
      </c>
      <c r="DA24" s="105">
        <f t="shared" si="50"/>
        <v>7.6999999999999999E-2</v>
      </c>
      <c r="DB24" s="105">
        <f t="shared" si="51"/>
        <v>7.4999999999999997E-2</v>
      </c>
      <c r="DC24" s="182">
        <f t="shared" si="52"/>
        <v>0.20000000000000018</v>
      </c>
      <c r="DD24" s="212">
        <v>0</v>
      </c>
    </row>
    <row r="25" spans="2:108" s="18" customFormat="1" ht="13.5" customHeight="1">
      <c r="B25" s="61">
        <v>19</v>
      </c>
      <c r="C25" s="55" t="s">
        <v>103</v>
      </c>
      <c r="D25" s="92">
        <v>51</v>
      </c>
      <c r="E25" s="92">
        <v>7</v>
      </c>
      <c r="F25" s="92">
        <v>4</v>
      </c>
      <c r="G25" s="62">
        <f t="shared" si="2"/>
        <v>0.13725490196078433</v>
      </c>
      <c r="H25" s="62">
        <f t="shared" si="3"/>
        <v>7.8431372549019607E-2</v>
      </c>
      <c r="I25" s="92">
        <v>2031610</v>
      </c>
      <c r="J25" s="92">
        <v>1680040</v>
      </c>
      <c r="K25" s="92">
        <f t="shared" si="4"/>
        <v>290230</v>
      </c>
      <c r="L25" s="92">
        <f t="shared" si="5"/>
        <v>420010</v>
      </c>
      <c r="M25" s="92">
        <v>197</v>
      </c>
      <c r="N25" s="92">
        <v>33</v>
      </c>
      <c r="O25" s="92">
        <v>22</v>
      </c>
      <c r="P25" s="62">
        <f t="shared" si="6"/>
        <v>0.16751269035532995</v>
      </c>
      <c r="Q25" s="62">
        <f t="shared" si="7"/>
        <v>0.1116751269035533</v>
      </c>
      <c r="R25" s="92">
        <v>14726610</v>
      </c>
      <c r="S25" s="92">
        <v>13605000</v>
      </c>
      <c r="T25" s="92">
        <f t="shared" si="8"/>
        <v>446260.90909090912</v>
      </c>
      <c r="U25" s="92">
        <f t="shared" si="9"/>
        <v>618409.09090909094</v>
      </c>
      <c r="V25" s="92">
        <v>4909</v>
      </c>
      <c r="W25" s="92">
        <v>230</v>
      </c>
      <c r="X25" s="92">
        <v>112</v>
      </c>
      <c r="Y25" s="62">
        <f t="shared" si="10"/>
        <v>4.6852719494805461E-2</v>
      </c>
      <c r="Z25" s="62">
        <f t="shared" si="11"/>
        <v>2.2815237319209616E-2</v>
      </c>
      <c r="AA25" s="92">
        <v>67314280</v>
      </c>
      <c r="AB25" s="92">
        <v>52753330</v>
      </c>
      <c r="AC25" s="92">
        <f t="shared" si="12"/>
        <v>292670.78260869568</v>
      </c>
      <c r="AD25" s="92">
        <f t="shared" si="13"/>
        <v>471011.875</v>
      </c>
      <c r="AE25" s="92">
        <v>4424</v>
      </c>
      <c r="AF25" s="92">
        <v>377</v>
      </c>
      <c r="AG25" s="92">
        <v>205</v>
      </c>
      <c r="AH25" s="62">
        <f t="shared" si="14"/>
        <v>8.5216998191681742E-2</v>
      </c>
      <c r="AI25" s="62">
        <f t="shared" si="15"/>
        <v>4.6338155515370703E-2</v>
      </c>
      <c r="AJ25" s="92">
        <v>97781840</v>
      </c>
      <c r="AK25" s="92">
        <v>74612000</v>
      </c>
      <c r="AL25" s="92">
        <f t="shared" si="16"/>
        <v>259368.27586206896</v>
      </c>
      <c r="AM25" s="92">
        <f t="shared" si="17"/>
        <v>363960.97560975607</v>
      </c>
      <c r="AN25" s="92">
        <v>3223</v>
      </c>
      <c r="AO25" s="92">
        <v>465</v>
      </c>
      <c r="AP25" s="92">
        <v>271</v>
      </c>
      <c r="AQ25" s="62">
        <f t="shared" si="18"/>
        <v>0.14427551970214086</v>
      </c>
      <c r="AR25" s="62">
        <f t="shared" si="19"/>
        <v>8.4083152342538006E-2</v>
      </c>
      <c r="AS25" s="92">
        <v>126249110</v>
      </c>
      <c r="AT25" s="92">
        <v>104555980</v>
      </c>
      <c r="AU25" s="92">
        <f t="shared" si="20"/>
        <v>271503.46236559137</v>
      </c>
      <c r="AV25" s="92">
        <f t="shared" si="21"/>
        <v>385815.42435424356</v>
      </c>
      <c r="AW25" s="92">
        <v>1652</v>
      </c>
      <c r="AX25" s="92">
        <v>385</v>
      </c>
      <c r="AY25" s="92">
        <v>263</v>
      </c>
      <c r="AZ25" s="62">
        <f t="shared" si="22"/>
        <v>0.23305084745762711</v>
      </c>
      <c r="BA25" s="62">
        <f t="shared" si="23"/>
        <v>0.15920096852300242</v>
      </c>
      <c r="BB25" s="92">
        <v>128345740</v>
      </c>
      <c r="BC25" s="92">
        <v>111771570</v>
      </c>
      <c r="BD25" s="92">
        <f t="shared" si="24"/>
        <v>333365.55844155845</v>
      </c>
      <c r="BE25" s="92">
        <f t="shared" si="25"/>
        <v>424986.95817490492</v>
      </c>
      <c r="BF25" s="92">
        <v>642</v>
      </c>
      <c r="BG25" s="92">
        <v>179</v>
      </c>
      <c r="BH25" s="92">
        <v>134</v>
      </c>
      <c r="BI25" s="62">
        <f t="shared" si="26"/>
        <v>0.27881619937694702</v>
      </c>
      <c r="BJ25" s="62">
        <f t="shared" si="27"/>
        <v>0.2087227414330218</v>
      </c>
      <c r="BK25" s="92">
        <v>53559280</v>
      </c>
      <c r="BL25" s="92">
        <v>46490180</v>
      </c>
      <c r="BM25" s="92">
        <f t="shared" si="28"/>
        <v>299213.85474860336</v>
      </c>
      <c r="BN25" s="92">
        <f t="shared" si="29"/>
        <v>346941.64179104479</v>
      </c>
      <c r="BO25" s="92">
        <f t="shared" si="55"/>
        <v>15098</v>
      </c>
      <c r="BP25" s="92">
        <f t="shared" si="55"/>
        <v>1676</v>
      </c>
      <c r="BQ25" s="92">
        <f t="shared" si="55"/>
        <v>1011</v>
      </c>
      <c r="BR25" s="62">
        <f t="shared" si="32"/>
        <v>0.11100808054046894</v>
      </c>
      <c r="BS25" s="62">
        <f t="shared" si="33"/>
        <v>6.6962511590939203E-2</v>
      </c>
      <c r="BT25" s="92">
        <f t="shared" si="56"/>
        <v>490008470</v>
      </c>
      <c r="BU25" s="92">
        <f t="shared" si="56"/>
        <v>405468100</v>
      </c>
      <c r="BV25" s="92">
        <f t="shared" si="35"/>
        <v>292367.82219570404</v>
      </c>
      <c r="BW25" s="92">
        <f t="shared" si="36"/>
        <v>401056.47873392678</v>
      </c>
      <c r="BY25" s="180">
        <v>19</v>
      </c>
      <c r="BZ25" s="55" t="s">
        <v>103</v>
      </c>
      <c r="CA25" s="142">
        <v>14723</v>
      </c>
      <c r="CB25" s="142">
        <v>1559</v>
      </c>
      <c r="CC25" s="142">
        <v>956</v>
      </c>
      <c r="CD25" s="29">
        <v>0.10588874550023772</v>
      </c>
      <c r="CE25" s="29">
        <v>6.4932418664674321E-2</v>
      </c>
      <c r="CF25" s="142">
        <v>468955360</v>
      </c>
      <c r="CG25" s="142">
        <v>395339500</v>
      </c>
      <c r="CH25" s="142">
        <v>300805.23412443872</v>
      </c>
      <c r="CI25" s="142">
        <v>413535.04184100416</v>
      </c>
      <c r="CK25" s="47" t="str">
        <f t="shared" si="37"/>
        <v>守口市</v>
      </c>
      <c r="CL25" s="105">
        <f t="shared" si="0"/>
        <v>0.1220771709493514</v>
      </c>
      <c r="CM25" s="118">
        <f t="shared" si="38"/>
        <v>0.122</v>
      </c>
      <c r="CN25" s="118">
        <f t="shared" si="53"/>
        <v>0.11454963391792951</v>
      </c>
      <c r="CO25" s="118">
        <f t="shared" si="40"/>
        <v>0.115</v>
      </c>
      <c r="CP25" s="181">
        <f t="shared" si="54"/>
        <v>0.69999999999999929</v>
      </c>
      <c r="CQ25" s="47" t="str">
        <f t="shared" si="42"/>
        <v>守口市</v>
      </c>
      <c r="CR25" s="105">
        <f t="shared" si="1"/>
        <v>7.9938858134346855E-2</v>
      </c>
      <c r="CS25" s="105">
        <f t="shared" si="43"/>
        <v>0.08</v>
      </c>
      <c r="CT25" s="118">
        <f t="shared" si="44"/>
        <v>7.6536693342414433E-2</v>
      </c>
      <c r="CU25" s="118">
        <f t="shared" si="45"/>
        <v>7.6999999999999999E-2</v>
      </c>
      <c r="CV25" s="181">
        <f t="shared" si="46"/>
        <v>0.30000000000000027</v>
      </c>
      <c r="CW25" s="48"/>
      <c r="CX25" s="105">
        <f t="shared" si="47"/>
        <v>0.11899999999999999</v>
      </c>
      <c r="CY25" s="105">
        <f t="shared" si="48"/>
        <v>0.114</v>
      </c>
      <c r="CZ25" s="182">
        <f t="shared" si="49"/>
        <v>0.49999999999999906</v>
      </c>
      <c r="DA25" s="105">
        <f t="shared" si="50"/>
        <v>7.6999999999999999E-2</v>
      </c>
      <c r="DB25" s="105">
        <f t="shared" si="51"/>
        <v>7.4999999999999997E-2</v>
      </c>
      <c r="DC25" s="182">
        <f t="shared" si="52"/>
        <v>0.20000000000000018</v>
      </c>
      <c r="DD25" s="212">
        <v>0</v>
      </c>
    </row>
    <row r="26" spans="2:108" s="18" customFormat="1" ht="13.5" customHeight="1">
      <c r="B26" s="61">
        <v>20</v>
      </c>
      <c r="C26" s="55" t="s">
        <v>104</v>
      </c>
      <c r="D26" s="92">
        <v>45</v>
      </c>
      <c r="E26" s="92">
        <v>8</v>
      </c>
      <c r="F26" s="92">
        <v>4</v>
      </c>
      <c r="G26" s="62">
        <f t="shared" si="2"/>
        <v>0.17777777777777778</v>
      </c>
      <c r="H26" s="62">
        <f t="shared" si="3"/>
        <v>8.8888888888888892E-2</v>
      </c>
      <c r="I26" s="92">
        <v>2351000</v>
      </c>
      <c r="J26" s="92">
        <v>2078060</v>
      </c>
      <c r="K26" s="92">
        <f t="shared" si="4"/>
        <v>293875</v>
      </c>
      <c r="L26" s="92">
        <f t="shared" si="5"/>
        <v>519515</v>
      </c>
      <c r="M26" s="92">
        <v>174</v>
      </c>
      <c r="N26" s="92">
        <v>29</v>
      </c>
      <c r="O26" s="92">
        <v>13</v>
      </c>
      <c r="P26" s="62">
        <f t="shared" si="6"/>
        <v>0.16666666666666666</v>
      </c>
      <c r="Q26" s="62">
        <f t="shared" si="7"/>
        <v>7.4712643678160925E-2</v>
      </c>
      <c r="R26" s="92">
        <v>8347650</v>
      </c>
      <c r="S26" s="92">
        <v>6258580</v>
      </c>
      <c r="T26" s="92">
        <f t="shared" si="8"/>
        <v>287850</v>
      </c>
      <c r="U26" s="92">
        <f t="shared" si="9"/>
        <v>481429.23076923075</v>
      </c>
      <c r="V26" s="92">
        <v>7541</v>
      </c>
      <c r="W26" s="92">
        <v>309</v>
      </c>
      <c r="X26" s="92">
        <v>150</v>
      </c>
      <c r="Y26" s="62">
        <f t="shared" si="10"/>
        <v>4.0975997878265481E-2</v>
      </c>
      <c r="Z26" s="62">
        <f t="shared" si="11"/>
        <v>1.9891261105954117E-2</v>
      </c>
      <c r="AA26" s="92">
        <v>72291520</v>
      </c>
      <c r="AB26" s="92">
        <v>57550190</v>
      </c>
      <c r="AC26" s="92">
        <f t="shared" si="12"/>
        <v>233953.13915857606</v>
      </c>
      <c r="AD26" s="92">
        <f t="shared" si="13"/>
        <v>383667.93333333335</v>
      </c>
      <c r="AE26" s="92">
        <v>6731</v>
      </c>
      <c r="AF26" s="92">
        <v>530</v>
      </c>
      <c r="AG26" s="92">
        <v>275</v>
      </c>
      <c r="AH26" s="62">
        <f t="shared" si="14"/>
        <v>7.874015748031496E-2</v>
      </c>
      <c r="AI26" s="62">
        <f t="shared" si="15"/>
        <v>4.085574208884267E-2</v>
      </c>
      <c r="AJ26" s="92">
        <v>158335580</v>
      </c>
      <c r="AK26" s="92">
        <v>119265530</v>
      </c>
      <c r="AL26" s="92">
        <f t="shared" si="16"/>
        <v>298746.37735849054</v>
      </c>
      <c r="AM26" s="92">
        <f t="shared" si="17"/>
        <v>433692.83636363636</v>
      </c>
      <c r="AN26" s="92">
        <v>4822</v>
      </c>
      <c r="AO26" s="92">
        <v>771</v>
      </c>
      <c r="AP26" s="92">
        <v>479</v>
      </c>
      <c r="AQ26" s="62">
        <f t="shared" si="18"/>
        <v>0.15989216092907507</v>
      </c>
      <c r="AR26" s="62">
        <f t="shared" si="19"/>
        <v>9.9336374948154296E-2</v>
      </c>
      <c r="AS26" s="92">
        <v>230328380</v>
      </c>
      <c r="AT26" s="92">
        <v>197171200</v>
      </c>
      <c r="AU26" s="92">
        <f t="shared" si="20"/>
        <v>298739.7924773022</v>
      </c>
      <c r="AV26" s="92">
        <f t="shared" si="21"/>
        <v>411630.89770354907</v>
      </c>
      <c r="AW26" s="92">
        <v>2392</v>
      </c>
      <c r="AX26" s="92">
        <v>608</v>
      </c>
      <c r="AY26" s="92">
        <v>433</v>
      </c>
      <c r="AZ26" s="62">
        <f t="shared" si="22"/>
        <v>0.25418060200668896</v>
      </c>
      <c r="BA26" s="62">
        <f t="shared" si="23"/>
        <v>0.1810200668896321</v>
      </c>
      <c r="BB26" s="92">
        <v>184318220</v>
      </c>
      <c r="BC26" s="92">
        <v>161809330</v>
      </c>
      <c r="BD26" s="92">
        <f t="shared" si="24"/>
        <v>303154.96710526315</v>
      </c>
      <c r="BE26" s="92">
        <f t="shared" si="25"/>
        <v>373693.60277136258</v>
      </c>
      <c r="BF26" s="92">
        <v>944</v>
      </c>
      <c r="BG26" s="92">
        <v>322</v>
      </c>
      <c r="BH26" s="92">
        <v>258</v>
      </c>
      <c r="BI26" s="62">
        <f t="shared" si="26"/>
        <v>0.34110169491525422</v>
      </c>
      <c r="BJ26" s="62">
        <f t="shared" si="27"/>
        <v>0.27330508474576271</v>
      </c>
      <c r="BK26" s="92">
        <v>117910080</v>
      </c>
      <c r="BL26" s="92">
        <v>106741440</v>
      </c>
      <c r="BM26" s="92">
        <f t="shared" si="28"/>
        <v>366180.37267080747</v>
      </c>
      <c r="BN26" s="92">
        <f t="shared" si="29"/>
        <v>413726.51162790699</v>
      </c>
      <c r="BO26" s="92">
        <f t="shared" si="55"/>
        <v>22649</v>
      </c>
      <c r="BP26" s="92">
        <f t="shared" si="55"/>
        <v>2577</v>
      </c>
      <c r="BQ26" s="92">
        <f t="shared" si="55"/>
        <v>1612</v>
      </c>
      <c r="BR26" s="62">
        <f t="shared" si="32"/>
        <v>0.11377985783036779</v>
      </c>
      <c r="BS26" s="62">
        <f t="shared" si="33"/>
        <v>7.1173120226058539E-2</v>
      </c>
      <c r="BT26" s="92">
        <f t="shared" si="56"/>
        <v>773882430</v>
      </c>
      <c r="BU26" s="92">
        <f t="shared" si="56"/>
        <v>650874330</v>
      </c>
      <c r="BV26" s="92">
        <f t="shared" si="35"/>
        <v>300303.62048894062</v>
      </c>
      <c r="BW26" s="92">
        <f t="shared" si="36"/>
        <v>403768.19478908187</v>
      </c>
      <c r="BY26" s="180">
        <v>20</v>
      </c>
      <c r="BZ26" s="55" t="s">
        <v>104</v>
      </c>
      <c r="CA26" s="142">
        <v>21972</v>
      </c>
      <c r="CB26" s="142">
        <v>2351</v>
      </c>
      <c r="CC26" s="142">
        <v>1511</v>
      </c>
      <c r="CD26" s="29">
        <v>0.10699981795011833</v>
      </c>
      <c r="CE26" s="29">
        <v>6.8769342799927177E-2</v>
      </c>
      <c r="CF26" s="142">
        <v>691253720</v>
      </c>
      <c r="CG26" s="142">
        <v>578540050</v>
      </c>
      <c r="CH26" s="142">
        <v>294025.40195661422</v>
      </c>
      <c r="CI26" s="142">
        <v>382885.53937789542</v>
      </c>
      <c r="CK26" s="47" t="str">
        <f t="shared" si="37"/>
        <v>藤井寺市</v>
      </c>
      <c r="CL26" s="105">
        <f t="shared" si="0"/>
        <v>0.12157742267077844</v>
      </c>
      <c r="CM26" s="118">
        <f t="shared" si="38"/>
        <v>0.122</v>
      </c>
      <c r="CN26" s="118">
        <f t="shared" si="53"/>
        <v>0.12279687951459116</v>
      </c>
      <c r="CO26" s="118">
        <f t="shared" si="40"/>
        <v>0.123</v>
      </c>
      <c r="CP26" s="181">
        <f t="shared" si="54"/>
        <v>-0.10000000000000009</v>
      </c>
      <c r="CQ26" s="47" t="str">
        <f t="shared" si="42"/>
        <v>大阪市</v>
      </c>
      <c r="CR26" s="105">
        <f t="shared" si="1"/>
        <v>7.985799396066269E-2</v>
      </c>
      <c r="CS26" s="105">
        <f t="shared" si="43"/>
        <v>0.08</v>
      </c>
      <c r="CT26" s="118">
        <f t="shared" si="44"/>
        <v>7.77096455734924E-2</v>
      </c>
      <c r="CU26" s="118">
        <f t="shared" si="45"/>
        <v>7.8E-2</v>
      </c>
      <c r="CV26" s="181">
        <f t="shared" si="46"/>
        <v>0.20000000000000018</v>
      </c>
      <c r="CW26" s="48"/>
      <c r="CX26" s="105">
        <f t="shared" si="47"/>
        <v>0.11899999999999999</v>
      </c>
      <c r="CY26" s="105">
        <f t="shared" si="48"/>
        <v>0.114</v>
      </c>
      <c r="CZ26" s="182">
        <f t="shared" si="49"/>
        <v>0.49999999999999906</v>
      </c>
      <c r="DA26" s="105">
        <f t="shared" si="50"/>
        <v>7.6999999999999999E-2</v>
      </c>
      <c r="DB26" s="105">
        <f t="shared" si="51"/>
        <v>7.4999999999999997E-2</v>
      </c>
      <c r="DC26" s="182">
        <f t="shared" si="52"/>
        <v>0.20000000000000018</v>
      </c>
      <c r="DD26" s="212">
        <v>0</v>
      </c>
    </row>
    <row r="27" spans="2:108" s="18" customFormat="1" ht="13.5" customHeight="1">
      <c r="B27" s="61">
        <v>21</v>
      </c>
      <c r="C27" s="55" t="s">
        <v>105</v>
      </c>
      <c r="D27" s="92">
        <v>46</v>
      </c>
      <c r="E27" s="92">
        <v>6</v>
      </c>
      <c r="F27" s="92">
        <v>3</v>
      </c>
      <c r="G27" s="62">
        <f t="shared" si="2"/>
        <v>0.13043478260869565</v>
      </c>
      <c r="H27" s="62">
        <f t="shared" si="3"/>
        <v>6.5217391304347824E-2</v>
      </c>
      <c r="I27" s="92">
        <v>2088990</v>
      </c>
      <c r="J27" s="92">
        <v>2016410</v>
      </c>
      <c r="K27" s="92">
        <f t="shared" si="4"/>
        <v>348165</v>
      </c>
      <c r="L27" s="92">
        <f t="shared" si="5"/>
        <v>672136.66666666663</v>
      </c>
      <c r="M27" s="92">
        <v>126</v>
      </c>
      <c r="N27" s="92">
        <v>19</v>
      </c>
      <c r="O27" s="92">
        <v>8</v>
      </c>
      <c r="P27" s="62">
        <f t="shared" si="6"/>
        <v>0.15079365079365079</v>
      </c>
      <c r="Q27" s="62">
        <f t="shared" si="7"/>
        <v>6.3492063492063489E-2</v>
      </c>
      <c r="R27" s="92">
        <v>9207180</v>
      </c>
      <c r="S27" s="92">
        <v>3525180</v>
      </c>
      <c r="T27" s="92">
        <f t="shared" si="8"/>
        <v>484588.42105263157</v>
      </c>
      <c r="U27" s="92">
        <f t="shared" si="9"/>
        <v>440647.5</v>
      </c>
      <c r="V27" s="92">
        <v>4869</v>
      </c>
      <c r="W27" s="92">
        <v>204</v>
      </c>
      <c r="X27" s="92">
        <v>112</v>
      </c>
      <c r="Y27" s="62">
        <f t="shared" si="10"/>
        <v>4.1897720271102896E-2</v>
      </c>
      <c r="Z27" s="62">
        <f t="shared" si="11"/>
        <v>2.3002669952762376E-2</v>
      </c>
      <c r="AA27" s="92">
        <v>54486780</v>
      </c>
      <c r="AB27" s="92">
        <v>45567880</v>
      </c>
      <c r="AC27" s="92">
        <f t="shared" si="12"/>
        <v>267092.0588235294</v>
      </c>
      <c r="AD27" s="92">
        <f t="shared" si="13"/>
        <v>406856.07142857142</v>
      </c>
      <c r="AE27" s="92">
        <v>4774</v>
      </c>
      <c r="AF27" s="92">
        <v>372</v>
      </c>
      <c r="AG27" s="92">
        <v>194</v>
      </c>
      <c r="AH27" s="62">
        <f t="shared" si="14"/>
        <v>7.792207792207792E-2</v>
      </c>
      <c r="AI27" s="62">
        <f t="shared" si="15"/>
        <v>4.0636782572266446E-2</v>
      </c>
      <c r="AJ27" s="92">
        <v>117073840</v>
      </c>
      <c r="AK27" s="92">
        <v>94480050</v>
      </c>
      <c r="AL27" s="92">
        <f t="shared" si="16"/>
        <v>314714.62365591398</v>
      </c>
      <c r="AM27" s="92">
        <f t="shared" si="17"/>
        <v>487010.56701030926</v>
      </c>
      <c r="AN27" s="92">
        <v>3257</v>
      </c>
      <c r="AO27" s="92">
        <v>558</v>
      </c>
      <c r="AP27" s="92">
        <v>356</v>
      </c>
      <c r="AQ27" s="62">
        <f t="shared" si="18"/>
        <v>0.17132330365366902</v>
      </c>
      <c r="AR27" s="62">
        <f t="shared" si="19"/>
        <v>0.1093030396070003</v>
      </c>
      <c r="AS27" s="92">
        <v>187560830</v>
      </c>
      <c r="AT27" s="92">
        <v>153350280</v>
      </c>
      <c r="AU27" s="92">
        <f t="shared" si="20"/>
        <v>336130.51971326163</v>
      </c>
      <c r="AV27" s="92">
        <f t="shared" si="21"/>
        <v>430759.21348314604</v>
      </c>
      <c r="AW27" s="92">
        <v>1483</v>
      </c>
      <c r="AX27" s="92">
        <v>368</v>
      </c>
      <c r="AY27" s="92">
        <v>262</v>
      </c>
      <c r="AZ27" s="62">
        <f t="shared" si="22"/>
        <v>0.24814565070802427</v>
      </c>
      <c r="BA27" s="62">
        <f t="shared" si="23"/>
        <v>0.17666891436277815</v>
      </c>
      <c r="BB27" s="92">
        <v>143964510</v>
      </c>
      <c r="BC27" s="92">
        <v>107196680</v>
      </c>
      <c r="BD27" s="92">
        <f t="shared" si="24"/>
        <v>391207.90760869568</v>
      </c>
      <c r="BE27" s="92">
        <f t="shared" si="25"/>
        <v>409147.63358778629</v>
      </c>
      <c r="BF27" s="92">
        <v>491</v>
      </c>
      <c r="BG27" s="92">
        <v>155</v>
      </c>
      <c r="BH27" s="92">
        <v>127</v>
      </c>
      <c r="BI27" s="62">
        <f t="shared" si="26"/>
        <v>0.31568228105906315</v>
      </c>
      <c r="BJ27" s="62">
        <f t="shared" si="27"/>
        <v>0.25865580448065173</v>
      </c>
      <c r="BK27" s="92">
        <v>57157620</v>
      </c>
      <c r="BL27" s="92">
        <v>51796920</v>
      </c>
      <c r="BM27" s="92">
        <f t="shared" si="28"/>
        <v>368758.83870967739</v>
      </c>
      <c r="BN27" s="92">
        <f t="shared" si="29"/>
        <v>407849.76377952757</v>
      </c>
      <c r="BO27" s="92">
        <f t="shared" si="55"/>
        <v>15046</v>
      </c>
      <c r="BP27" s="92">
        <f t="shared" si="55"/>
        <v>1682</v>
      </c>
      <c r="BQ27" s="92">
        <f t="shared" si="55"/>
        <v>1062</v>
      </c>
      <c r="BR27" s="62">
        <f t="shared" si="32"/>
        <v>0.11179050910541008</v>
      </c>
      <c r="BS27" s="62">
        <f t="shared" si="33"/>
        <v>7.0583543799016352E-2</v>
      </c>
      <c r="BT27" s="92">
        <f t="shared" si="56"/>
        <v>571539750</v>
      </c>
      <c r="BU27" s="92">
        <f t="shared" si="56"/>
        <v>457933400</v>
      </c>
      <c r="BV27" s="92">
        <f t="shared" si="35"/>
        <v>339797.71105826396</v>
      </c>
      <c r="BW27" s="92">
        <f t="shared" si="36"/>
        <v>431199.05838041432</v>
      </c>
      <c r="BY27" s="180">
        <v>21</v>
      </c>
      <c r="BZ27" s="55" t="s">
        <v>105</v>
      </c>
      <c r="CA27" s="142">
        <v>14633</v>
      </c>
      <c r="CB27" s="142">
        <v>1589</v>
      </c>
      <c r="CC27" s="142">
        <v>995</v>
      </c>
      <c r="CD27" s="29">
        <v>0.10859017289687692</v>
      </c>
      <c r="CE27" s="29">
        <v>6.7996993097792655E-2</v>
      </c>
      <c r="CF27" s="142">
        <v>531640580</v>
      </c>
      <c r="CG27" s="142">
        <v>427127480</v>
      </c>
      <c r="CH27" s="142">
        <v>334575.56954059156</v>
      </c>
      <c r="CI27" s="142">
        <v>429273.84924623114</v>
      </c>
      <c r="CK27" s="47" t="str">
        <f t="shared" si="37"/>
        <v>生野区</v>
      </c>
      <c r="CL27" s="105">
        <f t="shared" si="0"/>
        <v>0.12091188918814928</v>
      </c>
      <c r="CM27" s="118">
        <f t="shared" si="38"/>
        <v>0.121</v>
      </c>
      <c r="CN27" s="118">
        <f t="shared" si="53"/>
        <v>0.11353947174988975</v>
      </c>
      <c r="CO27" s="118">
        <f t="shared" si="40"/>
        <v>0.114</v>
      </c>
      <c r="CP27" s="181">
        <f t="shared" si="54"/>
        <v>0.69999999999999929</v>
      </c>
      <c r="CQ27" s="47" t="str">
        <f t="shared" si="42"/>
        <v>北区</v>
      </c>
      <c r="CR27" s="105">
        <f t="shared" si="1"/>
        <v>7.9384749963551535E-2</v>
      </c>
      <c r="CS27" s="105">
        <f t="shared" si="43"/>
        <v>7.9000000000000001E-2</v>
      </c>
      <c r="CT27" s="118">
        <f t="shared" si="44"/>
        <v>8.1505875308734377E-2</v>
      </c>
      <c r="CU27" s="118">
        <f t="shared" si="45"/>
        <v>8.2000000000000003E-2</v>
      </c>
      <c r="CV27" s="181">
        <f t="shared" si="46"/>
        <v>-0.30000000000000027</v>
      </c>
      <c r="CW27" s="48"/>
      <c r="CX27" s="105">
        <f t="shared" si="47"/>
        <v>0.11899999999999999</v>
      </c>
      <c r="CY27" s="105">
        <f t="shared" si="48"/>
        <v>0.114</v>
      </c>
      <c r="CZ27" s="182">
        <f t="shared" si="49"/>
        <v>0.49999999999999906</v>
      </c>
      <c r="DA27" s="105">
        <f t="shared" si="50"/>
        <v>7.6999999999999999E-2</v>
      </c>
      <c r="DB27" s="105">
        <f t="shared" si="51"/>
        <v>7.4999999999999997E-2</v>
      </c>
      <c r="DC27" s="182">
        <f t="shared" si="52"/>
        <v>0.20000000000000018</v>
      </c>
      <c r="DD27" s="212">
        <v>0</v>
      </c>
    </row>
    <row r="28" spans="2:108" s="18" customFormat="1" ht="13.5" customHeight="1">
      <c r="B28" s="61">
        <v>22</v>
      </c>
      <c r="C28" s="55" t="s">
        <v>65</v>
      </c>
      <c r="D28" s="92">
        <v>49</v>
      </c>
      <c r="E28" s="92">
        <v>7</v>
      </c>
      <c r="F28" s="92">
        <v>3</v>
      </c>
      <c r="G28" s="62">
        <f t="shared" si="2"/>
        <v>0.14285714285714285</v>
      </c>
      <c r="H28" s="62">
        <f t="shared" si="3"/>
        <v>6.1224489795918366E-2</v>
      </c>
      <c r="I28" s="92">
        <v>3177450</v>
      </c>
      <c r="J28" s="92">
        <v>2046090</v>
      </c>
      <c r="K28" s="92">
        <f t="shared" si="4"/>
        <v>453921.42857142858</v>
      </c>
      <c r="L28" s="92">
        <f t="shared" si="5"/>
        <v>682030</v>
      </c>
      <c r="M28" s="92">
        <v>178</v>
      </c>
      <c r="N28" s="92">
        <v>30</v>
      </c>
      <c r="O28" s="92">
        <v>13</v>
      </c>
      <c r="P28" s="62">
        <f t="shared" si="6"/>
        <v>0.16853932584269662</v>
      </c>
      <c r="Q28" s="62">
        <f t="shared" si="7"/>
        <v>7.3033707865168537E-2</v>
      </c>
      <c r="R28" s="92">
        <v>11408750</v>
      </c>
      <c r="S28" s="92">
        <v>8538110</v>
      </c>
      <c r="T28" s="92">
        <f t="shared" si="8"/>
        <v>380291.66666666669</v>
      </c>
      <c r="U28" s="92">
        <f t="shared" si="9"/>
        <v>656777.69230769225</v>
      </c>
      <c r="V28" s="92">
        <v>6656</v>
      </c>
      <c r="W28" s="92">
        <v>263</v>
      </c>
      <c r="X28" s="92">
        <v>141</v>
      </c>
      <c r="Y28" s="62">
        <f t="shared" si="10"/>
        <v>3.9513221153846152E-2</v>
      </c>
      <c r="Z28" s="62">
        <f t="shared" si="11"/>
        <v>2.1183894230769232E-2</v>
      </c>
      <c r="AA28" s="92">
        <v>73245590</v>
      </c>
      <c r="AB28" s="92">
        <v>59873920</v>
      </c>
      <c r="AC28" s="92">
        <f t="shared" si="12"/>
        <v>278500.34220532322</v>
      </c>
      <c r="AD28" s="92">
        <f t="shared" si="13"/>
        <v>424637.73049645388</v>
      </c>
      <c r="AE28" s="92">
        <v>5923</v>
      </c>
      <c r="AF28" s="92">
        <v>455</v>
      </c>
      <c r="AG28" s="92">
        <v>268</v>
      </c>
      <c r="AH28" s="62">
        <f t="shared" si="14"/>
        <v>7.6819179469863247E-2</v>
      </c>
      <c r="AI28" s="62">
        <f t="shared" si="15"/>
        <v>4.5247340874556813E-2</v>
      </c>
      <c r="AJ28" s="92">
        <v>126690690</v>
      </c>
      <c r="AK28" s="92">
        <v>101966970</v>
      </c>
      <c r="AL28" s="92">
        <f t="shared" si="16"/>
        <v>278441.07692307694</v>
      </c>
      <c r="AM28" s="92">
        <f t="shared" si="17"/>
        <v>380473.76865671639</v>
      </c>
      <c r="AN28" s="92">
        <v>3886</v>
      </c>
      <c r="AO28" s="92">
        <v>574</v>
      </c>
      <c r="AP28" s="92">
        <v>378</v>
      </c>
      <c r="AQ28" s="62">
        <f t="shared" si="18"/>
        <v>0.14770972722593928</v>
      </c>
      <c r="AR28" s="62">
        <f t="shared" si="19"/>
        <v>9.7272259392691712E-2</v>
      </c>
      <c r="AS28" s="92">
        <v>176089620</v>
      </c>
      <c r="AT28" s="92">
        <v>148929270</v>
      </c>
      <c r="AU28" s="92">
        <f t="shared" si="20"/>
        <v>306776.34146341466</v>
      </c>
      <c r="AV28" s="92">
        <f t="shared" si="21"/>
        <v>393992.77777777775</v>
      </c>
      <c r="AW28" s="92">
        <v>1880</v>
      </c>
      <c r="AX28" s="92">
        <v>436</v>
      </c>
      <c r="AY28" s="92">
        <v>311</v>
      </c>
      <c r="AZ28" s="62">
        <f t="shared" si="22"/>
        <v>0.23191489361702128</v>
      </c>
      <c r="BA28" s="62">
        <f t="shared" si="23"/>
        <v>0.16542553191489362</v>
      </c>
      <c r="BB28" s="92">
        <v>141567500</v>
      </c>
      <c r="BC28" s="92">
        <v>119125990</v>
      </c>
      <c r="BD28" s="92">
        <f t="shared" si="24"/>
        <v>324696.10091743118</v>
      </c>
      <c r="BE28" s="92">
        <f t="shared" si="25"/>
        <v>383041.76848874596</v>
      </c>
      <c r="BF28" s="92">
        <v>757</v>
      </c>
      <c r="BG28" s="92">
        <v>230</v>
      </c>
      <c r="BH28" s="92">
        <v>190</v>
      </c>
      <c r="BI28" s="62">
        <f t="shared" si="26"/>
        <v>0.3038309114927345</v>
      </c>
      <c r="BJ28" s="62">
        <f t="shared" si="27"/>
        <v>0.25099075297225892</v>
      </c>
      <c r="BK28" s="92">
        <v>78861810</v>
      </c>
      <c r="BL28" s="92">
        <v>65627150</v>
      </c>
      <c r="BM28" s="92">
        <f t="shared" si="28"/>
        <v>342877.4347826087</v>
      </c>
      <c r="BN28" s="92">
        <f t="shared" si="29"/>
        <v>345406.05263157893</v>
      </c>
      <c r="BO28" s="92">
        <f t="shared" si="55"/>
        <v>19329</v>
      </c>
      <c r="BP28" s="92">
        <f t="shared" si="55"/>
        <v>1995</v>
      </c>
      <c r="BQ28" s="92">
        <f t="shared" si="55"/>
        <v>1304</v>
      </c>
      <c r="BR28" s="62">
        <f t="shared" si="32"/>
        <v>0.10321278907341301</v>
      </c>
      <c r="BS28" s="62">
        <f t="shared" si="33"/>
        <v>6.7463396968286002E-2</v>
      </c>
      <c r="BT28" s="92">
        <f t="shared" si="56"/>
        <v>611041410</v>
      </c>
      <c r="BU28" s="92">
        <f t="shared" si="56"/>
        <v>506107500</v>
      </c>
      <c r="BV28" s="92">
        <f t="shared" si="35"/>
        <v>306286.42105263157</v>
      </c>
      <c r="BW28" s="92">
        <f t="shared" si="36"/>
        <v>388119.24846625765</v>
      </c>
      <c r="BY28" s="180">
        <v>22</v>
      </c>
      <c r="BZ28" s="55" t="s">
        <v>65</v>
      </c>
      <c r="CA28" s="142">
        <v>18751</v>
      </c>
      <c r="CB28" s="142">
        <v>1895</v>
      </c>
      <c r="CC28" s="142">
        <v>1227</v>
      </c>
      <c r="CD28" s="29">
        <v>0.10106127673190764</v>
      </c>
      <c r="CE28" s="29">
        <v>6.5436510052797187E-2</v>
      </c>
      <c r="CF28" s="142">
        <v>568071180</v>
      </c>
      <c r="CG28" s="142">
        <v>476662770</v>
      </c>
      <c r="CH28" s="142">
        <v>299773.70976253296</v>
      </c>
      <c r="CI28" s="142">
        <v>388478.21515892423</v>
      </c>
      <c r="CK28" s="47" t="str">
        <f t="shared" si="37"/>
        <v>西淀川区</v>
      </c>
      <c r="CL28" s="105">
        <f t="shared" si="0"/>
        <v>0.12029963657939628</v>
      </c>
      <c r="CM28" s="118">
        <f t="shared" si="38"/>
        <v>0.12</v>
      </c>
      <c r="CN28" s="118">
        <f t="shared" si="53"/>
        <v>0.1162985529322163</v>
      </c>
      <c r="CO28" s="118">
        <f t="shared" si="40"/>
        <v>0.11600000000000001</v>
      </c>
      <c r="CP28" s="181">
        <f t="shared" si="54"/>
        <v>0.39999999999999897</v>
      </c>
      <c r="CQ28" s="47" t="str">
        <f t="shared" si="42"/>
        <v>東大阪市</v>
      </c>
      <c r="CR28" s="105">
        <f t="shared" si="1"/>
        <v>7.9106682880267787E-2</v>
      </c>
      <c r="CS28" s="105">
        <f t="shared" si="43"/>
        <v>7.9000000000000001E-2</v>
      </c>
      <c r="CT28" s="118">
        <f t="shared" si="44"/>
        <v>7.7962997872512318E-2</v>
      </c>
      <c r="CU28" s="118">
        <f t="shared" si="45"/>
        <v>7.8E-2</v>
      </c>
      <c r="CV28" s="181">
        <f t="shared" si="46"/>
        <v>0.10000000000000009</v>
      </c>
      <c r="CW28" s="48"/>
      <c r="CX28" s="105">
        <f t="shared" si="47"/>
        <v>0.11899999999999999</v>
      </c>
      <c r="CY28" s="105">
        <f t="shared" si="48"/>
        <v>0.114</v>
      </c>
      <c r="CZ28" s="182">
        <f t="shared" si="49"/>
        <v>0.49999999999999906</v>
      </c>
      <c r="DA28" s="105">
        <f t="shared" si="50"/>
        <v>7.6999999999999999E-2</v>
      </c>
      <c r="DB28" s="105">
        <f t="shared" si="51"/>
        <v>7.4999999999999997E-2</v>
      </c>
      <c r="DC28" s="182">
        <f t="shared" si="52"/>
        <v>0.20000000000000018</v>
      </c>
      <c r="DD28" s="212">
        <v>0</v>
      </c>
    </row>
    <row r="29" spans="2:108" s="18" customFormat="1" ht="13.5" customHeight="1">
      <c r="B29" s="61">
        <v>23</v>
      </c>
      <c r="C29" s="55" t="s">
        <v>106</v>
      </c>
      <c r="D29" s="92">
        <v>84</v>
      </c>
      <c r="E29" s="92">
        <v>13</v>
      </c>
      <c r="F29" s="92">
        <v>10</v>
      </c>
      <c r="G29" s="62">
        <f t="shared" si="2"/>
        <v>0.15476190476190477</v>
      </c>
      <c r="H29" s="62">
        <f t="shared" si="3"/>
        <v>0.11904761904761904</v>
      </c>
      <c r="I29" s="92">
        <v>4528370</v>
      </c>
      <c r="J29" s="92">
        <v>4168040</v>
      </c>
      <c r="K29" s="92">
        <f t="shared" si="4"/>
        <v>348336.15384615387</v>
      </c>
      <c r="L29" s="92">
        <f t="shared" si="5"/>
        <v>416804</v>
      </c>
      <c r="M29" s="92">
        <v>266</v>
      </c>
      <c r="N29" s="92">
        <v>49</v>
      </c>
      <c r="O29" s="92">
        <v>31</v>
      </c>
      <c r="P29" s="62">
        <f t="shared" si="6"/>
        <v>0.18421052631578946</v>
      </c>
      <c r="Q29" s="62">
        <f t="shared" si="7"/>
        <v>0.11654135338345864</v>
      </c>
      <c r="R29" s="92">
        <v>21671340</v>
      </c>
      <c r="S29" s="92">
        <v>17653300</v>
      </c>
      <c r="T29" s="92">
        <f t="shared" si="8"/>
        <v>442272.24489795917</v>
      </c>
      <c r="U29" s="92">
        <f t="shared" si="9"/>
        <v>569461.29032258061</v>
      </c>
      <c r="V29" s="92">
        <v>9928</v>
      </c>
      <c r="W29" s="92">
        <v>493</v>
      </c>
      <c r="X29" s="92">
        <v>296</v>
      </c>
      <c r="Y29" s="62">
        <f t="shared" si="10"/>
        <v>4.965753424657534E-2</v>
      </c>
      <c r="Z29" s="62">
        <f t="shared" si="11"/>
        <v>2.9814665592264304E-2</v>
      </c>
      <c r="AA29" s="92">
        <v>171921790</v>
      </c>
      <c r="AB29" s="92">
        <v>134192080</v>
      </c>
      <c r="AC29" s="92">
        <f t="shared" si="12"/>
        <v>348725.74036511156</v>
      </c>
      <c r="AD29" s="92">
        <f t="shared" si="13"/>
        <v>453351.6216216216</v>
      </c>
      <c r="AE29" s="92">
        <v>10262</v>
      </c>
      <c r="AF29" s="92">
        <v>890</v>
      </c>
      <c r="AG29" s="92">
        <v>526</v>
      </c>
      <c r="AH29" s="62">
        <f t="shared" si="14"/>
        <v>8.6727733385305011E-2</v>
      </c>
      <c r="AI29" s="62">
        <f t="shared" si="15"/>
        <v>5.1257064899629702E-2</v>
      </c>
      <c r="AJ29" s="92">
        <v>300131590</v>
      </c>
      <c r="AK29" s="92">
        <v>231461240</v>
      </c>
      <c r="AL29" s="92">
        <f t="shared" si="16"/>
        <v>337226.50561797753</v>
      </c>
      <c r="AM29" s="92">
        <f t="shared" si="17"/>
        <v>440040.3802281369</v>
      </c>
      <c r="AN29" s="92">
        <v>6895</v>
      </c>
      <c r="AO29" s="92">
        <v>1107</v>
      </c>
      <c r="AP29" s="92">
        <v>755</v>
      </c>
      <c r="AQ29" s="62">
        <f t="shared" si="18"/>
        <v>0.16055112400290064</v>
      </c>
      <c r="AR29" s="62">
        <f t="shared" si="19"/>
        <v>0.10949963741841914</v>
      </c>
      <c r="AS29" s="92">
        <v>419691260</v>
      </c>
      <c r="AT29" s="92">
        <v>332006960</v>
      </c>
      <c r="AU29" s="92">
        <f t="shared" si="20"/>
        <v>379124.89611562784</v>
      </c>
      <c r="AV29" s="92">
        <f t="shared" si="21"/>
        <v>439744.3178807947</v>
      </c>
      <c r="AW29" s="92">
        <v>3001</v>
      </c>
      <c r="AX29" s="92">
        <v>775</v>
      </c>
      <c r="AY29" s="92">
        <v>600</v>
      </c>
      <c r="AZ29" s="62">
        <f t="shared" si="22"/>
        <v>0.25824725091636119</v>
      </c>
      <c r="BA29" s="62">
        <f t="shared" si="23"/>
        <v>0.19993335554815062</v>
      </c>
      <c r="BB29" s="92">
        <v>283762780</v>
      </c>
      <c r="BC29" s="92">
        <v>240517610</v>
      </c>
      <c r="BD29" s="92">
        <f t="shared" si="24"/>
        <v>366145.52258064516</v>
      </c>
      <c r="BE29" s="92">
        <f t="shared" si="25"/>
        <v>400862.68333333335</v>
      </c>
      <c r="BF29" s="92">
        <v>931</v>
      </c>
      <c r="BG29" s="92">
        <v>315</v>
      </c>
      <c r="BH29" s="92">
        <v>244</v>
      </c>
      <c r="BI29" s="62">
        <f t="shared" si="26"/>
        <v>0.33834586466165412</v>
      </c>
      <c r="BJ29" s="62">
        <f t="shared" si="27"/>
        <v>0.26208378088077339</v>
      </c>
      <c r="BK29" s="92">
        <v>124883880</v>
      </c>
      <c r="BL29" s="92">
        <v>110931370</v>
      </c>
      <c r="BM29" s="92">
        <f t="shared" si="28"/>
        <v>396456.76190476189</v>
      </c>
      <c r="BN29" s="92">
        <f t="shared" si="29"/>
        <v>454636.76229508198</v>
      </c>
      <c r="BO29" s="92">
        <f t="shared" si="55"/>
        <v>31367</v>
      </c>
      <c r="BP29" s="92">
        <f t="shared" si="55"/>
        <v>3642</v>
      </c>
      <c r="BQ29" s="92">
        <f t="shared" si="55"/>
        <v>2462</v>
      </c>
      <c r="BR29" s="62">
        <f t="shared" si="32"/>
        <v>0.11610928683010807</v>
      </c>
      <c r="BS29" s="62">
        <f t="shared" si="33"/>
        <v>7.849013294226416E-2</v>
      </c>
      <c r="BT29" s="92">
        <f t="shared" si="56"/>
        <v>1326591010</v>
      </c>
      <c r="BU29" s="92">
        <f t="shared" si="56"/>
        <v>1070930600</v>
      </c>
      <c r="BV29" s="92">
        <f t="shared" si="35"/>
        <v>364247.94343767164</v>
      </c>
      <c r="BW29" s="92">
        <f t="shared" si="36"/>
        <v>434983.99675060925</v>
      </c>
      <c r="BY29" s="180">
        <v>23</v>
      </c>
      <c r="BZ29" s="55" t="s">
        <v>106</v>
      </c>
      <c r="CA29" s="142">
        <v>30883</v>
      </c>
      <c r="CB29" s="142">
        <v>3423</v>
      </c>
      <c r="CC29" s="142">
        <v>2333</v>
      </c>
      <c r="CD29" s="29">
        <v>0.11083767768675323</v>
      </c>
      <c r="CE29" s="29">
        <v>7.5543179095295149E-2</v>
      </c>
      <c r="CF29" s="142">
        <v>1212935480</v>
      </c>
      <c r="CG29" s="142">
        <v>996646320</v>
      </c>
      <c r="CH29" s="142">
        <v>354348.6649138183</v>
      </c>
      <c r="CI29" s="142">
        <v>427195.16502357478</v>
      </c>
      <c r="CK29" s="47" t="str">
        <f t="shared" si="37"/>
        <v>大阪狭山市</v>
      </c>
      <c r="CL29" s="105">
        <f t="shared" si="0"/>
        <v>0.11978779840848806</v>
      </c>
      <c r="CM29" s="118">
        <f t="shared" si="38"/>
        <v>0.12</v>
      </c>
      <c r="CN29" s="118">
        <f t="shared" si="53"/>
        <v>0.11612475116124751</v>
      </c>
      <c r="CO29" s="118">
        <f t="shared" si="40"/>
        <v>0.11600000000000001</v>
      </c>
      <c r="CP29" s="181">
        <f t="shared" si="54"/>
        <v>0.39999999999999897</v>
      </c>
      <c r="CQ29" s="47" t="str">
        <f t="shared" si="42"/>
        <v>平野区</v>
      </c>
      <c r="CR29" s="105">
        <f t="shared" si="1"/>
        <v>7.849013294226416E-2</v>
      </c>
      <c r="CS29" s="105">
        <f t="shared" si="43"/>
        <v>7.8E-2</v>
      </c>
      <c r="CT29" s="118">
        <f t="shared" si="44"/>
        <v>7.5543179095295149E-2</v>
      </c>
      <c r="CU29" s="118">
        <f t="shared" si="45"/>
        <v>7.5999999999999998E-2</v>
      </c>
      <c r="CV29" s="181">
        <f t="shared" si="46"/>
        <v>0.20000000000000018</v>
      </c>
      <c r="CW29" s="48"/>
      <c r="CX29" s="105">
        <f t="shared" si="47"/>
        <v>0.11899999999999999</v>
      </c>
      <c r="CY29" s="105">
        <f t="shared" si="48"/>
        <v>0.114</v>
      </c>
      <c r="CZ29" s="182">
        <f t="shared" si="49"/>
        <v>0.49999999999999906</v>
      </c>
      <c r="DA29" s="105">
        <f t="shared" si="50"/>
        <v>7.6999999999999999E-2</v>
      </c>
      <c r="DB29" s="105">
        <f t="shared" si="51"/>
        <v>7.4999999999999997E-2</v>
      </c>
      <c r="DC29" s="182">
        <f t="shared" si="52"/>
        <v>0.20000000000000018</v>
      </c>
      <c r="DD29" s="212">
        <v>0</v>
      </c>
    </row>
    <row r="30" spans="2:108" s="18" customFormat="1" ht="13.5" customHeight="1">
      <c r="B30" s="61">
        <v>24</v>
      </c>
      <c r="C30" s="55" t="s">
        <v>107</v>
      </c>
      <c r="D30" s="92">
        <v>35</v>
      </c>
      <c r="E30" s="92">
        <v>6</v>
      </c>
      <c r="F30" s="92">
        <v>2</v>
      </c>
      <c r="G30" s="62">
        <f t="shared" si="2"/>
        <v>0.17142857142857143</v>
      </c>
      <c r="H30" s="62">
        <f t="shared" si="3"/>
        <v>5.7142857142857141E-2</v>
      </c>
      <c r="I30" s="92">
        <v>2485640</v>
      </c>
      <c r="J30" s="92">
        <v>1472860</v>
      </c>
      <c r="K30" s="92">
        <f t="shared" si="4"/>
        <v>414273.33333333331</v>
      </c>
      <c r="L30" s="92">
        <f t="shared" si="5"/>
        <v>736430</v>
      </c>
      <c r="M30" s="92">
        <v>111</v>
      </c>
      <c r="N30" s="92">
        <v>19</v>
      </c>
      <c r="O30" s="92">
        <v>8</v>
      </c>
      <c r="P30" s="62">
        <f t="shared" si="6"/>
        <v>0.17117117117117117</v>
      </c>
      <c r="Q30" s="62">
        <f t="shared" si="7"/>
        <v>7.2072072072072071E-2</v>
      </c>
      <c r="R30" s="92">
        <v>4615820</v>
      </c>
      <c r="S30" s="92">
        <v>3435920</v>
      </c>
      <c r="T30" s="92">
        <f t="shared" si="8"/>
        <v>242937.89473684211</v>
      </c>
      <c r="U30" s="92">
        <f t="shared" si="9"/>
        <v>429490</v>
      </c>
      <c r="V30" s="92">
        <v>4472</v>
      </c>
      <c r="W30" s="92">
        <v>227</v>
      </c>
      <c r="X30" s="92">
        <v>110</v>
      </c>
      <c r="Y30" s="62">
        <f t="shared" si="10"/>
        <v>5.0760286225402504E-2</v>
      </c>
      <c r="Z30" s="62">
        <f t="shared" si="11"/>
        <v>2.4597495527728087E-2</v>
      </c>
      <c r="AA30" s="92">
        <v>55043740</v>
      </c>
      <c r="AB30" s="92">
        <v>45382110</v>
      </c>
      <c r="AC30" s="92">
        <f t="shared" si="12"/>
        <v>242483.43612334802</v>
      </c>
      <c r="AD30" s="92">
        <f t="shared" si="13"/>
        <v>412564.63636363635</v>
      </c>
      <c r="AE30" s="92">
        <v>4033</v>
      </c>
      <c r="AF30" s="92">
        <v>424</v>
      </c>
      <c r="AG30" s="92">
        <v>208</v>
      </c>
      <c r="AH30" s="62">
        <f t="shared" si="14"/>
        <v>0.10513265559137119</v>
      </c>
      <c r="AI30" s="62">
        <f t="shared" si="15"/>
        <v>5.1574510290106623E-2</v>
      </c>
      <c r="AJ30" s="92">
        <v>108442700</v>
      </c>
      <c r="AK30" s="92">
        <v>82375960</v>
      </c>
      <c r="AL30" s="92">
        <f t="shared" si="16"/>
        <v>255761.08490566039</v>
      </c>
      <c r="AM30" s="92">
        <f t="shared" si="17"/>
        <v>396038.26923076925</v>
      </c>
      <c r="AN30" s="92">
        <v>2952</v>
      </c>
      <c r="AO30" s="92">
        <v>562</v>
      </c>
      <c r="AP30" s="92">
        <v>319</v>
      </c>
      <c r="AQ30" s="62">
        <f t="shared" si="18"/>
        <v>0.19037940379403795</v>
      </c>
      <c r="AR30" s="62">
        <f t="shared" si="19"/>
        <v>0.10806233062330624</v>
      </c>
      <c r="AS30" s="92">
        <v>158914640</v>
      </c>
      <c r="AT30" s="92">
        <v>126102860</v>
      </c>
      <c r="AU30" s="92">
        <f t="shared" si="20"/>
        <v>282766.26334519574</v>
      </c>
      <c r="AV30" s="92">
        <f t="shared" si="21"/>
        <v>395306.77115987462</v>
      </c>
      <c r="AW30" s="92">
        <v>1507</v>
      </c>
      <c r="AX30" s="92">
        <v>434</v>
      </c>
      <c r="AY30" s="92">
        <v>286</v>
      </c>
      <c r="AZ30" s="62">
        <f t="shared" si="22"/>
        <v>0.28798938287989384</v>
      </c>
      <c r="BA30" s="62">
        <f t="shared" si="23"/>
        <v>0.18978102189781021</v>
      </c>
      <c r="BB30" s="92">
        <v>134499520</v>
      </c>
      <c r="BC30" s="92">
        <v>115655900</v>
      </c>
      <c r="BD30" s="92">
        <f t="shared" si="24"/>
        <v>309906.7281105991</v>
      </c>
      <c r="BE30" s="92">
        <f t="shared" si="25"/>
        <v>404391.25874125876</v>
      </c>
      <c r="BF30" s="92">
        <v>608</v>
      </c>
      <c r="BG30" s="92">
        <v>211</v>
      </c>
      <c r="BH30" s="92">
        <v>156</v>
      </c>
      <c r="BI30" s="62">
        <f t="shared" si="26"/>
        <v>0.34703947368421051</v>
      </c>
      <c r="BJ30" s="62">
        <f t="shared" si="27"/>
        <v>0.25657894736842107</v>
      </c>
      <c r="BK30" s="92">
        <v>69751680</v>
      </c>
      <c r="BL30" s="92">
        <v>61563290</v>
      </c>
      <c r="BM30" s="92">
        <f t="shared" si="28"/>
        <v>330576.68246445496</v>
      </c>
      <c r="BN30" s="92">
        <f t="shared" si="29"/>
        <v>394636.47435897437</v>
      </c>
      <c r="BO30" s="92">
        <f t="shared" si="55"/>
        <v>13718</v>
      </c>
      <c r="BP30" s="92">
        <f t="shared" si="55"/>
        <v>1883</v>
      </c>
      <c r="BQ30" s="92">
        <f t="shared" si="55"/>
        <v>1089</v>
      </c>
      <c r="BR30" s="62">
        <f t="shared" si="32"/>
        <v>0.13726490742090683</v>
      </c>
      <c r="BS30" s="62">
        <f t="shared" si="33"/>
        <v>7.9384749963551535E-2</v>
      </c>
      <c r="BT30" s="92">
        <f t="shared" si="56"/>
        <v>533753740</v>
      </c>
      <c r="BU30" s="92">
        <f t="shared" si="56"/>
        <v>435988900</v>
      </c>
      <c r="BV30" s="92">
        <f t="shared" si="35"/>
        <v>283459.23526287841</v>
      </c>
      <c r="BW30" s="92">
        <f t="shared" si="36"/>
        <v>400357.11662075296</v>
      </c>
      <c r="BY30" s="180">
        <v>24</v>
      </c>
      <c r="BZ30" s="55" t="s">
        <v>107</v>
      </c>
      <c r="CA30" s="142">
        <v>13361</v>
      </c>
      <c r="CB30" s="142">
        <v>1820</v>
      </c>
      <c r="CC30" s="142">
        <v>1089</v>
      </c>
      <c r="CD30" s="29">
        <v>0.1362173490008233</v>
      </c>
      <c r="CE30" s="29">
        <v>8.1505875308734377E-2</v>
      </c>
      <c r="CF30" s="142">
        <v>518270100</v>
      </c>
      <c r="CG30" s="142">
        <v>434465710</v>
      </c>
      <c r="CH30" s="142">
        <v>284763.7912087912</v>
      </c>
      <c r="CI30" s="142">
        <v>398958.41138659319</v>
      </c>
      <c r="CK30" s="47" t="str">
        <f t="shared" si="37"/>
        <v>高石市</v>
      </c>
      <c r="CL30" s="105">
        <f t="shared" si="0"/>
        <v>0.11863666156871314</v>
      </c>
      <c r="CM30" s="118">
        <f t="shared" si="38"/>
        <v>0.11899999999999999</v>
      </c>
      <c r="CN30" s="118">
        <f t="shared" si="53"/>
        <v>0.11541919532479208</v>
      </c>
      <c r="CO30" s="118">
        <f t="shared" si="40"/>
        <v>0.115</v>
      </c>
      <c r="CP30" s="181">
        <f t="shared" si="54"/>
        <v>0.39999999999999897</v>
      </c>
      <c r="CQ30" s="47" t="str">
        <f t="shared" si="42"/>
        <v>羽曳野市</v>
      </c>
      <c r="CR30" s="105">
        <f t="shared" si="1"/>
        <v>7.7295440349781391E-2</v>
      </c>
      <c r="CS30" s="105">
        <f t="shared" si="43"/>
        <v>7.6999999999999999E-2</v>
      </c>
      <c r="CT30" s="118">
        <f t="shared" si="44"/>
        <v>7.6580444349039392E-2</v>
      </c>
      <c r="CU30" s="118">
        <f t="shared" si="45"/>
        <v>7.6999999999999999E-2</v>
      </c>
      <c r="CV30" s="181">
        <f t="shared" si="46"/>
        <v>0</v>
      </c>
      <c r="CW30" s="48"/>
      <c r="CX30" s="105">
        <f t="shared" si="47"/>
        <v>0.11899999999999999</v>
      </c>
      <c r="CY30" s="105">
        <f t="shared" si="48"/>
        <v>0.114</v>
      </c>
      <c r="CZ30" s="182">
        <f t="shared" si="49"/>
        <v>0.49999999999999906</v>
      </c>
      <c r="DA30" s="105">
        <f t="shared" si="50"/>
        <v>7.6999999999999999E-2</v>
      </c>
      <c r="DB30" s="105">
        <f t="shared" si="51"/>
        <v>7.4999999999999997E-2</v>
      </c>
      <c r="DC30" s="182">
        <f t="shared" si="52"/>
        <v>0.20000000000000018</v>
      </c>
      <c r="DD30" s="212">
        <v>0</v>
      </c>
    </row>
    <row r="31" spans="2:108" s="18" customFormat="1" ht="13.5" customHeight="1">
      <c r="B31" s="61">
        <v>25</v>
      </c>
      <c r="C31" s="55" t="s">
        <v>108</v>
      </c>
      <c r="D31" s="92">
        <v>13</v>
      </c>
      <c r="E31" s="92">
        <v>3</v>
      </c>
      <c r="F31" s="92">
        <v>2</v>
      </c>
      <c r="G31" s="62">
        <f t="shared" si="2"/>
        <v>0.23076923076923078</v>
      </c>
      <c r="H31" s="62">
        <f t="shared" si="3"/>
        <v>0.15384615384615385</v>
      </c>
      <c r="I31" s="92">
        <v>697630</v>
      </c>
      <c r="J31" s="92">
        <v>694630</v>
      </c>
      <c r="K31" s="92">
        <f t="shared" si="4"/>
        <v>232543.33333333334</v>
      </c>
      <c r="L31" s="92">
        <f t="shared" si="5"/>
        <v>347315</v>
      </c>
      <c r="M31" s="92">
        <v>63</v>
      </c>
      <c r="N31" s="92">
        <v>11</v>
      </c>
      <c r="O31" s="92">
        <v>7</v>
      </c>
      <c r="P31" s="62">
        <f t="shared" si="6"/>
        <v>0.17460317460317459</v>
      </c>
      <c r="Q31" s="62">
        <f t="shared" si="7"/>
        <v>0.1111111111111111</v>
      </c>
      <c r="R31" s="92">
        <v>6028360</v>
      </c>
      <c r="S31" s="92">
        <v>5595520</v>
      </c>
      <c r="T31" s="92">
        <f t="shared" si="8"/>
        <v>548032.72727272729</v>
      </c>
      <c r="U31" s="92">
        <f t="shared" si="9"/>
        <v>799360</v>
      </c>
      <c r="V31" s="92">
        <v>3013</v>
      </c>
      <c r="W31" s="92">
        <v>140</v>
      </c>
      <c r="X31" s="92">
        <v>68</v>
      </c>
      <c r="Y31" s="62">
        <f t="shared" si="10"/>
        <v>4.6465316959840693E-2</v>
      </c>
      <c r="Z31" s="62">
        <f t="shared" si="11"/>
        <v>2.2568868237636906E-2</v>
      </c>
      <c r="AA31" s="92">
        <v>35563310</v>
      </c>
      <c r="AB31" s="92">
        <v>24253730</v>
      </c>
      <c r="AC31" s="92">
        <f t="shared" si="12"/>
        <v>254023.64285714287</v>
      </c>
      <c r="AD31" s="92">
        <f t="shared" si="13"/>
        <v>356672.5</v>
      </c>
      <c r="AE31" s="92">
        <v>2775</v>
      </c>
      <c r="AF31" s="92">
        <v>272</v>
      </c>
      <c r="AG31" s="92">
        <v>160</v>
      </c>
      <c r="AH31" s="62">
        <f t="shared" si="14"/>
        <v>9.8018018018018016E-2</v>
      </c>
      <c r="AI31" s="62">
        <f t="shared" si="15"/>
        <v>5.7657657657657659E-2</v>
      </c>
      <c r="AJ31" s="92">
        <v>67111780</v>
      </c>
      <c r="AK31" s="92">
        <v>53991200</v>
      </c>
      <c r="AL31" s="92">
        <f t="shared" si="16"/>
        <v>246734.48529411765</v>
      </c>
      <c r="AM31" s="92">
        <f t="shared" si="17"/>
        <v>337445</v>
      </c>
      <c r="AN31" s="92">
        <v>2020</v>
      </c>
      <c r="AO31" s="92">
        <v>417</v>
      </c>
      <c r="AP31" s="92">
        <v>264</v>
      </c>
      <c r="AQ31" s="62">
        <f t="shared" si="18"/>
        <v>0.20643564356435642</v>
      </c>
      <c r="AR31" s="62">
        <f t="shared" si="19"/>
        <v>0.1306930693069307</v>
      </c>
      <c r="AS31" s="92">
        <v>110539080</v>
      </c>
      <c r="AT31" s="92">
        <v>91651870</v>
      </c>
      <c r="AU31" s="92">
        <f t="shared" si="20"/>
        <v>265081.72661870503</v>
      </c>
      <c r="AV31" s="92">
        <f t="shared" si="21"/>
        <v>347166.17424242425</v>
      </c>
      <c r="AW31" s="92">
        <v>1206</v>
      </c>
      <c r="AX31" s="92">
        <v>388</v>
      </c>
      <c r="AY31" s="92">
        <v>279</v>
      </c>
      <c r="AZ31" s="62">
        <f t="shared" si="22"/>
        <v>0.32172470978441126</v>
      </c>
      <c r="BA31" s="62">
        <f t="shared" si="23"/>
        <v>0.23134328358208955</v>
      </c>
      <c r="BB31" s="92">
        <v>104572400</v>
      </c>
      <c r="BC31" s="92">
        <v>91539180</v>
      </c>
      <c r="BD31" s="92">
        <f t="shared" si="24"/>
        <v>269516.49484536081</v>
      </c>
      <c r="BE31" s="92">
        <f t="shared" si="25"/>
        <v>328097.41935483873</v>
      </c>
      <c r="BF31" s="92">
        <v>458</v>
      </c>
      <c r="BG31" s="92">
        <v>180</v>
      </c>
      <c r="BH31" s="92">
        <v>139</v>
      </c>
      <c r="BI31" s="62">
        <f t="shared" si="26"/>
        <v>0.3930131004366812</v>
      </c>
      <c r="BJ31" s="62">
        <f t="shared" si="27"/>
        <v>0.30349344978165937</v>
      </c>
      <c r="BK31" s="92">
        <v>55600910</v>
      </c>
      <c r="BL31" s="92">
        <v>51442920</v>
      </c>
      <c r="BM31" s="92">
        <f t="shared" si="28"/>
        <v>308893.94444444444</v>
      </c>
      <c r="BN31" s="92">
        <f t="shared" si="29"/>
        <v>370092.94964028778</v>
      </c>
      <c r="BO31" s="92">
        <f t="shared" si="55"/>
        <v>9548</v>
      </c>
      <c r="BP31" s="92">
        <f t="shared" si="55"/>
        <v>1411</v>
      </c>
      <c r="BQ31" s="92">
        <f t="shared" si="55"/>
        <v>919</v>
      </c>
      <c r="BR31" s="62">
        <f t="shared" si="32"/>
        <v>0.14777963971512359</v>
      </c>
      <c r="BS31" s="62">
        <f t="shared" si="33"/>
        <v>9.6250523669878504E-2</v>
      </c>
      <c r="BT31" s="92">
        <f t="shared" si="56"/>
        <v>380113470</v>
      </c>
      <c r="BU31" s="92">
        <f t="shared" si="56"/>
        <v>319169050</v>
      </c>
      <c r="BV31" s="92">
        <f t="shared" si="35"/>
        <v>269392.96243798727</v>
      </c>
      <c r="BW31" s="92">
        <f t="shared" si="36"/>
        <v>347300.38084874867</v>
      </c>
      <c r="BY31" s="180">
        <v>25</v>
      </c>
      <c r="BZ31" s="55" t="s">
        <v>108</v>
      </c>
      <c r="CA31" s="142">
        <v>9235</v>
      </c>
      <c r="CB31" s="142">
        <v>1380</v>
      </c>
      <c r="CC31" s="142">
        <v>901</v>
      </c>
      <c r="CD31" s="29">
        <v>0.14943151055766107</v>
      </c>
      <c r="CE31" s="29">
        <v>9.7563616675690315E-2</v>
      </c>
      <c r="CF31" s="142">
        <v>355312750</v>
      </c>
      <c r="CG31" s="142">
        <v>299914730</v>
      </c>
      <c r="CH31" s="142">
        <v>257473.0072463768</v>
      </c>
      <c r="CI31" s="142">
        <v>332868.73473917868</v>
      </c>
      <c r="CK31" s="47" t="str">
        <f t="shared" si="37"/>
        <v>堺市堺区</v>
      </c>
      <c r="CL31" s="105">
        <f t="shared" si="0"/>
        <v>0.11840941259731069</v>
      </c>
      <c r="CM31" s="118">
        <f t="shared" si="38"/>
        <v>0.11799999999999999</v>
      </c>
      <c r="CN31" s="118">
        <f t="shared" si="53"/>
        <v>0.11448332347454157</v>
      </c>
      <c r="CO31" s="118">
        <f t="shared" si="40"/>
        <v>0.114</v>
      </c>
      <c r="CP31" s="181">
        <f t="shared" si="54"/>
        <v>0.39999999999999897</v>
      </c>
      <c r="CQ31" s="47" t="str">
        <f t="shared" si="42"/>
        <v>福島区</v>
      </c>
      <c r="CR31" s="105">
        <f t="shared" si="1"/>
        <v>7.6888183261510548E-2</v>
      </c>
      <c r="CS31" s="105">
        <f t="shared" si="43"/>
        <v>7.6999999999999999E-2</v>
      </c>
      <c r="CT31" s="118">
        <f t="shared" si="44"/>
        <v>7.6400281228029054E-2</v>
      </c>
      <c r="CU31" s="118">
        <f t="shared" si="45"/>
        <v>7.5999999999999998E-2</v>
      </c>
      <c r="CV31" s="181">
        <f t="shared" si="46"/>
        <v>0.10000000000000009</v>
      </c>
      <c r="CW31" s="48"/>
      <c r="CX31" s="105">
        <f t="shared" si="47"/>
        <v>0.11899999999999999</v>
      </c>
      <c r="CY31" s="105">
        <f t="shared" si="48"/>
        <v>0.114</v>
      </c>
      <c r="CZ31" s="182">
        <f t="shared" si="49"/>
        <v>0.49999999999999906</v>
      </c>
      <c r="DA31" s="105">
        <f t="shared" si="50"/>
        <v>7.6999999999999999E-2</v>
      </c>
      <c r="DB31" s="105">
        <f t="shared" si="51"/>
        <v>7.4999999999999997E-2</v>
      </c>
      <c r="DC31" s="182">
        <f t="shared" si="52"/>
        <v>0.20000000000000018</v>
      </c>
      <c r="DD31" s="212">
        <v>0</v>
      </c>
    </row>
    <row r="32" spans="2:108" s="18" customFormat="1" ht="13.5" customHeight="1">
      <c r="B32" s="61">
        <v>26</v>
      </c>
      <c r="C32" s="55" t="s">
        <v>37</v>
      </c>
      <c r="D32" s="92">
        <v>404</v>
      </c>
      <c r="E32" s="92">
        <v>53</v>
      </c>
      <c r="F32" s="92">
        <v>31</v>
      </c>
      <c r="G32" s="62">
        <f t="shared" si="2"/>
        <v>0.13118811881188119</v>
      </c>
      <c r="H32" s="62">
        <f t="shared" si="3"/>
        <v>7.6732673267326731E-2</v>
      </c>
      <c r="I32" s="92">
        <v>16033210</v>
      </c>
      <c r="J32" s="92">
        <v>12876800</v>
      </c>
      <c r="K32" s="92">
        <f t="shared" si="4"/>
        <v>302513.39622641512</v>
      </c>
      <c r="L32" s="92">
        <f t="shared" si="5"/>
        <v>415380.6451612903</v>
      </c>
      <c r="M32" s="92">
        <v>1180</v>
      </c>
      <c r="N32" s="92">
        <v>181</v>
      </c>
      <c r="O32" s="92">
        <v>90</v>
      </c>
      <c r="P32" s="62">
        <f t="shared" si="6"/>
        <v>0.15338983050847457</v>
      </c>
      <c r="Q32" s="62">
        <f t="shared" si="7"/>
        <v>7.6271186440677971E-2</v>
      </c>
      <c r="R32" s="92">
        <v>84301290</v>
      </c>
      <c r="S32" s="92">
        <v>67430970</v>
      </c>
      <c r="T32" s="92">
        <f t="shared" si="8"/>
        <v>465752.98342541436</v>
      </c>
      <c r="U32" s="92">
        <f t="shared" si="9"/>
        <v>749233</v>
      </c>
      <c r="V32" s="92">
        <v>47393</v>
      </c>
      <c r="W32" s="92">
        <v>2015</v>
      </c>
      <c r="X32" s="92">
        <v>1077</v>
      </c>
      <c r="Y32" s="62">
        <f t="shared" si="10"/>
        <v>4.2516827379570819E-2</v>
      </c>
      <c r="Z32" s="62">
        <f t="shared" si="11"/>
        <v>2.2724874981537357E-2</v>
      </c>
      <c r="AA32" s="92">
        <v>570054490</v>
      </c>
      <c r="AB32" s="92">
        <v>439778250</v>
      </c>
      <c r="AC32" s="92">
        <f t="shared" si="12"/>
        <v>282905.45409429283</v>
      </c>
      <c r="AD32" s="92">
        <f t="shared" si="13"/>
        <v>408336.35097493033</v>
      </c>
      <c r="AE32" s="92">
        <v>41020</v>
      </c>
      <c r="AF32" s="92">
        <v>3499</v>
      </c>
      <c r="AG32" s="92">
        <v>2049</v>
      </c>
      <c r="AH32" s="62">
        <f t="shared" si="14"/>
        <v>8.5299853729887853E-2</v>
      </c>
      <c r="AI32" s="62">
        <f t="shared" si="15"/>
        <v>4.9951243295953192E-2</v>
      </c>
      <c r="AJ32" s="92">
        <v>976109080</v>
      </c>
      <c r="AK32" s="92">
        <v>785758920</v>
      </c>
      <c r="AL32" s="92">
        <f t="shared" si="16"/>
        <v>278968.01371820521</v>
      </c>
      <c r="AM32" s="92">
        <f t="shared" si="17"/>
        <v>383484.09956076136</v>
      </c>
      <c r="AN32" s="92">
        <v>25574</v>
      </c>
      <c r="AO32" s="92">
        <v>4473</v>
      </c>
      <c r="AP32" s="92">
        <v>2941</v>
      </c>
      <c r="AQ32" s="62">
        <f t="shared" si="18"/>
        <v>0.1749041995776961</v>
      </c>
      <c r="AR32" s="62">
        <f t="shared" si="19"/>
        <v>0.11499960897786815</v>
      </c>
      <c r="AS32" s="92">
        <v>1310816630</v>
      </c>
      <c r="AT32" s="92">
        <v>1095581120</v>
      </c>
      <c r="AU32" s="92">
        <f t="shared" si="20"/>
        <v>293050.8897831433</v>
      </c>
      <c r="AV32" s="92">
        <f t="shared" si="21"/>
        <v>372519.93199591973</v>
      </c>
      <c r="AW32" s="92">
        <v>12169</v>
      </c>
      <c r="AX32" s="92">
        <v>3379</v>
      </c>
      <c r="AY32" s="92">
        <v>2457</v>
      </c>
      <c r="AZ32" s="62">
        <f t="shared" si="22"/>
        <v>0.27767277508423044</v>
      </c>
      <c r="BA32" s="62">
        <f t="shared" si="23"/>
        <v>0.20190648368805983</v>
      </c>
      <c r="BB32" s="92">
        <v>1001793250</v>
      </c>
      <c r="BC32" s="92">
        <v>866039310</v>
      </c>
      <c r="BD32" s="92">
        <f t="shared" si="24"/>
        <v>296476.25036993192</v>
      </c>
      <c r="BE32" s="92">
        <f t="shared" si="25"/>
        <v>352478.35164835164</v>
      </c>
      <c r="BF32" s="92">
        <v>4851</v>
      </c>
      <c r="BG32" s="92">
        <v>1603</v>
      </c>
      <c r="BH32" s="92">
        <v>1272</v>
      </c>
      <c r="BI32" s="62">
        <f t="shared" si="26"/>
        <v>0.33044733044733043</v>
      </c>
      <c r="BJ32" s="62">
        <f t="shared" si="27"/>
        <v>0.2622139764996908</v>
      </c>
      <c r="BK32" s="92">
        <v>562436310</v>
      </c>
      <c r="BL32" s="92">
        <v>491280390</v>
      </c>
      <c r="BM32" s="92">
        <f t="shared" si="28"/>
        <v>350864.82220835931</v>
      </c>
      <c r="BN32" s="92">
        <f t="shared" si="29"/>
        <v>386226.72169811319</v>
      </c>
      <c r="BO32" s="92">
        <f t="shared" si="55"/>
        <v>132591</v>
      </c>
      <c r="BP32" s="92">
        <f t="shared" si="55"/>
        <v>15203</v>
      </c>
      <c r="BQ32" s="92">
        <f t="shared" si="55"/>
        <v>9917</v>
      </c>
      <c r="BR32" s="62">
        <f t="shared" si="32"/>
        <v>0.11466087441832402</v>
      </c>
      <c r="BS32" s="62">
        <f t="shared" si="33"/>
        <v>7.479391512244421E-2</v>
      </c>
      <c r="BT32" s="92">
        <f t="shared" si="56"/>
        <v>4521544260</v>
      </c>
      <c r="BU32" s="92">
        <f t="shared" si="56"/>
        <v>3758745760</v>
      </c>
      <c r="BV32" s="92">
        <f t="shared" si="35"/>
        <v>297411.31750312436</v>
      </c>
      <c r="BW32" s="92">
        <f t="shared" si="36"/>
        <v>379020.44569930423</v>
      </c>
      <c r="BY32" s="180">
        <v>26</v>
      </c>
      <c r="BZ32" s="55" t="s">
        <v>37</v>
      </c>
      <c r="CA32" s="142">
        <v>128043</v>
      </c>
      <c r="CB32" s="142">
        <v>14151</v>
      </c>
      <c r="CC32" s="142">
        <v>9284</v>
      </c>
      <c r="CD32" s="29">
        <v>0.11051756050701718</v>
      </c>
      <c r="CE32" s="29">
        <v>7.2506892215896221E-2</v>
      </c>
      <c r="CF32" s="142">
        <v>4150131430</v>
      </c>
      <c r="CG32" s="142">
        <v>3450772200</v>
      </c>
      <c r="CH32" s="142">
        <v>293274.7812875415</v>
      </c>
      <c r="CI32" s="142">
        <v>371690.24127531238</v>
      </c>
      <c r="CK32" s="47" t="str">
        <f t="shared" si="37"/>
        <v>東大阪市</v>
      </c>
      <c r="CL32" s="105">
        <f t="shared" si="0"/>
        <v>0.11792779717308019</v>
      </c>
      <c r="CM32" s="118">
        <f t="shared" si="38"/>
        <v>0.11799999999999999</v>
      </c>
      <c r="CN32" s="118">
        <f t="shared" si="53"/>
        <v>0.11551719494789002</v>
      </c>
      <c r="CO32" s="118">
        <f t="shared" si="40"/>
        <v>0.11600000000000001</v>
      </c>
      <c r="CP32" s="181">
        <f t="shared" si="54"/>
        <v>0.19999999999999879</v>
      </c>
      <c r="CQ32" s="47" t="str">
        <f t="shared" si="42"/>
        <v>堺市堺区</v>
      </c>
      <c r="CR32" s="105">
        <f t="shared" si="1"/>
        <v>7.6035031847133755E-2</v>
      </c>
      <c r="CS32" s="105">
        <f t="shared" si="43"/>
        <v>7.5999999999999998E-2</v>
      </c>
      <c r="CT32" s="118">
        <f t="shared" si="44"/>
        <v>7.4213950948719118E-2</v>
      </c>
      <c r="CU32" s="118">
        <f t="shared" si="45"/>
        <v>7.3999999999999996E-2</v>
      </c>
      <c r="CV32" s="181">
        <f t="shared" si="46"/>
        <v>0.20000000000000018</v>
      </c>
      <c r="CW32" s="48"/>
      <c r="CX32" s="105">
        <f t="shared" si="47"/>
        <v>0.11899999999999999</v>
      </c>
      <c r="CY32" s="105">
        <f t="shared" si="48"/>
        <v>0.114</v>
      </c>
      <c r="CZ32" s="182">
        <f t="shared" si="49"/>
        <v>0.49999999999999906</v>
      </c>
      <c r="DA32" s="105">
        <f t="shared" si="50"/>
        <v>7.6999999999999999E-2</v>
      </c>
      <c r="DB32" s="105">
        <f t="shared" si="51"/>
        <v>7.4999999999999997E-2</v>
      </c>
      <c r="DC32" s="182">
        <f t="shared" si="52"/>
        <v>0.20000000000000018</v>
      </c>
      <c r="DD32" s="212">
        <v>0</v>
      </c>
    </row>
    <row r="33" spans="2:108" s="18" customFormat="1" ht="13.5" customHeight="1">
      <c r="B33" s="61">
        <v>27</v>
      </c>
      <c r="C33" s="55" t="s">
        <v>38</v>
      </c>
      <c r="D33" s="92">
        <v>82</v>
      </c>
      <c r="E33" s="92">
        <v>6</v>
      </c>
      <c r="F33" s="92">
        <v>3</v>
      </c>
      <c r="G33" s="62">
        <f t="shared" si="2"/>
        <v>7.3170731707317069E-2</v>
      </c>
      <c r="H33" s="62">
        <f t="shared" si="3"/>
        <v>3.6585365853658534E-2</v>
      </c>
      <c r="I33" s="92">
        <v>877260</v>
      </c>
      <c r="J33" s="92">
        <v>603120</v>
      </c>
      <c r="K33" s="92">
        <f t="shared" si="4"/>
        <v>146210</v>
      </c>
      <c r="L33" s="92">
        <f t="shared" si="5"/>
        <v>201040</v>
      </c>
      <c r="M33" s="92">
        <v>202</v>
      </c>
      <c r="N33" s="92">
        <v>31</v>
      </c>
      <c r="O33" s="92">
        <v>14</v>
      </c>
      <c r="P33" s="62">
        <f t="shared" si="6"/>
        <v>0.15346534653465346</v>
      </c>
      <c r="Q33" s="62">
        <f t="shared" si="7"/>
        <v>6.9306930693069313E-2</v>
      </c>
      <c r="R33" s="92">
        <v>9307860</v>
      </c>
      <c r="S33" s="92">
        <v>7518070</v>
      </c>
      <c r="T33" s="92">
        <f t="shared" si="8"/>
        <v>300253.54838709679</v>
      </c>
      <c r="U33" s="92">
        <f t="shared" si="9"/>
        <v>537005</v>
      </c>
      <c r="V33" s="92">
        <v>7311</v>
      </c>
      <c r="W33" s="92">
        <v>311</v>
      </c>
      <c r="X33" s="92">
        <v>174</v>
      </c>
      <c r="Y33" s="62">
        <f t="shared" si="10"/>
        <v>4.2538640404869377E-2</v>
      </c>
      <c r="Z33" s="62">
        <f t="shared" si="11"/>
        <v>2.3799753795650389E-2</v>
      </c>
      <c r="AA33" s="92">
        <v>91046530</v>
      </c>
      <c r="AB33" s="92">
        <v>69881570</v>
      </c>
      <c r="AC33" s="92">
        <f t="shared" si="12"/>
        <v>292754.11575562699</v>
      </c>
      <c r="AD33" s="92">
        <f t="shared" si="13"/>
        <v>401618.2183908046</v>
      </c>
      <c r="AE33" s="92">
        <v>6667</v>
      </c>
      <c r="AF33" s="92">
        <v>594</v>
      </c>
      <c r="AG33" s="92">
        <v>355</v>
      </c>
      <c r="AH33" s="62">
        <f t="shared" si="14"/>
        <v>8.9095545222738867E-2</v>
      </c>
      <c r="AI33" s="62">
        <f t="shared" si="15"/>
        <v>5.3247337633118341E-2</v>
      </c>
      <c r="AJ33" s="92">
        <v>153335410</v>
      </c>
      <c r="AK33" s="92">
        <v>127542740</v>
      </c>
      <c r="AL33" s="92">
        <f t="shared" si="16"/>
        <v>258140.42087542088</v>
      </c>
      <c r="AM33" s="92">
        <f t="shared" si="17"/>
        <v>359275.32394366199</v>
      </c>
      <c r="AN33" s="92">
        <v>4705</v>
      </c>
      <c r="AO33" s="92">
        <v>786</v>
      </c>
      <c r="AP33" s="92">
        <v>481</v>
      </c>
      <c r="AQ33" s="62">
        <f t="shared" si="18"/>
        <v>0.16705632306057386</v>
      </c>
      <c r="AR33" s="62">
        <f t="shared" si="19"/>
        <v>0.10223166843783209</v>
      </c>
      <c r="AS33" s="92">
        <v>206300440</v>
      </c>
      <c r="AT33" s="92">
        <v>169774350</v>
      </c>
      <c r="AU33" s="92">
        <f t="shared" si="20"/>
        <v>262468.75318066159</v>
      </c>
      <c r="AV33" s="92">
        <f t="shared" si="21"/>
        <v>352961.22661122662</v>
      </c>
      <c r="AW33" s="92">
        <v>2581</v>
      </c>
      <c r="AX33" s="92">
        <v>607</v>
      </c>
      <c r="AY33" s="92">
        <v>426</v>
      </c>
      <c r="AZ33" s="62">
        <f t="shared" si="22"/>
        <v>0.23518016272762496</v>
      </c>
      <c r="BA33" s="62">
        <f t="shared" si="23"/>
        <v>0.16505230530802015</v>
      </c>
      <c r="BB33" s="92">
        <v>173260690</v>
      </c>
      <c r="BC33" s="92">
        <v>147591000</v>
      </c>
      <c r="BD33" s="92">
        <f t="shared" si="24"/>
        <v>285437.71004942339</v>
      </c>
      <c r="BE33" s="92">
        <f t="shared" si="25"/>
        <v>346457.74647887325</v>
      </c>
      <c r="BF33" s="92">
        <v>1060</v>
      </c>
      <c r="BG33" s="92">
        <v>342</v>
      </c>
      <c r="BH33" s="92">
        <v>266</v>
      </c>
      <c r="BI33" s="62">
        <f t="shared" si="26"/>
        <v>0.32264150943396225</v>
      </c>
      <c r="BJ33" s="62">
        <f t="shared" si="27"/>
        <v>0.25094339622641509</v>
      </c>
      <c r="BK33" s="92">
        <v>104000020</v>
      </c>
      <c r="BL33" s="92">
        <v>96315570</v>
      </c>
      <c r="BM33" s="92">
        <f t="shared" si="28"/>
        <v>304093.62573099416</v>
      </c>
      <c r="BN33" s="92">
        <f t="shared" si="29"/>
        <v>362088.6090225564</v>
      </c>
      <c r="BO33" s="92">
        <f t="shared" si="55"/>
        <v>22608</v>
      </c>
      <c r="BP33" s="92">
        <f t="shared" si="55"/>
        <v>2677</v>
      </c>
      <c r="BQ33" s="92">
        <f t="shared" si="55"/>
        <v>1719</v>
      </c>
      <c r="BR33" s="62">
        <f t="shared" si="32"/>
        <v>0.11840941259731069</v>
      </c>
      <c r="BS33" s="62">
        <f t="shared" si="33"/>
        <v>7.6035031847133755E-2</v>
      </c>
      <c r="BT33" s="92">
        <f t="shared" si="56"/>
        <v>738128210</v>
      </c>
      <c r="BU33" s="92">
        <f t="shared" si="56"/>
        <v>619226420</v>
      </c>
      <c r="BV33" s="92">
        <f t="shared" si="35"/>
        <v>275729.62644751585</v>
      </c>
      <c r="BW33" s="92">
        <f t="shared" si="36"/>
        <v>360224.79348458408</v>
      </c>
      <c r="BY33" s="180">
        <v>27</v>
      </c>
      <c r="BZ33" s="55" t="s">
        <v>38</v>
      </c>
      <c r="CA33" s="142">
        <v>21977</v>
      </c>
      <c r="CB33" s="142">
        <v>2516</v>
      </c>
      <c r="CC33" s="142">
        <v>1631</v>
      </c>
      <c r="CD33" s="29">
        <v>0.11448332347454157</v>
      </c>
      <c r="CE33" s="29">
        <v>7.4213950948719118E-2</v>
      </c>
      <c r="CF33" s="142">
        <v>706965250</v>
      </c>
      <c r="CG33" s="142">
        <v>592761600</v>
      </c>
      <c r="CH33" s="142">
        <v>280987.77821939584</v>
      </c>
      <c r="CI33" s="142">
        <v>363434.45738810545</v>
      </c>
      <c r="CK33" s="47" t="str">
        <f t="shared" si="37"/>
        <v>富田林市</v>
      </c>
      <c r="CL33" s="105">
        <f t="shared" si="0"/>
        <v>0.1173292772474562</v>
      </c>
      <c r="CM33" s="118">
        <f t="shared" si="38"/>
        <v>0.11700000000000001</v>
      </c>
      <c r="CN33" s="118">
        <f t="shared" si="53"/>
        <v>0.11575178997613365</v>
      </c>
      <c r="CO33" s="118">
        <f t="shared" si="40"/>
        <v>0.11600000000000001</v>
      </c>
      <c r="CP33" s="181">
        <f t="shared" si="54"/>
        <v>0.10000000000000009</v>
      </c>
      <c r="CQ33" s="47" t="str">
        <f t="shared" si="42"/>
        <v>茨木市</v>
      </c>
      <c r="CR33" s="105">
        <f t="shared" si="1"/>
        <v>7.5425978913721548E-2</v>
      </c>
      <c r="CS33" s="105">
        <f t="shared" si="43"/>
        <v>7.4999999999999997E-2</v>
      </c>
      <c r="CT33" s="118">
        <f t="shared" si="44"/>
        <v>7.2950863785587433E-2</v>
      </c>
      <c r="CU33" s="118">
        <f t="shared" si="45"/>
        <v>7.2999999999999995E-2</v>
      </c>
      <c r="CV33" s="181">
        <f t="shared" si="46"/>
        <v>0.20000000000000018</v>
      </c>
      <c r="CW33" s="48"/>
      <c r="CX33" s="105">
        <f t="shared" si="47"/>
        <v>0.11899999999999999</v>
      </c>
      <c r="CY33" s="105">
        <f t="shared" si="48"/>
        <v>0.114</v>
      </c>
      <c r="CZ33" s="182">
        <f t="shared" si="49"/>
        <v>0.49999999999999906</v>
      </c>
      <c r="DA33" s="105">
        <f t="shared" si="50"/>
        <v>7.6999999999999999E-2</v>
      </c>
      <c r="DB33" s="105">
        <f t="shared" si="51"/>
        <v>7.4999999999999997E-2</v>
      </c>
      <c r="DC33" s="182">
        <f t="shared" si="52"/>
        <v>0.20000000000000018</v>
      </c>
      <c r="DD33" s="212">
        <v>0</v>
      </c>
    </row>
    <row r="34" spans="2:108" s="18" customFormat="1" ht="13.5" customHeight="1">
      <c r="B34" s="61">
        <v>28</v>
      </c>
      <c r="C34" s="55" t="s">
        <v>39</v>
      </c>
      <c r="D34" s="92">
        <v>62</v>
      </c>
      <c r="E34" s="92">
        <v>7</v>
      </c>
      <c r="F34" s="92">
        <v>5</v>
      </c>
      <c r="G34" s="62">
        <f t="shared" si="2"/>
        <v>0.11290322580645161</v>
      </c>
      <c r="H34" s="62">
        <f t="shared" si="3"/>
        <v>8.0645161290322578E-2</v>
      </c>
      <c r="I34" s="92">
        <v>1797990</v>
      </c>
      <c r="J34" s="92">
        <v>1764230</v>
      </c>
      <c r="K34" s="92">
        <f t="shared" si="4"/>
        <v>256855.71428571429</v>
      </c>
      <c r="L34" s="92">
        <f t="shared" si="5"/>
        <v>352846</v>
      </c>
      <c r="M34" s="92">
        <v>187</v>
      </c>
      <c r="N34" s="92">
        <v>31</v>
      </c>
      <c r="O34" s="92">
        <v>14</v>
      </c>
      <c r="P34" s="62">
        <f t="shared" si="6"/>
        <v>0.16577540106951871</v>
      </c>
      <c r="Q34" s="62">
        <f t="shared" si="7"/>
        <v>7.4866310160427801E-2</v>
      </c>
      <c r="R34" s="92">
        <v>10370850</v>
      </c>
      <c r="S34" s="92">
        <v>7112340</v>
      </c>
      <c r="T34" s="92">
        <f t="shared" si="8"/>
        <v>334543.54838709679</v>
      </c>
      <c r="U34" s="92">
        <f t="shared" si="9"/>
        <v>508024.28571428574</v>
      </c>
      <c r="V34" s="92">
        <v>7013</v>
      </c>
      <c r="W34" s="92">
        <v>331</v>
      </c>
      <c r="X34" s="92">
        <v>202</v>
      </c>
      <c r="Y34" s="62">
        <f t="shared" si="10"/>
        <v>4.7198060744331957E-2</v>
      </c>
      <c r="Z34" s="62">
        <f t="shared" si="11"/>
        <v>2.8803650363610437E-2</v>
      </c>
      <c r="AA34" s="92">
        <v>96766460</v>
      </c>
      <c r="AB34" s="92">
        <v>80083240</v>
      </c>
      <c r="AC34" s="92">
        <f t="shared" si="12"/>
        <v>292345.80060422962</v>
      </c>
      <c r="AD34" s="92">
        <f t="shared" si="13"/>
        <v>396451.68316831684</v>
      </c>
      <c r="AE34" s="92">
        <v>5841</v>
      </c>
      <c r="AF34" s="92">
        <v>447</v>
      </c>
      <c r="AG34" s="92">
        <v>276</v>
      </c>
      <c r="AH34" s="62">
        <f t="shared" si="14"/>
        <v>7.6527991782229077E-2</v>
      </c>
      <c r="AI34" s="62">
        <f t="shared" si="15"/>
        <v>4.7252182845403182E-2</v>
      </c>
      <c r="AJ34" s="92">
        <v>130876080</v>
      </c>
      <c r="AK34" s="92">
        <v>112052070</v>
      </c>
      <c r="AL34" s="92">
        <f t="shared" si="16"/>
        <v>292787.65100671141</v>
      </c>
      <c r="AM34" s="92">
        <f t="shared" si="17"/>
        <v>405985.76086956525</v>
      </c>
      <c r="AN34" s="92">
        <v>3310</v>
      </c>
      <c r="AO34" s="92">
        <v>581</v>
      </c>
      <c r="AP34" s="92">
        <v>409</v>
      </c>
      <c r="AQ34" s="62">
        <f t="shared" si="18"/>
        <v>0.1755287009063444</v>
      </c>
      <c r="AR34" s="62">
        <f t="shared" si="19"/>
        <v>0.12356495468277946</v>
      </c>
      <c r="AS34" s="92">
        <v>164438930</v>
      </c>
      <c r="AT34" s="92">
        <v>133732410</v>
      </c>
      <c r="AU34" s="92">
        <f t="shared" si="20"/>
        <v>283027.41824440617</v>
      </c>
      <c r="AV34" s="92">
        <f t="shared" si="21"/>
        <v>326974.10757946211</v>
      </c>
      <c r="AW34" s="92">
        <v>1539</v>
      </c>
      <c r="AX34" s="92">
        <v>388</v>
      </c>
      <c r="AY34" s="92">
        <v>285</v>
      </c>
      <c r="AZ34" s="62">
        <f t="shared" si="22"/>
        <v>0.25211176088369069</v>
      </c>
      <c r="BA34" s="62">
        <f t="shared" si="23"/>
        <v>0.18518518518518517</v>
      </c>
      <c r="BB34" s="92">
        <v>112062380</v>
      </c>
      <c r="BC34" s="92">
        <v>101315390</v>
      </c>
      <c r="BD34" s="92">
        <f t="shared" si="24"/>
        <v>288820.56701030926</v>
      </c>
      <c r="BE34" s="92">
        <f t="shared" si="25"/>
        <v>355492.59649122809</v>
      </c>
      <c r="BF34" s="92">
        <v>651</v>
      </c>
      <c r="BG34" s="92">
        <v>190</v>
      </c>
      <c r="BH34" s="92">
        <v>158</v>
      </c>
      <c r="BI34" s="62">
        <f t="shared" si="26"/>
        <v>0.29185867895545314</v>
      </c>
      <c r="BJ34" s="62">
        <f t="shared" si="27"/>
        <v>0.24270353302611367</v>
      </c>
      <c r="BK34" s="92">
        <v>70302670</v>
      </c>
      <c r="BL34" s="92">
        <v>62873020</v>
      </c>
      <c r="BM34" s="92">
        <f t="shared" si="28"/>
        <v>370014.05263157893</v>
      </c>
      <c r="BN34" s="92">
        <f t="shared" si="29"/>
        <v>397930.50632911391</v>
      </c>
      <c r="BO34" s="92">
        <f t="shared" si="55"/>
        <v>18603</v>
      </c>
      <c r="BP34" s="92">
        <f t="shared" si="55"/>
        <v>1975</v>
      </c>
      <c r="BQ34" s="92">
        <f t="shared" si="55"/>
        <v>1349</v>
      </c>
      <c r="BR34" s="62">
        <f t="shared" si="32"/>
        <v>0.10616567220340806</v>
      </c>
      <c r="BS34" s="62">
        <f t="shared" si="33"/>
        <v>7.2515185722732897E-2</v>
      </c>
      <c r="BT34" s="92">
        <f t="shared" si="56"/>
        <v>586615360</v>
      </c>
      <c r="BU34" s="92">
        <f t="shared" si="56"/>
        <v>498932700</v>
      </c>
      <c r="BV34" s="92">
        <f t="shared" si="35"/>
        <v>297020.43544303795</v>
      </c>
      <c r="BW34" s="92">
        <f t="shared" si="36"/>
        <v>369853.74351371388</v>
      </c>
      <c r="BY34" s="180">
        <v>28</v>
      </c>
      <c r="BZ34" s="55" t="s">
        <v>39</v>
      </c>
      <c r="CA34" s="142">
        <v>17806</v>
      </c>
      <c r="CB34" s="142">
        <v>1752</v>
      </c>
      <c r="CC34" s="142">
        <v>1163</v>
      </c>
      <c r="CD34" s="29">
        <v>9.8393799842749638E-2</v>
      </c>
      <c r="CE34" s="29">
        <v>6.5315062338537566E-2</v>
      </c>
      <c r="CF34" s="142">
        <v>480467790</v>
      </c>
      <c r="CG34" s="142">
        <v>419315760</v>
      </c>
      <c r="CH34" s="142">
        <v>274239.60616438359</v>
      </c>
      <c r="CI34" s="142">
        <v>360546.65520206362</v>
      </c>
      <c r="CK34" s="47" t="str">
        <f t="shared" si="37"/>
        <v>茨木市</v>
      </c>
      <c r="CL34" s="105">
        <f t="shared" si="0"/>
        <v>0.11685097826927539</v>
      </c>
      <c r="CM34" s="118">
        <f t="shared" si="38"/>
        <v>0.11700000000000001</v>
      </c>
      <c r="CN34" s="118">
        <f t="shared" si="53"/>
        <v>0.11296485657391959</v>
      </c>
      <c r="CO34" s="118">
        <f t="shared" si="40"/>
        <v>0.113</v>
      </c>
      <c r="CP34" s="181">
        <f t="shared" si="54"/>
        <v>0.40000000000000036</v>
      </c>
      <c r="CQ34" s="47" t="str">
        <f t="shared" si="42"/>
        <v>堺市</v>
      </c>
      <c r="CR34" s="105">
        <f t="shared" si="1"/>
        <v>7.479391512244421E-2</v>
      </c>
      <c r="CS34" s="105">
        <f t="shared" si="43"/>
        <v>7.4999999999999997E-2</v>
      </c>
      <c r="CT34" s="118">
        <f t="shared" si="44"/>
        <v>7.2506892215896221E-2</v>
      </c>
      <c r="CU34" s="118">
        <f t="shared" si="45"/>
        <v>7.2999999999999995E-2</v>
      </c>
      <c r="CV34" s="181">
        <f t="shared" si="46"/>
        <v>0.20000000000000018</v>
      </c>
      <c r="CW34" s="48"/>
      <c r="CX34" s="105">
        <f t="shared" si="47"/>
        <v>0.11899999999999999</v>
      </c>
      <c r="CY34" s="105">
        <f t="shared" si="48"/>
        <v>0.114</v>
      </c>
      <c r="CZ34" s="182">
        <f t="shared" si="49"/>
        <v>0.49999999999999906</v>
      </c>
      <c r="DA34" s="105">
        <f t="shared" si="50"/>
        <v>7.6999999999999999E-2</v>
      </c>
      <c r="DB34" s="105">
        <f t="shared" si="51"/>
        <v>7.4999999999999997E-2</v>
      </c>
      <c r="DC34" s="182">
        <f t="shared" si="52"/>
        <v>0.20000000000000018</v>
      </c>
      <c r="DD34" s="212">
        <v>0</v>
      </c>
    </row>
    <row r="35" spans="2:108" s="18" customFormat="1" ht="13.5" customHeight="1">
      <c r="B35" s="61">
        <v>29</v>
      </c>
      <c r="C35" s="55" t="s">
        <v>40</v>
      </c>
      <c r="D35" s="92">
        <v>43</v>
      </c>
      <c r="E35" s="92">
        <v>4</v>
      </c>
      <c r="F35" s="92">
        <v>4</v>
      </c>
      <c r="G35" s="62">
        <f t="shared" si="2"/>
        <v>9.3023255813953487E-2</v>
      </c>
      <c r="H35" s="62">
        <f t="shared" si="3"/>
        <v>9.3023255813953487E-2</v>
      </c>
      <c r="I35" s="92">
        <v>836440</v>
      </c>
      <c r="J35" s="92">
        <v>805550</v>
      </c>
      <c r="K35" s="92">
        <f t="shared" si="4"/>
        <v>209110</v>
      </c>
      <c r="L35" s="92">
        <f t="shared" si="5"/>
        <v>201387.5</v>
      </c>
      <c r="M35" s="92">
        <v>131</v>
      </c>
      <c r="N35" s="92">
        <v>15</v>
      </c>
      <c r="O35" s="92">
        <v>4</v>
      </c>
      <c r="P35" s="62">
        <f t="shared" si="6"/>
        <v>0.11450381679389313</v>
      </c>
      <c r="Q35" s="62">
        <f t="shared" si="7"/>
        <v>3.0534351145038167E-2</v>
      </c>
      <c r="R35" s="92">
        <v>6022160</v>
      </c>
      <c r="S35" s="92">
        <v>4777360</v>
      </c>
      <c r="T35" s="92">
        <f t="shared" si="8"/>
        <v>401477.33333333331</v>
      </c>
      <c r="U35" s="92">
        <f t="shared" si="9"/>
        <v>1194340</v>
      </c>
      <c r="V35" s="92">
        <v>5393</v>
      </c>
      <c r="W35" s="92">
        <v>206</v>
      </c>
      <c r="X35" s="92">
        <v>125</v>
      </c>
      <c r="Y35" s="62">
        <f t="shared" si="10"/>
        <v>3.8197663638049321E-2</v>
      </c>
      <c r="Z35" s="62">
        <f t="shared" si="11"/>
        <v>2.3178193955127015E-2</v>
      </c>
      <c r="AA35" s="92">
        <v>58533710</v>
      </c>
      <c r="AB35" s="92">
        <v>48908760</v>
      </c>
      <c r="AC35" s="92">
        <f t="shared" si="12"/>
        <v>284144.22330097086</v>
      </c>
      <c r="AD35" s="92">
        <f t="shared" si="13"/>
        <v>391270.08</v>
      </c>
      <c r="AE35" s="92">
        <v>4864</v>
      </c>
      <c r="AF35" s="92">
        <v>367</v>
      </c>
      <c r="AG35" s="92">
        <v>208</v>
      </c>
      <c r="AH35" s="62">
        <f t="shared" si="14"/>
        <v>7.5452302631578941E-2</v>
      </c>
      <c r="AI35" s="62">
        <f t="shared" si="15"/>
        <v>4.2763157894736843E-2</v>
      </c>
      <c r="AJ35" s="92">
        <v>109286060</v>
      </c>
      <c r="AK35" s="92">
        <v>81468290</v>
      </c>
      <c r="AL35" s="92">
        <f t="shared" si="16"/>
        <v>297782.17983651225</v>
      </c>
      <c r="AM35" s="92">
        <f t="shared" si="17"/>
        <v>391674.47115384613</v>
      </c>
      <c r="AN35" s="92">
        <v>3107</v>
      </c>
      <c r="AO35" s="92">
        <v>521</v>
      </c>
      <c r="AP35" s="92">
        <v>340</v>
      </c>
      <c r="AQ35" s="62">
        <f t="shared" si="18"/>
        <v>0.16768587061474091</v>
      </c>
      <c r="AR35" s="62">
        <f t="shared" si="19"/>
        <v>0.10943031863533956</v>
      </c>
      <c r="AS35" s="92">
        <v>148048790</v>
      </c>
      <c r="AT35" s="92">
        <v>122921840</v>
      </c>
      <c r="AU35" s="92">
        <f t="shared" si="20"/>
        <v>284162.74472168909</v>
      </c>
      <c r="AV35" s="92">
        <f t="shared" si="21"/>
        <v>361534.82352941175</v>
      </c>
      <c r="AW35" s="92">
        <v>1519</v>
      </c>
      <c r="AX35" s="92">
        <v>410</v>
      </c>
      <c r="AY35" s="92">
        <v>295</v>
      </c>
      <c r="AZ35" s="62">
        <f t="shared" si="22"/>
        <v>0.26991441737985516</v>
      </c>
      <c r="BA35" s="62">
        <f t="shared" si="23"/>
        <v>0.19420671494404212</v>
      </c>
      <c r="BB35" s="92">
        <v>102727500</v>
      </c>
      <c r="BC35" s="92">
        <v>91393190</v>
      </c>
      <c r="BD35" s="92">
        <f t="shared" si="24"/>
        <v>250554.87804878049</v>
      </c>
      <c r="BE35" s="92">
        <f t="shared" si="25"/>
        <v>309807.42372881353</v>
      </c>
      <c r="BF35" s="92">
        <v>592</v>
      </c>
      <c r="BG35" s="92">
        <v>175</v>
      </c>
      <c r="BH35" s="92">
        <v>138</v>
      </c>
      <c r="BI35" s="62">
        <f t="shared" si="26"/>
        <v>0.29560810810810811</v>
      </c>
      <c r="BJ35" s="62">
        <f t="shared" si="27"/>
        <v>0.23310810810810811</v>
      </c>
      <c r="BK35" s="92">
        <v>64793170</v>
      </c>
      <c r="BL35" s="92">
        <v>54532580</v>
      </c>
      <c r="BM35" s="92">
        <f t="shared" si="28"/>
        <v>370246.6857142857</v>
      </c>
      <c r="BN35" s="92">
        <f t="shared" si="29"/>
        <v>395163.62318840582</v>
      </c>
      <c r="BO35" s="92">
        <f t="shared" si="55"/>
        <v>15649</v>
      </c>
      <c r="BP35" s="92">
        <f t="shared" si="55"/>
        <v>1698</v>
      </c>
      <c r="BQ35" s="92">
        <f t="shared" si="55"/>
        <v>1114</v>
      </c>
      <c r="BR35" s="62">
        <f t="shared" si="32"/>
        <v>0.10850533580420474</v>
      </c>
      <c r="BS35" s="62">
        <f t="shared" si="33"/>
        <v>7.1186657294395814E-2</v>
      </c>
      <c r="BT35" s="92">
        <f t="shared" si="56"/>
        <v>490247830</v>
      </c>
      <c r="BU35" s="92">
        <f t="shared" si="56"/>
        <v>404807570</v>
      </c>
      <c r="BV35" s="92">
        <f t="shared" si="35"/>
        <v>288720.74793875148</v>
      </c>
      <c r="BW35" s="92">
        <f t="shared" si="36"/>
        <v>363382.01974865352</v>
      </c>
      <c r="BY35" s="180">
        <v>29</v>
      </c>
      <c r="BZ35" s="55" t="s">
        <v>40</v>
      </c>
      <c r="CA35" s="142">
        <v>15172</v>
      </c>
      <c r="CB35" s="142">
        <v>1579</v>
      </c>
      <c r="CC35" s="142">
        <v>1044</v>
      </c>
      <c r="CD35" s="29">
        <v>0.1040732929079884</v>
      </c>
      <c r="CE35" s="29">
        <v>6.8810967571842865E-2</v>
      </c>
      <c r="CF35" s="142">
        <v>456923050</v>
      </c>
      <c r="CG35" s="142">
        <v>379490040</v>
      </c>
      <c r="CH35" s="142">
        <v>289374.95250158326</v>
      </c>
      <c r="CI35" s="142">
        <v>363496.20689655171</v>
      </c>
      <c r="CK35" s="47" t="str">
        <f t="shared" si="37"/>
        <v>平野区</v>
      </c>
      <c r="CL35" s="105">
        <f t="shared" si="0"/>
        <v>0.11610928683010807</v>
      </c>
      <c r="CM35" s="118">
        <f t="shared" si="38"/>
        <v>0.11600000000000001</v>
      </c>
      <c r="CN35" s="118">
        <f t="shared" si="53"/>
        <v>0.11083767768675323</v>
      </c>
      <c r="CO35" s="118">
        <f t="shared" si="40"/>
        <v>0.111</v>
      </c>
      <c r="CP35" s="181">
        <f t="shared" si="54"/>
        <v>0.50000000000000044</v>
      </c>
      <c r="CQ35" s="47" t="str">
        <f t="shared" si="42"/>
        <v>松原市</v>
      </c>
      <c r="CR35" s="105">
        <f t="shared" si="1"/>
        <v>7.4100582116614175E-2</v>
      </c>
      <c r="CS35" s="105">
        <f t="shared" si="43"/>
        <v>7.3999999999999996E-2</v>
      </c>
      <c r="CT35" s="118">
        <f t="shared" si="44"/>
        <v>6.7827545382794008E-2</v>
      </c>
      <c r="CU35" s="118">
        <f t="shared" si="45"/>
        <v>6.8000000000000005E-2</v>
      </c>
      <c r="CV35" s="181">
        <f t="shared" si="46"/>
        <v>0.5999999999999992</v>
      </c>
      <c r="CW35" s="48"/>
      <c r="CX35" s="105">
        <f t="shared" si="47"/>
        <v>0.11899999999999999</v>
      </c>
      <c r="CY35" s="105">
        <f t="shared" si="48"/>
        <v>0.114</v>
      </c>
      <c r="CZ35" s="182">
        <f t="shared" si="49"/>
        <v>0.49999999999999906</v>
      </c>
      <c r="DA35" s="105">
        <f t="shared" si="50"/>
        <v>7.6999999999999999E-2</v>
      </c>
      <c r="DB35" s="105">
        <f t="shared" si="51"/>
        <v>7.4999999999999997E-2</v>
      </c>
      <c r="DC35" s="182">
        <f t="shared" si="52"/>
        <v>0.20000000000000018</v>
      </c>
      <c r="DD35" s="212">
        <v>0</v>
      </c>
    </row>
    <row r="36" spans="2:108" s="18" customFormat="1" ht="13.5" customHeight="1">
      <c r="B36" s="61">
        <v>30</v>
      </c>
      <c r="C36" s="55" t="s">
        <v>41</v>
      </c>
      <c r="D36" s="92">
        <v>55</v>
      </c>
      <c r="E36" s="92">
        <v>7</v>
      </c>
      <c r="F36" s="92">
        <v>4</v>
      </c>
      <c r="G36" s="62">
        <f t="shared" si="2"/>
        <v>0.12727272727272726</v>
      </c>
      <c r="H36" s="62">
        <f t="shared" si="3"/>
        <v>7.2727272727272724E-2</v>
      </c>
      <c r="I36" s="92">
        <v>1551760</v>
      </c>
      <c r="J36" s="92">
        <v>1235620</v>
      </c>
      <c r="K36" s="92">
        <f t="shared" si="4"/>
        <v>221680</v>
      </c>
      <c r="L36" s="92">
        <f t="shared" si="5"/>
        <v>308905</v>
      </c>
      <c r="M36" s="92">
        <v>146</v>
      </c>
      <c r="N36" s="92">
        <v>20</v>
      </c>
      <c r="O36" s="92">
        <v>11</v>
      </c>
      <c r="P36" s="62">
        <f t="shared" si="6"/>
        <v>0.13698630136986301</v>
      </c>
      <c r="Q36" s="62">
        <f t="shared" si="7"/>
        <v>7.5342465753424653E-2</v>
      </c>
      <c r="R36" s="92">
        <v>8155490</v>
      </c>
      <c r="S36" s="92">
        <v>6875470</v>
      </c>
      <c r="T36" s="92">
        <f t="shared" si="8"/>
        <v>407774.5</v>
      </c>
      <c r="U36" s="92">
        <f t="shared" si="9"/>
        <v>625042.72727272729</v>
      </c>
      <c r="V36" s="92">
        <v>7010</v>
      </c>
      <c r="W36" s="92">
        <v>317</v>
      </c>
      <c r="X36" s="92">
        <v>166</v>
      </c>
      <c r="Y36" s="62">
        <f t="shared" si="10"/>
        <v>4.5221112696148362E-2</v>
      </c>
      <c r="Z36" s="62">
        <f t="shared" si="11"/>
        <v>2.3680456490727531E-2</v>
      </c>
      <c r="AA36" s="92">
        <v>90483050</v>
      </c>
      <c r="AB36" s="92">
        <v>72832240</v>
      </c>
      <c r="AC36" s="92">
        <f t="shared" si="12"/>
        <v>285435.48895899055</v>
      </c>
      <c r="AD36" s="92">
        <f t="shared" si="13"/>
        <v>438748.43373493978</v>
      </c>
      <c r="AE36" s="92">
        <v>6395</v>
      </c>
      <c r="AF36" s="92">
        <v>619</v>
      </c>
      <c r="AG36" s="92">
        <v>369</v>
      </c>
      <c r="AH36" s="62">
        <f t="shared" si="14"/>
        <v>9.6794370602032845E-2</v>
      </c>
      <c r="AI36" s="62">
        <f t="shared" si="15"/>
        <v>5.7701329163408914E-2</v>
      </c>
      <c r="AJ36" s="92">
        <v>179165910</v>
      </c>
      <c r="AK36" s="92">
        <v>143589100</v>
      </c>
      <c r="AL36" s="92">
        <f t="shared" si="16"/>
        <v>289444.11954765749</v>
      </c>
      <c r="AM36" s="92">
        <f t="shared" si="17"/>
        <v>389130.35230352305</v>
      </c>
      <c r="AN36" s="92">
        <v>4336</v>
      </c>
      <c r="AO36" s="92">
        <v>825</v>
      </c>
      <c r="AP36" s="92">
        <v>536</v>
      </c>
      <c r="AQ36" s="62">
        <f t="shared" si="18"/>
        <v>0.19026752767527674</v>
      </c>
      <c r="AR36" s="62">
        <f t="shared" si="19"/>
        <v>0.12361623616236163</v>
      </c>
      <c r="AS36" s="92">
        <v>233161710</v>
      </c>
      <c r="AT36" s="92">
        <v>205422920</v>
      </c>
      <c r="AU36" s="92">
        <f t="shared" si="20"/>
        <v>282620.25454545452</v>
      </c>
      <c r="AV36" s="92">
        <f t="shared" si="21"/>
        <v>383251.71641791047</v>
      </c>
      <c r="AW36" s="92">
        <v>2088</v>
      </c>
      <c r="AX36" s="92">
        <v>616</v>
      </c>
      <c r="AY36" s="92">
        <v>460</v>
      </c>
      <c r="AZ36" s="62">
        <f t="shared" si="22"/>
        <v>0.2950191570881226</v>
      </c>
      <c r="BA36" s="62">
        <f t="shared" si="23"/>
        <v>0.22030651340996169</v>
      </c>
      <c r="BB36" s="92">
        <v>188028460</v>
      </c>
      <c r="BC36" s="92">
        <v>168494850</v>
      </c>
      <c r="BD36" s="92">
        <f t="shared" si="24"/>
        <v>305241.00649350649</v>
      </c>
      <c r="BE36" s="92">
        <f t="shared" si="25"/>
        <v>366293.15217391303</v>
      </c>
      <c r="BF36" s="92">
        <v>877</v>
      </c>
      <c r="BG36" s="92">
        <v>304</v>
      </c>
      <c r="BH36" s="92">
        <v>242</v>
      </c>
      <c r="BI36" s="62">
        <f t="shared" si="26"/>
        <v>0.34663625997719499</v>
      </c>
      <c r="BJ36" s="62">
        <f t="shared" si="27"/>
        <v>0.27594070695553019</v>
      </c>
      <c r="BK36" s="92">
        <v>100778890</v>
      </c>
      <c r="BL36" s="92">
        <v>93657290</v>
      </c>
      <c r="BM36" s="92">
        <f t="shared" si="28"/>
        <v>331509.50657894736</v>
      </c>
      <c r="BN36" s="92">
        <f t="shared" si="29"/>
        <v>387013.59504132229</v>
      </c>
      <c r="BO36" s="92">
        <f t="shared" si="55"/>
        <v>20907</v>
      </c>
      <c r="BP36" s="92">
        <f t="shared" si="55"/>
        <v>2708</v>
      </c>
      <c r="BQ36" s="92">
        <f t="shared" si="55"/>
        <v>1788</v>
      </c>
      <c r="BR36" s="62">
        <f t="shared" si="32"/>
        <v>0.12952599607786866</v>
      </c>
      <c r="BS36" s="62">
        <f t="shared" si="33"/>
        <v>8.5521595637824646E-2</v>
      </c>
      <c r="BT36" s="92">
        <f t="shared" si="56"/>
        <v>801325270</v>
      </c>
      <c r="BU36" s="92">
        <f t="shared" si="56"/>
        <v>692107490</v>
      </c>
      <c r="BV36" s="92">
        <f t="shared" si="35"/>
        <v>295910.36558345641</v>
      </c>
      <c r="BW36" s="92">
        <f t="shared" si="36"/>
        <v>387084.725950783</v>
      </c>
      <c r="BY36" s="180">
        <v>30</v>
      </c>
      <c r="BZ36" s="55" t="s">
        <v>41</v>
      </c>
      <c r="CA36" s="142">
        <v>20327</v>
      </c>
      <c r="CB36" s="142">
        <v>2634</v>
      </c>
      <c r="CC36" s="142">
        <v>1747</v>
      </c>
      <c r="CD36" s="29">
        <v>0.12958134500910121</v>
      </c>
      <c r="CE36" s="29">
        <v>8.5944802479460819E-2</v>
      </c>
      <c r="CF36" s="142">
        <v>759047120</v>
      </c>
      <c r="CG36" s="142">
        <v>643950290</v>
      </c>
      <c r="CH36" s="142">
        <v>288172.78663629462</v>
      </c>
      <c r="CI36" s="142">
        <v>368603.48597595881</v>
      </c>
      <c r="CK36" s="47" t="str">
        <f t="shared" si="37"/>
        <v>東淀川区</v>
      </c>
      <c r="CL36" s="105">
        <f t="shared" si="0"/>
        <v>0.11589332644004997</v>
      </c>
      <c r="CM36" s="118">
        <f t="shared" si="38"/>
        <v>0.11600000000000001</v>
      </c>
      <c r="CN36" s="118">
        <f t="shared" si="53"/>
        <v>0.11239713066056418</v>
      </c>
      <c r="CO36" s="118">
        <f t="shared" si="40"/>
        <v>0.112</v>
      </c>
      <c r="CP36" s="181">
        <f t="shared" si="54"/>
        <v>0.40000000000000036</v>
      </c>
      <c r="CQ36" s="47" t="str">
        <f t="shared" si="42"/>
        <v>都島区</v>
      </c>
      <c r="CR36" s="105">
        <f t="shared" si="1"/>
        <v>7.4071418327835939E-2</v>
      </c>
      <c r="CS36" s="105">
        <f t="shared" si="43"/>
        <v>7.3999999999999996E-2</v>
      </c>
      <c r="CT36" s="118">
        <f t="shared" si="44"/>
        <v>7.3452564951792157E-2</v>
      </c>
      <c r="CU36" s="118">
        <f t="shared" si="45"/>
        <v>7.2999999999999995E-2</v>
      </c>
      <c r="CV36" s="181">
        <f t="shared" si="46"/>
        <v>0.10000000000000009</v>
      </c>
      <c r="CW36" s="48"/>
      <c r="CX36" s="105">
        <f t="shared" si="47"/>
        <v>0.11899999999999999</v>
      </c>
      <c r="CY36" s="105">
        <f t="shared" si="48"/>
        <v>0.114</v>
      </c>
      <c r="CZ36" s="182">
        <f t="shared" si="49"/>
        <v>0.49999999999999906</v>
      </c>
      <c r="DA36" s="105">
        <f t="shared" si="50"/>
        <v>7.6999999999999999E-2</v>
      </c>
      <c r="DB36" s="105">
        <f t="shared" si="51"/>
        <v>7.4999999999999997E-2</v>
      </c>
      <c r="DC36" s="182">
        <f t="shared" si="52"/>
        <v>0.20000000000000018</v>
      </c>
      <c r="DD36" s="212">
        <v>0</v>
      </c>
    </row>
    <row r="37" spans="2:108" s="18" customFormat="1" ht="13.5" customHeight="1">
      <c r="B37" s="61">
        <v>31</v>
      </c>
      <c r="C37" s="55" t="s">
        <v>42</v>
      </c>
      <c r="D37" s="92">
        <v>103</v>
      </c>
      <c r="E37" s="92">
        <v>16</v>
      </c>
      <c r="F37" s="92">
        <v>7</v>
      </c>
      <c r="G37" s="62">
        <f t="shared" si="2"/>
        <v>0.1553398058252427</v>
      </c>
      <c r="H37" s="62">
        <f t="shared" si="3"/>
        <v>6.7961165048543687E-2</v>
      </c>
      <c r="I37" s="92">
        <v>4201880</v>
      </c>
      <c r="J37" s="92">
        <v>2409660</v>
      </c>
      <c r="K37" s="92">
        <f t="shared" si="4"/>
        <v>262617.5</v>
      </c>
      <c r="L37" s="92">
        <f t="shared" si="5"/>
        <v>344237.14285714284</v>
      </c>
      <c r="M37" s="92">
        <v>315</v>
      </c>
      <c r="N37" s="92">
        <v>53</v>
      </c>
      <c r="O37" s="92">
        <v>34</v>
      </c>
      <c r="P37" s="62">
        <f t="shared" si="6"/>
        <v>0.16825396825396827</v>
      </c>
      <c r="Q37" s="62">
        <f t="shared" si="7"/>
        <v>0.10793650793650794</v>
      </c>
      <c r="R37" s="92">
        <v>39819150</v>
      </c>
      <c r="S37" s="92">
        <v>33704090</v>
      </c>
      <c r="T37" s="92">
        <f t="shared" si="8"/>
        <v>751304.71698113205</v>
      </c>
      <c r="U37" s="92">
        <f t="shared" si="9"/>
        <v>991296.76470588241</v>
      </c>
      <c r="V37" s="92">
        <v>10543</v>
      </c>
      <c r="W37" s="92">
        <v>403</v>
      </c>
      <c r="X37" s="92">
        <v>183</v>
      </c>
      <c r="Y37" s="62">
        <f t="shared" si="10"/>
        <v>3.8224414303329221E-2</v>
      </c>
      <c r="Z37" s="62">
        <f t="shared" si="11"/>
        <v>1.7357488380916247E-2</v>
      </c>
      <c r="AA37" s="92">
        <v>113761960</v>
      </c>
      <c r="AB37" s="92">
        <v>80344590</v>
      </c>
      <c r="AC37" s="92">
        <f t="shared" si="12"/>
        <v>282287.74193548388</v>
      </c>
      <c r="AD37" s="92">
        <f t="shared" si="13"/>
        <v>439041.47540983604</v>
      </c>
      <c r="AE37" s="92">
        <v>8783</v>
      </c>
      <c r="AF37" s="92">
        <v>673</v>
      </c>
      <c r="AG37" s="92">
        <v>379</v>
      </c>
      <c r="AH37" s="62">
        <f t="shared" si="14"/>
        <v>7.6625298872822503E-2</v>
      </c>
      <c r="AI37" s="62">
        <f t="shared" si="15"/>
        <v>4.3151542753045655E-2</v>
      </c>
      <c r="AJ37" s="92">
        <v>182428780</v>
      </c>
      <c r="AK37" s="92">
        <v>147133550</v>
      </c>
      <c r="AL37" s="92">
        <f t="shared" si="16"/>
        <v>271068.02377414564</v>
      </c>
      <c r="AM37" s="92">
        <f t="shared" si="17"/>
        <v>388215.17150395777</v>
      </c>
      <c r="AN37" s="92">
        <v>5035</v>
      </c>
      <c r="AO37" s="92">
        <v>810</v>
      </c>
      <c r="AP37" s="92">
        <v>544</v>
      </c>
      <c r="AQ37" s="62">
        <f t="shared" si="18"/>
        <v>0.16087388282025819</v>
      </c>
      <c r="AR37" s="62">
        <f t="shared" si="19"/>
        <v>0.10804369414101291</v>
      </c>
      <c r="AS37" s="92">
        <v>260529790</v>
      </c>
      <c r="AT37" s="92">
        <v>224542540</v>
      </c>
      <c r="AU37" s="92">
        <f t="shared" si="20"/>
        <v>321641.7160493827</v>
      </c>
      <c r="AV37" s="92">
        <f t="shared" si="21"/>
        <v>412762.02205882355</v>
      </c>
      <c r="AW37" s="92">
        <v>2234</v>
      </c>
      <c r="AX37" s="92">
        <v>573</v>
      </c>
      <c r="AY37" s="92">
        <v>419</v>
      </c>
      <c r="AZ37" s="62">
        <f t="shared" si="22"/>
        <v>0.25649059982094896</v>
      </c>
      <c r="BA37" s="62">
        <f t="shared" si="23"/>
        <v>0.18755595344673232</v>
      </c>
      <c r="BB37" s="92">
        <v>167591670</v>
      </c>
      <c r="BC37" s="92">
        <v>142461440</v>
      </c>
      <c r="BD37" s="92">
        <f t="shared" si="24"/>
        <v>292481.09947643976</v>
      </c>
      <c r="BE37" s="92">
        <f t="shared" si="25"/>
        <v>340003.43675417663</v>
      </c>
      <c r="BF37" s="92">
        <v>872</v>
      </c>
      <c r="BG37" s="92">
        <v>277</v>
      </c>
      <c r="BH37" s="92">
        <v>223</v>
      </c>
      <c r="BI37" s="62">
        <f t="shared" si="26"/>
        <v>0.31766055045871561</v>
      </c>
      <c r="BJ37" s="62">
        <f t="shared" si="27"/>
        <v>0.25573394495412843</v>
      </c>
      <c r="BK37" s="92">
        <v>96413160</v>
      </c>
      <c r="BL37" s="92">
        <v>82774980</v>
      </c>
      <c r="BM37" s="92">
        <f t="shared" si="28"/>
        <v>348061.94945848378</v>
      </c>
      <c r="BN37" s="92">
        <f t="shared" si="29"/>
        <v>371188.25112107623</v>
      </c>
      <c r="BO37" s="92">
        <f t="shared" si="55"/>
        <v>27885</v>
      </c>
      <c r="BP37" s="92">
        <f t="shared" si="55"/>
        <v>2805</v>
      </c>
      <c r="BQ37" s="92">
        <f t="shared" si="55"/>
        <v>1789</v>
      </c>
      <c r="BR37" s="62">
        <f t="shared" si="32"/>
        <v>0.10059171597633136</v>
      </c>
      <c r="BS37" s="62">
        <f t="shared" si="33"/>
        <v>6.4156356464048769E-2</v>
      </c>
      <c r="BT37" s="92">
        <f t="shared" si="56"/>
        <v>864746390</v>
      </c>
      <c r="BU37" s="92">
        <f t="shared" si="56"/>
        <v>713370850</v>
      </c>
      <c r="BV37" s="92">
        <f t="shared" si="35"/>
        <v>308287.48306595365</v>
      </c>
      <c r="BW37" s="92">
        <f t="shared" si="36"/>
        <v>398753.9686975964</v>
      </c>
      <c r="BY37" s="180">
        <v>31</v>
      </c>
      <c r="BZ37" s="55" t="s">
        <v>42</v>
      </c>
      <c r="CA37" s="142">
        <v>26559</v>
      </c>
      <c r="CB37" s="142">
        <v>2586</v>
      </c>
      <c r="CC37" s="142">
        <v>1656</v>
      </c>
      <c r="CD37" s="29">
        <v>9.736812379984186E-2</v>
      </c>
      <c r="CE37" s="29">
        <v>6.2351745171128431E-2</v>
      </c>
      <c r="CF37" s="142">
        <v>799056830</v>
      </c>
      <c r="CG37" s="142">
        <v>661144910</v>
      </c>
      <c r="CH37" s="142">
        <v>308993.3604021655</v>
      </c>
      <c r="CI37" s="142">
        <v>399242.09541062801</v>
      </c>
      <c r="CK37" s="47" t="str">
        <f t="shared" si="37"/>
        <v>都島区</v>
      </c>
      <c r="CL37" s="105">
        <f t="shared" si="0"/>
        <v>0.1152301735264592</v>
      </c>
      <c r="CM37" s="118">
        <f t="shared" si="38"/>
        <v>0.115</v>
      </c>
      <c r="CN37" s="118">
        <f t="shared" si="53"/>
        <v>0.1135644365938029</v>
      </c>
      <c r="CO37" s="118">
        <f t="shared" si="40"/>
        <v>0.114</v>
      </c>
      <c r="CP37" s="181">
        <f t="shared" si="54"/>
        <v>0.10000000000000009</v>
      </c>
      <c r="CQ37" s="47" t="str">
        <f t="shared" si="42"/>
        <v>西淀川区</v>
      </c>
      <c r="CR37" s="105">
        <f t="shared" si="1"/>
        <v>7.4019135207298081E-2</v>
      </c>
      <c r="CS37" s="105">
        <f t="shared" si="43"/>
        <v>7.3999999999999996E-2</v>
      </c>
      <c r="CT37" s="118">
        <f t="shared" si="44"/>
        <v>7.341964965727342E-2</v>
      </c>
      <c r="CU37" s="118">
        <f t="shared" si="45"/>
        <v>7.2999999999999995E-2</v>
      </c>
      <c r="CV37" s="181">
        <f t="shared" si="46"/>
        <v>0.10000000000000009</v>
      </c>
      <c r="CW37" s="48"/>
      <c r="CX37" s="105">
        <f t="shared" si="47"/>
        <v>0.11899999999999999</v>
      </c>
      <c r="CY37" s="105">
        <f t="shared" si="48"/>
        <v>0.114</v>
      </c>
      <c r="CZ37" s="182">
        <f t="shared" si="49"/>
        <v>0.49999999999999906</v>
      </c>
      <c r="DA37" s="105">
        <f t="shared" si="50"/>
        <v>7.6999999999999999E-2</v>
      </c>
      <c r="DB37" s="105">
        <f t="shared" si="51"/>
        <v>7.4999999999999997E-2</v>
      </c>
      <c r="DC37" s="182">
        <f t="shared" si="52"/>
        <v>0.20000000000000018</v>
      </c>
      <c r="DD37" s="212">
        <v>0</v>
      </c>
    </row>
    <row r="38" spans="2:108" s="18" customFormat="1" ht="13.5" customHeight="1">
      <c r="B38" s="61">
        <v>32</v>
      </c>
      <c r="C38" s="55" t="s">
        <v>43</v>
      </c>
      <c r="D38" s="92">
        <v>57</v>
      </c>
      <c r="E38" s="92">
        <v>11</v>
      </c>
      <c r="F38" s="92">
        <v>6</v>
      </c>
      <c r="G38" s="62">
        <f t="shared" si="2"/>
        <v>0.19298245614035087</v>
      </c>
      <c r="H38" s="62">
        <f t="shared" si="3"/>
        <v>0.10526315789473684</v>
      </c>
      <c r="I38" s="92">
        <v>5401670</v>
      </c>
      <c r="J38" s="92">
        <v>4706770</v>
      </c>
      <c r="K38" s="92">
        <f t="shared" si="4"/>
        <v>491060.90909090912</v>
      </c>
      <c r="L38" s="92">
        <f t="shared" si="5"/>
        <v>784461.66666666663</v>
      </c>
      <c r="M38" s="92">
        <v>196</v>
      </c>
      <c r="N38" s="92">
        <v>23</v>
      </c>
      <c r="O38" s="92">
        <v>8</v>
      </c>
      <c r="P38" s="62">
        <f t="shared" si="6"/>
        <v>0.11734693877551021</v>
      </c>
      <c r="Q38" s="62">
        <f t="shared" si="7"/>
        <v>4.0816326530612242E-2</v>
      </c>
      <c r="R38" s="92">
        <v>7669940</v>
      </c>
      <c r="S38" s="92">
        <v>4979670</v>
      </c>
      <c r="T38" s="92">
        <f t="shared" si="8"/>
        <v>333475.65217391303</v>
      </c>
      <c r="U38" s="92">
        <f t="shared" si="9"/>
        <v>622458.75</v>
      </c>
      <c r="V38" s="92">
        <v>7985</v>
      </c>
      <c r="W38" s="92">
        <v>330</v>
      </c>
      <c r="X38" s="92">
        <v>169</v>
      </c>
      <c r="Y38" s="62">
        <f t="shared" si="10"/>
        <v>4.1327489041953665E-2</v>
      </c>
      <c r="Z38" s="62">
        <f t="shared" si="11"/>
        <v>2.1164683782091423E-2</v>
      </c>
      <c r="AA38" s="92">
        <v>84066270</v>
      </c>
      <c r="AB38" s="92">
        <v>63536550</v>
      </c>
      <c r="AC38" s="92">
        <f t="shared" si="12"/>
        <v>254746.27272727274</v>
      </c>
      <c r="AD38" s="92">
        <f t="shared" si="13"/>
        <v>375955.91715976334</v>
      </c>
      <c r="AE38" s="92">
        <v>7423</v>
      </c>
      <c r="AF38" s="92">
        <v>613</v>
      </c>
      <c r="AG38" s="92">
        <v>348</v>
      </c>
      <c r="AH38" s="62">
        <f t="shared" si="14"/>
        <v>8.258116664421393E-2</v>
      </c>
      <c r="AI38" s="62">
        <f t="shared" si="15"/>
        <v>4.6881314832278052E-2</v>
      </c>
      <c r="AJ38" s="92">
        <v>160417870</v>
      </c>
      <c r="AK38" s="92">
        <v>125364510</v>
      </c>
      <c r="AL38" s="92">
        <f t="shared" si="16"/>
        <v>261693.09951060358</v>
      </c>
      <c r="AM38" s="92">
        <f t="shared" si="17"/>
        <v>360242.8448275862</v>
      </c>
      <c r="AN38" s="92">
        <v>4803</v>
      </c>
      <c r="AO38" s="92">
        <v>752</v>
      </c>
      <c r="AP38" s="92">
        <v>496</v>
      </c>
      <c r="AQ38" s="62">
        <f t="shared" si="18"/>
        <v>0.15656881115969187</v>
      </c>
      <c r="AR38" s="62">
        <f t="shared" si="19"/>
        <v>0.10326879033937122</v>
      </c>
      <c r="AS38" s="92">
        <v>205183000</v>
      </c>
      <c r="AT38" s="92">
        <v>170879270</v>
      </c>
      <c r="AU38" s="92">
        <f t="shared" si="20"/>
        <v>272849.73404255317</v>
      </c>
      <c r="AV38" s="92">
        <f t="shared" si="21"/>
        <v>344514.65725806454</v>
      </c>
      <c r="AW38" s="92">
        <v>2179</v>
      </c>
      <c r="AX38" s="92">
        <v>618</v>
      </c>
      <c r="AY38" s="92">
        <v>450</v>
      </c>
      <c r="AZ38" s="62">
        <f t="shared" si="22"/>
        <v>0.28361633776961909</v>
      </c>
      <c r="BA38" s="62">
        <f t="shared" si="23"/>
        <v>0.20651675080312071</v>
      </c>
      <c r="BB38" s="92">
        <v>188895700</v>
      </c>
      <c r="BC38" s="92">
        <v>157377880</v>
      </c>
      <c r="BD38" s="92">
        <f t="shared" si="24"/>
        <v>305656.4724919094</v>
      </c>
      <c r="BE38" s="92">
        <f t="shared" si="25"/>
        <v>349728.62222222221</v>
      </c>
      <c r="BF38" s="92">
        <v>811</v>
      </c>
      <c r="BG38" s="92">
        <v>243</v>
      </c>
      <c r="BH38" s="92">
        <v>191</v>
      </c>
      <c r="BI38" s="62">
        <f t="shared" si="26"/>
        <v>0.2996300863131936</v>
      </c>
      <c r="BJ38" s="62">
        <f t="shared" si="27"/>
        <v>0.23551171393341552</v>
      </c>
      <c r="BK38" s="92">
        <v>81721270</v>
      </c>
      <c r="BL38" s="92">
        <v>74775420</v>
      </c>
      <c r="BM38" s="92">
        <f t="shared" si="28"/>
        <v>336301.52263374487</v>
      </c>
      <c r="BN38" s="92">
        <f t="shared" si="29"/>
        <v>391494.34554973821</v>
      </c>
      <c r="BO38" s="92">
        <f t="shared" si="55"/>
        <v>23454</v>
      </c>
      <c r="BP38" s="92">
        <f t="shared" si="55"/>
        <v>2590</v>
      </c>
      <c r="BQ38" s="92">
        <f t="shared" si="55"/>
        <v>1668</v>
      </c>
      <c r="BR38" s="62">
        <f t="shared" si="32"/>
        <v>0.11042892470367528</v>
      </c>
      <c r="BS38" s="62">
        <f t="shared" si="33"/>
        <v>7.1117932975185469E-2</v>
      </c>
      <c r="BT38" s="92">
        <f t="shared" si="56"/>
        <v>733355720</v>
      </c>
      <c r="BU38" s="92">
        <f t="shared" si="56"/>
        <v>601620070</v>
      </c>
      <c r="BV38" s="92">
        <f t="shared" si="35"/>
        <v>283148.92664092663</v>
      </c>
      <c r="BW38" s="92">
        <f t="shared" si="36"/>
        <v>360683.49520383694</v>
      </c>
      <c r="BY38" s="180">
        <v>32</v>
      </c>
      <c r="BZ38" s="55" t="s">
        <v>43</v>
      </c>
      <c r="CA38" s="142">
        <v>22707</v>
      </c>
      <c r="CB38" s="142">
        <v>2407</v>
      </c>
      <c r="CC38" s="142">
        <v>1575</v>
      </c>
      <c r="CD38" s="29">
        <v>0.10600255427841634</v>
      </c>
      <c r="CE38" s="29">
        <v>6.9361870788743563E-2</v>
      </c>
      <c r="CF38" s="142">
        <v>676607460</v>
      </c>
      <c r="CG38" s="142">
        <v>547789900</v>
      </c>
      <c r="CH38" s="142">
        <v>281099.90029081842</v>
      </c>
      <c r="CI38" s="142">
        <v>347803.11111111112</v>
      </c>
      <c r="CK38" s="47" t="str">
        <f t="shared" si="37"/>
        <v>堺市</v>
      </c>
      <c r="CL38" s="105">
        <f t="shared" si="0"/>
        <v>0.11466087441832402</v>
      </c>
      <c r="CM38" s="118">
        <f t="shared" si="38"/>
        <v>0.115</v>
      </c>
      <c r="CN38" s="118">
        <f t="shared" si="53"/>
        <v>0.11051756050701718</v>
      </c>
      <c r="CO38" s="118">
        <f t="shared" si="40"/>
        <v>0.111</v>
      </c>
      <c r="CP38" s="181">
        <f t="shared" si="54"/>
        <v>0.40000000000000036</v>
      </c>
      <c r="CQ38" s="47" t="str">
        <f t="shared" si="42"/>
        <v>堺市美原区</v>
      </c>
      <c r="CR38" s="105">
        <f t="shared" si="1"/>
        <v>7.3502994011976047E-2</v>
      </c>
      <c r="CS38" s="105">
        <f t="shared" si="43"/>
        <v>7.3999999999999996E-2</v>
      </c>
      <c r="CT38" s="118">
        <f t="shared" si="44"/>
        <v>7.3940345368916804E-2</v>
      </c>
      <c r="CU38" s="118">
        <f t="shared" si="45"/>
        <v>7.3999999999999996E-2</v>
      </c>
      <c r="CV38" s="181">
        <f t="shared" si="46"/>
        <v>0</v>
      </c>
      <c r="CW38" s="48"/>
      <c r="CX38" s="105">
        <f t="shared" si="47"/>
        <v>0.11899999999999999</v>
      </c>
      <c r="CY38" s="105">
        <f t="shared" si="48"/>
        <v>0.114</v>
      </c>
      <c r="CZ38" s="182">
        <f t="shared" si="49"/>
        <v>0.49999999999999906</v>
      </c>
      <c r="DA38" s="105">
        <f t="shared" si="50"/>
        <v>7.6999999999999999E-2</v>
      </c>
      <c r="DB38" s="105">
        <f t="shared" si="51"/>
        <v>7.4999999999999997E-2</v>
      </c>
      <c r="DC38" s="182">
        <f t="shared" si="52"/>
        <v>0.20000000000000018</v>
      </c>
      <c r="DD38" s="212">
        <v>0</v>
      </c>
    </row>
    <row r="39" spans="2:108" s="18" customFormat="1" ht="13.5" customHeight="1">
      <c r="B39" s="61">
        <v>33</v>
      </c>
      <c r="C39" s="55" t="s">
        <v>44</v>
      </c>
      <c r="D39" s="92">
        <v>14</v>
      </c>
      <c r="E39" s="92">
        <v>2</v>
      </c>
      <c r="F39" s="92">
        <v>2</v>
      </c>
      <c r="G39" s="62">
        <f t="shared" si="2"/>
        <v>0.14285714285714285</v>
      </c>
      <c r="H39" s="62">
        <f t="shared" si="3"/>
        <v>0.14285714285714285</v>
      </c>
      <c r="I39" s="92">
        <v>1366210</v>
      </c>
      <c r="J39" s="92">
        <v>1351850</v>
      </c>
      <c r="K39" s="92">
        <f t="shared" si="4"/>
        <v>683105</v>
      </c>
      <c r="L39" s="92">
        <f t="shared" si="5"/>
        <v>675925</v>
      </c>
      <c r="M39" s="92">
        <v>59</v>
      </c>
      <c r="N39" s="92">
        <v>8</v>
      </c>
      <c r="O39" s="92">
        <v>5</v>
      </c>
      <c r="P39" s="62">
        <f t="shared" si="6"/>
        <v>0.13559322033898305</v>
      </c>
      <c r="Q39" s="62">
        <f t="shared" si="7"/>
        <v>8.4745762711864403E-2</v>
      </c>
      <c r="R39" s="92">
        <v>2955840</v>
      </c>
      <c r="S39" s="92">
        <v>2463970</v>
      </c>
      <c r="T39" s="92">
        <f t="shared" si="8"/>
        <v>369480</v>
      </c>
      <c r="U39" s="92">
        <f t="shared" si="9"/>
        <v>492794</v>
      </c>
      <c r="V39" s="92">
        <v>2533</v>
      </c>
      <c r="W39" s="92">
        <v>118</v>
      </c>
      <c r="X39" s="92">
        <v>59</v>
      </c>
      <c r="Y39" s="62">
        <f t="shared" si="10"/>
        <v>4.6585076983813659E-2</v>
      </c>
      <c r="Z39" s="62">
        <f t="shared" si="11"/>
        <v>2.3292538491906829E-2</v>
      </c>
      <c r="AA39" s="92">
        <v>35396510</v>
      </c>
      <c r="AB39" s="92">
        <v>24191300</v>
      </c>
      <c r="AC39" s="92">
        <f t="shared" si="12"/>
        <v>299970.42372881353</v>
      </c>
      <c r="AD39" s="92">
        <f t="shared" si="13"/>
        <v>410022.03389830509</v>
      </c>
      <c r="AE39" s="92">
        <v>2046</v>
      </c>
      <c r="AF39" s="92">
        <v>186</v>
      </c>
      <c r="AG39" s="92">
        <v>114</v>
      </c>
      <c r="AH39" s="62">
        <f t="shared" si="14"/>
        <v>9.0909090909090912E-2</v>
      </c>
      <c r="AI39" s="62">
        <f t="shared" si="15"/>
        <v>5.5718475073313782E-2</v>
      </c>
      <c r="AJ39" s="92">
        <v>60598970</v>
      </c>
      <c r="AK39" s="92">
        <v>48608660</v>
      </c>
      <c r="AL39" s="92">
        <f t="shared" si="16"/>
        <v>325800.91397849465</v>
      </c>
      <c r="AM39" s="92">
        <f t="shared" si="17"/>
        <v>426391.75438596489</v>
      </c>
      <c r="AN39" s="92">
        <v>1181</v>
      </c>
      <c r="AO39" s="92">
        <v>198</v>
      </c>
      <c r="AP39" s="92">
        <v>135</v>
      </c>
      <c r="AQ39" s="62">
        <f t="shared" si="18"/>
        <v>0.16765453005927181</v>
      </c>
      <c r="AR39" s="62">
        <f t="shared" si="19"/>
        <v>0.11430990685859441</v>
      </c>
      <c r="AS39" s="92">
        <v>93153970</v>
      </c>
      <c r="AT39" s="92">
        <v>68307790</v>
      </c>
      <c r="AU39" s="92">
        <f t="shared" si="20"/>
        <v>470474.59595959599</v>
      </c>
      <c r="AV39" s="92">
        <f t="shared" si="21"/>
        <v>505983.62962962961</v>
      </c>
      <c r="AW39" s="92">
        <v>610</v>
      </c>
      <c r="AX39" s="92">
        <v>167</v>
      </c>
      <c r="AY39" s="92">
        <v>122</v>
      </c>
      <c r="AZ39" s="62">
        <f t="shared" si="22"/>
        <v>0.27377049180327867</v>
      </c>
      <c r="BA39" s="62">
        <f t="shared" si="23"/>
        <v>0.2</v>
      </c>
      <c r="BB39" s="92">
        <v>69226850</v>
      </c>
      <c r="BC39" s="92">
        <v>57405560</v>
      </c>
      <c r="BD39" s="92">
        <f t="shared" si="24"/>
        <v>414532.03592814371</v>
      </c>
      <c r="BE39" s="92">
        <f t="shared" si="25"/>
        <v>470537.37704918033</v>
      </c>
      <c r="BF39" s="92">
        <v>237</v>
      </c>
      <c r="BG39" s="92">
        <v>72</v>
      </c>
      <c r="BH39" s="92">
        <v>54</v>
      </c>
      <c r="BI39" s="62">
        <f t="shared" si="26"/>
        <v>0.30379746835443039</v>
      </c>
      <c r="BJ39" s="62">
        <f t="shared" si="27"/>
        <v>0.22784810126582278</v>
      </c>
      <c r="BK39" s="92">
        <v>44427130</v>
      </c>
      <c r="BL39" s="92">
        <v>26351530</v>
      </c>
      <c r="BM39" s="92">
        <f t="shared" si="28"/>
        <v>617043.47222222225</v>
      </c>
      <c r="BN39" s="92">
        <f t="shared" si="29"/>
        <v>487991.29629629629</v>
      </c>
      <c r="BO39" s="92">
        <f t="shared" si="55"/>
        <v>6680</v>
      </c>
      <c r="BP39" s="92">
        <f t="shared" si="55"/>
        <v>751</v>
      </c>
      <c r="BQ39" s="92">
        <f t="shared" si="55"/>
        <v>491</v>
      </c>
      <c r="BR39" s="62">
        <f t="shared" si="32"/>
        <v>0.1124251497005988</v>
      </c>
      <c r="BS39" s="62">
        <f t="shared" si="33"/>
        <v>7.3502994011976047E-2</v>
      </c>
      <c r="BT39" s="92">
        <f t="shared" si="56"/>
        <v>307125480</v>
      </c>
      <c r="BU39" s="92">
        <f t="shared" si="56"/>
        <v>228680660</v>
      </c>
      <c r="BV39" s="92">
        <f t="shared" si="35"/>
        <v>408955.36617842875</v>
      </c>
      <c r="BW39" s="92">
        <f t="shared" si="36"/>
        <v>465744.72505091649</v>
      </c>
      <c r="BY39" s="180">
        <v>33</v>
      </c>
      <c r="BZ39" s="55" t="s">
        <v>44</v>
      </c>
      <c r="CA39" s="142">
        <v>6370</v>
      </c>
      <c r="CB39" s="142">
        <v>680</v>
      </c>
      <c r="CC39" s="142">
        <v>471</v>
      </c>
      <c r="CD39" s="29">
        <v>0.10675039246467818</v>
      </c>
      <c r="CE39" s="29">
        <v>7.3940345368916804E-2</v>
      </c>
      <c r="CF39" s="142">
        <v>271063930</v>
      </c>
      <c r="CG39" s="142">
        <v>206319700</v>
      </c>
      <c r="CH39" s="142">
        <v>398623.42647058825</v>
      </c>
      <c r="CI39" s="142">
        <v>438046.07218683651</v>
      </c>
      <c r="CK39" s="47" t="str">
        <f t="shared" si="37"/>
        <v>羽曳野市</v>
      </c>
      <c r="CL39" s="105">
        <f t="shared" ref="CL39:CL70" si="57">LARGE(BR$7:BR$80,ROW(A33))</f>
        <v>0.11404330626691651</v>
      </c>
      <c r="CM39" s="118">
        <f t="shared" si="38"/>
        <v>0.114</v>
      </c>
      <c r="CN39" s="118">
        <f t="shared" si="53"/>
        <v>0.11253622410647204</v>
      </c>
      <c r="CO39" s="118">
        <f t="shared" si="40"/>
        <v>0.113</v>
      </c>
      <c r="CP39" s="181">
        <f t="shared" si="54"/>
        <v>0.10000000000000009</v>
      </c>
      <c r="CQ39" s="47" t="str">
        <f t="shared" si="42"/>
        <v>岬町</v>
      </c>
      <c r="CR39" s="105">
        <f t="shared" ref="CR39:CR70" si="58">LARGE(BS$7:BS$80,ROW(A33))</f>
        <v>7.3047858942065488E-2</v>
      </c>
      <c r="CS39" s="105">
        <f t="shared" si="43"/>
        <v>7.2999999999999995E-2</v>
      </c>
      <c r="CT39" s="118">
        <f t="shared" si="44"/>
        <v>6.8461758808364359E-2</v>
      </c>
      <c r="CU39" s="118">
        <f t="shared" si="45"/>
        <v>6.8000000000000005E-2</v>
      </c>
      <c r="CV39" s="181">
        <f t="shared" si="46"/>
        <v>0.49999999999999906</v>
      </c>
      <c r="CW39" s="48"/>
      <c r="CX39" s="105">
        <f t="shared" si="47"/>
        <v>0.11899999999999999</v>
      </c>
      <c r="CY39" s="105">
        <f t="shared" si="48"/>
        <v>0.114</v>
      </c>
      <c r="CZ39" s="182">
        <f t="shared" si="49"/>
        <v>0.49999999999999906</v>
      </c>
      <c r="DA39" s="105">
        <f t="shared" si="50"/>
        <v>7.6999999999999999E-2</v>
      </c>
      <c r="DB39" s="105">
        <f t="shared" si="51"/>
        <v>7.4999999999999997E-2</v>
      </c>
      <c r="DC39" s="182">
        <f t="shared" si="52"/>
        <v>0.20000000000000018</v>
      </c>
      <c r="DD39" s="212">
        <v>0</v>
      </c>
    </row>
    <row r="40" spans="2:108" s="18" customFormat="1" ht="13.5" customHeight="1">
      <c r="B40" s="61">
        <v>34</v>
      </c>
      <c r="C40" s="55" t="s">
        <v>46</v>
      </c>
      <c r="D40" s="92">
        <v>120</v>
      </c>
      <c r="E40" s="92">
        <v>14</v>
      </c>
      <c r="F40" s="92">
        <v>6</v>
      </c>
      <c r="G40" s="62">
        <f t="shared" si="2"/>
        <v>0.11666666666666667</v>
      </c>
      <c r="H40" s="62">
        <f t="shared" si="3"/>
        <v>0.05</v>
      </c>
      <c r="I40" s="92">
        <v>3741770</v>
      </c>
      <c r="J40" s="92">
        <v>2591840</v>
      </c>
      <c r="K40" s="92">
        <f t="shared" si="4"/>
        <v>267269.28571428574</v>
      </c>
      <c r="L40" s="92">
        <f t="shared" si="5"/>
        <v>431973.33333333331</v>
      </c>
      <c r="M40" s="92">
        <v>258</v>
      </c>
      <c r="N40" s="92">
        <v>32</v>
      </c>
      <c r="O40" s="92">
        <v>16</v>
      </c>
      <c r="P40" s="62">
        <f t="shared" si="6"/>
        <v>0.12403100775193798</v>
      </c>
      <c r="Q40" s="62">
        <f t="shared" si="7"/>
        <v>6.2015503875968991E-2</v>
      </c>
      <c r="R40" s="92">
        <v>14222880</v>
      </c>
      <c r="S40" s="92">
        <v>11869010</v>
      </c>
      <c r="T40" s="92">
        <f t="shared" si="8"/>
        <v>444465</v>
      </c>
      <c r="U40" s="92">
        <f t="shared" si="9"/>
        <v>741813.125</v>
      </c>
      <c r="V40" s="92">
        <v>10340</v>
      </c>
      <c r="W40" s="92">
        <v>367</v>
      </c>
      <c r="X40" s="92">
        <v>158</v>
      </c>
      <c r="Y40" s="62">
        <f t="shared" si="10"/>
        <v>3.5493230174081236E-2</v>
      </c>
      <c r="Z40" s="62">
        <f t="shared" si="11"/>
        <v>1.528046421663443E-2</v>
      </c>
      <c r="AA40" s="92">
        <v>100979550</v>
      </c>
      <c r="AB40" s="92">
        <v>61696110</v>
      </c>
      <c r="AC40" s="92">
        <f t="shared" si="12"/>
        <v>275148.63760217984</v>
      </c>
      <c r="AD40" s="92">
        <f t="shared" si="13"/>
        <v>390481.70886075951</v>
      </c>
      <c r="AE40" s="92">
        <v>9098</v>
      </c>
      <c r="AF40" s="92">
        <v>694</v>
      </c>
      <c r="AG40" s="92">
        <v>404</v>
      </c>
      <c r="AH40" s="62">
        <f t="shared" si="14"/>
        <v>7.6280501209056939E-2</v>
      </c>
      <c r="AI40" s="62">
        <f t="shared" si="15"/>
        <v>4.4405363816223349E-2</v>
      </c>
      <c r="AJ40" s="92">
        <v>209099510</v>
      </c>
      <c r="AK40" s="92">
        <v>156946750</v>
      </c>
      <c r="AL40" s="92">
        <f t="shared" si="16"/>
        <v>301296.12391930836</v>
      </c>
      <c r="AM40" s="92">
        <f t="shared" si="17"/>
        <v>388482.05445544556</v>
      </c>
      <c r="AN40" s="92">
        <v>6018</v>
      </c>
      <c r="AO40" s="92">
        <v>866</v>
      </c>
      <c r="AP40" s="92">
        <v>564</v>
      </c>
      <c r="AQ40" s="62">
        <f t="shared" si="18"/>
        <v>0.14390162844798937</v>
      </c>
      <c r="AR40" s="62">
        <f t="shared" si="19"/>
        <v>9.3718843469591223E-2</v>
      </c>
      <c r="AS40" s="92">
        <v>251739130</v>
      </c>
      <c r="AT40" s="92">
        <v>204312220</v>
      </c>
      <c r="AU40" s="92">
        <f t="shared" si="20"/>
        <v>290691.83602771361</v>
      </c>
      <c r="AV40" s="92">
        <f t="shared" si="21"/>
        <v>362255.70921985817</v>
      </c>
      <c r="AW40" s="92">
        <v>2872</v>
      </c>
      <c r="AX40" s="92">
        <v>665</v>
      </c>
      <c r="AY40" s="92">
        <v>494</v>
      </c>
      <c r="AZ40" s="62">
        <f t="shared" si="22"/>
        <v>0.23154596100278552</v>
      </c>
      <c r="BA40" s="62">
        <f t="shared" si="23"/>
        <v>0.17200557103064068</v>
      </c>
      <c r="BB40" s="92">
        <v>219413580</v>
      </c>
      <c r="BC40" s="92">
        <v>189544900</v>
      </c>
      <c r="BD40" s="92">
        <f t="shared" si="24"/>
        <v>329945.23308270675</v>
      </c>
      <c r="BE40" s="92">
        <f t="shared" si="25"/>
        <v>383694.12955465587</v>
      </c>
      <c r="BF40" s="92">
        <v>1051</v>
      </c>
      <c r="BG40" s="92">
        <v>320</v>
      </c>
      <c r="BH40" s="92">
        <v>253</v>
      </c>
      <c r="BI40" s="62">
        <f t="shared" si="26"/>
        <v>0.30447193149381541</v>
      </c>
      <c r="BJ40" s="62">
        <f t="shared" si="27"/>
        <v>0.2407231208372978</v>
      </c>
      <c r="BK40" s="92">
        <v>111172270</v>
      </c>
      <c r="BL40" s="92">
        <v>96027790</v>
      </c>
      <c r="BM40" s="92">
        <f t="shared" si="28"/>
        <v>347413.34375</v>
      </c>
      <c r="BN40" s="92">
        <f t="shared" si="29"/>
        <v>379556.48221343872</v>
      </c>
      <c r="BO40" s="92">
        <f t="shared" si="55"/>
        <v>29757</v>
      </c>
      <c r="BP40" s="92">
        <f t="shared" si="55"/>
        <v>2958</v>
      </c>
      <c r="BQ40" s="92">
        <f t="shared" si="55"/>
        <v>1895</v>
      </c>
      <c r="BR40" s="62">
        <f t="shared" si="32"/>
        <v>9.9405181973989315E-2</v>
      </c>
      <c r="BS40" s="62">
        <f t="shared" si="33"/>
        <v>6.3682494875155427E-2</v>
      </c>
      <c r="BT40" s="92">
        <f t="shared" si="56"/>
        <v>910368690</v>
      </c>
      <c r="BU40" s="92">
        <f t="shared" si="56"/>
        <v>722988620</v>
      </c>
      <c r="BV40" s="92">
        <f t="shared" si="35"/>
        <v>307764.93914807303</v>
      </c>
      <c r="BW40" s="92">
        <f t="shared" si="36"/>
        <v>381524.3377308707</v>
      </c>
      <c r="BY40" s="180">
        <v>34</v>
      </c>
      <c r="BZ40" s="55" t="s">
        <v>46</v>
      </c>
      <c r="CA40" s="142">
        <v>29031</v>
      </c>
      <c r="CB40" s="142">
        <v>2744</v>
      </c>
      <c r="CC40" s="142">
        <v>1784</v>
      </c>
      <c r="CD40" s="29">
        <v>9.4519651407116531E-2</v>
      </c>
      <c r="CE40" s="29">
        <v>6.145155178946643E-2</v>
      </c>
      <c r="CF40" s="142">
        <v>925405000</v>
      </c>
      <c r="CG40" s="142">
        <v>713637160</v>
      </c>
      <c r="CH40" s="142">
        <v>337246.72011661809</v>
      </c>
      <c r="CI40" s="142">
        <v>400020.82959641254</v>
      </c>
      <c r="CK40" s="47" t="str">
        <f t="shared" si="37"/>
        <v>松原市</v>
      </c>
      <c r="CL40" s="105">
        <f t="shared" si="57"/>
        <v>0.1139421700543945</v>
      </c>
      <c r="CM40" s="118">
        <f t="shared" si="38"/>
        <v>0.114</v>
      </c>
      <c r="CN40" s="118">
        <f t="shared" si="53"/>
        <v>0.10620560378847671</v>
      </c>
      <c r="CO40" s="118">
        <f t="shared" si="40"/>
        <v>0.106</v>
      </c>
      <c r="CP40" s="181">
        <f t="shared" si="54"/>
        <v>0.80000000000000071</v>
      </c>
      <c r="CQ40" s="47" t="str">
        <f t="shared" si="42"/>
        <v>堺市中区</v>
      </c>
      <c r="CR40" s="105">
        <f t="shared" si="58"/>
        <v>7.2515185722732897E-2</v>
      </c>
      <c r="CS40" s="105">
        <f t="shared" si="43"/>
        <v>7.2999999999999995E-2</v>
      </c>
      <c r="CT40" s="118">
        <f t="shared" si="44"/>
        <v>6.5315062338537566E-2</v>
      </c>
      <c r="CU40" s="118">
        <f t="shared" si="45"/>
        <v>6.5000000000000002E-2</v>
      </c>
      <c r="CV40" s="181">
        <f t="shared" si="46"/>
        <v>0.79999999999999938</v>
      </c>
      <c r="CW40" s="48"/>
      <c r="CX40" s="105">
        <f t="shared" si="47"/>
        <v>0.11899999999999999</v>
      </c>
      <c r="CY40" s="105">
        <f t="shared" si="48"/>
        <v>0.114</v>
      </c>
      <c r="CZ40" s="182">
        <f t="shared" si="49"/>
        <v>0.49999999999999906</v>
      </c>
      <c r="DA40" s="105">
        <f t="shared" si="50"/>
        <v>7.6999999999999999E-2</v>
      </c>
      <c r="DB40" s="105">
        <f t="shared" si="51"/>
        <v>7.4999999999999997E-2</v>
      </c>
      <c r="DC40" s="182">
        <f t="shared" si="52"/>
        <v>0.20000000000000018</v>
      </c>
      <c r="DD40" s="212">
        <v>0</v>
      </c>
    </row>
    <row r="41" spans="2:108" s="18" customFormat="1" ht="13.5" customHeight="1">
      <c r="B41" s="61">
        <v>35</v>
      </c>
      <c r="C41" s="55" t="s">
        <v>3</v>
      </c>
      <c r="D41" s="92">
        <v>24</v>
      </c>
      <c r="E41" s="92">
        <v>3</v>
      </c>
      <c r="F41" s="92">
        <v>3</v>
      </c>
      <c r="G41" s="62">
        <f t="shared" si="2"/>
        <v>0.125</v>
      </c>
      <c r="H41" s="62">
        <f t="shared" si="3"/>
        <v>0.125</v>
      </c>
      <c r="I41" s="92">
        <v>581040</v>
      </c>
      <c r="J41" s="92">
        <v>480170</v>
      </c>
      <c r="K41" s="92">
        <f t="shared" si="4"/>
        <v>193680</v>
      </c>
      <c r="L41" s="92">
        <f t="shared" si="5"/>
        <v>160056.66666666666</v>
      </c>
      <c r="M41" s="92">
        <v>58</v>
      </c>
      <c r="N41" s="92">
        <v>11</v>
      </c>
      <c r="O41" s="92">
        <v>6</v>
      </c>
      <c r="P41" s="62">
        <f t="shared" si="6"/>
        <v>0.18965517241379309</v>
      </c>
      <c r="Q41" s="62">
        <f t="shared" si="7"/>
        <v>0.10344827586206896</v>
      </c>
      <c r="R41" s="92">
        <v>3549980</v>
      </c>
      <c r="S41" s="92">
        <v>2382210</v>
      </c>
      <c r="T41" s="92">
        <f t="shared" si="8"/>
        <v>322725.45454545453</v>
      </c>
      <c r="U41" s="92">
        <f t="shared" si="9"/>
        <v>397035</v>
      </c>
      <c r="V41" s="92">
        <v>20573</v>
      </c>
      <c r="W41" s="92">
        <v>968</v>
      </c>
      <c r="X41" s="92">
        <v>517</v>
      </c>
      <c r="Y41" s="62">
        <f t="shared" si="10"/>
        <v>4.7051961308511157E-2</v>
      </c>
      <c r="Z41" s="62">
        <f t="shared" si="11"/>
        <v>2.5130024789773005E-2</v>
      </c>
      <c r="AA41" s="92">
        <v>259438980</v>
      </c>
      <c r="AB41" s="92">
        <v>199905130</v>
      </c>
      <c r="AC41" s="92">
        <f t="shared" si="12"/>
        <v>268015.47520661156</v>
      </c>
      <c r="AD41" s="92">
        <f t="shared" si="13"/>
        <v>386663.69439071568</v>
      </c>
      <c r="AE41" s="92">
        <v>18692</v>
      </c>
      <c r="AF41" s="92">
        <v>1745</v>
      </c>
      <c r="AG41" s="92">
        <v>1037</v>
      </c>
      <c r="AH41" s="62">
        <f t="shared" si="14"/>
        <v>9.3355446180184029E-2</v>
      </c>
      <c r="AI41" s="62">
        <f t="shared" si="15"/>
        <v>5.5478279477851486E-2</v>
      </c>
      <c r="AJ41" s="92">
        <v>475836910</v>
      </c>
      <c r="AK41" s="92">
        <v>376197440</v>
      </c>
      <c r="AL41" s="92">
        <f t="shared" si="16"/>
        <v>272685.90830945561</v>
      </c>
      <c r="AM41" s="92">
        <f t="shared" si="17"/>
        <v>362774.77338476374</v>
      </c>
      <c r="AN41" s="92">
        <v>12965</v>
      </c>
      <c r="AO41" s="92">
        <v>2423</v>
      </c>
      <c r="AP41" s="92">
        <v>1580</v>
      </c>
      <c r="AQ41" s="62">
        <f t="shared" si="18"/>
        <v>0.18688777477824914</v>
      </c>
      <c r="AR41" s="62">
        <f t="shared" si="19"/>
        <v>0.12186656382568453</v>
      </c>
      <c r="AS41" s="92">
        <v>671646400</v>
      </c>
      <c r="AT41" s="92">
        <v>547422520</v>
      </c>
      <c r="AU41" s="92">
        <f t="shared" si="20"/>
        <v>277196.20305406523</v>
      </c>
      <c r="AV41" s="92">
        <f t="shared" si="21"/>
        <v>346469.94936708861</v>
      </c>
      <c r="AW41" s="92">
        <v>6020</v>
      </c>
      <c r="AX41" s="92">
        <v>1901</v>
      </c>
      <c r="AY41" s="92">
        <v>1400</v>
      </c>
      <c r="AZ41" s="62">
        <f t="shared" si="22"/>
        <v>0.31578073089700998</v>
      </c>
      <c r="BA41" s="62">
        <f t="shared" si="23"/>
        <v>0.23255813953488372</v>
      </c>
      <c r="BB41" s="92">
        <v>574441720</v>
      </c>
      <c r="BC41" s="92">
        <v>516754040</v>
      </c>
      <c r="BD41" s="92">
        <f t="shared" si="24"/>
        <v>302178.70594423986</v>
      </c>
      <c r="BE41" s="92">
        <f t="shared" si="25"/>
        <v>369110.02857142856</v>
      </c>
      <c r="BF41" s="92">
        <v>2264</v>
      </c>
      <c r="BG41" s="92">
        <v>960</v>
      </c>
      <c r="BH41" s="92">
        <v>802</v>
      </c>
      <c r="BI41" s="62">
        <f t="shared" si="26"/>
        <v>0.42402826855123676</v>
      </c>
      <c r="BJ41" s="62">
        <f t="shared" si="27"/>
        <v>0.35424028268551239</v>
      </c>
      <c r="BK41" s="92">
        <v>326707460</v>
      </c>
      <c r="BL41" s="92">
        <v>305549500</v>
      </c>
      <c r="BM41" s="92">
        <f t="shared" si="28"/>
        <v>340320.27083333331</v>
      </c>
      <c r="BN41" s="92">
        <f t="shared" si="29"/>
        <v>380984.41396508727</v>
      </c>
      <c r="BO41" s="92">
        <f t="shared" si="55"/>
        <v>60596</v>
      </c>
      <c r="BP41" s="92">
        <f t="shared" si="55"/>
        <v>8011</v>
      </c>
      <c r="BQ41" s="92">
        <f t="shared" si="55"/>
        <v>5345</v>
      </c>
      <c r="BR41" s="62">
        <f t="shared" si="32"/>
        <v>0.13220344577199816</v>
      </c>
      <c r="BS41" s="62">
        <f t="shared" si="33"/>
        <v>8.8207142385636012E-2</v>
      </c>
      <c r="BT41" s="92">
        <f t="shared" si="56"/>
        <v>2312202490</v>
      </c>
      <c r="BU41" s="92">
        <f t="shared" si="56"/>
        <v>1948691010</v>
      </c>
      <c r="BV41" s="92">
        <f t="shared" si="35"/>
        <v>288628.44713518914</v>
      </c>
      <c r="BW41" s="92">
        <f t="shared" si="36"/>
        <v>364582.04115996259</v>
      </c>
      <c r="BY41" s="180">
        <v>35</v>
      </c>
      <c r="BZ41" s="55" t="s">
        <v>3</v>
      </c>
      <c r="CA41" s="142">
        <v>58722</v>
      </c>
      <c r="CB41" s="142">
        <v>7357</v>
      </c>
      <c r="CC41" s="142">
        <v>4969</v>
      </c>
      <c r="CD41" s="29">
        <v>0.12528524232825858</v>
      </c>
      <c r="CE41" s="29">
        <v>8.4619052484588397E-2</v>
      </c>
      <c r="CF41" s="142">
        <v>2046657460</v>
      </c>
      <c r="CG41" s="142">
        <v>1733021920</v>
      </c>
      <c r="CH41" s="142">
        <v>278191.85265733313</v>
      </c>
      <c r="CI41" s="142">
        <v>348766.73777420004</v>
      </c>
      <c r="CK41" s="47" t="str">
        <f t="shared" si="37"/>
        <v>淀川区</v>
      </c>
      <c r="CL41" s="105">
        <f t="shared" si="57"/>
        <v>0.11377985783036779</v>
      </c>
      <c r="CM41" s="118">
        <f t="shared" si="38"/>
        <v>0.114</v>
      </c>
      <c r="CN41" s="118">
        <f t="shared" si="53"/>
        <v>0.10699981795011833</v>
      </c>
      <c r="CO41" s="118">
        <f t="shared" si="40"/>
        <v>0.107</v>
      </c>
      <c r="CP41" s="181">
        <f t="shared" si="54"/>
        <v>0.70000000000000062</v>
      </c>
      <c r="CQ41" s="47" t="str">
        <f t="shared" si="42"/>
        <v>高槻市</v>
      </c>
      <c r="CR41" s="105">
        <f t="shared" si="58"/>
        <v>7.2132883330024489E-2</v>
      </c>
      <c r="CS41" s="105">
        <f t="shared" si="43"/>
        <v>7.1999999999999995E-2</v>
      </c>
      <c r="CT41" s="118">
        <f t="shared" si="44"/>
        <v>6.9231952682951847E-2</v>
      </c>
      <c r="CU41" s="118">
        <f t="shared" si="45"/>
        <v>6.9000000000000006E-2</v>
      </c>
      <c r="CV41" s="181">
        <f t="shared" si="46"/>
        <v>0.29999999999999888</v>
      </c>
      <c r="CW41" s="48"/>
      <c r="CX41" s="105">
        <f t="shared" si="47"/>
        <v>0.11899999999999999</v>
      </c>
      <c r="CY41" s="105">
        <f t="shared" si="48"/>
        <v>0.114</v>
      </c>
      <c r="CZ41" s="182">
        <f t="shared" si="49"/>
        <v>0.49999999999999906</v>
      </c>
      <c r="DA41" s="105">
        <f t="shared" si="50"/>
        <v>7.6999999999999999E-2</v>
      </c>
      <c r="DB41" s="105">
        <f t="shared" si="51"/>
        <v>7.4999999999999997E-2</v>
      </c>
      <c r="DC41" s="182">
        <f t="shared" si="52"/>
        <v>0.20000000000000018</v>
      </c>
      <c r="DD41" s="212">
        <v>0</v>
      </c>
    </row>
    <row r="42" spans="2:108" s="18" customFormat="1" ht="13.5" customHeight="1">
      <c r="B42" s="61">
        <v>36</v>
      </c>
      <c r="C42" s="55" t="s">
        <v>4</v>
      </c>
      <c r="D42" s="92">
        <v>33</v>
      </c>
      <c r="E42" s="92">
        <v>7</v>
      </c>
      <c r="F42" s="92">
        <v>4</v>
      </c>
      <c r="G42" s="62">
        <f t="shared" si="2"/>
        <v>0.21212121212121213</v>
      </c>
      <c r="H42" s="62">
        <f t="shared" si="3"/>
        <v>0.12121212121212122</v>
      </c>
      <c r="I42" s="92">
        <v>3166460</v>
      </c>
      <c r="J42" s="92">
        <v>2660000</v>
      </c>
      <c r="K42" s="92">
        <f t="shared" si="4"/>
        <v>452351.42857142858</v>
      </c>
      <c r="L42" s="92">
        <f t="shared" si="5"/>
        <v>665000</v>
      </c>
      <c r="M42" s="92">
        <v>59</v>
      </c>
      <c r="N42" s="92">
        <v>17</v>
      </c>
      <c r="O42" s="92">
        <v>12</v>
      </c>
      <c r="P42" s="62">
        <f t="shared" si="6"/>
        <v>0.28813559322033899</v>
      </c>
      <c r="Q42" s="62">
        <f t="shared" si="7"/>
        <v>0.20338983050847459</v>
      </c>
      <c r="R42" s="92">
        <v>4159040</v>
      </c>
      <c r="S42" s="92">
        <v>2623420</v>
      </c>
      <c r="T42" s="92">
        <f t="shared" si="8"/>
        <v>244649.41176470587</v>
      </c>
      <c r="U42" s="92">
        <f t="shared" si="9"/>
        <v>218618.33333333334</v>
      </c>
      <c r="V42" s="92">
        <v>5554</v>
      </c>
      <c r="W42" s="92">
        <v>204</v>
      </c>
      <c r="X42" s="92">
        <v>109</v>
      </c>
      <c r="Y42" s="62">
        <f t="shared" si="10"/>
        <v>3.6730284479654304E-2</v>
      </c>
      <c r="Z42" s="62">
        <f t="shared" si="11"/>
        <v>1.9625495138638819E-2</v>
      </c>
      <c r="AA42" s="92">
        <v>57735650</v>
      </c>
      <c r="AB42" s="92">
        <v>45414370</v>
      </c>
      <c r="AC42" s="92">
        <f t="shared" si="12"/>
        <v>283017.89215686277</v>
      </c>
      <c r="AD42" s="92">
        <f t="shared" si="13"/>
        <v>416645.59633027524</v>
      </c>
      <c r="AE42" s="92">
        <v>5048</v>
      </c>
      <c r="AF42" s="92">
        <v>474</v>
      </c>
      <c r="AG42" s="92">
        <v>245</v>
      </c>
      <c r="AH42" s="62">
        <f t="shared" si="14"/>
        <v>9.3898573692551501E-2</v>
      </c>
      <c r="AI42" s="62">
        <f t="shared" si="15"/>
        <v>4.853407290015848E-2</v>
      </c>
      <c r="AJ42" s="92">
        <v>115026630</v>
      </c>
      <c r="AK42" s="92">
        <v>87552670</v>
      </c>
      <c r="AL42" s="92">
        <f t="shared" si="16"/>
        <v>242672.21518987342</v>
      </c>
      <c r="AM42" s="92">
        <f t="shared" si="17"/>
        <v>357357.8367346939</v>
      </c>
      <c r="AN42" s="92">
        <v>3511</v>
      </c>
      <c r="AO42" s="92">
        <v>655</v>
      </c>
      <c r="AP42" s="92">
        <v>401</v>
      </c>
      <c r="AQ42" s="62">
        <f t="shared" si="18"/>
        <v>0.18655653659925947</v>
      </c>
      <c r="AR42" s="62">
        <f t="shared" si="19"/>
        <v>0.11421247507832526</v>
      </c>
      <c r="AS42" s="92">
        <v>180556700</v>
      </c>
      <c r="AT42" s="92">
        <v>146458160</v>
      </c>
      <c r="AU42" s="92">
        <f t="shared" si="20"/>
        <v>275659.08396946563</v>
      </c>
      <c r="AV42" s="92">
        <f t="shared" si="21"/>
        <v>365232.31920199504</v>
      </c>
      <c r="AW42" s="92">
        <v>1781</v>
      </c>
      <c r="AX42" s="92">
        <v>608</v>
      </c>
      <c r="AY42" s="92">
        <v>446</v>
      </c>
      <c r="AZ42" s="62">
        <f t="shared" si="22"/>
        <v>0.34138124649073553</v>
      </c>
      <c r="BA42" s="62">
        <f t="shared" si="23"/>
        <v>0.25042111173498033</v>
      </c>
      <c r="BB42" s="92">
        <v>185449700</v>
      </c>
      <c r="BC42" s="92">
        <v>165035670</v>
      </c>
      <c r="BD42" s="92">
        <f t="shared" si="24"/>
        <v>305015.95394736843</v>
      </c>
      <c r="BE42" s="92">
        <f t="shared" si="25"/>
        <v>370035.134529148</v>
      </c>
      <c r="BF42" s="92">
        <v>755</v>
      </c>
      <c r="BG42" s="92">
        <v>308</v>
      </c>
      <c r="BH42" s="92">
        <v>243</v>
      </c>
      <c r="BI42" s="62">
        <f t="shared" si="26"/>
        <v>0.40794701986754967</v>
      </c>
      <c r="BJ42" s="62">
        <f t="shared" si="27"/>
        <v>0.32185430463576159</v>
      </c>
      <c r="BK42" s="92">
        <v>100388250</v>
      </c>
      <c r="BL42" s="92">
        <v>87344870</v>
      </c>
      <c r="BM42" s="92">
        <f t="shared" si="28"/>
        <v>325935.87662337662</v>
      </c>
      <c r="BN42" s="92">
        <f t="shared" si="29"/>
        <v>359443.90946502058</v>
      </c>
      <c r="BO42" s="92">
        <f t="shared" si="55"/>
        <v>16741</v>
      </c>
      <c r="BP42" s="92">
        <f t="shared" si="55"/>
        <v>2273</v>
      </c>
      <c r="BQ42" s="92">
        <f t="shared" si="55"/>
        <v>1460</v>
      </c>
      <c r="BR42" s="62">
        <f t="shared" si="32"/>
        <v>0.13577444597096947</v>
      </c>
      <c r="BS42" s="62">
        <f t="shared" si="33"/>
        <v>8.7211038767098736E-2</v>
      </c>
      <c r="BT42" s="92">
        <f t="shared" si="56"/>
        <v>646482430</v>
      </c>
      <c r="BU42" s="92">
        <f t="shared" si="56"/>
        <v>537089160</v>
      </c>
      <c r="BV42" s="92">
        <f t="shared" si="35"/>
        <v>284418.1390233172</v>
      </c>
      <c r="BW42" s="92">
        <f t="shared" si="36"/>
        <v>367869.28767123289</v>
      </c>
      <c r="BY42" s="180">
        <v>36</v>
      </c>
      <c r="BZ42" s="55" t="s">
        <v>4</v>
      </c>
      <c r="CA42" s="142">
        <v>16236</v>
      </c>
      <c r="CB42" s="142">
        <v>2200</v>
      </c>
      <c r="CC42" s="142">
        <v>1410</v>
      </c>
      <c r="CD42" s="29">
        <v>0.13550135501355012</v>
      </c>
      <c r="CE42" s="29">
        <v>8.6844050258684399E-2</v>
      </c>
      <c r="CF42" s="142">
        <v>588485230</v>
      </c>
      <c r="CG42" s="142">
        <v>494749100</v>
      </c>
      <c r="CH42" s="142">
        <v>267493.28636363638</v>
      </c>
      <c r="CI42" s="142">
        <v>350885.88652482268</v>
      </c>
      <c r="CK42" s="47" t="str">
        <f t="shared" si="37"/>
        <v>西区</v>
      </c>
      <c r="CL42" s="105">
        <f t="shared" si="57"/>
        <v>0.11335298118340513</v>
      </c>
      <c r="CM42" s="118">
        <f t="shared" si="38"/>
        <v>0.113</v>
      </c>
      <c r="CN42" s="118">
        <f t="shared" si="53"/>
        <v>0.10833136653292424</v>
      </c>
      <c r="CO42" s="118">
        <f t="shared" si="40"/>
        <v>0.108</v>
      </c>
      <c r="CP42" s="181">
        <f t="shared" si="54"/>
        <v>0.50000000000000044</v>
      </c>
      <c r="CQ42" s="47" t="str">
        <f t="shared" si="42"/>
        <v>東淀川区</v>
      </c>
      <c r="CR42" s="105">
        <f t="shared" si="58"/>
        <v>7.2120977122915861E-2</v>
      </c>
      <c r="CS42" s="105">
        <f t="shared" si="43"/>
        <v>7.1999999999999995E-2</v>
      </c>
      <c r="CT42" s="118">
        <f t="shared" si="44"/>
        <v>7.0721295603573472E-2</v>
      </c>
      <c r="CU42" s="118">
        <f t="shared" si="45"/>
        <v>7.0999999999999994E-2</v>
      </c>
      <c r="CV42" s="181">
        <f t="shared" si="46"/>
        <v>0.10000000000000009</v>
      </c>
      <c r="CW42" s="48"/>
      <c r="CX42" s="105">
        <f t="shared" si="47"/>
        <v>0.11899999999999999</v>
      </c>
      <c r="CY42" s="105">
        <f t="shared" si="48"/>
        <v>0.114</v>
      </c>
      <c r="CZ42" s="182">
        <f t="shared" si="49"/>
        <v>0.49999999999999906</v>
      </c>
      <c r="DA42" s="105">
        <f t="shared" si="50"/>
        <v>7.6999999999999999E-2</v>
      </c>
      <c r="DB42" s="105">
        <f t="shared" si="51"/>
        <v>7.4999999999999997E-2</v>
      </c>
      <c r="DC42" s="182">
        <f t="shared" si="52"/>
        <v>0.20000000000000018</v>
      </c>
      <c r="DD42" s="212">
        <v>0</v>
      </c>
    </row>
    <row r="43" spans="2:108" s="18" customFormat="1" ht="13.5" customHeight="1">
      <c r="B43" s="61">
        <v>37</v>
      </c>
      <c r="C43" s="55" t="s">
        <v>5</v>
      </c>
      <c r="D43" s="92">
        <v>26</v>
      </c>
      <c r="E43" s="92">
        <v>6</v>
      </c>
      <c r="F43" s="92">
        <v>3</v>
      </c>
      <c r="G43" s="62">
        <f t="shared" si="2"/>
        <v>0.23076923076923078</v>
      </c>
      <c r="H43" s="62">
        <f t="shared" si="3"/>
        <v>0.11538461538461539</v>
      </c>
      <c r="I43" s="92">
        <v>1290080</v>
      </c>
      <c r="J43" s="92">
        <v>1036820</v>
      </c>
      <c r="K43" s="92">
        <f t="shared" si="4"/>
        <v>215013.33333333334</v>
      </c>
      <c r="L43" s="92">
        <f t="shared" si="5"/>
        <v>345606.66666666669</v>
      </c>
      <c r="M43" s="92">
        <v>122</v>
      </c>
      <c r="N43" s="92">
        <v>21</v>
      </c>
      <c r="O43" s="92">
        <v>12</v>
      </c>
      <c r="P43" s="62">
        <f t="shared" si="6"/>
        <v>0.1721311475409836</v>
      </c>
      <c r="Q43" s="62">
        <f t="shared" si="7"/>
        <v>9.8360655737704916E-2</v>
      </c>
      <c r="R43" s="92">
        <v>8643180</v>
      </c>
      <c r="S43" s="92">
        <v>6189500</v>
      </c>
      <c r="T43" s="92">
        <f t="shared" si="8"/>
        <v>411580</v>
      </c>
      <c r="U43" s="92">
        <f t="shared" si="9"/>
        <v>515791.66666666669</v>
      </c>
      <c r="V43" s="92">
        <v>17559</v>
      </c>
      <c r="W43" s="92">
        <v>742</v>
      </c>
      <c r="X43" s="92">
        <v>371</v>
      </c>
      <c r="Y43" s="62">
        <f t="shared" si="10"/>
        <v>4.2257531750099664E-2</v>
      </c>
      <c r="Z43" s="62">
        <f t="shared" si="11"/>
        <v>2.1128765875049832E-2</v>
      </c>
      <c r="AA43" s="92">
        <v>196197940</v>
      </c>
      <c r="AB43" s="92">
        <v>140200610</v>
      </c>
      <c r="AC43" s="92">
        <f t="shared" si="12"/>
        <v>264417.70889487868</v>
      </c>
      <c r="AD43" s="92">
        <f t="shared" si="13"/>
        <v>377899.21832884097</v>
      </c>
      <c r="AE43" s="92">
        <v>15536</v>
      </c>
      <c r="AF43" s="92">
        <v>1400</v>
      </c>
      <c r="AG43" s="92">
        <v>766</v>
      </c>
      <c r="AH43" s="62">
        <f t="shared" si="14"/>
        <v>9.0113285272914526E-2</v>
      </c>
      <c r="AI43" s="62">
        <f t="shared" si="15"/>
        <v>4.93048403707518E-2</v>
      </c>
      <c r="AJ43" s="92">
        <v>386255310</v>
      </c>
      <c r="AK43" s="92">
        <v>316375280</v>
      </c>
      <c r="AL43" s="92">
        <f t="shared" si="16"/>
        <v>275896.65000000002</v>
      </c>
      <c r="AM43" s="92">
        <f t="shared" si="17"/>
        <v>413022.55874673626</v>
      </c>
      <c r="AN43" s="92">
        <v>10782</v>
      </c>
      <c r="AO43" s="92">
        <v>2128</v>
      </c>
      <c r="AP43" s="92">
        <v>1366</v>
      </c>
      <c r="AQ43" s="62">
        <f t="shared" si="18"/>
        <v>0.19736598033759969</v>
      </c>
      <c r="AR43" s="62">
        <f t="shared" si="19"/>
        <v>0.12669263587460583</v>
      </c>
      <c r="AS43" s="92">
        <v>603778380</v>
      </c>
      <c r="AT43" s="92">
        <v>514989020</v>
      </c>
      <c r="AU43" s="92">
        <f t="shared" si="20"/>
        <v>283730.4417293233</v>
      </c>
      <c r="AV43" s="92">
        <f t="shared" si="21"/>
        <v>377005.13909224013</v>
      </c>
      <c r="AW43" s="92">
        <v>5091</v>
      </c>
      <c r="AX43" s="92">
        <v>1633</v>
      </c>
      <c r="AY43" s="92">
        <v>1199</v>
      </c>
      <c r="AZ43" s="62">
        <f t="shared" si="22"/>
        <v>0.32076212924769198</v>
      </c>
      <c r="BA43" s="62">
        <f t="shared" si="23"/>
        <v>0.23551365154193676</v>
      </c>
      <c r="BB43" s="92">
        <v>491710590</v>
      </c>
      <c r="BC43" s="92">
        <v>440513040</v>
      </c>
      <c r="BD43" s="92">
        <f t="shared" si="24"/>
        <v>301108.75076546235</v>
      </c>
      <c r="BE43" s="92">
        <f t="shared" si="25"/>
        <v>367400.36697247706</v>
      </c>
      <c r="BF43" s="92">
        <v>1951</v>
      </c>
      <c r="BG43" s="92">
        <v>793</v>
      </c>
      <c r="BH43" s="92">
        <v>626</v>
      </c>
      <c r="BI43" s="62">
        <f t="shared" si="26"/>
        <v>0.40645822655048691</v>
      </c>
      <c r="BJ43" s="62">
        <f t="shared" si="27"/>
        <v>0.32086109687339825</v>
      </c>
      <c r="BK43" s="92">
        <v>266637270</v>
      </c>
      <c r="BL43" s="92">
        <v>241285970</v>
      </c>
      <c r="BM43" s="92">
        <f t="shared" si="28"/>
        <v>336238.67591424967</v>
      </c>
      <c r="BN43" s="92">
        <f t="shared" si="29"/>
        <v>385440.84664536739</v>
      </c>
      <c r="BO43" s="92">
        <f t="shared" si="55"/>
        <v>51067</v>
      </c>
      <c r="BP43" s="92">
        <f t="shared" si="55"/>
        <v>6723</v>
      </c>
      <c r="BQ43" s="92">
        <f t="shared" si="55"/>
        <v>4343</v>
      </c>
      <c r="BR43" s="62">
        <f t="shared" si="32"/>
        <v>0.13165057669336361</v>
      </c>
      <c r="BS43" s="62">
        <f t="shared" si="33"/>
        <v>8.5045136781091504E-2</v>
      </c>
      <c r="BT43" s="92">
        <f t="shared" si="56"/>
        <v>1954512750</v>
      </c>
      <c r="BU43" s="92">
        <f t="shared" si="56"/>
        <v>1660590240</v>
      </c>
      <c r="BV43" s="92">
        <f t="shared" si="35"/>
        <v>290720.32574743417</v>
      </c>
      <c r="BW43" s="92">
        <f t="shared" si="36"/>
        <v>382360.1749942436</v>
      </c>
      <c r="BY43" s="180">
        <v>37</v>
      </c>
      <c r="BZ43" s="55" t="s">
        <v>5</v>
      </c>
      <c r="CA43" s="142">
        <v>49221</v>
      </c>
      <c r="CB43" s="142">
        <v>6235</v>
      </c>
      <c r="CC43" s="142">
        <v>4018</v>
      </c>
      <c r="CD43" s="29">
        <v>0.12667357428739764</v>
      </c>
      <c r="CE43" s="29">
        <v>8.1631823815038293E-2</v>
      </c>
      <c r="CF43" s="142">
        <v>1757325490</v>
      </c>
      <c r="CG43" s="142">
        <v>1490011010</v>
      </c>
      <c r="CH43" s="142">
        <v>281848.51483560546</v>
      </c>
      <c r="CI43" s="142">
        <v>370833.99950223992</v>
      </c>
      <c r="CK43" s="47" t="str">
        <f t="shared" si="37"/>
        <v>泉佐野市</v>
      </c>
      <c r="CL43" s="105">
        <f t="shared" si="57"/>
        <v>0.11293565683646113</v>
      </c>
      <c r="CM43" s="118">
        <f t="shared" si="38"/>
        <v>0.113</v>
      </c>
      <c r="CN43" s="118">
        <f t="shared" si="53"/>
        <v>0.10224850443512343</v>
      </c>
      <c r="CO43" s="118">
        <f t="shared" si="40"/>
        <v>0.10199999999999999</v>
      </c>
      <c r="CP43" s="181">
        <f t="shared" si="54"/>
        <v>1.100000000000001</v>
      </c>
      <c r="CQ43" s="47" t="str">
        <f t="shared" si="42"/>
        <v>泉佐野市</v>
      </c>
      <c r="CR43" s="105">
        <f t="shared" si="58"/>
        <v>7.1983914209115277E-2</v>
      </c>
      <c r="CS43" s="105">
        <f t="shared" si="43"/>
        <v>7.1999999999999995E-2</v>
      </c>
      <c r="CT43" s="118">
        <f t="shared" si="44"/>
        <v>6.7867702674826377E-2</v>
      </c>
      <c r="CU43" s="118">
        <f t="shared" si="45"/>
        <v>6.8000000000000005E-2</v>
      </c>
      <c r="CV43" s="181">
        <f t="shared" si="46"/>
        <v>0.39999999999999897</v>
      </c>
      <c r="CW43" s="48"/>
      <c r="CX43" s="105">
        <f t="shared" si="47"/>
        <v>0.11899999999999999</v>
      </c>
      <c r="CY43" s="105">
        <f t="shared" si="48"/>
        <v>0.114</v>
      </c>
      <c r="CZ43" s="182">
        <f t="shared" si="49"/>
        <v>0.49999999999999906</v>
      </c>
      <c r="DA43" s="105">
        <f t="shared" si="50"/>
        <v>7.6999999999999999E-2</v>
      </c>
      <c r="DB43" s="105">
        <f t="shared" si="51"/>
        <v>7.4999999999999997E-2</v>
      </c>
      <c r="DC43" s="182">
        <f t="shared" si="52"/>
        <v>0.20000000000000018</v>
      </c>
      <c r="DD43" s="212">
        <v>0</v>
      </c>
    </row>
    <row r="44" spans="2:108" s="18" customFormat="1" ht="13.5" customHeight="1">
      <c r="B44" s="61">
        <v>38</v>
      </c>
      <c r="C44" s="63" t="s">
        <v>47</v>
      </c>
      <c r="D44" s="92">
        <v>27</v>
      </c>
      <c r="E44" s="92">
        <v>2</v>
      </c>
      <c r="F44" s="92">
        <v>1</v>
      </c>
      <c r="G44" s="62">
        <f t="shared" si="2"/>
        <v>7.407407407407407E-2</v>
      </c>
      <c r="H44" s="62">
        <f t="shared" si="3"/>
        <v>3.7037037037037035E-2</v>
      </c>
      <c r="I44" s="92">
        <v>1042110</v>
      </c>
      <c r="J44" s="92">
        <v>1010630</v>
      </c>
      <c r="K44" s="92">
        <f t="shared" si="4"/>
        <v>521055</v>
      </c>
      <c r="L44" s="92">
        <f t="shared" si="5"/>
        <v>1010630</v>
      </c>
      <c r="M44" s="92">
        <v>58</v>
      </c>
      <c r="N44" s="92">
        <v>7</v>
      </c>
      <c r="O44" s="92">
        <v>4</v>
      </c>
      <c r="P44" s="62">
        <f t="shared" si="6"/>
        <v>0.1206896551724138</v>
      </c>
      <c r="Q44" s="62">
        <f t="shared" si="7"/>
        <v>6.8965517241379309E-2</v>
      </c>
      <c r="R44" s="92">
        <v>2140340</v>
      </c>
      <c r="S44" s="92">
        <v>1935990</v>
      </c>
      <c r="T44" s="92">
        <f t="shared" si="8"/>
        <v>305762.85714285716</v>
      </c>
      <c r="U44" s="92">
        <f t="shared" si="9"/>
        <v>483997.5</v>
      </c>
      <c r="V44" s="92">
        <v>3783</v>
      </c>
      <c r="W44" s="92">
        <v>153</v>
      </c>
      <c r="X44" s="92">
        <v>88</v>
      </c>
      <c r="Y44" s="62">
        <f t="shared" si="10"/>
        <v>4.0444091990483745E-2</v>
      </c>
      <c r="Z44" s="62">
        <f t="shared" si="11"/>
        <v>2.3261961406291304E-2</v>
      </c>
      <c r="AA44" s="92">
        <v>41499320</v>
      </c>
      <c r="AB44" s="92">
        <v>35093110</v>
      </c>
      <c r="AC44" s="92">
        <f t="shared" si="12"/>
        <v>271237.38562091504</v>
      </c>
      <c r="AD44" s="92">
        <f t="shared" si="13"/>
        <v>398785.34090909088</v>
      </c>
      <c r="AE44" s="92">
        <v>3268</v>
      </c>
      <c r="AF44" s="92">
        <v>237</v>
      </c>
      <c r="AG44" s="92">
        <v>148</v>
      </c>
      <c r="AH44" s="62">
        <f t="shared" si="14"/>
        <v>7.2521419828641367E-2</v>
      </c>
      <c r="AI44" s="62">
        <f t="shared" si="15"/>
        <v>4.528763769889841E-2</v>
      </c>
      <c r="AJ44" s="92">
        <v>63493330</v>
      </c>
      <c r="AK44" s="92">
        <v>50013130</v>
      </c>
      <c r="AL44" s="92">
        <f t="shared" si="16"/>
        <v>267904.34599156119</v>
      </c>
      <c r="AM44" s="92">
        <f t="shared" si="17"/>
        <v>337926.55405405408</v>
      </c>
      <c r="AN44" s="92">
        <v>2236</v>
      </c>
      <c r="AO44" s="92">
        <v>360</v>
      </c>
      <c r="AP44" s="92">
        <v>271</v>
      </c>
      <c r="AQ44" s="62">
        <f t="shared" si="18"/>
        <v>0.16100178890876565</v>
      </c>
      <c r="AR44" s="62">
        <f t="shared" si="19"/>
        <v>0.12119856887298748</v>
      </c>
      <c r="AS44" s="92">
        <v>102285800</v>
      </c>
      <c r="AT44" s="92">
        <v>89581460</v>
      </c>
      <c r="AU44" s="92">
        <f t="shared" si="20"/>
        <v>284127.22222222225</v>
      </c>
      <c r="AV44" s="92">
        <f t="shared" si="21"/>
        <v>330558.89298892987</v>
      </c>
      <c r="AW44" s="92">
        <v>1042</v>
      </c>
      <c r="AX44" s="92">
        <v>214</v>
      </c>
      <c r="AY44" s="92">
        <v>158</v>
      </c>
      <c r="AZ44" s="62">
        <f t="shared" si="22"/>
        <v>0.20537428023032631</v>
      </c>
      <c r="BA44" s="62">
        <f t="shared" si="23"/>
        <v>0.15163147792706333</v>
      </c>
      <c r="BB44" s="92">
        <v>71976580</v>
      </c>
      <c r="BC44" s="92">
        <v>56763390</v>
      </c>
      <c r="BD44" s="92">
        <f t="shared" si="24"/>
        <v>336339.15887850465</v>
      </c>
      <c r="BE44" s="92">
        <f t="shared" si="25"/>
        <v>359261.96202531643</v>
      </c>
      <c r="BF44" s="92">
        <v>380</v>
      </c>
      <c r="BG44" s="92">
        <v>124</v>
      </c>
      <c r="BH44" s="92">
        <v>97</v>
      </c>
      <c r="BI44" s="62">
        <f t="shared" si="26"/>
        <v>0.32631578947368423</v>
      </c>
      <c r="BJ44" s="62">
        <f t="shared" si="27"/>
        <v>0.25526315789473686</v>
      </c>
      <c r="BK44" s="92">
        <v>39810130</v>
      </c>
      <c r="BL44" s="92">
        <v>37194670</v>
      </c>
      <c r="BM44" s="92">
        <f t="shared" si="28"/>
        <v>321049.43548387097</v>
      </c>
      <c r="BN44" s="92">
        <f t="shared" si="29"/>
        <v>383450.20618556702</v>
      </c>
      <c r="BO44" s="92">
        <f t="shared" si="55"/>
        <v>10794</v>
      </c>
      <c r="BP44" s="92">
        <f t="shared" si="55"/>
        <v>1097</v>
      </c>
      <c r="BQ44" s="92">
        <f t="shared" si="55"/>
        <v>767</v>
      </c>
      <c r="BR44" s="62">
        <f t="shared" si="32"/>
        <v>0.10163053548267556</v>
      </c>
      <c r="BS44" s="62">
        <f t="shared" si="33"/>
        <v>7.1057995182508799E-2</v>
      </c>
      <c r="BT44" s="92">
        <f t="shared" si="56"/>
        <v>322247610</v>
      </c>
      <c r="BU44" s="92">
        <f t="shared" si="56"/>
        <v>271592380</v>
      </c>
      <c r="BV44" s="92">
        <f t="shared" si="35"/>
        <v>293753.51868732908</v>
      </c>
      <c r="BW44" s="92">
        <f t="shared" si="36"/>
        <v>354096.97522816167</v>
      </c>
      <c r="BY44" s="180">
        <v>38</v>
      </c>
      <c r="BZ44" s="63" t="s">
        <v>47</v>
      </c>
      <c r="CA44" s="142">
        <v>10441</v>
      </c>
      <c r="CB44" s="142">
        <v>1008</v>
      </c>
      <c r="CC44" s="142">
        <v>724</v>
      </c>
      <c r="CD44" s="29">
        <v>9.6542476774255342E-2</v>
      </c>
      <c r="CE44" s="29">
        <v>6.9342017048175456E-2</v>
      </c>
      <c r="CF44" s="142">
        <v>266272760</v>
      </c>
      <c r="CG44" s="142">
        <v>234437280</v>
      </c>
      <c r="CH44" s="142">
        <v>264159.48412698414</v>
      </c>
      <c r="CI44" s="142">
        <v>323808.39779005526</v>
      </c>
      <c r="CK44" s="47" t="str">
        <f t="shared" si="37"/>
        <v>堺市美原区</v>
      </c>
      <c r="CL44" s="105">
        <f t="shared" si="57"/>
        <v>0.1124251497005988</v>
      </c>
      <c r="CM44" s="118">
        <f t="shared" si="38"/>
        <v>0.112</v>
      </c>
      <c r="CN44" s="118">
        <f t="shared" si="53"/>
        <v>0.10675039246467818</v>
      </c>
      <c r="CO44" s="118">
        <f t="shared" si="40"/>
        <v>0.107</v>
      </c>
      <c r="CP44" s="181">
        <f t="shared" si="54"/>
        <v>0.50000000000000044</v>
      </c>
      <c r="CQ44" s="47" t="str">
        <f t="shared" si="42"/>
        <v>堺市東区</v>
      </c>
      <c r="CR44" s="105">
        <f t="shared" si="58"/>
        <v>7.1186657294395814E-2</v>
      </c>
      <c r="CS44" s="105">
        <f t="shared" si="43"/>
        <v>7.0999999999999994E-2</v>
      </c>
      <c r="CT44" s="118">
        <f t="shared" si="44"/>
        <v>6.8810967571842865E-2</v>
      </c>
      <c r="CU44" s="118">
        <f t="shared" si="45"/>
        <v>6.9000000000000006E-2</v>
      </c>
      <c r="CV44" s="181">
        <f t="shared" si="46"/>
        <v>0.19999999999999879</v>
      </c>
      <c r="CW44" s="48"/>
      <c r="CX44" s="105">
        <f t="shared" si="47"/>
        <v>0.11899999999999999</v>
      </c>
      <c r="CY44" s="105">
        <f t="shared" si="48"/>
        <v>0.114</v>
      </c>
      <c r="CZ44" s="182">
        <f t="shared" si="49"/>
        <v>0.49999999999999906</v>
      </c>
      <c r="DA44" s="105">
        <f t="shared" si="50"/>
        <v>7.6999999999999999E-2</v>
      </c>
      <c r="DB44" s="105">
        <f t="shared" si="51"/>
        <v>7.4999999999999997E-2</v>
      </c>
      <c r="DC44" s="182">
        <f t="shared" si="52"/>
        <v>0.20000000000000018</v>
      </c>
      <c r="DD44" s="212">
        <v>0</v>
      </c>
    </row>
    <row r="45" spans="2:108" s="18" customFormat="1" ht="13.5" customHeight="1">
      <c r="B45" s="61">
        <v>39</v>
      </c>
      <c r="C45" s="63" t="s">
        <v>10</v>
      </c>
      <c r="D45" s="92">
        <v>35</v>
      </c>
      <c r="E45" s="92">
        <v>7</v>
      </c>
      <c r="F45" s="92">
        <v>3</v>
      </c>
      <c r="G45" s="62">
        <f t="shared" si="2"/>
        <v>0.2</v>
      </c>
      <c r="H45" s="62">
        <f t="shared" si="3"/>
        <v>8.5714285714285715E-2</v>
      </c>
      <c r="I45" s="92">
        <v>1694660</v>
      </c>
      <c r="J45" s="92">
        <v>1445750</v>
      </c>
      <c r="K45" s="92">
        <f t="shared" si="4"/>
        <v>242094.28571428571</v>
      </c>
      <c r="L45" s="92">
        <f t="shared" si="5"/>
        <v>481916.66666666669</v>
      </c>
      <c r="M45" s="92">
        <v>168</v>
      </c>
      <c r="N45" s="92">
        <v>29</v>
      </c>
      <c r="O45" s="92">
        <v>17</v>
      </c>
      <c r="P45" s="62">
        <f t="shared" si="6"/>
        <v>0.17261904761904762</v>
      </c>
      <c r="Q45" s="62">
        <f t="shared" si="7"/>
        <v>0.10119047619047619</v>
      </c>
      <c r="R45" s="92">
        <v>13131940</v>
      </c>
      <c r="S45" s="92">
        <v>11324490</v>
      </c>
      <c r="T45" s="92">
        <f t="shared" si="8"/>
        <v>452825.5172413793</v>
      </c>
      <c r="U45" s="92">
        <f t="shared" si="9"/>
        <v>666146.4705882353</v>
      </c>
      <c r="V45" s="92">
        <v>21734</v>
      </c>
      <c r="W45" s="92">
        <v>731</v>
      </c>
      <c r="X45" s="92">
        <v>417</v>
      </c>
      <c r="Y45" s="62">
        <f t="shared" si="10"/>
        <v>3.3633937609275792E-2</v>
      </c>
      <c r="Z45" s="62">
        <f t="shared" si="11"/>
        <v>1.9186528020612863E-2</v>
      </c>
      <c r="AA45" s="92">
        <v>206789200</v>
      </c>
      <c r="AB45" s="92">
        <v>163128620</v>
      </c>
      <c r="AC45" s="92">
        <f t="shared" si="12"/>
        <v>282885.36251709989</v>
      </c>
      <c r="AD45" s="92">
        <f t="shared" si="13"/>
        <v>391195.73141486809</v>
      </c>
      <c r="AE45" s="92">
        <v>19006</v>
      </c>
      <c r="AF45" s="92">
        <v>1397</v>
      </c>
      <c r="AG45" s="92">
        <v>835</v>
      </c>
      <c r="AH45" s="62">
        <f t="shared" si="14"/>
        <v>7.3503104282858042E-2</v>
      </c>
      <c r="AI45" s="62">
        <f t="shared" si="15"/>
        <v>4.3933494685888669E-2</v>
      </c>
      <c r="AJ45" s="92">
        <v>407136500</v>
      </c>
      <c r="AK45" s="92">
        <v>329543360</v>
      </c>
      <c r="AL45" s="92">
        <f t="shared" si="16"/>
        <v>291436.29205440229</v>
      </c>
      <c r="AM45" s="92">
        <f t="shared" si="17"/>
        <v>394662.70658682636</v>
      </c>
      <c r="AN45" s="92">
        <v>11831</v>
      </c>
      <c r="AO45" s="92">
        <v>1817</v>
      </c>
      <c r="AP45" s="92">
        <v>1248</v>
      </c>
      <c r="AQ45" s="62">
        <f t="shared" si="18"/>
        <v>0.15357957907192968</v>
      </c>
      <c r="AR45" s="62">
        <f t="shared" si="19"/>
        <v>0.10548558870763249</v>
      </c>
      <c r="AS45" s="92">
        <v>553107580</v>
      </c>
      <c r="AT45" s="92">
        <v>450727100</v>
      </c>
      <c r="AU45" s="92">
        <f t="shared" si="20"/>
        <v>304407.0335718217</v>
      </c>
      <c r="AV45" s="92">
        <f t="shared" si="21"/>
        <v>361159.53525641025</v>
      </c>
      <c r="AW45" s="92">
        <v>5672</v>
      </c>
      <c r="AX45" s="92">
        <v>1608</v>
      </c>
      <c r="AY45" s="92">
        <v>1219</v>
      </c>
      <c r="AZ45" s="62">
        <f t="shared" si="22"/>
        <v>0.28349788434414669</v>
      </c>
      <c r="BA45" s="62">
        <f t="shared" si="23"/>
        <v>0.21491537376586742</v>
      </c>
      <c r="BB45" s="92">
        <v>503192910</v>
      </c>
      <c r="BC45" s="92">
        <v>446071460</v>
      </c>
      <c r="BD45" s="92">
        <f t="shared" si="24"/>
        <v>312930.9141791045</v>
      </c>
      <c r="BE45" s="92">
        <f t="shared" si="25"/>
        <v>365932.28876127972</v>
      </c>
      <c r="BF45" s="92">
        <v>1998</v>
      </c>
      <c r="BG45" s="92">
        <v>768</v>
      </c>
      <c r="BH45" s="92">
        <v>621</v>
      </c>
      <c r="BI45" s="62">
        <f t="shared" si="26"/>
        <v>0.38438438438438438</v>
      </c>
      <c r="BJ45" s="62">
        <f t="shared" si="27"/>
        <v>0.3108108108108108</v>
      </c>
      <c r="BK45" s="92">
        <v>248200050</v>
      </c>
      <c r="BL45" s="92">
        <v>230212020</v>
      </c>
      <c r="BM45" s="92">
        <f t="shared" si="28"/>
        <v>323177.1484375</v>
      </c>
      <c r="BN45" s="92">
        <f t="shared" si="29"/>
        <v>370711.78743961354</v>
      </c>
      <c r="BO45" s="92">
        <f t="shared" si="55"/>
        <v>60444</v>
      </c>
      <c r="BP45" s="92">
        <f t="shared" si="55"/>
        <v>6357</v>
      </c>
      <c r="BQ45" s="92">
        <f t="shared" si="55"/>
        <v>4360</v>
      </c>
      <c r="BR45" s="62">
        <f t="shared" si="32"/>
        <v>0.1051717292038912</v>
      </c>
      <c r="BS45" s="62">
        <f t="shared" si="33"/>
        <v>7.2132883330024489E-2</v>
      </c>
      <c r="BT45" s="92">
        <f t="shared" si="56"/>
        <v>1933252840</v>
      </c>
      <c r="BU45" s="92">
        <f t="shared" si="56"/>
        <v>1632452800</v>
      </c>
      <c r="BV45" s="92">
        <f t="shared" si="35"/>
        <v>304114.02233758062</v>
      </c>
      <c r="BW45" s="92">
        <f t="shared" si="36"/>
        <v>374415.77981651376</v>
      </c>
      <c r="BY45" s="180">
        <v>39</v>
      </c>
      <c r="BZ45" s="63" t="s">
        <v>10</v>
      </c>
      <c r="CA45" s="142">
        <v>58499</v>
      </c>
      <c r="CB45" s="142">
        <v>5846</v>
      </c>
      <c r="CC45" s="142">
        <v>4050</v>
      </c>
      <c r="CD45" s="29">
        <v>9.9933332193712712E-2</v>
      </c>
      <c r="CE45" s="29">
        <v>6.9231952682951847E-2</v>
      </c>
      <c r="CF45" s="142">
        <v>1768352400</v>
      </c>
      <c r="CG45" s="142">
        <v>1506177970</v>
      </c>
      <c r="CH45" s="142">
        <v>302489.29182346904</v>
      </c>
      <c r="CI45" s="142">
        <v>371895.79506172839</v>
      </c>
      <c r="CK45" s="47" t="str">
        <f t="shared" si="37"/>
        <v>鶴見区</v>
      </c>
      <c r="CL45" s="105">
        <f t="shared" si="57"/>
        <v>0.11179050910541008</v>
      </c>
      <c r="CM45" s="118">
        <f t="shared" si="38"/>
        <v>0.112</v>
      </c>
      <c r="CN45" s="118">
        <f t="shared" si="53"/>
        <v>0.10859017289687692</v>
      </c>
      <c r="CO45" s="118">
        <f t="shared" si="40"/>
        <v>0.109</v>
      </c>
      <c r="CP45" s="181">
        <f t="shared" si="54"/>
        <v>0.30000000000000027</v>
      </c>
      <c r="CQ45" s="47" t="str">
        <f t="shared" si="42"/>
        <v>淀川区</v>
      </c>
      <c r="CR45" s="105">
        <f t="shared" si="58"/>
        <v>7.1173120226058539E-2</v>
      </c>
      <c r="CS45" s="105">
        <f t="shared" si="43"/>
        <v>7.0999999999999994E-2</v>
      </c>
      <c r="CT45" s="118">
        <f t="shared" si="44"/>
        <v>6.8769342799927177E-2</v>
      </c>
      <c r="CU45" s="118">
        <f t="shared" si="45"/>
        <v>6.9000000000000006E-2</v>
      </c>
      <c r="CV45" s="181">
        <f t="shared" si="46"/>
        <v>0.19999999999999879</v>
      </c>
      <c r="CW45" s="48"/>
      <c r="CX45" s="105">
        <f t="shared" si="47"/>
        <v>0.11899999999999999</v>
      </c>
      <c r="CY45" s="105">
        <f t="shared" si="48"/>
        <v>0.114</v>
      </c>
      <c r="CZ45" s="182">
        <f t="shared" si="49"/>
        <v>0.49999999999999906</v>
      </c>
      <c r="DA45" s="105">
        <f t="shared" si="50"/>
        <v>7.6999999999999999E-2</v>
      </c>
      <c r="DB45" s="105">
        <f t="shared" si="51"/>
        <v>7.4999999999999997E-2</v>
      </c>
      <c r="DC45" s="182">
        <f t="shared" si="52"/>
        <v>0.20000000000000018</v>
      </c>
      <c r="DD45" s="212">
        <v>0</v>
      </c>
    </row>
    <row r="46" spans="2:108" s="18" customFormat="1" ht="13.5" customHeight="1">
      <c r="B46" s="61">
        <v>40</v>
      </c>
      <c r="C46" s="63" t="s">
        <v>48</v>
      </c>
      <c r="D46" s="92">
        <v>59</v>
      </c>
      <c r="E46" s="92">
        <v>3</v>
      </c>
      <c r="F46" s="92">
        <v>1</v>
      </c>
      <c r="G46" s="62">
        <f t="shared" si="2"/>
        <v>5.0847457627118647E-2</v>
      </c>
      <c r="H46" s="62">
        <f t="shared" si="3"/>
        <v>1.6949152542372881E-2</v>
      </c>
      <c r="I46" s="92">
        <v>570480</v>
      </c>
      <c r="J46" s="92">
        <v>219900</v>
      </c>
      <c r="K46" s="92">
        <f t="shared" si="4"/>
        <v>190160</v>
      </c>
      <c r="L46" s="92">
        <f t="shared" si="5"/>
        <v>219900</v>
      </c>
      <c r="M46" s="92">
        <v>152</v>
      </c>
      <c r="N46" s="92">
        <v>23</v>
      </c>
      <c r="O46" s="92">
        <v>9</v>
      </c>
      <c r="P46" s="62">
        <f t="shared" si="6"/>
        <v>0.15131578947368421</v>
      </c>
      <c r="Q46" s="62">
        <f t="shared" si="7"/>
        <v>5.921052631578947E-2</v>
      </c>
      <c r="R46" s="92">
        <v>7467870</v>
      </c>
      <c r="S46" s="92">
        <v>6104360</v>
      </c>
      <c r="T46" s="92">
        <f t="shared" si="8"/>
        <v>324690</v>
      </c>
      <c r="U46" s="92">
        <f t="shared" si="9"/>
        <v>678262.22222222225</v>
      </c>
      <c r="V46" s="92">
        <v>4509</v>
      </c>
      <c r="W46" s="92">
        <v>147</v>
      </c>
      <c r="X46" s="92">
        <v>58</v>
      </c>
      <c r="Y46" s="62">
        <f t="shared" si="10"/>
        <v>3.2601463739188291E-2</v>
      </c>
      <c r="Z46" s="62">
        <f t="shared" si="11"/>
        <v>1.2863162563761367E-2</v>
      </c>
      <c r="AA46" s="92">
        <v>38357420</v>
      </c>
      <c r="AB46" s="92">
        <v>22020640</v>
      </c>
      <c r="AC46" s="92">
        <f t="shared" si="12"/>
        <v>260934.82993197278</v>
      </c>
      <c r="AD46" s="92">
        <f t="shared" si="13"/>
        <v>379666.20689655171</v>
      </c>
      <c r="AE46" s="92">
        <v>3998</v>
      </c>
      <c r="AF46" s="92">
        <v>297</v>
      </c>
      <c r="AG46" s="92">
        <v>134</v>
      </c>
      <c r="AH46" s="62">
        <f t="shared" si="14"/>
        <v>7.4287143571785896E-2</v>
      </c>
      <c r="AI46" s="62">
        <f t="shared" si="15"/>
        <v>3.3516758379189597E-2</v>
      </c>
      <c r="AJ46" s="92">
        <v>71461890</v>
      </c>
      <c r="AK46" s="92">
        <v>46448730</v>
      </c>
      <c r="AL46" s="92">
        <f t="shared" si="16"/>
        <v>240612.42424242425</v>
      </c>
      <c r="AM46" s="92">
        <f t="shared" si="17"/>
        <v>346632.3134328358</v>
      </c>
      <c r="AN46" s="92">
        <v>2731</v>
      </c>
      <c r="AO46" s="92">
        <v>358</v>
      </c>
      <c r="AP46" s="92">
        <v>213</v>
      </c>
      <c r="AQ46" s="62">
        <f t="shared" si="18"/>
        <v>0.13108751373123398</v>
      </c>
      <c r="AR46" s="62">
        <f t="shared" si="19"/>
        <v>7.7993409007689488E-2</v>
      </c>
      <c r="AS46" s="92">
        <v>94783560</v>
      </c>
      <c r="AT46" s="92">
        <v>72339070</v>
      </c>
      <c r="AU46" s="92">
        <f t="shared" si="20"/>
        <v>264758.54748603352</v>
      </c>
      <c r="AV46" s="92">
        <f t="shared" si="21"/>
        <v>339620.04694835679</v>
      </c>
      <c r="AW46" s="92">
        <v>1279</v>
      </c>
      <c r="AX46" s="92">
        <v>313</v>
      </c>
      <c r="AY46" s="92">
        <v>213</v>
      </c>
      <c r="AZ46" s="62">
        <f t="shared" si="22"/>
        <v>0.24472243940578578</v>
      </c>
      <c r="BA46" s="62">
        <f t="shared" si="23"/>
        <v>0.16653635652853793</v>
      </c>
      <c r="BB46" s="92">
        <v>88046310</v>
      </c>
      <c r="BC46" s="92">
        <v>72527480</v>
      </c>
      <c r="BD46" s="92">
        <f t="shared" si="24"/>
        <v>281298.11501597444</v>
      </c>
      <c r="BE46" s="92">
        <f t="shared" si="25"/>
        <v>340504.60093896714</v>
      </c>
      <c r="BF46" s="92">
        <v>433</v>
      </c>
      <c r="BG46" s="92">
        <v>147</v>
      </c>
      <c r="BH46" s="92">
        <v>111</v>
      </c>
      <c r="BI46" s="62">
        <f t="shared" si="26"/>
        <v>0.33949191685912239</v>
      </c>
      <c r="BJ46" s="62">
        <f t="shared" si="27"/>
        <v>0.25635103926096997</v>
      </c>
      <c r="BK46" s="92">
        <v>47783630</v>
      </c>
      <c r="BL46" s="92">
        <v>37334200</v>
      </c>
      <c r="BM46" s="92">
        <f t="shared" si="28"/>
        <v>325058.7074829932</v>
      </c>
      <c r="BN46" s="92">
        <f t="shared" si="29"/>
        <v>336344.14414414414</v>
      </c>
      <c r="BO46" s="92">
        <f t="shared" si="55"/>
        <v>13161</v>
      </c>
      <c r="BP46" s="92">
        <f t="shared" si="55"/>
        <v>1288</v>
      </c>
      <c r="BQ46" s="92">
        <f t="shared" si="55"/>
        <v>739</v>
      </c>
      <c r="BR46" s="62">
        <f t="shared" si="32"/>
        <v>9.7864903882683693E-2</v>
      </c>
      <c r="BS46" s="62">
        <f t="shared" si="33"/>
        <v>5.6150748423372081E-2</v>
      </c>
      <c r="BT46" s="92">
        <f t="shared" si="56"/>
        <v>348471160</v>
      </c>
      <c r="BU46" s="92">
        <f t="shared" si="56"/>
        <v>256994380</v>
      </c>
      <c r="BV46" s="92">
        <f t="shared" si="35"/>
        <v>270552.14285714284</v>
      </c>
      <c r="BW46" s="92">
        <f t="shared" si="36"/>
        <v>347759.64817320701</v>
      </c>
      <c r="BY46" s="180">
        <v>40</v>
      </c>
      <c r="BZ46" s="63" t="s">
        <v>48</v>
      </c>
      <c r="CA46" s="142">
        <v>12853</v>
      </c>
      <c r="CB46" s="142">
        <v>1216</v>
      </c>
      <c r="CC46" s="142">
        <v>703</v>
      </c>
      <c r="CD46" s="29">
        <v>9.4608262662413442E-2</v>
      </c>
      <c r="CE46" s="29">
        <v>5.4695401851707771E-2</v>
      </c>
      <c r="CF46" s="142">
        <v>335229410</v>
      </c>
      <c r="CG46" s="142">
        <v>245948890</v>
      </c>
      <c r="CH46" s="142">
        <v>275682.08059210528</v>
      </c>
      <c r="CI46" s="142">
        <v>349856.17354196304</v>
      </c>
      <c r="CK46" s="47" t="str">
        <f t="shared" si="37"/>
        <v>西成区</v>
      </c>
      <c r="CL46" s="105">
        <f t="shared" si="57"/>
        <v>0.11100808054046894</v>
      </c>
      <c r="CM46" s="118">
        <f t="shared" si="38"/>
        <v>0.111</v>
      </c>
      <c r="CN46" s="118">
        <f t="shared" si="53"/>
        <v>0.10588874550023772</v>
      </c>
      <c r="CO46" s="118">
        <f t="shared" si="40"/>
        <v>0.106</v>
      </c>
      <c r="CP46" s="181">
        <f t="shared" si="54"/>
        <v>0.50000000000000044</v>
      </c>
      <c r="CQ46" s="47" t="str">
        <f t="shared" si="42"/>
        <v>堺市北区</v>
      </c>
      <c r="CR46" s="105">
        <f t="shared" si="58"/>
        <v>7.1117932975185469E-2</v>
      </c>
      <c r="CS46" s="105">
        <f t="shared" si="43"/>
        <v>7.0999999999999994E-2</v>
      </c>
      <c r="CT46" s="118">
        <f t="shared" si="44"/>
        <v>6.9361870788743563E-2</v>
      </c>
      <c r="CU46" s="118">
        <f t="shared" si="45"/>
        <v>6.9000000000000006E-2</v>
      </c>
      <c r="CV46" s="181">
        <f t="shared" si="46"/>
        <v>0.19999999999999879</v>
      </c>
      <c r="CW46" s="48"/>
      <c r="CX46" s="105">
        <f t="shared" si="47"/>
        <v>0.11899999999999999</v>
      </c>
      <c r="CY46" s="105">
        <f t="shared" si="48"/>
        <v>0.114</v>
      </c>
      <c r="CZ46" s="182">
        <f t="shared" si="49"/>
        <v>0.49999999999999906</v>
      </c>
      <c r="DA46" s="105">
        <f t="shared" si="50"/>
        <v>7.6999999999999999E-2</v>
      </c>
      <c r="DB46" s="105">
        <f t="shared" si="51"/>
        <v>7.4999999999999997E-2</v>
      </c>
      <c r="DC46" s="182">
        <f t="shared" si="52"/>
        <v>0.20000000000000018</v>
      </c>
      <c r="DD46" s="212">
        <v>0</v>
      </c>
    </row>
    <row r="47" spans="2:108" s="18" customFormat="1" ht="13.5" customHeight="1">
      <c r="B47" s="61">
        <v>41</v>
      </c>
      <c r="C47" s="63" t="s">
        <v>15</v>
      </c>
      <c r="D47" s="92">
        <v>26</v>
      </c>
      <c r="E47" s="92">
        <v>2</v>
      </c>
      <c r="F47" s="92">
        <v>0</v>
      </c>
      <c r="G47" s="62">
        <f t="shared" si="2"/>
        <v>7.6923076923076927E-2</v>
      </c>
      <c r="H47" s="62">
        <f t="shared" si="3"/>
        <v>0</v>
      </c>
      <c r="I47" s="92">
        <v>840090</v>
      </c>
      <c r="J47" s="92">
        <v>0</v>
      </c>
      <c r="K47" s="92">
        <f t="shared" si="4"/>
        <v>420045</v>
      </c>
      <c r="L47" s="92" t="str">
        <f t="shared" si="5"/>
        <v>-</v>
      </c>
      <c r="M47" s="92">
        <v>109</v>
      </c>
      <c r="N47" s="92">
        <v>15</v>
      </c>
      <c r="O47" s="92">
        <v>12</v>
      </c>
      <c r="P47" s="62">
        <f t="shared" si="6"/>
        <v>0.13761467889908258</v>
      </c>
      <c r="Q47" s="62">
        <f t="shared" si="7"/>
        <v>0.11009174311926606</v>
      </c>
      <c r="R47" s="92">
        <v>7127880</v>
      </c>
      <c r="S47" s="92">
        <v>5957910</v>
      </c>
      <c r="T47" s="92">
        <f t="shared" si="8"/>
        <v>475192</v>
      </c>
      <c r="U47" s="92">
        <f t="shared" si="9"/>
        <v>496492.5</v>
      </c>
      <c r="V47" s="92">
        <v>8241</v>
      </c>
      <c r="W47" s="92">
        <v>381</v>
      </c>
      <c r="X47" s="92">
        <v>197</v>
      </c>
      <c r="Y47" s="62">
        <f t="shared" si="10"/>
        <v>4.6232253367309795E-2</v>
      </c>
      <c r="Z47" s="62">
        <f t="shared" si="11"/>
        <v>2.3904865914330786E-2</v>
      </c>
      <c r="AA47" s="92">
        <v>108268120</v>
      </c>
      <c r="AB47" s="92">
        <v>76611680</v>
      </c>
      <c r="AC47" s="92">
        <f t="shared" si="12"/>
        <v>284168.2939632546</v>
      </c>
      <c r="AD47" s="92">
        <f t="shared" si="13"/>
        <v>388891.77664974617</v>
      </c>
      <c r="AE47" s="92">
        <v>8013</v>
      </c>
      <c r="AF47" s="92">
        <v>721</v>
      </c>
      <c r="AG47" s="92">
        <v>433</v>
      </c>
      <c r="AH47" s="62">
        <f t="shared" si="14"/>
        <v>8.9978784475227752E-2</v>
      </c>
      <c r="AI47" s="62">
        <f t="shared" si="15"/>
        <v>5.4037189566953699E-2</v>
      </c>
      <c r="AJ47" s="92">
        <v>203637740</v>
      </c>
      <c r="AK47" s="92">
        <v>165237210</v>
      </c>
      <c r="AL47" s="92">
        <f t="shared" si="16"/>
        <v>282437.91955617198</v>
      </c>
      <c r="AM47" s="92">
        <f t="shared" si="17"/>
        <v>381610.18475750578</v>
      </c>
      <c r="AN47" s="92">
        <v>4935</v>
      </c>
      <c r="AO47" s="92">
        <v>843</v>
      </c>
      <c r="AP47" s="92">
        <v>568</v>
      </c>
      <c r="AQ47" s="62">
        <f t="shared" si="18"/>
        <v>0.17082066869300913</v>
      </c>
      <c r="AR47" s="62">
        <f t="shared" si="19"/>
        <v>0.11509625126646403</v>
      </c>
      <c r="AS47" s="92">
        <v>232790680</v>
      </c>
      <c r="AT47" s="92">
        <v>196984390</v>
      </c>
      <c r="AU47" s="92">
        <f t="shared" si="20"/>
        <v>276145.52787663107</v>
      </c>
      <c r="AV47" s="92">
        <f t="shared" si="21"/>
        <v>346803.50352112675</v>
      </c>
      <c r="AW47" s="92">
        <v>2074</v>
      </c>
      <c r="AX47" s="92">
        <v>679</v>
      </c>
      <c r="AY47" s="92">
        <v>492</v>
      </c>
      <c r="AZ47" s="62">
        <f t="shared" si="22"/>
        <v>0.32738669238187079</v>
      </c>
      <c r="BA47" s="62">
        <f t="shared" si="23"/>
        <v>0.23722275795564127</v>
      </c>
      <c r="BB47" s="92">
        <v>208471140</v>
      </c>
      <c r="BC47" s="92">
        <v>181506180</v>
      </c>
      <c r="BD47" s="92">
        <f t="shared" si="24"/>
        <v>307026.71575846832</v>
      </c>
      <c r="BE47" s="92">
        <f t="shared" si="25"/>
        <v>368915</v>
      </c>
      <c r="BF47" s="92">
        <v>808</v>
      </c>
      <c r="BG47" s="92">
        <v>314</v>
      </c>
      <c r="BH47" s="92">
        <v>233</v>
      </c>
      <c r="BI47" s="62">
        <f t="shared" si="26"/>
        <v>0.38861386138613863</v>
      </c>
      <c r="BJ47" s="62">
        <f t="shared" si="27"/>
        <v>0.28836633663366334</v>
      </c>
      <c r="BK47" s="92">
        <v>92114820</v>
      </c>
      <c r="BL47" s="92">
        <v>76112570</v>
      </c>
      <c r="BM47" s="92">
        <f t="shared" si="28"/>
        <v>293359.2993630573</v>
      </c>
      <c r="BN47" s="92">
        <f t="shared" si="29"/>
        <v>326663.39055793989</v>
      </c>
      <c r="BO47" s="92">
        <f t="shared" si="55"/>
        <v>24206</v>
      </c>
      <c r="BP47" s="92">
        <f t="shared" si="55"/>
        <v>2955</v>
      </c>
      <c r="BQ47" s="92">
        <f t="shared" si="55"/>
        <v>1935</v>
      </c>
      <c r="BR47" s="62">
        <f t="shared" si="32"/>
        <v>0.1220771709493514</v>
      </c>
      <c r="BS47" s="62">
        <f t="shared" si="33"/>
        <v>7.9938858134346855E-2</v>
      </c>
      <c r="BT47" s="92">
        <f t="shared" si="56"/>
        <v>853250470</v>
      </c>
      <c r="BU47" s="92">
        <f t="shared" si="56"/>
        <v>702409940</v>
      </c>
      <c r="BV47" s="92">
        <f t="shared" si="35"/>
        <v>288748.04399323178</v>
      </c>
      <c r="BW47" s="92">
        <f t="shared" si="36"/>
        <v>363002.55297157622</v>
      </c>
      <c r="BY47" s="180">
        <v>41</v>
      </c>
      <c r="BZ47" s="63" t="s">
        <v>15</v>
      </c>
      <c r="CA47" s="142">
        <v>23492</v>
      </c>
      <c r="CB47" s="142">
        <v>2691</v>
      </c>
      <c r="CC47" s="142">
        <v>1798</v>
      </c>
      <c r="CD47" s="29">
        <v>0.11454963391792951</v>
      </c>
      <c r="CE47" s="29">
        <v>7.6536693342414433E-2</v>
      </c>
      <c r="CF47" s="142">
        <v>769549310</v>
      </c>
      <c r="CG47" s="142">
        <v>638923930</v>
      </c>
      <c r="CH47" s="142">
        <v>285971.50130063173</v>
      </c>
      <c r="CI47" s="142">
        <v>355352.57508342603</v>
      </c>
      <c r="CK47" s="47" t="str">
        <f t="shared" si="37"/>
        <v>太子町</v>
      </c>
      <c r="CL47" s="105">
        <f t="shared" si="57"/>
        <v>0.11080958842152872</v>
      </c>
      <c r="CM47" s="118">
        <f t="shared" si="38"/>
        <v>0.111</v>
      </c>
      <c r="CN47" s="118">
        <f t="shared" si="53"/>
        <v>9.3972472710014243E-2</v>
      </c>
      <c r="CO47" s="118">
        <f t="shared" si="40"/>
        <v>9.4E-2</v>
      </c>
      <c r="CP47" s="181">
        <f t="shared" si="54"/>
        <v>1.7000000000000002</v>
      </c>
      <c r="CQ47" s="47" t="str">
        <f t="shared" si="42"/>
        <v>泉大津市</v>
      </c>
      <c r="CR47" s="105">
        <f t="shared" si="58"/>
        <v>7.1057995182508799E-2</v>
      </c>
      <c r="CS47" s="105">
        <f t="shared" si="43"/>
        <v>7.0999999999999994E-2</v>
      </c>
      <c r="CT47" s="118">
        <f t="shared" si="44"/>
        <v>6.9342017048175456E-2</v>
      </c>
      <c r="CU47" s="118">
        <f t="shared" si="45"/>
        <v>6.9000000000000006E-2</v>
      </c>
      <c r="CV47" s="181">
        <f t="shared" si="46"/>
        <v>0.19999999999999879</v>
      </c>
      <c r="CW47" s="48"/>
      <c r="CX47" s="105">
        <f t="shared" si="47"/>
        <v>0.11899999999999999</v>
      </c>
      <c r="CY47" s="105">
        <f t="shared" si="48"/>
        <v>0.114</v>
      </c>
      <c r="CZ47" s="182">
        <f t="shared" si="49"/>
        <v>0.49999999999999906</v>
      </c>
      <c r="DA47" s="105">
        <f t="shared" si="50"/>
        <v>7.6999999999999999E-2</v>
      </c>
      <c r="DB47" s="105">
        <f t="shared" si="51"/>
        <v>7.4999999999999997E-2</v>
      </c>
      <c r="DC47" s="182">
        <f t="shared" si="52"/>
        <v>0.20000000000000018</v>
      </c>
      <c r="DD47" s="212">
        <v>0</v>
      </c>
    </row>
    <row r="48" spans="2:108" s="18" customFormat="1" ht="13.5" customHeight="1">
      <c r="B48" s="61">
        <v>42</v>
      </c>
      <c r="C48" s="63" t="s">
        <v>16</v>
      </c>
      <c r="D48" s="92">
        <v>103</v>
      </c>
      <c r="E48" s="92">
        <v>15</v>
      </c>
      <c r="F48" s="92">
        <v>8</v>
      </c>
      <c r="G48" s="62">
        <f t="shared" si="2"/>
        <v>0.14563106796116504</v>
      </c>
      <c r="H48" s="62">
        <f t="shared" si="3"/>
        <v>7.7669902912621352E-2</v>
      </c>
      <c r="I48" s="92">
        <v>1895540</v>
      </c>
      <c r="J48" s="92">
        <v>1598300</v>
      </c>
      <c r="K48" s="92">
        <f t="shared" si="4"/>
        <v>126369.33333333333</v>
      </c>
      <c r="L48" s="92">
        <f t="shared" si="5"/>
        <v>199787.5</v>
      </c>
      <c r="M48" s="92">
        <v>397</v>
      </c>
      <c r="N48" s="92">
        <v>60</v>
      </c>
      <c r="O48" s="92">
        <v>38</v>
      </c>
      <c r="P48" s="62">
        <f t="shared" si="6"/>
        <v>0.15113350125944586</v>
      </c>
      <c r="Q48" s="62">
        <f t="shared" si="7"/>
        <v>9.5717884130982367E-2</v>
      </c>
      <c r="R48" s="92">
        <v>25377410</v>
      </c>
      <c r="S48" s="92">
        <v>23446100</v>
      </c>
      <c r="T48" s="92">
        <f t="shared" si="8"/>
        <v>422956.83333333331</v>
      </c>
      <c r="U48" s="92">
        <f t="shared" si="9"/>
        <v>617002.63157894742</v>
      </c>
      <c r="V48" s="92">
        <v>23820</v>
      </c>
      <c r="W48" s="92">
        <v>833</v>
      </c>
      <c r="X48" s="92">
        <v>449</v>
      </c>
      <c r="Y48" s="62">
        <f t="shared" si="10"/>
        <v>3.497061293031066E-2</v>
      </c>
      <c r="Z48" s="62">
        <f t="shared" si="11"/>
        <v>1.8849706129303107E-2</v>
      </c>
      <c r="AA48" s="92">
        <v>212180070</v>
      </c>
      <c r="AB48" s="92">
        <v>175217760</v>
      </c>
      <c r="AC48" s="92">
        <f t="shared" si="12"/>
        <v>254717.97118847538</v>
      </c>
      <c r="AD48" s="92">
        <f t="shared" si="13"/>
        <v>390240</v>
      </c>
      <c r="AE48" s="92">
        <v>19563</v>
      </c>
      <c r="AF48" s="92">
        <v>1433</v>
      </c>
      <c r="AG48" s="92">
        <v>836</v>
      </c>
      <c r="AH48" s="62">
        <f t="shared" si="14"/>
        <v>7.3250523948269697E-2</v>
      </c>
      <c r="AI48" s="62">
        <f t="shared" si="15"/>
        <v>4.2733732045187343E-2</v>
      </c>
      <c r="AJ48" s="92">
        <v>345170870</v>
      </c>
      <c r="AK48" s="92">
        <v>284888720</v>
      </c>
      <c r="AL48" s="92">
        <f t="shared" si="16"/>
        <v>240872.90300069784</v>
      </c>
      <c r="AM48" s="92">
        <f t="shared" si="17"/>
        <v>340775.98086124402</v>
      </c>
      <c r="AN48" s="92">
        <v>11800</v>
      </c>
      <c r="AO48" s="92">
        <v>1941</v>
      </c>
      <c r="AP48" s="92">
        <v>1303</v>
      </c>
      <c r="AQ48" s="62">
        <f t="shared" si="18"/>
        <v>0.1644915254237288</v>
      </c>
      <c r="AR48" s="62">
        <f t="shared" si="19"/>
        <v>0.11042372881355932</v>
      </c>
      <c r="AS48" s="92">
        <v>485680760</v>
      </c>
      <c r="AT48" s="92">
        <v>421701290</v>
      </c>
      <c r="AU48" s="92">
        <f t="shared" si="20"/>
        <v>250221.92684183409</v>
      </c>
      <c r="AV48" s="92">
        <f t="shared" si="21"/>
        <v>323638.74904067535</v>
      </c>
      <c r="AW48" s="92">
        <v>5504</v>
      </c>
      <c r="AX48" s="92">
        <v>1623</v>
      </c>
      <c r="AY48" s="92">
        <v>1209</v>
      </c>
      <c r="AZ48" s="62">
        <f t="shared" si="22"/>
        <v>0.2948764534883721</v>
      </c>
      <c r="BA48" s="62">
        <f t="shared" si="23"/>
        <v>0.21965843023255813</v>
      </c>
      <c r="BB48" s="92">
        <v>432267070</v>
      </c>
      <c r="BC48" s="92">
        <v>386116250</v>
      </c>
      <c r="BD48" s="92">
        <f t="shared" si="24"/>
        <v>266338.30560690077</v>
      </c>
      <c r="BE48" s="92">
        <f t="shared" si="25"/>
        <v>319368.27956989245</v>
      </c>
      <c r="BF48" s="92">
        <v>2084</v>
      </c>
      <c r="BG48" s="92">
        <v>807</v>
      </c>
      <c r="BH48" s="92">
        <v>650</v>
      </c>
      <c r="BI48" s="62">
        <f t="shared" si="26"/>
        <v>0.38723608445297503</v>
      </c>
      <c r="BJ48" s="62">
        <f t="shared" si="27"/>
        <v>0.31190019193857965</v>
      </c>
      <c r="BK48" s="92">
        <v>257490580</v>
      </c>
      <c r="BL48" s="92">
        <v>239454840</v>
      </c>
      <c r="BM48" s="92">
        <f t="shared" si="28"/>
        <v>319071.35068153654</v>
      </c>
      <c r="BN48" s="92">
        <f t="shared" si="29"/>
        <v>368392.06153846154</v>
      </c>
      <c r="BO48" s="92">
        <f t="shared" si="55"/>
        <v>63271</v>
      </c>
      <c r="BP48" s="92">
        <f t="shared" si="55"/>
        <v>6712</v>
      </c>
      <c r="BQ48" s="92">
        <f t="shared" si="55"/>
        <v>4493</v>
      </c>
      <c r="BR48" s="62">
        <f t="shared" si="32"/>
        <v>0.10608335572379131</v>
      </c>
      <c r="BS48" s="62">
        <f t="shared" si="33"/>
        <v>7.101199601713265E-2</v>
      </c>
      <c r="BT48" s="92">
        <f t="shared" si="56"/>
        <v>1760062300</v>
      </c>
      <c r="BU48" s="92">
        <f t="shared" si="56"/>
        <v>1532423260</v>
      </c>
      <c r="BV48" s="92">
        <f t="shared" si="35"/>
        <v>262226.20679380215</v>
      </c>
      <c r="BW48" s="92">
        <f t="shared" si="36"/>
        <v>341069.05408413085</v>
      </c>
      <c r="BY48" s="180">
        <v>42</v>
      </c>
      <c r="BZ48" s="63" t="s">
        <v>16</v>
      </c>
      <c r="CA48" s="142">
        <v>60650</v>
      </c>
      <c r="CB48" s="142">
        <v>6206</v>
      </c>
      <c r="CC48" s="142">
        <v>4225</v>
      </c>
      <c r="CD48" s="29">
        <v>0.10232481450948062</v>
      </c>
      <c r="CE48" s="29">
        <v>6.9661995053586154E-2</v>
      </c>
      <c r="CF48" s="142">
        <v>1631926530</v>
      </c>
      <c r="CG48" s="142">
        <v>1410487170</v>
      </c>
      <c r="CH48" s="142">
        <v>262959.47953593294</v>
      </c>
      <c r="CI48" s="142">
        <v>333843.11715976329</v>
      </c>
      <c r="CK48" s="47" t="str">
        <f t="shared" si="37"/>
        <v>浪速区</v>
      </c>
      <c r="CL48" s="105">
        <f t="shared" si="57"/>
        <v>0.1107681755829904</v>
      </c>
      <c r="CM48" s="118">
        <f t="shared" si="38"/>
        <v>0.111</v>
      </c>
      <c r="CN48" s="118">
        <f t="shared" si="53"/>
        <v>0.10484300159659393</v>
      </c>
      <c r="CO48" s="118">
        <f t="shared" si="40"/>
        <v>0.105</v>
      </c>
      <c r="CP48" s="181">
        <f t="shared" si="54"/>
        <v>0.60000000000000053</v>
      </c>
      <c r="CQ48" s="47" t="str">
        <f t="shared" si="42"/>
        <v>枚方市</v>
      </c>
      <c r="CR48" s="105">
        <f t="shared" si="58"/>
        <v>7.101199601713265E-2</v>
      </c>
      <c r="CS48" s="105">
        <f t="shared" si="43"/>
        <v>7.0999999999999994E-2</v>
      </c>
      <c r="CT48" s="118">
        <f t="shared" si="44"/>
        <v>6.9661995053586154E-2</v>
      </c>
      <c r="CU48" s="118">
        <f t="shared" si="45"/>
        <v>7.0000000000000007E-2</v>
      </c>
      <c r="CV48" s="181">
        <f t="shared" si="46"/>
        <v>9.9999999999998701E-2</v>
      </c>
      <c r="CW48" s="48"/>
      <c r="CX48" s="105">
        <f t="shared" si="47"/>
        <v>0.11899999999999999</v>
      </c>
      <c r="CY48" s="105">
        <f t="shared" si="48"/>
        <v>0.114</v>
      </c>
      <c r="CZ48" s="182">
        <f t="shared" si="49"/>
        <v>0.49999999999999906</v>
      </c>
      <c r="DA48" s="105">
        <f t="shared" si="50"/>
        <v>7.6999999999999999E-2</v>
      </c>
      <c r="DB48" s="105">
        <f t="shared" si="51"/>
        <v>7.4999999999999997E-2</v>
      </c>
      <c r="DC48" s="182">
        <f t="shared" si="52"/>
        <v>0.20000000000000018</v>
      </c>
      <c r="DD48" s="212">
        <v>0</v>
      </c>
    </row>
    <row r="49" spans="2:108" s="18" customFormat="1" ht="13.5" customHeight="1">
      <c r="B49" s="61">
        <v>43</v>
      </c>
      <c r="C49" s="63" t="s">
        <v>11</v>
      </c>
      <c r="D49" s="92">
        <v>48</v>
      </c>
      <c r="E49" s="92">
        <v>9</v>
      </c>
      <c r="F49" s="92">
        <v>2</v>
      </c>
      <c r="G49" s="62">
        <f t="shared" si="2"/>
        <v>0.1875</v>
      </c>
      <c r="H49" s="62">
        <f t="shared" si="3"/>
        <v>4.1666666666666664E-2</v>
      </c>
      <c r="I49" s="92">
        <v>1759850</v>
      </c>
      <c r="J49" s="92">
        <v>1311440</v>
      </c>
      <c r="K49" s="92">
        <f t="shared" si="4"/>
        <v>195538.88888888888</v>
      </c>
      <c r="L49" s="92">
        <f t="shared" si="5"/>
        <v>655720</v>
      </c>
      <c r="M49" s="92">
        <v>241</v>
      </c>
      <c r="N49" s="92">
        <v>42</v>
      </c>
      <c r="O49" s="92">
        <v>21</v>
      </c>
      <c r="P49" s="62">
        <f t="shared" si="6"/>
        <v>0.17427385892116182</v>
      </c>
      <c r="Q49" s="62">
        <f t="shared" si="7"/>
        <v>8.7136929460580909E-2</v>
      </c>
      <c r="R49" s="92">
        <v>14738670</v>
      </c>
      <c r="S49" s="92">
        <v>13542780</v>
      </c>
      <c r="T49" s="92">
        <f t="shared" si="8"/>
        <v>350920.71428571426</v>
      </c>
      <c r="U49" s="92">
        <f t="shared" si="9"/>
        <v>644894.28571428568</v>
      </c>
      <c r="V49" s="92">
        <v>14354</v>
      </c>
      <c r="W49" s="92">
        <v>581</v>
      </c>
      <c r="X49" s="92">
        <v>294</v>
      </c>
      <c r="Y49" s="62">
        <f t="shared" si="10"/>
        <v>4.0476522223770378E-2</v>
      </c>
      <c r="Z49" s="62">
        <f t="shared" si="11"/>
        <v>2.048209558311272E-2</v>
      </c>
      <c r="AA49" s="92">
        <v>150998180</v>
      </c>
      <c r="AB49" s="92">
        <v>117127260</v>
      </c>
      <c r="AC49" s="92">
        <f t="shared" si="12"/>
        <v>259893.59724612738</v>
      </c>
      <c r="AD49" s="92">
        <f t="shared" si="13"/>
        <v>398392.04081632651</v>
      </c>
      <c r="AE49" s="92">
        <v>11889</v>
      </c>
      <c r="AF49" s="92">
        <v>924</v>
      </c>
      <c r="AG49" s="92">
        <v>497</v>
      </c>
      <c r="AH49" s="62">
        <f t="shared" si="14"/>
        <v>7.7718899823366133E-2</v>
      </c>
      <c r="AI49" s="62">
        <f t="shared" si="15"/>
        <v>4.180334763226512E-2</v>
      </c>
      <c r="AJ49" s="92">
        <v>230047820</v>
      </c>
      <c r="AK49" s="92">
        <v>187993030</v>
      </c>
      <c r="AL49" s="92">
        <f t="shared" si="16"/>
        <v>248969.50216450216</v>
      </c>
      <c r="AM49" s="92">
        <f t="shared" si="17"/>
        <v>378255.59356136824</v>
      </c>
      <c r="AN49" s="92">
        <v>7372</v>
      </c>
      <c r="AO49" s="92">
        <v>1342</v>
      </c>
      <c r="AP49" s="92">
        <v>854</v>
      </c>
      <c r="AQ49" s="62">
        <f t="shared" si="18"/>
        <v>0.18204015192620726</v>
      </c>
      <c r="AR49" s="62">
        <f t="shared" si="19"/>
        <v>0.11584373304395008</v>
      </c>
      <c r="AS49" s="92">
        <v>341484040</v>
      </c>
      <c r="AT49" s="92">
        <v>301991420</v>
      </c>
      <c r="AU49" s="92">
        <f t="shared" si="20"/>
        <v>254459.04619970193</v>
      </c>
      <c r="AV49" s="92">
        <f t="shared" si="21"/>
        <v>353619.92974238878</v>
      </c>
      <c r="AW49" s="92">
        <v>3533</v>
      </c>
      <c r="AX49" s="92">
        <v>1088</v>
      </c>
      <c r="AY49" s="92">
        <v>812</v>
      </c>
      <c r="AZ49" s="62">
        <f t="shared" si="22"/>
        <v>0.30795358052646477</v>
      </c>
      <c r="BA49" s="62">
        <f t="shared" si="23"/>
        <v>0.22983300311350127</v>
      </c>
      <c r="BB49" s="92">
        <v>307455220</v>
      </c>
      <c r="BC49" s="92">
        <v>281222050</v>
      </c>
      <c r="BD49" s="92">
        <f t="shared" si="24"/>
        <v>282587.51838235295</v>
      </c>
      <c r="BE49" s="92">
        <f t="shared" si="25"/>
        <v>346332.57389162562</v>
      </c>
      <c r="BF49" s="92">
        <v>1356</v>
      </c>
      <c r="BG49" s="92">
        <v>547</v>
      </c>
      <c r="BH49" s="92">
        <v>446</v>
      </c>
      <c r="BI49" s="62">
        <f t="shared" si="26"/>
        <v>0.40339233038348082</v>
      </c>
      <c r="BJ49" s="62">
        <f t="shared" si="27"/>
        <v>0.32890855457227136</v>
      </c>
      <c r="BK49" s="92">
        <v>175802380</v>
      </c>
      <c r="BL49" s="92">
        <v>165155370</v>
      </c>
      <c r="BM49" s="92">
        <f t="shared" si="28"/>
        <v>321393.74771480804</v>
      </c>
      <c r="BN49" s="92">
        <f t="shared" si="29"/>
        <v>370303.52017937222</v>
      </c>
      <c r="BO49" s="92">
        <f t="shared" si="55"/>
        <v>38793</v>
      </c>
      <c r="BP49" s="92">
        <f t="shared" si="55"/>
        <v>4533</v>
      </c>
      <c r="BQ49" s="92">
        <f t="shared" si="55"/>
        <v>2926</v>
      </c>
      <c r="BR49" s="62">
        <f t="shared" si="32"/>
        <v>0.11685097826927539</v>
      </c>
      <c r="BS49" s="62">
        <f t="shared" si="33"/>
        <v>7.5425978913721548E-2</v>
      </c>
      <c r="BT49" s="92">
        <f t="shared" si="56"/>
        <v>1222286160</v>
      </c>
      <c r="BU49" s="92">
        <f t="shared" si="56"/>
        <v>1068343350</v>
      </c>
      <c r="BV49" s="92">
        <f t="shared" si="35"/>
        <v>269641.77365982794</v>
      </c>
      <c r="BW49" s="92">
        <f t="shared" si="36"/>
        <v>365120.76213260426</v>
      </c>
      <c r="BY49" s="180">
        <v>43</v>
      </c>
      <c r="BZ49" s="63" t="s">
        <v>11</v>
      </c>
      <c r="CA49" s="142">
        <v>37162</v>
      </c>
      <c r="CB49" s="142">
        <v>4198</v>
      </c>
      <c r="CC49" s="142">
        <v>2711</v>
      </c>
      <c r="CD49" s="29">
        <v>0.11296485657391959</v>
      </c>
      <c r="CE49" s="29">
        <v>7.2950863785587433E-2</v>
      </c>
      <c r="CF49" s="142">
        <v>1157181610</v>
      </c>
      <c r="CG49" s="142">
        <v>999495800</v>
      </c>
      <c r="CH49" s="142">
        <v>275650.69318723201</v>
      </c>
      <c r="CI49" s="142">
        <v>368681.59350793064</v>
      </c>
      <c r="CK49" s="47" t="str">
        <f t="shared" si="37"/>
        <v>堺市北区</v>
      </c>
      <c r="CL49" s="105">
        <f t="shared" si="57"/>
        <v>0.11042892470367528</v>
      </c>
      <c r="CM49" s="118">
        <f t="shared" si="38"/>
        <v>0.11</v>
      </c>
      <c r="CN49" s="118">
        <f t="shared" si="53"/>
        <v>0.10600255427841634</v>
      </c>
      <c r="CO49" s="118">
        <f t="shared" si="40"/>
        <v>0.106</v>
      </c>
      <c r="CP49" s="181">
        <f t="shared" si="54"/>
        <v>0.40000000000000036</v>
      </c>
      <c r="CQ49" s="47" t="str">
        <f t="shared" si="42"/>
        <v>鶴見区</v>
      </c>
      <c r="CR49" s="105">
        <f t="shared" si="58"/>
        <v>7.0583543799016352E-2</v>
      </c>
      <c r="CS49" s="105">
        <f t="shared" si="43"/>
        <v>7.0999999999999994E-2</v>
      </c>
      <c r="CT49" s="118">
        <f t="shared" si="44"/>
        <v>6.7996993097792655E-2</v>
      </c>
      <c r="CU49" s="118">
        <f t="shared" si="45"/>
        <v>6.8000000000000005E-2</v>
      </c>
      <c r="CV49" s="181">
        <f t="shared" si="46"/>
        <v>0.29999999999999888</v>
      </c>
      <c r="CW49" s="48"/>
      <c r="CX49" s="105">
        <f t="shared" si="47"/>
        <v>0.11899999999999999</v>
      </c>
      <c r="CY49" s="105">
        <f t="shared" si="48"/>
        <v>0.114</v>
      </c>
      <c r="CZ49" s="182">
        <f t="shared" si="49"/>
        <v>0.49999999999999906</v>
      </c>
      <c r="DA49" s="105">
        <f t="shared" si="50"/>
        <v>7.6999999999999999E-2</v>
      </c>
      <c r="DB49" s="105">
        <f t="shared" si="51"/>
        <v>7.4999999999999997E-2</v>
      </c>
      <c r="DC49" s="182">
        <f t="shared" si="52"/>
        <v>0.20000000000000018</v>
      </c>
      <c r="DD49" s="212">
        <v>0</v>
      </c>
    </row>
    <row r="50" spans="2:108" s="18" customFormat="1" ht="13.5" customHeight="1">
      <c r="B50" s="61">
        <v>44</v>
      </c>
      <c r="C50" s="63" t="s">
        <v>23</v>
      </c>
      <c r="D50" s="92">
        <v>25</v>
      </c>
      <c r="E50" s="92">
        <v>2</v>
      </c>
      <c r="F50" s="92">
        <v>1</v>
      </c>
      <c r="G50" s="62">
        <f t="shared" si="2"/>
        <v>0.08</v>
      </c>
      <c r="H50" s="62">
        <f t="shared" si="3"/>
        <v>0.04</v>
      </c>
      <c r="I50" s="92">
        <v>273230</v>
      </c>
      <c r="J50" s="92">
        <v>220260</v>
      </c>
      <c r="K50" s="92">
        <f t="shared" si="4"/>
        <v>136615</v>
      </c>
      <c r="L50" s="92">
        <f t="shared" si="5"/>
        <v>220260</v>
      </c>
      <c r="M50" s="92">
        <v>113</v>
      </c>
      <c r="N50" s="92">
        <v>31</v>
      </c>
      <c r="O50" s="92">
        <v>18</v>
      </c>
      <c r="P50" s="62">
        <f t="shared" si="6"/>
        <v>0.27433628318584069</v>
      </c>
      <c r="Q50" s="62">
        <f t="shared" si="7"/>
        <v>0.15929203539823009</v>
      </c>
      <c r="R50" s="92">
        <v>13696470</v>
      </c>
      <c r="S50" s="92">
        <v>9045720</v>
      </c>
      <c r="T50" s="92">
        <f t="shared" si="8"/>
        <v>441821.61290322582</v>
      </c>
      <c r="U50" s="92">
        <f t="shared" si="9"/>
        <v>502540</v>
      </c>
      <c r="V50" s="92">
        <v>15415</v>
      </c>
      <c r="W50" s="92">
        <v>660</v>
      </c>
      <c r="X50" s="92">
        <v>417</v>
      </c>
      <c r="Y50" s="62">
        <f t="shared" si="10"/>
        <v>4.2815439506973724E-2</v>
      </c>
      <c r="Z50" s="62">
        <f t="shared" si="11"/>
        <v>2.705157314304249E-2</v>
      </c>
      <c r="AA50" s="92">
        <v>221042760</v>
      </c>
      <c r="AB50" s="92">
        <v>180264610</v>
      </c>
      <c r="AC50" s="92">
        <f t="shared" si="12"/>
        <v>334913.27272727271</v>
      </c>
      <c r="AD50" s="92">
        <f t="shared" si="13"/>
        <v>432289.23261390888</v>
      </c>
      <c r="AE50" s="92">
        <v>13696</v>
      </c>
      <c r="AF50" s="92">
        <v>1270</v>
      </c>
      <c r="AG50" s="92">
        <v>854</v>
      </c>
      <c r="AH50" s="62">
        <f t="shared" si="14"/>
        <v>9.2727803738317752E-2</v>
      </c>
      <c r="AI50" s="62">
        <f t="shared" si="15"/>
        <v>6.2353971962616821E-2</v>
      </c>
      <c r="AJ50" s="92">
        <v>427658100</v>
      </c>
      <c r="AK50" s="92">
        <v>345500050</v>
      </c>
      <c r="AL50" s="92">
        <f t="shared" si="16"/>
        <v>336738.66141732282</v>
      </c>
      <c r="AM50" s="92">
        <f t="shared" si="17"/>
        <v>404566.80327868852</v>
      </c>
      <c r="AN50" s="92">
        <v>8547</v>
      </c>
      <c r="AO50" s="92">
        <v>1646</v>
      </c>
      <c r="AP50" s="92">
        <v>1188</v>
      </c>
      <c r="AQ50" s="62">
        <f t="shared" si="18"/>
        <v>0.19258219258219259</v>
      </c>
      <c r="AR50" s="62">
        <f t="shared" si="19"/>
        <v>0.138996138996139</v>
      </c>
      <c r="AS50" s="92">
        <v>547150700</v>
      </c>
      <c r="AT50" s="92">
        <v>477646520</v>
      </c>
      <c r="AU50" s="92">
        <f t="shared" si="20"/>
        <v>332412.33292831108</v>
      </c>
      <c r="AV50" s="92">
        <f t="shared" si="21"/>
        <v>402059.36026936024</v>
      </c>
      <c r="AW50" s="92">
        <v>3706</v>
      </c>
      <c r="AX50" s="92">
        <v>1213</v>
      </c>
      <c r="AY50" s="92">
        <v>969</v>
      </c>
      <c r="AZ50" s="62">
        <f t="shared" si="22"/>
        <v>0.32730706961683759</v>
      </c>
      <c r="BA50" s="62">
        <f t="shared" si="23"/>
        <v>0.26146788990825687</v>
      </c>
      <c r="BB50" s="92">
        <v>470033990</v>
      </c>
      <c r="BC50" s="92">
        <v>409618210</v>
      </c>
      <c r="BD50" s="92">
        <f t="shared" si="24"/>
        <v>387497.10634789779</v>
      </c>
      <c r="BE50" s="92">
        <f t="shared" si="25"/>
        <v>422722.61093911249</v>
      </c>
      <c r="BF50" s="92">
        <v>1396</v>
      </c>
      <c r="BG50" s="92">
        <v>592</v>
      </c>
      <c r="BH50" s="92">
        <v>491</v>
      </c>
      <c r="BI50" s="62">
        <f t="shared" si="26"/>
        <v>0.42406876790830944</v>
      </c>
      <c r="BJ50" s="62">
        <f t="shared" si="27"/>
        <v>0.35171919770773641</v>
      </c>
      <c r="BK50" s="92">
        <v>229606400</v>
      </c>
      <c r="BL50" s="92">
        <v>209920890</v>
      </c>
      <c r="BM50" s="92">
        <f t="shared" si="28"/>
        <v>387848.64864864864</v>
      </c>
      <c r="BN50" s="92">
        <f t="shared" si="29"/>
        <v>427537.45417515276</v>
      </c>
      <c r="BO50" s="92">
        <f t="shared" si="55"/>
        <v>42898</v>
      </c>
      <c r="BP50" s="92">
        <f t="shared" si="55"/>
        <v>5414</v>
      </c>
      <c r="BQ50" s="92">
        <f t="shared" si="55"/>
        <v>3938</v>
      </c>
      <c r="BR50" s="62">
        <f t="shared" si="32"/>
        <v>0.12620634994638444</v>
      </c>
      <c r="BS50" s="62">
        <f t="shared" si="33"/>
        <v>9.1799151475593269E-2</v>
      </c>
      <c r="BT50" s="92">
        <f t="shared" si="56"/>
        <v>1909461650</v>
      </c>
      <c r="BU50" s="92">
        <f t="shared" si="56"/>
        <v>1632216260</v>
      </c>
      <c r="BV50" s="92">
        <f t="shared" si="35"/>
        <v>352689.62874030293</v>
      </c>
      <c r="BW50" s="92">
        <f t="shared" si="36"/>
        <v>414478.48146267142</v>
      </c>
      <c r="BY50" s="180">
        <v>44</v>
      </c>
      <c r="BZ50" s="63" t="s">
        <v>23</v>
      </c>
      <c r="CA50" s="142">
        <v>41693</v>
      </c>
      <c r="CB50" s="142">
        <v>5128</v>
      </c>
      <c r="CC50" s="142">
        <v>3783</v>
      </c>
      <c r="CD50" s="29">
        <v>0.12299426762286235</v>
      </c>
      <c r="CE50" s="29">
        <v>9.0734655697599115E-2</v>
      </c>
      <c r="CF50" s="142">
        <v>1823852790</v>
      </c>
      <c r="CG50" s="142">
        <v>1534480350</v>
      </c>
      <c r="CH50" s="142">
        <v>355665.52067082684</v>
      </c>
      <c r="CI50" s="142">
        <v>405625.25773195876</v>
      </c>
      <c r="CK50" s="47" t="str">
        <f t="shared" si="37"/>
        <v>大東市</v>
      </c>
      <c r="CL50" s="105">
        <f t="shared" si="57"/>
        <v>0.10939579451690179</v>
      </c>
      <c r="CM50" s="118">
        <f t="shared" si="38"/>
        <v>0.109</v>
      </c>
      <c r="CN50" s="118">
        <f t="shared" si="53"/>
        <v>9.9977893224273237E-2</v>
      </c>
      <c r="CO50" s="118">
        <f t="shared" si="40"/>
        <v>0.1</v>
      </c>
      <c r="CP50" s="181">
        <f t="shared" si="54"/>
        <v>0.89999999999999947</v>
      </c>
      <c r="CQ50" s="47" t="str">
        <f t="shared" si="42"/>
        <v>西区</v>
      </c>
      <c r="CR50" s="105">
        <f t="shared" si="58"/>
        <v>6.9258671503060532E-2</v>
      </c>
      <c r="CS50" s="105">
        <f t="shared" si="43"/>
        <v>6.9000000000000006E-2</v>
      </c>
      <c r="CT50" s="118">
        <f t="shared" si="44"/>
        <v>6.4314373377389669E-2</v>
      </c>
      <c r="CU50" s="118">
        <f t="shared" si="45"/>
        <v>6.4000000000000001E-2</v>
      </c>
      <c r="CV50" s="181">
        <f t="shared" si="46"/>
        <v>0.50000000000000044</v>
      </c>
      <c r="CW50" s="48"/>
      <c r="CX50" s="105">
        <f t="shared" si="47"/>
        <v>0.11899999999999999</v>
      </c>
      <c r="CY50" s="105">
        <f t="shared" si="48"/>
        <v>0.114</v>
      </c>
      <c r="CZ50" s="182">
        <f t="shared" si="49"/>
        <v>0.49999999999999906</v>
      </c>
      <c r="DA50" s="105">
        <f t="shared" si="50"/>
        <v>7.6999999999999999E-2</v>
      </c>
      <c r="DB50" s="105">
        <f t="shared" si="51"/>
        <v>7.4999999999999997E-2</v>
      </c>
      <c r="DC50" s="182">
        <f t="shared" si="52"/>
        <v>0.20000000000000018</v>
      </c>
      <c r="DD50" s="212">
        <v>0</v>
      </c>
    </row>
    <row r="51" spans="2:108" s="18" customFormat="1" ht="13.5" customHeight="1">
      <c r="B51" s="61">
        <v>45</v>
      </c>
      <c r="C51" s="63" t="s">
        <v>49</v>
      </c>
      <c r="D51" s="92">
        <v>69</v>
      </c>
      <c r="E51" s="92">
        <v>6</v>
      </c>
      <c r="F51" s="92">
        <v>3</v>
      </c>
      <c r="G51" s="62">
        <f t="shared" si="2"/>
        <v>8.6956521739130432E-2</v>
      </c>
      <c r="H51" s="62">
        <f t="shared" si="3"/>
        <v>4.3478260869565216E-2</v>
      </c>
      <c r="I51" s="92">
        <v>1495620</v>
      </c>
      <c r="J51" s="92">
        <v>1306530</v>
      </c>
      <c r="K51" s="92">
        <f t="shared" si="4"/>
        <v>249270</v>
      </c>
      <c r="L51" s="92">
        <f t="shared" si="5"/>
        <v>435510</v>
      </c>
      <c r="M51" s="92">
        <v>182</v>
      </c>
      <c r="N51" s="92">
        <v>26</v>
      </c>
      <c r="O51" s="92">
        <v>12</v>
      </c>
      <c r="P51" s="62">
        <f t="shared" si="6"/>
        <v>0.14285714285714285</v>
      </c>
      <c r="Q51" s="62">
        <f t="shared" si="7"/>
        <v>6.5934065934065936E-2</v>
      </c>
      <c r="R51" s="92">
        <v>10185950</v>
      </c>
      <c r="S51" s="92">
        <v>7342610</v>
      </c>
      <c r="T51" s="92">
        <f t="shared" si="8"/>
        <v>391767.30769230769</v>
      </c>
      <c r="U51" s="92">
        <f t="shared" si="9"/>
        <v>611884.16666666663</v>
      </c>
      <c r="V51" s="92">
        <v>5086</v>
      </c>
      <c r="W51" s="92">
        <v>220</v>
      </c>
      <c r="X51" s="92">
        <v>114</v>
      </c>
      <c r="Y51" s="62">
        <f t="shared" si="10"/>
        <v>4.3255996854109323E-2</v>
      </c>
      <c r="Z51" s="62">
        <f t="shared" si="11"/>
        <v>2.2414471097129376E-2</v>
      </c>
      <c r="AA51" s="92">
        <v>46089500</v>
      </c>
      <c r="AB51" s="92">
        <v>38439420</v>
      </c>
      <c r="AC51" s="92">
        <f t="shared" si="12"/>
        <v>209497.72727272726</v>
      </c>
      <c r="AD51" s="92">
        <f t="shared" si="13"/>
        <v>337187.89473684208</v>
      </c>
      <c r="AE51" s="92">
        <v>4629</v>
      </c>
      <c r="AF51" s="92">
        <v>405</v>
      </c>
      <c r="AG51" s="92">
        <v>220</v>
      </c>
      <c r="AH51" s="62">
        <f t="shared" si="14"/>
        <v>8.7491898898250167E-2</v>
      </c>
      <c r="AI51" s="62">
        <f t="shared" si="15"/>
        <v>4.7526463599049468E-2</v>
      </c>
      <c r="AJ51" s="92">
        <v>98620460</v>
      </c>
      <c r="AK51" s="92">
        <v>79637530</v>
      </c>
      <c r="AL51" s="92">
        <f t="shared" si="16"/>
        <v>243507.30864197531</v>
      </c>
      <c r="AM51" s="92">
        <f t="shared" si="17"/>
        <v>361988.77272727271</v>
      </c>
      <c r="AN51" s="92">
        <v>3030</v>
      </c>
      <c r="AO51" s="92">
        <v>472</v>
      </c>
      <c r="AP51" s="92">
        <v>310</v>
      </c>
      <c r="AQ51" s="62">
        <f t="shared" si="18"/>
        <v>0.15577557755775578</v>
      </c>
      <c r="AR51" s="62">
        <f t="shared" si="19"/>
        <v>0.10231023102310231</v>
      </c>
      <c r="AS51" s="92">
        <v>143878780</v>
      </c>
      <c r="AT51" s="92">
        <v>114801220</v>
      </c>
      <c r="AU51" s="92">
        <f t="shared" si="20"/>
        <v>304827.92372881353</v>
      </c>
      <c r="AV51" s="92">
        <f t="shared" si="21"/>
        <v>370326.51612903224</v>
      </c>
      <c r="AW51" s="92">
        <v>1437</v>
      </c>
      <c r="AX51" s="92">
        <v>406</v>
      </c>
      <c r="AY51" s="92">
        <v>297</v>
      </c>
      <c r="AZ51" s="62">
        <f t="shared" si="22"/>
        <v>0.28253305497564368</v>
      </c>
      <c r="BA51" s="62">
        <f t="shared" si="23"/>
        <v>0.20668058455114824</v>
      </c>
      <c r="BB51" s="92">
        <v>129229150</v>
      </c>
      <c r="BC51" s="92">
        <v>111421130</v>
      </c>
      <c r="BD51" s="92">
        <f t="shared" si="24"/>
        <v>318298.39901477832</v>
      </c>
      <c r="BE51" s="92">
        <f t="shared" si="25"/>
        <v>375155.31986531988</v>
      </c>
      <c r="BF51" s="92">
        <v>487</v>
      </c>
      <c r="BG51" s="92">
        <v>150</v>
      </c>
      <c r="BH51" s="92">
        <v>118</v>
      </c>
      <c r="BI51" s="62">
        <f t="shared" si="26"/>
        <v>0.30800821355236141</v>
      </c>
      <c r="BJ51" s="62">
        <f t="shared" si="27"/>
        <v>0.24229979466119098</v>
      </c>
      <c r="BK51" s="92">
        <v>45354790</v>
      </c>
      <c r="BL51" s="92">
        <v>41568810</v>
      </c>
      <c r="BM51" s="92">
        <f t="shared" si="28"/>
        <v>302365.26666666666</v>
      </c>
      <c r="BN51" s="92">
        <f t="shared" si="29"/>
        <v>352278.05084745761</v>
      </c>
      <c r="BO51" s="92">
        <f t="shared" si="55"/>
        <v>14920</v>
      </c>
      <c r="BP51" s="92">
        <f t="shared" si="55"/>
        <v>1685</v>
      </c>
      <c r="BQ51" s="92">
        <f t="shared" si="55"/>
        <v>1074</v>
      </c>
      <c r="BR51" s="62">
        <f t="shared" si="32"/>
        <v>0.11293565683646113</v>
      </c>
      <c r="BS51" s="62">
        <f t="shared" si="33"/>
        <v>7.1983914209115277E-2</v>
      </c>
      <c r="BT51" s="92">
        <f t="shared" si="56"/>
        <v>474854250</v>
      </c>
      <c r="BU51" s="92">
        <f t="shared" si="56"/>
        <v>394517250</v>
      </c>
      <c r="BV51" s="92">
        <f t="shared" si="35"/>
        <v>281812.61127596442</v>
      </c>
      <c r="BW51" s="92">
        <f t="shared" si="36"/>
        <v>367334.49720670393</v>
      </c>
      <c r="BY51" s="180">
        <v>45</v>
      </c>
      <c r="BZ51" s="63" t="s">
        <v>49</v>
      </c>
      <c r="CA51" s="142">
        <v>14543</v>
      </c>
      <c r="CB51" s="142">
        <v>1487</v>
      </c>
      <c r="CC51" s="142">
        <v>987</v>
      </c>
      <c r="CD51" s="29">
        <v>0.10224850443512343</v>
      </c>
      <c r="CE51" s="29">
        <v>6.7867702674826377E-2</v>
      </c>
      <c r="CF51" s="142">
        <v>469882350</v>
      </c>
      <c r="CG51" s="142">
        <v>384897710</v>
      </c>
      <c r="CH51" s="142">
        <v>315993.5104236718</v>
      </c>
      <c r="CI51" s="142">
        <v>389967.28470111446</v>
      </c>
      <c r="CK51" s="47" t="str">
        <f t="shared" si="37"/>
        <v>堺市東区</v>
      </c>
      <c r="CL51" s="105">
        <f t="shared" si="57"/>
        <v>0.10850533580420474</v>
      </c>
      <c r="CM51" s="118">
        <f t="shared" si="38"/>
        <v>0.109</v>
      </c>
      <c r="CN51" s="118">
        <f t="shared" si="53"/>
        <v>0.1040732929079884</v>
      </c>
      <c r="CO51" s="118">
        <f t="shared" si="40"/>
        <v>0.104</v>
      </c>
      <c r="CP51" s="181">
        <f t="shared" si="54"/>
        <v>0.50000000000000044</v>
      </c>
      <c r="CQ51" s="47" t="str">
        <f t="shared" si="42"/>
        <v>浪速区</v>
      </c>
      <c r="CR51" s="105">
        <f t="shared" si="58"/>
        <v>6.893004115226338E-2</v>
      </c>
      <c r="CS51" s="105">
        <f t="shared" si="43"/>
        <v>6.9000000000000006E-2</v>
      </c>
      <c r="CT51" s="118">
        <f t="shared" si="44"/>
        <v>6.6169948554195487E-2</v>
      </c>
      <c r="CU51" s="118">
        <f t="shared" si="45"/>
        <v>6.6000000000000003E-2</v>
      </c>
      <c r="CV51" s="181">
        <f t="shared" si="46"/>
        <v>0.30000000000000027</v>
      </c>
      <c r="CW51" s="48"/>
      <c r="CX51" s="105">
        <f t="shared" si="47"/>
        <v>0.11899999999999999</v>
      </c>
      <c r="CY51" s="105">
        <f t="shared" si="48"/>
        <v>0.114</v>
      </c>
      <c r="CZ51" s="182">
        <f t="shared" si="49"/>
        <v>0.49999999999999906</v>
      </c>
      <c r="DA51" s="105">
        <f t="shared" si="50"/>
        <v>7.6999999999999999E-2</v>
      </c>
      <c r="DB51" s="105">
        <f t="shared" si="51"/>
        <v>7.4999999999999997E-2</v>
      </c>
      <c r="DC51" s="182">
        <f t="shared" si="52"/>
        <v>0.20000000000000018</v>
      </c>
      <c r="DD51" s="212">
        <v>0</v>
      </c>
    </row>
    <row r="52" spans="2:108" s="18" customFormat="1" ht="13.5" customHeight="1">
      <c r="B52" s="61">
        <v>46</v>
      </c>
      <c r="C52" s="63" t="s">
        <v>27</v>
      </c>
      <c r="D52" s="92">
        <v>39</v>
      </c>
      <c r="E52" s="92">
        <v>5</v>
      </c>
      <c r="F52" s="92">
        <v>2</v>
      </c>
      <c r="G52" s="62">
        <f t="shared" si="2"/>
        <v>0.12820512820512819</v>
      </c>
      <c r="H52" s="62">
        <f t="shared" si="3"/>
        <v>5.128205128205128E-2</v>
      </c>
      <c r="I52" s="92">
        <v>1050390</v>
      </c>
      <c r="J52" s="92">
        <v>294550</v>
      </c>
      <c r="K52" s="92">
        <f t="shared" si="4"/>
        <v>210078</v>
      </c>
      <c r="L52" s="92">
        <f t="shared" si="5"/>
        <v>147275</v>
      </c>
      <c r="M52" s="92">
        <v>193</v>
      </c>
      <c r="N52" s="92">
        <v>30</v>
      </c>
      <c r="O52" s="92">
        <v>13</v>
      </c>
      <c r="P52" s="62">
        <f t="shared" si="6"/>
        <v>0.15544041450777202</v>
      </c>
      <c r="Q52" s="62">
        <f t="shared" si="7"/>
        <v>6.7357512953367879E-2</v>
      </c>
      <c r="R52" s="92">
        <v>12370910</v>
      </c>
      <c r="S52" s="92">
        <v>6403080</v>
      </c>
      <c r="T52" s="92">
        <f t="shared" si="8"/>
        <v>412363.66666666669</v>
      </c>
      <c r="U52" s="92">
        <f t="shared" si="9"/>
        <v>492544.61538461538</v>
      </c>
      <c r="V52" s="92">
        <v>6641</v>
      </c>
      <c r="W52" s="92">
        <v>319</v>
      </c>
      <c r="X52" s="92">
        <v>106</v>
      </c>
      <c r="Y52" s="62">
        <f t="shared" si="10"/>
        <v>4.8034934497816595E-2</v>
      </c>
      <c r="Z52" s="62">
        <f t="shared" si="11"/>
        <v>1.5961451588616171E-2</v>
      </c>
      <c r="AA52" s="92">
        <v>54498560</v>
      </c>
      <c r="AB52" s="92">
        <v>34897800</v>
      </c>
      <c r="AC52" s="92">
        <f t="shared" si="12"/>
        <v>170841.88087774295</v>
      </c>
      <c r="AD52" s="92">
        <f t="shared" si="13"/>
        <v>329224.52830188681</v>
      </c>
      <c r="AE52" s="92">
        <v>5756</v>
      </c>
      <c r="AF52" s="92">
        <v>501</v>
      </c>
      <c r="AG52" s="92">
        <v>182</v>
      </c>
      <c r="AH52" s="62">
        <f t="shared" si="14"/>
        <v>8.7039610840861703E-2</v>
      </c>
      <c r="AI52" s="62">
        <f t="shared" si="15"/>
        <v>3.1619179986101462E-2</v>
      </c>
      <c r="AJ52" s="92">
        <v>103892080</v>
      </c>
      <c r="AK52" s="92">
        <v>66770470</v>
      </c>
      <c r="AL52" s="92">
        <f t="shared" si="16"/>
        <v>207369.42115768464</v>
      </c>
      <c r="AM52" s="92">
        <f t="shared" si="17"/>
        <v>366870.71428571426</v>
      </c>
      <c r="AN52" s="92">
        <v>3822</v>
      </c>
      <c r="AO52" s="92">
        <v>658</v>
      </c>
      <c r="AP52" s="92">
        <v>305</v>
      </c>
      <c r="AQ52" s="62">
        <f t="shared" si="18"/>
        <v>0.17216117216117216</v>
      </c>
      <c r="AR52" s="62">
        <f t="shared" si="19"/>
        <v>7.9801151229722658E-2</v>
      </c>
      <c r="AS52" s="92">
        <v>167450460</v>
      </c>
      <c r="AT52" s="92">
        <v>109093270</v>
      </c>
      <c r="AU52" s="92">
        <f t="shared" si="20"/>
        <v>254483.98176291795</v>
      </c>
      <c r="AV52" s="92">
        <f t="shared" si="21"/>
        <v>357682.85245901637</v>
      </c>
      <c r="AW52" s="92">
        <v>1856</v>
      </c>
      <c r="AX52" s="92">
        <v>473</v>
      </c>
      <c r="AY52" s="92">
        <v>285</v>
      </c>
      <c r="AZ52" s="62">
        <f t="shared" si="22"/>
        <v>0.25484913793103448</v>
      </c>
      <c r="BA52" s="62">
        <f t="shared" si="23"/>
        <v>0.15355603448275862</v>
      </c>
      <c r="BB52" s="92">
        <v>117736420</v>
      </c>
      <c r="BC52" s="92">
        <v>99331620</v>
      </c>
      <c r="BD52" s="92">
        <f t="shared" si="24"/>
        <v>248914.20718816068</v>
      </c>
      <c r="BE52" s="92">
        <f t="shared" si="25"/>
        <v>348532</v>
      </c>
      <c r="BF52" s="92">
        <v>759</v>
      </c>
      <c r="BG52" s="92">
        <v>251</v>
      </c>
      <c r="BH52" s="92">
        <v>168</v>
      </c>
      <c r="BI52" s="62">
        <f t="shared" si="26"/>
        <v>0.33069828722002637</v>
      </c>
      <c r="BJ52" s="62">
        <f t="shared" si="27"/>
        <v>0.22134387351778656</v>
      </c>
      <c r="BK52" s="92">
        <v>91120370</v>
      </c>
      <c r="BL52" s="92">
        <v>74819920</v>
      </c>
      <c r="BM52" s="92">
        <f t="shared" si="28"/>
        <v>363029.36254980078</v>
      </c>
      <c r="BN52" s="92">
        <f t="shared" si="29"/>
        <v>445356.66666666669</v>
      </c>
      <c r="BO52" s="92">
        <f t="shared" si="55"/>
        <v>19066</v>
      </c>
      <c r="BP52" s="92">
        <f t="shared" si="55"/>
        <v>2237</v>
      </c>
      <c r="BQ52" s="92">
        <f t="shared" si="55"/>
        <v>1061</v>
      </c>
      <c r="BR52" s="62">
        <f t="shared" si="32"/>
        <v>0.1173292772474562</v>
      </c>
      <c r="BS52" s="62">
        <f t="shared" si="33"/>
        <v>5.5648798909052763E-2</v>
      </c>
      <c r="BT52" s="92">
        <f t="shared" si="56"/>
        <v>548119190</v>
      </c>
      <c r="BU52" s="92">
        <f t="shared" si="56"/>
        <v>391610710</v>
      </c>
      <c r="BV52" s="92">
        <f t="shared" si="35"/>
        <v>245024.22440768886</v>
      </c>
      <c r="BW52" s="92">
        <f t="shared" si="36"/>
        <v>369095.86239396798</v>
      </c>
      <c r="BY52" s="180">
        <v>46</v>
      </c>
      <c r="BZ52" s="63" t="s">
        <v>27</v>
      </c>
      <c r="CA52" s="142">
        <v>18436</v>
      </c>
      <c r="CB52" s="142">
        <v>2134</v>
      </c>
      <c r="CC52" s="142">
        <v>1036</v>
      </c>
      <c r="CD52" s="29">
        <v>0.11575178997613365</v>
      </c>
      <c r="CE52" s="29">
        <v>5.6194402256454765E-2</v>
      </c>
      <c r="CF52" s="142">
        <v>529271040</v>
      </c>
      <c r="CG52" s="142">
        <v>381151590</v>
      </c>
      <c r="CH52" s="142">
        <v>248018.29428303655</v>
      </c>
      <c r="CI52" s="142">
        <v>367906.94015444018</v>
      </c>
      <c r="CK52" s="47" t="str">
        <f t="shared" si="37"/>
        <v>此花区</v>
      </c>
      <c r="CL52" s="105">
        <f t="shared" si="57"/>
        <v>0.10733899151273091</v>
      </c>
      <c r="CM52" s="118">
        <f t="shared" si="38"/>
        <v>0.107</v>
      </c>
      <c r="CN52" s="118">
        <f t="shared" si="53"/>
        <v>0.10457516339869281</v>
      </c>
      <c r="CO52" s="118">
        <f t="shared" si="40"/>
        <v>0.105</v>
      </c>
      <c r="CP52" s="181">
        <f t="shared" si="54"/>
        <v>0.20000000000000018</v>
      </c>
      <c r="CQ52" s="47" t="str">
        <f t="shared" si="42"/>
        <v>和泉市</v>
      </c>
      <c r="CR52" s="105">
        <f t="shared" si="58"/>
        <v>6.8805874840357592E-2</v>
      </c>
      <c r="CS52" s="105">
        <f t="shared" si="43"/>
        <v>6.9000000000000006E-2</v>
      </c>
      <c r="CT52" s="118">
        <f t="shared" si="44"/>
        <v>6.5934065934065936E-2</v>
      </c>
      <c r="CU52" s="118">
        <f t="shared" si="45"/>
        <v>6.6000000000000003E-2</v>
      </c>
      <c r="CV52" s="181">
        <f t="shared" si="46"/>
        <v>0.30000000000000027</v>
      </c>
      <c r="CW52" s="48"/>
      <c r="CX52" s="105">
        <f t="shared" si="47"/>
        <v>0.11899999999999999</v>
      </c>
      <c r="CY52" s="105">
        <f t="shared" si="48"/>
        <v>0.114</v>
      </c>
      <c r="CZ52" s="182">
        <f t="shared" si="49"/>
        <v>0.49999999999999906</v>
      </c>
      <c r="DA52" s="105">
        <f t="shared" si="50"/>
        <v>7.6999999999999999E-2</v>
      </c>
      <c r="DB52" s="105">
        <f t="shared" si="51"/>
        <v>7.4999999999999997E-2</v>
      </c>
      <c r="DC52" s="182">
        <f t="shared" si="52"/>
        <v>0.20000000000000018</v>
      </c>
      <c r="DD52" s="212">
        <v>0</v>
      </c>
    </row>
    <row r="53" spans="2:108" s="18" customFormat="1" ht="13.5" customHeight="1">
      <c r="B53" s="61">
        <v>47</v>
      </c>
      <c r="C53" s="63" t="s">
        <v>17</v>
      </c>
      <c r="D53" s="92">
        <v>39</v>
      </c>
      <c r="E53" s="92">
        <v>5</v>
      </c>
      <c r="F53" s="92">
        <v>2</v>
      </c>
      <c r="G53" s="62">
        <f t="shared" si="2"/>
        <v>0.12820512820512819</v>
      </c>
      <c r="H53" s="62">
        <f t="shared" si="3"/>
        <v>5.128205128205128E-2</v>
      </c>
      <c r="I53" s="92">
        <v>3748720</v>
      </c>
      <c r="J53" s="92">
        <v>2366300</v>
      </c>
      <c r="K53" s="92">
        <f t="shared" si="4"/>
        <v>749744</v>
      </c>
      <c r="L53" s="92">
        <f t="shared" si="5"/>
        <v>1183150</v>
      </c>
      <c r="M53" s="92">
        <v>205</v>
      </c>
      <c r="N53" s="92">
        <v>27</v>
      </c>
      <c r="O53" s="92">
        <v>15</v>
      </c>
      <c r="P53" s="62">
        <f t="shared" si="6"/>
        <v>0.13170731707317074</v>
      </c>
      <c r="Q53" s="62">
        <f t="shared" si="7"/>
        <v>7.3170731707317069E-2</v>
      </c>
      <c r="R53" s="92">
        <v>10447150</v>
      </c>
      <c r="S53" s="92">
        <v>5987940</v>
      </c>
      <c r="T53" s="92">
        <f t="shared" si="8"/>
        <v>386931.48148148146</v>
      </c>
      <c r="U53" s="92">
        <f t="shared" si="9"/>
        <v>399196</v>
      </c>
      <c r="V53" s="92">
        <v>14737</v>
      </c>
      <c r="W53" s="92">
        <v>594</v>
      </c>
      <c r="X53" s="92">
        <v>267</v>
      </c>
      <c r="Y53" s="62">
        <f t="shared" si="10"/>
        <v>4.0306710999525007E-2</v>
      </c>
      <c r="Z53" s="62">
        <f t="shared" si="11"/>
        <v>1.8117663025039019E-2</v>
      </c>
      <c r="AA53" s="92">
        <v>144684880</v>
      </c>
      <c r="AB53" s="92">
        <v>101884190</v>
      </c>
      <c r="AC53" s="92">
        <f t="shared" si="12"/>
        <v>243577.23905723906</v>
      </c>
      <c r="AD53" s="92">
        <f t="shared" si="13"/>
        <v>381588.72659176029</v>
      </c>
      <c r="AE53" s="92">
        <v>12457</v>
      </c>
      <c r="AF53" s="92">
        <v>1012</v>
      </c>
      <c r="AG53" s="92">
        <v>508</v>
      </c>
      <c r="AH53" s="62">
        <f t="shared" si="14"/>
        <v>8.1239463755318292E-2</v>
      </c>
      <c r="AI53" s="62">
        <f t="shared" si="15"/>
        <v>4.0780284177570847E-2</v>
      </c>
      <c r="AJ53" s="92">
        <v>259750800</v>
      </c>
      <c r="AK53" s="92">
        <v>196776050</v>
      </c>
      <c r="AL53" s="92">
        <f t="shared" si="16"/>
        <v>256670.7509881423</v>
      </c>
      <c r="AM53" s="92">
        <f t="shared" si="17"/>
        <v>387354.42913385824</v>
      </c>
      <c r="AN53" s="92">
        <v>7205</v>
      </c>
      <c r="AO53" s="92">
        <v>1188</v>
      </c>
      <c r="AP53" s="92">
        <v>749</v>
      </c>
      <c r="AQ53" s="62">
        <f t="shared" si="18"/>
        <v>0.16488549618320611</v>
      </c>
      <c r="AR53" s="62">
        <f t="shared" si="19"/>
        <v>0.10395558639833449</v>
      </c>
      <c r="AS53" s="92">
        <v>304942720</v>
      </c>
      <c r="AT53" s="92">
        <v>263140180</v>
      </c>
      <c r="AU53" s="92">
        <f t="shared" si="20"/>
        <v>256685.79124579125</v>
      </c>
      <c r="AV53" s="92">
        <f t="shared" si="21"/>
        <v>351322.00267022697</v>
      </c>
      <c r="AW53" s="92">
        <v>2993</v>
      </c>
      <c r="AX53" s="92">
        <v>865</v>
      </c>
      <c r="AY53" s="92">
        <v>646</v>
      </c>
      <c r="AZ53" s="62">
        <f t="shared" si="22"/>
        <v>0.2890076845973939</v>
      </c>
      <c r="BA53" s="62">
        <f t="shared" si="23"/>
        <v>0.21583695289007684</v>
      </c>
      <c r="BB53" s="92">
        <v>257520160</v>
      </c>
      <c r="BC53" s="92">
        <v>231023330</v>
      </c>
      <c r="BD53" s="92">
        <f t="shared" si="24"/>
        <v>297711.16763005778</v>
      </c>
      <c r="BE53" s="92">
        <f t="shared" si="25"/>
        <v>357621.25386996905</v>
      </c>
      <c r="BF53" s="92">
        <v>1039</v>
      </c>
      <c r="BG53" s="92">
        <v>387</v>
      </c>
      <c r="BH53" s="92">
        <v>324</v>
      </c>
      <c r="BI53" s="62">
        <f t="shared" si="26"/>
        <v>0.37247353224254093</v>
      </c>
      <c r="BJ53" s="62">
        <f t="shared" si="27"/>
        <v>0.31183830606352264</v>
      </c>
      <c r="BK53" s="92">
        <v>135656380</v>
      </c>
      <c r="BL53" s="92">
        <v>126265370</v>
      </c>
      <c r="BM53" s="92">
        <f t="shared" si="28"/>
        <v>350533.28165374679</v>
      </c>
      <c r="BN53" s="92">
        <f t="shared" si="29"/>
        <v>389707.93209876545</v>
      </c>
      <c r="BO53" s="92">
        <f t="shared" si="55"/>
        <v>38675</v>
      </c>
      <c r="BP53" s="92">
        <f t="shared" si="55"/>
        <v>4078</v>
      </c>
      <c r="BQ53" s="92">
        <f t="shared" si="55"/>
        <v>2511</v>
      </c>
      <c r="BR53" s="62">
        <f t="shared" si="32"/>
        <v>0.10544279250161603</v>
      </c>
      <c r="BS53" s="62">
        <f t="shared" si="33"/>
        <v>6.4925662572721393E-2</v>
      </c>
      <c r="BT53" s="92">
        <f t="shared" si="56"/>
        <v>1116750810</v>
      </c>
      <c r="BU53" s="92">
        <f t="shared" si="56"/>
        <v>927443360</v>
      </c>
      <c r="BV53" s="92">
        <f t="shared" si="35"/>
        <v>273847.67287886218</v>
      </c>
      <c r="BW53" s="92">
        <f t="shared" si="36"/>
        <v>369352.1943448825</v>
      </c>
      <c r="BY53" s="180">
        <v>47</v>
      </c>
      <c r="BZ53" s="63" t="s">
        <v>17</v>
      </c>
      <c r="CA53" s="142">
        <v>37305</v>
      </c>
      <c r="CB53" s="142">
        <v>3735</v>
      </c>
      <c r="CC53" s="142">
        <v>2290</v>
      </c>
      <c r="CD53" s="29">
        <v>0.10012062726176116</v>
      </c>
      <c r="CE53" s="29">
        <v>6.1385873207344857E-2</v>
      </c>
      <c r="CF53" s="142">
        <v>999296320</v>
      </c>
      <c r="CG53" s="142">
        <v>832392600</v>
      </c>
      <c r="CH53" s="142">
        <v>267549.21552878182</v>
      </c>
      <c r="CI53" s="142">
        <v>363490.21834061138</v>
      </c>
      <c r="CK53" s="47" t="str">
        <f t="shared" si="37"/>
        <v>柏原市</v>
      </c>
      <c r="CL53" s="105">
        <f t="shared" si="57"/>
        <v>0.10672630009646585</v>
      </c>
      <c r="CM53" s="118">
        <f t="shared" si="38"/>
        <v>0.107</v>
      </c>
      <c r="CN53" s="118">
        <f t="shared" si="53"/>
        <v>0.10054249547920434</v>
      </c>
      <c r="CO53" s="118">
        <f t="shared" si="40"/>
        <v>0.10100000000000001</v>
      </c>
      <c r="CP53" s="181">
        <f t="shared" si="54"/>
        <v>0.5999999999999992</v>
      </c>
      <c r="CQ53" s="47" t="str">
        <f t="shared" si="42"/>
        <v>熊取町</v>
      </c>
      <c r="CR53" s="105">
        <f t="shared" si="58"/>
        <v>6.8703405934804854E-2</v>
      </c>
      <c r="CS53" s="105">
        <f t="shared" si="43"/>
        <v>6.9000000000000006E-2</v>
      </c>
      <c r="CT53" s="118">
        <f t="shared" si="44"/>
        <v>6.9270106927010688E-2</v>
      </c>
      <c r="CU53" s="118">
        <f t="shared" si="45"/>
        <v>6.9000000000000006E-2</v>
      </c>
      <c r="CV53" s="181">
        <f t="shared" si="46"/>
        <v>0</v>
      </c>
      <c r="CW53" s="48"/>
      <c r="CX53" s="105">
        <f t="shared" si="47"/>
        <v>0.11899999999999999</v>
      </c>
      <c r="CY53" s="105">
        <f t="shared" si="48"/>
        <v>0.114</v>
      </c>
      <c r="CZ53" s="182">
        <f t="shared" si="49"/>
        <v>0.49999999999999906</v>
      </c>
      <c r="DA53" s="105">
        <f t="shared" si="50"/>
        <v>7.6999999999999999E-2</v>
      </c>
      <c r="DB53" s="105">
        <f t="shared" si="51"/>
        <v>7.4999999999999997E-2</v>
      </c>
      <c r="DC53" s="182">
        <f t="shared" si="52"/>
        <v>0.20000000000000018</v>
      </c>
      <c r="DD53" s="212">
        <v>0</v>
      </c>
    </row>
    <row r="54" spans="2:108" s="18" customFormat="1" ht="13.5" customHeight="1">
      <c r="B54" s="61">
        <v>48</v>
      </c>
      <c r="C54" s="63" t="s">
        <v>28</v>
      </c>
      <c r="D54" s="92">
        <v>15</v>
      </c>
      <c r="E54" s="92">
        <v>2</v>
      </c>
      <c r="F54" s="92">
        <v>1</v>
      </c>
      <c r="G54" s="62">
        <f t="shared" si="2"/>
        <v>0.13333333333333333</v>
      </c>
      <c r="H54" s="62">
        <f t="shared" si="3"/>
        <v>6.6666666666666666E-2</v>
      </c>
      <c r="I54" s="92">
        <v>311870</v>
      </c>
      <c r="J54" s="92">
        <v>304110</v>
      </c>
      <c r="K54" s="92">
        <f t="shared" si="4"/>
        <v>155935</v>
      </c>
      <c r="L54" s="92">
        <f t="shared" si="5"/>
        <v>304110</v>
      </c>
      <c r="M54" s="92">
        <v>98</v>
      </c>
      <c r="N54" s="92">
        <v>10</v>
      </c>
      <c r="O54" s="92">
        <v>1</v>
      </c>
      <c r="P54" s="62">
        <f t="shared" si="6"/>
        <v>0.10204081632653061</v>
      </c>
      <c r="Q54" s="62">
        <f t="shared" si="7"/>
        <v>1.020408163265306E-2</v>
      </c>
      <c r="R54" s="92">
        <v>748520</v>
      </c>
      <c r="S54" s="92">
        <v>258840</v>
      </c>
      <c r="T54" s="92">
        <f t="shared" si="8"/>
        <v>74852</v>
      </c>
      <c r="U54" s="92">
        <f t="shared" si="9"/>
        <v>258840</v>
      </c>
      <c r="V54" s="92">
        <v>7622</v>
      </c>
      <c r="W54" s="92">
        <v>258</v>
      </c>
      <c r="X54" s="92">
        <v>82</v>
      </c>
      <c r="Y54" s="62">
        <f t="shared" si="10"/>
        <v>3.3849383363946474E-2</v>
      </c>
      <c r="Z54" s="62">
        <f t="shared" si="11"/>
        <v>1.0758331146680662E-2</v>
      </c>
      <c r="AA54" s="92">
        <v>43456040</v>
      </c>
      <c r="AB54" s="92">
        <v>23070750</v>
      </c>
      <c r="AC54" s="92">
        <f t="shared" si="12"/>
        <v>168434.26356589148</v>
      </c>
      <c r="AD54" s="92">
        <f t="shared" si="13"/>
        <v>281350.60975609755</v>
      </c>
      <c r="AE54" s="92">
        <v>6235</v>
      </c>
      <c r="AF54" s="92">
        <v>409</v>
      </c>
      <c r="AG54" s="92">
        <v>183</v>
      </c>
      <c r="AH54" s="62">
        <f t="shared" si="14"/>
        <v>6.5597433841218925E-2</v>
      </c>
      <c r="AI54" s="62">
        <f t="shared" si="15"/>
        <v>2.9350441058540497E-2</v>
      </c>
      <c r="AJ54" s="92">
        <v>92808690</v>
      </c>
      <c r="AK54" s="92">
        <v>63652180</v>
      </c>
      <c r="AL54" s="92">
        <f t="shared" si="16"/>
        <v>226916.11246943765</v>
      </c>
      <c r="AM54" s="92">
        <f t="shared" si="17"/>
        <v>347826.12021857925</v>
      </c>
      <c r="AN54" s="92">
        <v>3938</v>
      </c>
      <c r="AO54" s="92">
        <v>558</v>
      </c>
      <c r="AP54" s="92">
        <v>284</v>
      </c>
      <c r="AQ54" s="62">
        <f t="shared" si="18"/>
        <v>0.14169629253428137</v>
      </c>
      <c r="AR54" s="62">
        <f t="shared" si="19"/>
        <v>7.2117826307770444E-2</v>
      </c>
      <c r="AS54" s="92">
        <v>113523630</v>
      </c>
      <c r="AT54" s="92">
        <v>87015630</v>
      </c>
      <c r="AU54" s="92">
        <f t="shared" si="20"/>
        <v>203447.36559139786</v>
      </c>
      <c r="AV54" s="92">
        <f t="shared" si="21"/>
        <v>306393.06338028167</v>
      </c>
      <c r="AW54" s="92">
        <v>2061</v>
      </c>
      <c r="AX54" s="92">
        <v>481</v>
      </c>
      <c r="AY54" s="92">
        <v>311</v>
      </c>
      <c r="AZ54" s="62">
        <f t="shared" si="22"/>
        <v>0.23338185346918972</v>
      </c>
      <c r="BA54" s="62">
        <f t="shared" si="23"/>
        <v>0.15089762251334304</v>
      </c>
      <c r="BB54" s="92">
        <v>106004080</v>
      </c>
      <c r="BC54" s="92">
        <v>87043200</v>
      </c>
      <c r="BD54" s="92">
        <f t="shared" si="24"/>
        <v>220382.70270270269</v>
      </c>
      <c r="BE54" s="92">
        <f t="shared" si="25"/>
        <v>279881.6720257235</v>
      </c>
      <c r="BF54" s="92">
        <v>790</v>
      </c>
      <c r="BG54" s="92">
        <v>219</v>
      </c>
      <c r="BH54" s="92">
        <v>158</v>
      </c>
      <c r="BI54" s="62">
        <f t="shared" si="26"/>
        <v>0.2772151898734177</v>
      </c>
      <c r="BJ54" s="62">
        <f t="shared" si="27"/>
        <v>0.2</v>
      </c>
      <c r="BK54" s="92">
        <v>49350420</v>
      </c>
      <c r="BL54" s="92">
        <v>44385840</v>
      </c>
      <c r="BM54" s="92">
        <f t="shared" si="28"/>
        <v>225344.38356164383</v>
      </c>
      <c r="BN54" s="92">
        <f t="shared" si="29"/>
        <v>280923.03797468357</v>
      </c>
      <c r="BO54" s="92">
        <f t="shared" si="55"/>
        <v>20759</v>
      </c>
      <c r="BP54" s="92">
        <f t="shared" si="55"/>
        <v>1937</v>
      </c>
      <c r="BQ54" s="92">
        <f t="shared" si="55"/>
        <v>1020</v>
      </c>
      <c r="BR54" s="62">
        <f t="shared" si="32"/>
        <v>9.3308926248855922E-2</v>
      </c>
      <c r="BS54" s="62">
        <f t="shared" si="33"/>
        <v>4.913531480321788E-2</v>
      </c>
      <c r="BT54" s="92">
        <f t="shared" si="56"/>
        <v>406203250</v>
      </c>
      <c r="BU54" s="92">
        <f t="shared" si="56"/>
        <v>305730550</v>
      </c>
      <c r="BV54" s="92">
        <f t="shared" si="35"/>
        <v>209707.40836344863</v>
      </c>
      <c r="BW54" s="92">
        <f t="shared" si="36"/>
        <v>299735.83333333331</v>
      </c>
      <c r="BY54" s="180">
        <v>48</v>
      </c>
      <c r="BZ54" s="63" t="s">
        <v>28</v>
      </c>
      <c r="CA54" s="142">
        <v>20008</v>
      </c>
      <c r="CB54" s="142">
        <v>1830</v>
      </c>
      <c r="CC54" s="142">
        <v>1059</v>
      </c>
      <c r="CD54" s="29">
        <v>9.1463414634146339E-2</v>
      </c>
      <c r="CE54" s="29">
        <v>5.2928828468612556E-2</v>
      </c>
      <c r="CF54" s="142">
        <v>418462010</v>
      </c>
      <c r="CG54" s="142">
        <v>327925160</v>
      </c>
      <c r="CH54" s="142">
        <v>228667.7650273224</v>
      </c>
      <c r="CI54" s="142">
        <v>309655.48630783759</v>
      </c>
      <c r="CK54" s="47" t="str">
        <f t="shared" si="37"/>
        <v>岬町</v>
      </c>
      <c r="CL54" s="105">
        <f t="shared" si="57"/>
        <v>0.1063532045899804</v>
      </c>
      <c r="CM54" s="118">
        <f t="shared" si="38"/>
        <v>0.106</v>
      </c>
      <c r="CN54" s="118">
        <f t="shared" si="53"/>
        <v>9.5101690060154689E-2</v>
      </c>
      <c r="CO54" s="118">
        <f t="shared" si="40"/>
        <v>9.5000000000000001E-2</v>
      </c>
      <c r="CP54" s="181">
        <f t="shared" si="54"/>
        <v>1.0999999999999996</v>
      </c>
      <c r="CQ54" s="47" t="str">
        <f t="shared" si="42"/>
        <v>住之江区</v>
      </c>
      <c r="CR54" s="105">
        <f t="shared" si="58"/>
        <v>6.7463396968286002E-2</v>
      </c>
      <c r="CS54" s="105">
        <f t="shared" si="43"/>
        <v>6.7000000000000004E-2</v>
      </c>
      <c r="CT54" s="118">
        <f t="shared" si="44"/>
        <v>6.5436510052797187E-2</v>
      </c>
      <c r="CU54" s="118">
        <f t="shared" si="45"/>
        <v>6.5000000000000002E-2</v>
      </c>
      <c r="CV54" s="181">
        <f t="shared" si="46"/>
        <v>0.20000000000000018</v>
      </c>
      <c r="CW54" s="48"/>
      <c r="CX54" s="105">
        <f t="shared" si="47"/>
        <v>0.11899999999999999</v>
      </c>
      <c r="CY54" s="105">
        <f t="shared" si="48"/>
        <v>0.114</v>
      </c>
      <c r="CZ54" s="182">
        <f t="shared" si="49"/>
        <v>0.49999999999999906</v>
      </c>
      <c r="DA54" s="105">
        <f t="shared" si="50"/>
        <v>7.6999999999999999E-2</v>
      </c>
      <c r="DB54" s="105">
        <f t="shared" si="51"/>
        <v>7.4999999999999997E-2</v>
      </c>
      <c r="DC54" s="182">
        <f t="shared" si="52"/>
        <v>0.20000000000000018</v>
      </c>
      <c r="DD54" s="212">
        <v>0</v>
      </c>
    </row>
    <row r="55" spans="2:108" s="18" customFormat="1" ht="13.5" customHeight="1">
      <c r="B55" s="61">
        <v>49</v>
      </c>
      <c r="C55" s="63" t="s">
        <v>29</v>
      </c>
      <c r="D55" s="92">
        <v>10</v>
      </c>
      <c r="E55" s="92">
        <v>1</v>
      </c>
      <c r="F55" s="92">
        <v>1</v>
      </c>
      <c r="G55" s="62">
        <f t="shared" si="2"/>
        <v>0.1</v>
      </c>
      <c r="H55" s="62">
        <f t="shared" si="3"/>
        <v>0.1</v>
      </c>
      <c r="I55" s="92">
        <v>404550</v>
      </c>
      <c r="J55" s="92">
        <v>404550</v>
      </c>
      <c r="K55" s="92">
        <f t="shared" si="4"/>
        <v>404550</v>
      </c>
      <c r="L55" s="92">
        <f t="shared" si="5"/>
        <v>404550</v>
      </c>
      <c r="M55" s="92">
        <v>52</v>
      </c>
      <c r="N55" s="92">
        <v>11</v>
      </c>
      <c r="O55" s="92">
        <v>7</v>
      </c>
      <c r="P55" s="62">
        <f t="shared" si="6"/>
        <v>0.21153846153846154</v>
      </c>
      <c r="Q55" s="62">
        <f t="shared" si="7"/>
        <v>0.13461538461538461</v>
      </c>
      <c r="R55" s="92">
        <v>3355710</v>
      </c>
      <c r="S55" s="92">
        <v>3135100</v>
      </c>
      <c r="T55" s="92">
        <f t="shared" si="8"/>
        <v>305064.54545454547</v>
      </c>
      <c r="U55" s="92">
        <f t="shared" si="9"/>
        <v>447871.42857142858</v>
      </c>
      <c r="V55" s="92">
        <v>7507</v>
      </c>
      <c r="W55" s="92">
        <v>328</v>
      </c>
      <c r="X55" s="92">
        <v>170</v>
      </c>
      <c r="Y55" s="62">
        <f t="shared" si="10"/>
        <v>4.3692553616624483E-2</v>
      </c>
      <c r="Z55" s="62">
        <f t="shared" si="11"/>
        <v>2.2645530837884641E-2</v>
      </c>
      <c r="AA55" s="92">
        <v>83556540</v>
      </c>
      <c r="AB55" s="92">
        <v>61169480</v>
      </c>
      <c r="AC55" s="92">
        <f t="shared" si="12"/>
        <v>254745.54878048779</v>
      </c>
      <c r="AD55" s="92">
        <f t="shared" si="13"/>
        <v>359820.4705882353</v>
      </c>
      <c r="AE55" s="92">
        <v>6966</v>
      </c>
      <c r="AF55" s="92">
        <v>629</v>
      </c>
      <c r="AG55" s="92">
        <v>355</v>
      </c>
      <c r="AH55" s="62">
        <f t="shared" si="14"/>
        <v>9.0295722078667817E-2</v>
      </c>
      <c r="AI55" s="62">
        <f t="shared" si="15"/>
        <v>5.0961814527705998E-2</v>
      </c>
      <c r="AJ55" s="92">
        <v>159567770</v>
      </c>
      <c r="AK55" s="92">
        <v>132857030</v>
      </c>
      <c r="AL55" s="92">
        <f t="shared" si="16"/>
        <v>253684.84896661367</v>
      </c>
      <c r="AM55" s="92">
        <f t="shared" si="17"/>
        <v>374245.15492957749</v>
      </c>
      <c r="AN55" s="92">
        <v>4016</v>
      </c>
      <c r="AO55" s="92">
        <v>732</v>
      </c>
      <c r="AP55" s="92">
        <v>496</v>
      </c>
      <c r="AQ55" s="62">
        <f t="shared" si="18"/>
        <v>0.18227091633466136</v>
      </c>
      <c r="AR55" s="62">
        <f t="shared" si="19"/>
        <v>0.12350597609561753</v>
      </c>
      <c r="AS55" s="92">
        <v>193823050</v>
      </c>
      <c r="AT55" s="92">
        <v>166681500</v>
      </c>
      <c r="AU55" s="92">
        <f t="shared" si="20"/>
        <v>264785.58743169397</v>
      </c>
      <c r="AV55" s="92">
        <f t="shared" si="21"/>
        <v>336051.41129032261</v>
      </c>
      <c r="AW55" s="92">
        <v>1771</v>
      </c>
      <c r="AX55" s="92">
        <v>464</v>
      </c>
      <c r="AY55" s="92">
        <v>343</v>
      </c>
      <c r="AZ55" s="62">
        <f t="shared" si="22"/>
        <v>0.26199887069452288</v>
      </c>
      <c r="BA55" s="62">
        <f t="shared" si="23"/>
        <v>0.19367588932806323</v>
      </c>
      <c r="BB55" s="92">
        <v>142774660</v>
      </c>
      <c r="BC55" s="92">
        <v>126040620</v>
      </c>
      <c r="BD55" s="92">
        <f t="shared" si="24"/>
        <v>307704.00862068968</v>
      </c>
      <c r="BE55" s="92">
        <f t="shared" si="25"/>
        <v>367465.36443148687</v>
      </c>
      <c r="BF55" s="92">
        <v>636</v>
      </c>
      <c r="BG55" s="92">
        <v>223</v>
      </c>
      <c r="BH55" s="92">
        <v>181</v>
      </c>
      <c r="BI55" s="62">
        <f t="shared" si="26"/>
        <v>0.35062893081761004</v>
      </c>
      <c r="BJ55" s="62">
        <f t="shared" si="27"/>
        <v>0.28459119496855345</v>
      </c>
      <c r="BK55" s="92">
        <v>68908290</v>
      </c>
      <c r="BL55" s="92">
        <v>63078130</v>
      </c>
      <c r="BM55" s="92">
        <f t="shared" si="28"/>
        <v>309005.78475336323</v>
      </c>
      <c r="BN55" s="92">
        <f t="shared" si="29"/>
        <v>348497.95580110495</v>
      </c>
      <c r="BO55" s="92">
        <f t="shared" si="55"/>
        <v>20958</v>
      </c>
      <c r="BP55" s="92">
        <f t="shared" si="55"/>
        <v>2388</v>
      </c>
      <c r="BQ55" s="92">
        <f t="shared" si="55"/>
        <v>1553</v>
      </c>
      <c r="BR55" s="62">
        <f t="shared" si="32"/>
        <v>0.1139421700543945</v>
      </c>
      <c r="BS55" s="62">
        <f t="shared" si="33"/>
        <v>7.4100582116614175E-2</v>
      </c>
      <c r="BT55" s="92">
        <f t="shared" si="56"/>
        <v>652390570</v>
      </c>
      <c r="BU55" s="92">
        <f t="shared" si="56"/>
        <v>553366410</v>
      </c>
      <c r="BV55" s="92">
        <f t="shared" si="35"/>
        <v>273195.38107202679</v>
      </c>
      <c r="BW55" s="92">
        <f t="shared" si="36"/>
        <v>356320.93367675465</v>
      </c>
      <c r="BY55" s="180">
        <v>49</v>
      </c>
      <c r="BZ55" s="63" t="s">
        <v>29</v>
      </c>
      <c r="CA55" s="142">
        <v>20272</v>
      </c>
      <c r="CB55" s="142">
        <v>2153</v>
      </c>
      <c r="CC55" s="142">
        <v>1375</v>
      </c>
      <c r="CD55" s="29">
        <v>0.10620560378847671</v>
      </c>
      <c r="CE55" s="29">
        <v>6.7827545382794008E-2</v>
      </c>
      <c r="CF55" s="142">
        <v>565458360</v>
      </c>
      <c r="CG55" s="142">
        <v>482854800</v>
      </c>
      <c r="CH55" s="142">
        <v>262637.41755689733</v>
      </c>
      <c r="CI55" s="142">
        <v>351167.12727272726</v>
      </c>
      <c r="CK55" s="47" t="str">
        <f t="shared" si="37"/>
        <v>堺市中区</v>
      </c>
      <c r="CL55" s="105">
        <f t="shared" si="57"/>
        <v>0.10616567220340806</v>
      </c>
      <c r="CM55" s="118">
        <f t="shared" si="38"/>
        <v>0.106</v>
      </c>
      <c r="CN55" s="118">
        <f t="shared" si="53"/>
        <v>9.8393799842749638E-2</v>
      </c>
      <c r="CO55" s="118">
        <f t="shared" si="40"/>
        <v>9.8000000000000004E-2</v>
      </c>
      <c r="CP55" s="181">
        <f t="shared" si="54"/>
        <v>0.79999999999999938</v>
      </c>
      <c r="CQ55" s="47" t="str">
        <f t="shared" si="42"/>
        <v>大東市</v>
      </c>
      <c r="CR55" s="105">
        <f t="shared" si="58"/>
        <v>6.7340963534735163E-2</v>
      </c>
      <c r="CS55" s="105">
        <f t="shared" si="43"/>
        <v>6.7000000000000004E-2</v>
      </c>
      <c r="CT55" s="118">
        <f t="shared" si="44"/>
        <v>6.1069967945175198E-2</v>
      </c>
      <c r="CU55" s="118">
        <f t="shared" si="45"/>
        <v>6.0999999999999999E-2</v>
      </c>
      <c r="CV55" s="181">
        <f t="shared" si="46"/>
        <v>0.60000000000000053</v>
      </c>
      <c r="CW55" s="48"/>
      <c r="CX55" s="105">
        <f t="shared" si="47"/>
        <v>0.11899999999999999</v>
      </c>
      <c r="CY55" s="105">
        <f t="shared" si="48"/>
        <v>0.114</v>
      </c>
      <c r="CZ55" s="182">
        <f t="shared" si="49"/>
        <v>0.49999999999999906</v>
      </c>
      <c r="DA55" s="105">
        <f t="shared" si="50"/>
        <v>7.6999999999999999E-2</v>
      </c>
      <c r="DB55" s="105">
        <f t="shared" si="51"/>
        <v>7.4999999999999997E-2</v>
      </c>
      <c r="DC55" s="182">
        <f t="shared" si="52"/>
        <v>0.20000000000000018</v>
      </c>
      <c r="DD55" s="212">
        <v>0</v>
      </c>
    </row>
    <row r="56" spans="2:108" s="18" customFormat="1" ht="13.5" customHeight="1">
      <c r="B56" s="61">
        <v>50</v>
      </c>
      <c r="C56" s="63" t="s">
        <v>18</v>
      </c>
      <c r="D56" s="92">
        <v>19</v>
      </c>
      <c r="E56" s="92">
        <v>3</v>
      </c>
      <c r="F56" s="92">
        <v>2</v>
      </c>
      <c r="G56" s="62">
        <f t="shared" si="2"/>
        <v>0.15789473684210525</v>
      </c>
      <c r="H56" s="62">
        <f t="shared" si="3"/>
        <v>0.10526315789473684</v>
      </c>
      <c r="I56" s="92">
        <v>297340</v>
      </c>
      <c r="J56" s="92">
        <v>288630</v>
      </c>
      <c r="K56" s="92">
        <f t="shared" si="4"/>
        <v>99113.333333333328</v>
      </c>
      <c r="L56" s="92">
        <f t="shared" si="5"/>
        <v>144315</v>
      </c>
      <c r="M56" s="92">
        <v>144</v>
      </c>
      <c r="N56" s="92">
        <v>27</v>
      </c>
      <c r="O56" s="92">
        <v>18</v>
      </c>
      <c r="P56" s="62">
        <f t="shared" si="6"/>
        <v>0.1875</v>
      </c>
      <c r="Q56" s="62">
        <f t="shared" si="7"/>
        <v>0.125</v>
      </c>
      <c r="R56" s="92">
        <v>10832580</v>
      </c>
      <c r="S56" s="92">
        <v>8989840</v>
      </c>
      <c r="T56" s="92">
        <f t="shared" si="8"/>
        <v>401206.66666666669</v>
      </c>
      <c r="U56" s="92">
        <f t="shared" si="9"/>
        <v>499435.55555555556</v>
      </c>
      <c r="V56" s="92">
        <v>7033</v>
      </c>
      <c r="W56" s="92">
        <v>320</v>
      </c>
      <c r="X56" s="92">
        <v>156</v>
      </c>
      <c r="Y56" s="62">
        <f t="shared" si="10"/>
        <v>4.5499786719749753E-2</v>
      </c>
      <c r="Z56" s="62">
        <f t="shared" si="11"/>
        <v>2.2181146025878003E-2</v>
      </c>
      <c r="AA56" s="92">
        <v>79557970</v>
      </c>
      <c r="AB56" s="92">
        <v>58154260</v>
      </c>
      <c r="AC56" s="92">
        <f t="shared" si="12"/>
        <v>248618.65625</v>
      </c>
      <c r="AD56" s="92">
        <f t="shared" si="13"/>
        <v>372783.71794871794</v>
      </c>
      <c r="AE56" s="92">
        <v>6231</v>
      </c>
      <c r="AF56" s="92">
        <v>512</v>
      </c>
      <c r="AG56" s="92">
        <v>271</v>
      </c>
      <c r="AH56" s="62">
        <f t="shared" si="14"/>
        <v>8.2169796180388374E-2</v>
      </c>
      <c r="AI56" s="62">
        <f t="shared" si="15"/>
        <v>4.3492216337666506E-2</v>
      </c>
      <c r="AJ56" s="92">
        <v>123854220</v>
      </c>
      <c r="AK56" s="92">
        <v>95417490</v>
      </c>
      <c r="AL56" s="92">
        <f t="shared" si="16"/>
        <v>241902.7734375</v>
      </c>
      <c r="AM56" s="92">
        <f t="shared" si="17"/>
        <v>352094.05904059042</v>
      </c>
      <c r="AN56" s="92">
        <v>3441</v>
      </c>
      <c r="AO56" s="92">
        <v>613</v>
      </c>
      <c r="AP56" s="92">
        <v>382</v>
      </c>
      <c r="AQ56" s="62">
        <f t="shared" si="18"/>
        <v>0.17814588782330718</v>
      </c>
      <c r="AR56" s="62">
        <f t="shared" si="19"/>
        <v>0.11101424004649811</v>
      </c>
      <c r="AS56" s="92">
        <v>152211600</v>
      </c>
      <c r="AT56" s="92">
        <v>127547880</v>
      </c>
      <c r="AU56" s="92">
        <f t="shared" si="20"/>
        <v>248306.03588907016</v>
      </c>
      <c r="AV56" s="92">
        <f t="shared" si="21"/>
        <v>333894.97382198955</v>
      </c>
      <c r="AW56" s="92">
        <v>1443</v>
      </c>
      <c r="AX56" s="92">
        <v>403</v>
      </c>
      <c r="AY56" s="92">
        <v>289</v>
      </c>
      <c r="AZ56" s="62">
        <f t="shared" si="22"/>
        <v>0.27927927927927926</v>
      </c>
      <c r="BA56" s="62">
        <f t="shared" si="23"/>
        <v>0.20027720027720028</v>
      </c>
      <c r="BB56" s="92">
        <v>107182420</v>
      </c>
      <c r="BC56" s="92">
        <v>95746930</v>
      </c>
      <c r="BD56" s="92">
        <f t="shared" si="24"/>
        <v>265961.33995037223</v>
      </c>
      <c r="BE56" s="92">
        <f t="shared" si="25"/>
        <v>331304.25605536334</v>
      </c>
      <c r="BF56" s="92">
        <v>474</v>
      </c>
      <c r="BG56" s="92">
        <v>177</v>
      </c>
      <c r="BH56" s="92">
        <v>147</v>
      </c>
      <c r="BI56" s="62">
        <f t="shared" si="26"/>
        <v>0.37341772151898733</v>
      </c>
      <c r="BJ56" s="62">
        <f t="shared" si="27"/>
        <v>0.310126582278481</v>
      </c>
      <c r="BK56" s="92">
        <v>61300370</v>
      </c>
      <c r="BL56" s="92">
        <v>55649670</v>
      </c>
      <c r="BM56" s="92">
        <f t="shared" si="28"/>
        <v>346329.77401129942</v>
      </c>
      <c r="BN56" s="92">
        <f t="shared" si="29"/>
        <v>378569.18367346941</v>
      </c>
      <c r="BO56" s="92">
        <f t="shared" si="55"/>
        <v>18785</v>
      </c>
      <c r="BP56" s="92">
        <f t="shared" si="55"/>
        <v>2055</v>
      </c>
      <c r="BQ56" s="92">
        <f t="shared" si="55"/>
        <v>1265</v>
      </c>
      <c r="BR56" s="62">
        <f t="shared" si="32"/>
        <v>0.10939579451690179</v>
      </c>
      <c r="BS56" s="62">
        <f t="shared" si="33"/>
        <v>6.7340963534735163E-2</v>
      </c>
      <c r="BT56" s="92">
        <f t="shared" si="56"/>
        <v>535236500</v>
      </c>
      <c r="BU56" s="92">
        <f t="shared" si="56"/>
        <v>441794700</v>
      </c>
      <c r="BV56" s="92">
        <f t="shared" si="35"/>
        <v>260455.71776155717</v>
      </c>
      <c r="BW56" s="92">
        <f t="shared" si="36"/>
        <v>349244.82213438733</v>
      </c>
      <c r="BY56" s="180">
        <v>50</v>
      </c>
      <c r="BZ56" s="63" t="s">
        <v>18</v>
      </c>
      <c r="CA56" s="142">
        <v>18094</v>
      </c>
      <c r="CB56" s="142">
        <v>1809</v>
      </c>
      <c r="CC56" s="142">
        <v>1105</v>
      </c>
      <c r="CD56" s="29">
        <v>9.9977893224273237E-2</v>
      </c>
      <c r="CE56" s="29">
        <v>6.1069967945175198E-2</v>
      </c>
      <c r="CF56" s="142">
        <v>499075870</v>
      </c>
      <c r="CG56" s="142">
        <v>408026490</v>
      </c>
      <c r="CH56" s="142">
        <v>275884.94748479821</v>
      </c>
      <c r="CI56" s="142">
        <v>369254.74208144797</v>
      </c>
      <c r="CK56" s="47" t="str">
        <f t="shared" si="37"/>
        <v>枚方市</v>
      </c>
      <c r="CL56" s="105">
        <f t="shared" si="57"/>
        <v>0.10608335572379131</v>
      </c>
      <c r="CM56" s="118">
        <f t="shared" si="38"/>
        <v>0.106</v>
      </c>
      <c r="CN56" s="118">
        <f t="shared" si="53"/>
        <v>0.10232481450948062</v>
      </c>
      <c r="CO56" s="118">
        <f t="shared" si="40"/>
        <v>0.10199999999999999</v>
      </c>
      <c r="CP56" s="181">
        <f t="shared" si="54"/>
        <v>0.40000000000000036</v>
      </c>
      <c r="CQ56" s="47" t="str">
        <f t="shared" si="42"/>
        <v>西成区</v>
      </c>
      <c r="CR56" s="105">
        <f t="shared" si="58"/>
        <v>6.6962511590939203E-2</v>
      </c>
      <c r="CS56" s="105">
        <f t="shared" si="43"/>
        <v>6.7000000000000004E-2</v>
      </c>
      <c r="CT56" s="118">
        <f t="shared" si="44"/>
        <v>6.4932418664674321E-2</v>
      </c>
      <c r="CU56" s="118">
        <f t="shared" si="45"/>
        <v>6.5000000000000002E-2</v>
      </c>
      <c r="CV56" s="181">
        <f t="shared" si="46"/>
        <v>0.20000000000000018</v>
      </c>
      <c r="CW56" s="48"/>
      <c r="CX56" s="105">
        <f t="shared" si="47"/>
        <v>0.11899999999999999</v>
      </c>
      <c r="CY56" s="105">
        <f t="shared" si="48"/>
        <v>0.114</v>
      </c>
      <c r="CZ56" s="182">
        <f t="shared" si="49"/>
        <v>0.49999999999999906</v>
      </c>
      <c r="DA56" s="105">
        <f t="shared" si="50"/>
        <v>7.6999999999999999E-2</v>
      </c>
      <c r="DB56" s="105">
        <f t="shared" si="51"/>
        <v>7.4999999999999997E-2</v>
      </c>
      <c r="DC56" s="182">
        <f t="shared" si="52"/>
        <v>0.20000000000000018</v>
      </c>
      <c r="DD56" s="212">
        <v>0</v>
      </c>
    </row>
    <row r="57" spans="2:108" s="18" customFormat="1" ht="13.5" customHeight="1">
      <c r="B57" s="61">
        <v>51</v>
      </c>
      <c r="C57" s="63" t="s">
        <v>50</v>
      </c>
      <c r="D57" s="92">
        <v>59</v>
      </c>
      <c r="E57" s="92">
        <v>13</v>
      </c>
      <c r="F57" s="92">
        <v>5</v>
      </c>
      <c r="G57" s="62">
        <f t="shared" si="2"/>
        <v>0.22033898305084745</v>
      </c>
      <c r="H57" s="62">
        <f t="shared" si="3"/>
        <v>8.4745762711864403E-2</v>
      </c>
      <c r="I57" s="92">
        <v>2693330</v>
      </c>
      <c r="J57" s="92">
        <v>2261980</v>
      </c>
      <c r="K57" s="92">
        <f t="shared" si="4"/>
        <v>207179.23076923078</v>
      </c>
      <c r="L57" s="92">
        <f t="shared" si="5"/>
        <v>452396</v>
      </c>
      <c r="M57" s="92">
        <v>181</v>
      </c>
      <c r="N57" s="92">
        <v>29</v>
      </c>
      <c r="O57" s="92">
        <v>18</v>
      </c>
      <c r="P57" s="62">
        <f t="shared" si="6"/>
        <v>0.16022099447513813</v>
      </c>
      <c r="Q57" s="62">
        <f t="shared" si="7"/>
        <v>9.9447513812154692E-2</v>
      </c>
      <c r="R57" s="92">
        <v>13097560</v>
      </c>
      <c r="S57" s="92">
        <v>10798060</v>
      </c>
      <c r="T57" s="92">
        <f t="shared" si="8"/>
        <v>451640</v>
      </c>
      <c r="U57" s="92">
        <f t="shared" si="9"/>
        <v>599892.22222222225</v>
      </c>
      <c r="V57" s="92">
        <v>9349</v>
      </c>
      <c r="W57" s="92">
        <v>332</v>
      </c>
      <c r="X57" s="92">
        <v>183</v>
      </c>
      <c r="Y57" s="62">
        <f t="shared" si="10"/>
        <v>3.5511819445930043E-2</v>
      </c>
      <c r="Z57" s="62">
        <f t="shared" si="11"/>
        <v>1.9574286019895176E-2</v>
      </c>
      <c r="AA57" s="92">
        <v>100088540</v>
      </c>
      <c r="AB57" s="92">
        <v>75076730</v>
      </c>
      <c r="AC57" s="92">
        <f t="shared" si="12"/>
        <v>301471.50602409639</v>
      </c>
      <c r="AD57" s="92">
        <f t="shared" si="13"/>
        <v>410255.35519125685</v>
      </c>
      <c r="AE57" s="92">
        <v>7653</v>
      </c>
      <c r="AF57" s="92">
        <v>540</v>
      </c>
      <c r="AG57" s="92">
        <v>347</v>
      </c>
      <c r="AH57" s="62">
        <f t="shared" si="14"/>
        <v>7.0560564484515878E-2</v>
      </c>
      <c r="AI57" s="62">
        <f t="shared" si="15"/>
        <v>4.5341696066901867E-2</v>
      </c>
      <c r="AJ57" s="92">
        <v>152159300</v>
      </c>
      <c r="AK57" s="92">
        <v>118528650</v>
      </c>
      <c r="AL57" s="92">
        <f t="shared" si="16"/>
        <v>281776.48148148146</v>
      </c>
      <c r="AM57" s="92">
        <f t="shared" si="17"/>
        <v>341581.12391930836</v>
      </c>
      <c r="AN57" s="92">
        <v>4730</v>
      </c>
      <c r="AO57" s="92">
        <v>739</v>
      </c>
      <c r="AP57" s="92">
        <v>517</v>
      </c>
      <c r="AQ57" s="62">
        <f t="shared" si="18"/>
        <v>0.15623678646934461</v>
      </c>
      <c r="AR57" s="62">
        <f t="shared" si="19"/>
        <v>0.10930232558139535</v>
      </c>
      <c r="AS57" s="92">
        <v>200667270</v>
      </c>
      <c r="AT57" s="92">
        <v>178118460</v>
      </c>
      <c r="AU57" s="92">
        <f t="shared" si="20"/>
        <v>271538.93098782137</v>
      </c>
      <c r="AV57" s="92">
        <f t="shared" si="21"/>
        <v>344523.13346228242</v>
      </c>
      <c r="AW57" s="92">
        <v>2228</v>
      </c>
      <c r="AX57" s="92">
        <v>558</v>
      </c>
      <c r="AY57" s="92">
        <v>443</v>
      </c>
      <c r="AZ57" s="62">
        <f t="shared" si="22"/>
        <v>0.25044883303411131</v>
      </c>
      <c r="BA57" s="62">
        <f t="shared" si="23"/>
        <v>0.19883303411131059</v>
      </c>
      <c r="BB57" s="92">
        <v>174456920</v>
      </c>
      <c r="BC57" s="92">
        <v>160051600</v>
      </c>
      <c r="BD57" s="92">
        <f t="shared" si="24"/>
        <v>312646.8100358423</v>
      </c>
      <c r="BE57" s="92">
        <f t="shared" si="25"/>
        <v>361290.29345372459</v>
      </c>
      <c r="BF57" s="92">
        <v>856</v>
      </c>
      <c r="BG57" s="92">
        <v>256</v>
      </c>
      <c r="BH57" s="92">
        <v>211</v>
      </c>
      <c r="BI57" s="62">
        <f t="shared" si="26"/>
        <v>0.29906542056074764</v>
      </c>
      <c r="BJ57" s="62">
        <f t="shared" si="27"/>
        <v>0.24649532710280375</v>
      </c>
      <c r="BK57" s="92">
        <v>81946170</v>
      </c>
      <c r="BL57" s="92">
        <v>78686030</v>
      </c>
      <c r="BM57" s="92">
        <f t="shared" si="28"/>
        <v>320102.2265625</v>
      </c>
      <c r="BN57" s="92">
        <f t="shared" si="29"/>
        <v>372919.57345971564</v>
      </c>
      <c r="BO57" s="92">
        <f t="shared" si="55"/>
        <v>25056</v>
      </c>
      <c r="BP57" s="92">
        <f t="shared" si="55"/>
        <v>2467</v>
      </c>
      <c r="BQ57" s="92">
        <f t="shared" si="55"/>
        <v>1724</v>
      </c>
      <c r="BR57" s="62">
        <f t="shared" si="32"/>
        <v>9.8459450830140488E-2</v>
      </c>
      <c r="BS57" s="62">
        <f t="shared" si="33"/>
        <v>6.8805874840357592E-2</v>
      </c>
      <c r="BT57" s="92">
        <f t="shared" si="56"/>
        <v>725109090</v>
      </c>
      <c r="BU57" s="92">
        <f t="shared" si="56"/>
        <v>623521510</v>
      </c>
      <c r="BV57" s="92">
        <f t="shared" si="35"/>
        <v>293923.42521280906</v>
      </c>
      <c r="BW57" s="92">
        <f t="shared" si="36"/>
        <v>361671.40951276105</v>
      </c>
      <c r="BY57" s="180">
        <v>51</v>
      </c>
      <c r="BZ57" s="63" t="s">
        <v>50</v>
      </c>
      <c r="CA57" s="142">
        <v>24024</v>
      </c>
      <c r="CB57" s="142">
        <v>2273</v>
      </c>
      <c r="CC57" s="142">
        <v>1584</v>
      </c>
      <c r="CD57" s="29">
        <v>9.4613719613719616E-2</v>
      </c>
      <c r="CE57" s="29">
        <v>6.5934065934065936E-2</v>
      </c>
      <c r="CF57" s="142">
        <v>668986760</v>
      </c>
      <c r="CG57" s="142">
        <v>584906970</v>
      </c>
      <c r="CH57" s="142">
        <v>294318.85613726353</v>
      </c>
      <c r="CI57" s="142">
        <v>369259.45075757575</v>
      </c>
      <c r="CK57" s="47" t="str">
        <f t="shared" si="37"/>
        <v>寝屋川市</v>
      </c>
      <c r="CL57" s="105">
        <f t="shared" si="57"/>
        <v>0.10544279250161603</v>
      </c>
      <c r="CM57" s="118">
        <f t="shared" si="38"/>
        <v>0.105</v>
      </c>
      <c r="CN57" s="118">
        <f t="shared" si="53"/>
        <v>0.10012062726176116</v>
      </c>
      <c r="CO57" s="118">
        <f t="shared" si="40"/>
        <v>0.1</v>
      </c>
      <c r="CP57" s="181">
        <f t="shared" si="54"/>
        <v>0.49999999999999906</v>
      </c>
      <c r="CQ57" s="47" t="str">
        <f t="shared" si="42"/>
        <v>柏原市</v>
      </c>
      <c r="CR57" s="105">
        <f t="shared" si="58"/>
        <v>6.6912216083486797E-2</v>
      </c>
      <c r="CS57" s="105">
        <f t="shared" si="43"/>
        <v>6.7000000000000004E-2</v>
      </c>
      <c r="CT57" s="118">
        <f t="shared" si="44"/>
        <v>6.4918625678119346E-2</v>
      </c>
      <c r="CU57" s="118">
        <f t="shared" si="45"/>
        <v>6.5000000000000002E-2</v>
      </c>
      <c r="CV57" s="181">
        <f t="shared" si="46"/>
        <v>0.20000000000000018</v>
      </c>
      <c r="CW57" s="48"/>
      <c r="CX57" s="105">
        <f t="shared" si="47"/>
        <v>0.11899999999999999</v>
      </c>
      <c r="CY57" s="105">
        <f t="shared" si="48"/>
        <v>0.114</v>
      </c>
      <c r="CZ57" s="182">
        <f t="shared" si="49"/>
        <v>0.49999999999999906</v>
      </c>
      <c r="DA57" s="105">
        <f t="shared" si="50"/>
        <v>7.6999999999999999E-2</v>
      </c>
      <c r="DB57" s="105">
        <f t="shared" si="51"/>
        <v>7.4999999999999997E-2</v>
      </c>
      <c r="DC57" s="182">
        <f t="shared" si="52"/>
        <v>0.20000000000000018</v>
      </c>
      <c r="DD57" s="212">
        <v>0</v>
      </c>
    </row>
    <row r="58" spans="2:108" s="18" customFormat="1" ht="13.5" customHeight="1">
      <c r="B58" s="61">
        <v>52</v>
      </c>
      <c r="C58" s="63" t="s">
        <v>6</v>
      </c>
      <c r="D58" s="92">
        <v>7</v>
      </c>
      <c r="E58" s="92">
        <v>0</v>
      </c>
      <c r="F58" s="92">
        <v>0</v>
      </c>
      <c r="G58" s="62">
        <f t="shared" si="2"/>
        <v>0</v>
      </c>
      <c r="H58" s="62">
        <f t="shared" si="3"/>
        <v>0</v>
      </c>
      <c r="I58" s="92">
        <v>0</v>
      </c>
      <c r="J58" s="92">
        <v>0</v>
      </c>
      <c r="K58" s="92" t="str">
        <f t="shared" si="4"/>
        <v>-</v>
      </c>
      <c r="L58" s="92" t="str">
        <f t="shared" si="5"/>
        <v>-</v>
      </c>
      <c r="M58" s="92">
        <v>23</v>
      </c>
      <c r="N58" s="92">
        <v>8</v>
      </c>
      <c r="O58" s="92">
        <v>5</v>
      </c>
      <c r="P58" s="62">
        <f t="shared" si="6"/>
        <v>0.34782608695652173</v>
      </c>
      <c r="Q58" s="62">
        <f t="shared" si="7"/>
        <v>0.21739130434782608</v>
      </c>
      <c r="R58" s="92">
        <v>2191140</v>
      </c>
      <c r="S58" s="92">
        <v>2078430</v>
      </c>
      <c r="T58" s="92">
        <f t="shared" si="8"/>
        <v>273892.5</v>
      </c>
      <c r="U58" s="92">
        <f t="shared" si="9"/>
        <v>415686</v>
      </c>
      <c r="V58" s="92">
        <v>7375</v>
      </c>
      <c r="W58" s="92">
        <v>292</v>
      </c>
      <c r="X58" s="92">
        <v>146</v>
      </c>
      <c r="Y58" s="62">
        <f t="shared" si="10"/>
        <v>3.9593220338983048E-2</v>
      </c>
      <c r="Z58" s="62">
        <f t="shared" si="11"/>
        <v>1.9796610169491524E-2</v>
      </c>
      <c r="AA58" s="92">
        <v>75413760</v>
      </c>
      <c r="AB58" s="92">
        <v>59750040</v>
      </c>
      <c r="AC58" s="92">
        <f t="shared" si="12"/>
        <v>258266.30136986301</v>
      </c>
      <c r="AD58" s="92">
        <f t="shared" si="13"/>
        <v>409246.84931506851</v>
      </c>
      <c r="AE58" s="92">
        <v>6225</v>
      </c>
      <c r="AF58" s="92">
        <v>583</v>
      </c>
      <c r="AG58" s="92">
        <v>345</v>
      </c>
      <c r="AH58" s="62">
        <f t="shared" si="14"/>
        <v>9.3654618473895584E-2</v>
      </c>
      <c r="AI58" s="62">
        <f t="shared" si="15"/>
        <v>5.5421686746987948E-2</v>
      </c>
      <c r="AJ58" s="92">
        <v>159403260</v>
      </c>
      <c r="AK58" s="92">
        <v>134684220</v>
      </c>
      <c r="AL58" s="92">
        <f t="shared" si="16"/>
        <v>273418.9708404803</v>
      </c>
      <c r="AM58" s="92">
        <f t="shared" si="17"/>
        <v>390389.04347826086</v>
      </c>
      <c r="AN58" s="92">
        <v>3913</v>
      </c>
      <c r="AO58" s="92">
        <v>784</v>
      </c>
      <c r="AP58" s="92">
        <v>537</v>
      </c>
      <c r="AQ58" s="62">
        <f t="shared" si="18"/>
        <v>0.2003577817531306</v>
      </c>
      <c r="AR58" s="62">
        <f t="shared" si="19"/>
        <v>0.13723485816509073</v>
      </c>
      <c r="AS58" s="92">
        <v>220161890</v>
      </c>
      <c r="AT58" s="92">
        <v>191677120</v>
      </c>
      <c r="AU58" s="92">
        <f t="shared" si="20"/>
        <v>280818.73724489799</v>
      </c>
      <c r="AV58" s="92">
        <f t="shared" si="21"/>
        <v>356940.63314711361</v>
      </c>
      <c r="AW58" s="92">
        <v>2089</v>
      </c>
      <c r="AX58" s="92">
        <v>736</v>
      </c>
      <c r="AY58" s="92">
        <v>573</v>
      </c>
      <c r="AZ58" s="62">
        <f t="shared" si="22"/>
        <v>0.35232168501675443</v>
      </c>
      <c r="BA58" s="62">
        <f t="shared" si="23"/>
        <v>0.27429392053614171</v>
      </c>
      <c r="BB58" s="92">
        <v>238295200</v>
      </c>
      <c r="BC58" s="92">
        <v>218089260</v>
      </c>
      <c r="BD58" s="92">
        <f t="shared" si="24"/>
        <v>323770.65217391303</v>
      </c>
      <c r="BE58" s="92">
        <f t="shared" si="25"/>
        <v>380609.52879581152</v>
      </c>
      <c r="BF58" s="92">
        <v>846</v>
      </c>
      <c r="BG58" s="92">
        <v>378</v>
      </c>
      <c r="BH58" s="92">
        <v>312</v>
      </c>
      <c r="BI58" s="62">
        <f t="shared" si="26"/>
        <v>0.44680851063829785</v>
      </c>
      <c r="BJ58" s="62">
        <f t="shared" si="27"/>
        <v>0.36879432624113473</v>
      </c>
      <c r="BK58" s="92">
        <v>124313600</v>
      </c>
      <c r="BL58" s="92">
        <v>113416230</v>
      </c>
      <c r="BM58" s="92">
        <f t="shared" si="28"/>
        <v>328871.95767195767</v>
      </c>
      <c r="BN58" s="92">
        <f t="shared" si="29"/>
        <v>363513.55769230769</v>
      </c>
      <c r="BO58" s="92">
        <f t="shared" si="55"/>
        <v>20478</v>
      </c>
      <c r="BP58" s="92">
        <f t="shared" si="55"/>
        <v>2781</v>
      </c>
      <c r="BQ58" s="92">
        <f t="shared" si="55"/>
        <v>1918</v>
      </c>
      <c r="BR58" s="62">
        <f t="shared" si="32"/>
        <v>0.13580427776150014</v>
      </c>
      <c r="BS58" s="62">
        <f t="shared" si="33"/>
        <v>9.3661490379919915E-2</v>
      </c>
      <c r="BT58" s="92">
        <f t="shared" si="56"/>
        <v>819778850</v>
      </c>
      <c r="BU58" s="92">
        <f t="shared" si="56"/>
        <v>719695300</v>
      </c>
      <c r="BV58" s="92">
        <f t="shared" si="35"/>
        <v>294778.44300611288</v>
      </c>
      <c r="BW58" s="92">
        <f t="shared" si="36"/>
        <v>375232.16892596456</v>
      </c>
      <c r="BY58" s="180">
        <v>52</v>
      </c>
      <c r="BZ58" s="63" t="s">
        <v>6</v>
      </c>
      <c r="CA58" s="142">
        <v>19635</v>
      </c>
      <c r="CB58" s="142">
        <v>2663</v>
      </c>
      <c r="CC58" s="142">
        <v>1842</v>
      </c>
      <c r="CD58" s="29">
        <v>0.13562515915457091</v>
      </c>
      <c r="CE58" s="29">
        <v>9.3812070282658519E-2</v>
      </c>
      <c r="CF58" s="142">
        <v>755020520</v>
      </c>
      <c r="CG58" s="142">
        <v>666135180</v>
      </c>
      <c r="CH58" s="142">
        <v>283522.53849042434</v>
      </c>
      <c r="CI58" s="142">
        <v>361636.9055374593</v>
      </c>
      <c r="CK58" s="47" t="str">
        <f t="shared" si="37"/>
        <v>高槻市</v>
      </c>
      <c r="CL58" s="105">
        <f t="shared" si="57"/>
        <v>0.1051717292038912</v>
      </c>
      <c r="CM58" s="118">
        <f t="shared" si="38"/>
        <v>0.105</v>
      </c>
      <c r="CN58" s="118">
        <f t="shared" si="53"/>
        <v>9.9933332193712712E-2</v>
      </c>
      <c r="CO58" s="118">
        <f t="shared" si="40"/>
        <v>0.1</v>
      </c>
      <c r="CP58" s="181">
        <f t="shared" si="54"/>
        <v>0.49999999999999906</v>
      </c>
      <c r="CQ58" s="47" t="str">
        <f t="shared" si="42"/>
        <v>大阪狭山市</v>
      </c>
      <c r="CR58" s="105">
        <f t="shared" si="58"/>
        <v>6.5782493368700262E-2</v>
      </c>
      <c r="CS58" s="105">
        <f t="shared" si="43"/>
        <v>6.6000000000000003E-2</v>
      </c>
      <c r="CT58" s="118">
        <f t="shared" si="44"/>
        <v>5.9831895598318953E-2</v>
      </c>
      <c r="CU58" s="118">
        <f t="shared" si="45"/>
        <v>0.06</v>
      </c>
      <c r="CV58" s="181">
        <f t="shared" si="46"/>
        <v>0.60000000000000053</v>
      </c>
      <c r="CW58" s="48"/>
      <c r="CX58" s="105">
        <f t="shared" si="47"/>
        <v>0.11899999999999999</v>
      </c>
      <c r="CY58" s="105">
        <f t="shared" si="48"/>
        <v>0.114</v>
      </c>
      <c r="CZ58" s="182">
        <f t="shared" si="49"/>
        <v>0.49999999999999906</v>
      </c>
      <c r="DA58" s="105">
        <f t="shared" si="50"/>
        <v>7.6999999999999999E-2</v>
      </c>
      <c r="DB58" s="105">
        <f t="shared" si="51"/>
        <v>7.4999999999999997E-2</v>
      </c>
      <c r="DC58" s="182">
        <f t="shared" si="52"/>
        <v>0.20000000000000018</v>
      </c>
      <c r="DD58" s="212">
        <v>0</v>
      </c>
    </row>
    <row r="59" spans="2:108" s="18" customFormat="1" ht="13.5" customHeight="1">
      <c r="B59" s="61">
        <v>53</v>
      </c>
      <c r="C59" s="63" t="s">
        <v>24</v>
      </c>
      <c r="D59" s="92">
        <v>34</v>
      </c>
      <c r="E59" s="92">
        <v>4</v>
      </c>
      <c r="F59" s="92">
        <v>3</v>
      </c>
      <c r="G59" s="62">
        <f t="shared" si="2"/>
        <v>0.11764705882352941</v>
      </c>
      <c r="H59" s="62">
        <f t="shared" si="3"/>
        <v>8.8235294117647065E-2</v>
      </c>
      <c r="I59" s="92">
        <v>2734900</v>
      </c>
      <c r="J59" s="92">
        <v>2071420</v>
      </c>
      <c r="K59" s="92">
        <f t="shared" si="4"/>
        <v>683725</v>
      </c>
      <c r="L59" s="92">
        <f t="shared" si="5"/>
        <v>690473.33333333337</v>
      </c>
      <c r="M59" s="92">
        <v>76</v>
      </c>
      <c r="N59" s="92">
        <v>14</v>
      </c>
      <c r="O59" s="92">
        <v>7</v>
      </c>
      <c r="P59" s="62">
        <f t="shared" si="6"/>
        <v>0.18421052631578946</v>
      </c>
      <c r="Q59" s="62">
        <f t="shared" si="7"/>
        <v>9.2105263157894732E-2</v>
      </c>
      <c r="R59" s="92">
        <v>6129090</v>
      </c>
      <c r="S59" s="92">
        <v>5797020</v>
      </c>
      <c r="T59" s="92">
        <f t="shared" si="8"/>
        <v>437792.14285714284</v>
      </c>
      <c r="U59" s="92">
        <f t="shared" si="9"/>
        <v>828145.71428571432</v>
      </c>
      <c r="V59" s="92">
        <v>4078</v>
      </c>
      <c r="W59" s="92">
        <v>161</v>
      </c>
      <c r="X59" s="92">
        <v>68</v>
      </c>
      <c r="Y59" s="62">
        <f t="shared" si="10"/>
        <v>3.9480137322216773E-2</v>
      </c>
      <c r="Z59" s="62">
        <f t="shared" si="11"/>
        <v>1.6674840608141245E-2</v>
      </c>
      <c r="AA59" s="92">
        <v>38469680</v>
      </c>
      <c r="AB59" s="92">
        <v>29397210</v>
      </c>
      <c r="AC59" s="92">
        <f t="shared" si="12"/>
        <v>238942.11180124222</v>
      </c>
      <c r="AD59" s="92">
        <f t="shared" si="13"/>
        <v>432311.9117647059</v>
      </c>
      <c r="AE59" s="92">
        <v>3611</v>
      </c>
      <c r="AF59" s="92">
        <v>291</v>
      </c>
      <c r="AG59" s="92">
        <v>166</v>
      </c>
      <c r="AH59" s="62">
        <f t="shared" si="14"/>
        <v>8.0587094987538077E-2</v>
      </c>
      <c r="AI59" s="62">
        <f t="shared" si="15"/>
        <v>4.5970645250623096E-2</v>
      </c>
      <c r="AJ59" s="92">
        <v>69321650</v>
      </c>
      <c r="AK59" s="92">
        <v>53689660</v>
      </c>
      <c r="AL59" s="92">
        <f t="shared" si="16"/>
        <v>238218.72852233678</v>
      </c>
      <c r="AM59" s="92">
        <f t="shared" si="17"/>
        <v>323431.68674698798</v>
      </c>
      <c r="AN59" s="92">
        <v>2217</v>
      </c>
      <c r="AO59" s="92">
        <v>354</v>
      </c>
      <c r="AP59" s="92">
        <v>231</v>
      </c>
      <c r="AQ59" s="62">
        <f t="shared" si="18"/>
        <v>0.15967523680649526</v>
      </c>
      <c r="AR59" s="62">
        <f t="shared" si="19"/>
        <v>0.10419485791610285</v>
      </c>
      <c r="AS59" s="92">
        <v>95084810</v>
      </c>
      <c r="AT59" s="92">
        <v>79072480</v>
      </c>
      <c r="AU59" s="92">
        <f t="shared" si="20"/>
        <v>268601.1581920904</v>
      </c>
      <c r="AV59" s="92">
        <f t="shared" si="21"/>
        <v>342305.10822510824</v>
      </c>
      <c r="AW59" s="92">
        <v>992</v>
      </c>
      <c r="AX59" s="92">
        <v>252</v>
      </c>
      <c r="AY59" s="92">
        <v>180</v>
      </c>
      <c r="AZ59" s="62">
        <f t="shared" si="22"/>
        <v>0.25403225806451613</v>
      </c>
      <c r="BA59" s="62">
        <f t="shared" si="23"/>
        <v>0.18145161290322581</v>
      </c>
      <c r="BB59" s="92">
        <v>69747290</v>
      </c>
      <c r="BC59" s="92">
        <v>59758040</v>
      </c>
      <c r="BD59" s="92">
        <f t="shared" si="24"/>
        <v>276774.9603174603</v>
      </c>
      <c r="BE59" s="92">
        <f t="shared" si="25"/>
        <v>331989.11111111112</v>
      </c>
      <c r="BF59" s="92">
        <v>395</v>
      </c>
      <c r="BG59" s="92">
        <v>141</v>
      </c>
      <c r="BH59" s="92">
        <v>108</v>
      </c>
      <c r="BI59" s="62">
        <f t="shared" si="26"/>
        <v>0.35696202531645571</v>
      </c>
      <c r="BJ59" s="62">
        <f t="shared" si="27"/>
        <v>0.27341772151898736</v>
      </c>
      <c r="BK59" s="92">
        <v>47300430</v>
      </c>
      <c r="BL59" s="92">
        <v>44684340</v>
      </c>
      <c r="BM59" s="92">
        <f t="shared" si="28"/>
        <v>335464.04255319148</v>
      </c>
      <c r="BN59" s="92">
        <f t="shared" si="29"/>
        <v>413743.88888888888</v>
      </c>
      <c r="BO59" s="92">
        <f t="shared" si="55"/>
        <v>11403</v>
      </c>
      <c r="BP59" s="92">
        <f t="shared" si="55"/>
        <v>1217</v>
      </c>
      <c r="BQ59" s="92">
        <f t="shared" si="55"/>
        <v>763</v>
      </c>
      <c r="BR59" s="62">
        <f t="shared" si="32"/>
        <v>0.10672630009646585</v>
      </c>
      <c r="BS59" s="62">
        <f t="shared" si="33"/>
        <v>6.6912216083486797E-2</v>
      </c>
      <c r="BT59" s="92">
        <f t="shared" si="56"/>
        <v>328787850</v>
      </c>
      <c r="BU59" s="92">
        <f t="shared" si="56"/>
        <v>274470170</v>
      </c>
      <c r="BV59" s="92">
        <f t="shared" si="35"/>
        <v>270162.57189811009</v>
      </c>
      <c r="BW59" s="92">
        <f t="shared" si="36"/>
        <v>359724.99344692007</v>
      </c>
      <c r="BY59" s="180">
        <v>53</v>
      </c>
      <c r="BZ59" s="63" t="s">
        <v>24</v>
      </c>
      <c r="CA59" s="142">
        <v>11060</v>
      </c>
      <c r="CB59" s="142">
        <v>1112</v>
      </c>
      <c r="CC59" s="142">
        <v>718</v>
      </c>
      <c r="CD59" s="29">
        <v>0.10054249547920434</v>
      </c>
      <c r="CE59" s="29">
        <v>6.4918625678119346E-2</v>
      </c>
      <c r="CF59" s="142">
        <v>277026430</v>
      </c>
      <c r="CG59" s="142">
        <v>234369860</v>
      </c>
      <c r="CH59" s="142">
        <v>249124.48741007195</v>
      </c>
      <c r="CI59" s="142">
        <v>326420.41782729805</v>
      </c>
      <c r="CK59" s="47" t="str">
        <f t="shared" si="37"/>
        <v>熊取町</v>
      </c>
      <c r="CL59" s="105">
        <f t="shared" si="57"/>
        <v>0.10422452857769332</v>
      </c>
      <c r="CM59" s="118">
        <f t="shared" si="38"/>
        <v>0.104</v>
      </c>
      <c r="CN59" s="118">
        <f t="shared" si="53"/>
        <v>0.10320781032078104</v>
      </c>
      <c r="CO59" s="118">
        <f t="shared" si="40"/>
        <v>0.10299999999999999</v>
      </c>
      <c r="CP59" s="181">
        <f t="shared" si="54"/>
        <v>0.10000000000000009</v>
      </c>
      <c r="CQ59" s="47" t="str">
        <f t="shared" si="42"/>
        <v>寝屋川市</v>
      </c>
      <c r="CR59" s="105">
        <f t="shared" si="58"/>
        <v>6.4925662572721393E-2</v>
      </c>
      <c r="CS59" s="105">
        <f t="shared" si="43"/>
        <v>6.5000000000000002E-2</v>
      </c>
      <c r="CT59" s="118">
        <f t="shared" si="44"/>
        <v>6.1385873207344857E-2</v>
      </c>
      <c r="CU59" s="118">
        <f t="shared" si="45"/>
        <v>6.0999999999999999E-2</v>
      </c>
      <c r="CV59" s="181">
        <f t="shared" si="46"/>
        <v>0.40000000000000036</v>
      </c>
      <c r="CW59" s="48"/>
      <c r="CX59" s="105">
        <f t="shared" si="47"/>
        <v>0.11899999999999999</v>
      </c>
      <c r="CY59" s="105">
        <f t="shared" si="48"/>
        <v>0.114</v>
      </c>
      <c r="CZ59" s="182">
        <f t="shared" si="49"/>
        <v>0.49999999999999906</v>
      </c>
      <c r="DA59" s="105">
        <f t="shared" si="50"/>
        <v>7.6999999999999999E-2</v>
      </c>
      <c r="DB59" s="105">
        <f t="shared" si="51"/>
        <v>7.4999999999999997E-2</v>
      </c>
      <c r="DC59" s="182">
        <f t="shared" si="52"/>
        <v>0.20000000000000018</v>
      </c>
      <c r="DD59" s="212">
        <v>0</v>
      </c>
    </row>
    <row r="60" spans="2:108" s="18" customFormat="1" ht="13.5" customHeight="1">
      <c r="B60" s="61">
        <v>54</v>
      </c>
      <c r="C60" s="63" t="s">
        <v>30</v>
      </c>
      <c r="D60" s="92">
        <v>50</v>
      </c>
      <c r="E60" s="92">
        <v>13</v>
      </c>
      <c r="F60" s="92">
        <v>8</v>
      </c>
      <c r="G60" s="62">
        <f t="shared" si="2"/>
        <v>0.26</v>
      </c>
      <c r="H60" s="62">
        <f t="shared" si="3"/>
        <v>0.16</v>
      </c>
      <c r="I60" s="92">
        <v>5607470</v>
      </c>
      <c r="J60" s="92">
        <v>3567690</v>
      </c>
      <c r="K60" s="92">
        <f t="shared" si="4"/>
        <v>431343.84615384613</v>
      </c>
      <c r="L60" s="92">
        <f t="shared" si="5"/>
        <v>445961.25</v>
      </c>
      <c r="M60" s="92">
        <v>157</v>
      </c>
      <c r="N60" s="92">
        <v>31</v>
      </c>
      <c r="O60" s="92">
        <v>19</v>
      </c>
      <c r="P60" s="62">
        <f t="shared" si="6"/>
        <v>0.19745222929936307</v>
      </c>
      <c r="Q60" s="62">
        <f t="shared" si="7"/>
        <v>0.12101910828025478</v>
      </c>
      <c r="R60" s="92">
        <v>9507740</v>
      </c>
      <c r="S60" s="92">
        <v>6808560</v>
      </c>
      <c r="T60" s="92">
        <f t="shared" si="8"/>
        <v>306701.29032258067</v>
      </c>
      <c r="U60" s="92">
        <f t="shared" si="9"/>
        <v>358345.26315789472</v>
      </c>
      <c r="V60" s="92">
        <v>6847</v>
      </c>
      <c r="W60" s="92">
        <v>267</v>
      </c>
      <c r="X60" s="92">
        <v>136</v>
      </c>
      <c r="Y60" s="62">
        <f t="shared" si="10"/>
        <v>3.8995180370965388E-2</v>
      </c>
      <c r="Z60" s="62">
        <f t="shared" si="11"/>
        <v>1.9862713597195852E-2</v>
      </c>
      <c r="AA60" s="92">
        <v>66945650</v>
      </c>
      <c r="AB60" s="92">
        <v>48797200</v>
      </c>
      <c r="AC60" s="92">
        <f t="shared" si="12"/>
        <v>250732.77153558051</v>
      </c>
      <c r="AD60" s="92">
        <f t="shared" si="13"/>
        <v>358802.9411764706</v>
      </c>
      <c r="AE60" s="92">
        <v>5953</v>
      </c>
      <c r="AF60" s="92">
        <v>514</v>
      </c>
      <c r="AG60" s="92">
        <v>321</v>
      </c>
      <c r="AH60" s="62">
        <f t="shared" si="14"/>
        <v>8.6343020325886102E-2</v>
      </c>
      <c r="AI60" s="62">
        <f t="shared" si="15"/>
        <v>5.3922392071224595E-2</v>
      </c>
      <c r="AJ60" s="92">
        <v>140707210</v>
      </c>
      <c r="AK60" s="92">
        <v>112766970</v>
      </c>
      <c r="AL60" s="92">
        <f t="shared" si="16"/>
        <v>273749.43579766538</v>
      </c>
      <c r="AM60" s="92">
        <f t="shared" si="17"/>
        <v>351298.97196261684</v>
      </c>
      <c r="AN60" s="92">
        <v>3757</v>
      </c>
      <c r="AO60" s="92">
        <v>673</v>
      </c>
      <c r="AP60" s="92">
        <v>448</v>
      </c>
      <c r="AQ60" s="62">
        <f t="shared" si="18"/>
        <v>0.17913228639872239</v>
      </c>
      <c r="AR60" s="62">
        <f t="shared" si="19"/>
        <v>0.11924407772158638</v>
      </c>
      <c r="AS60" s="92">
        <v>180662810</v>
      </c>
      <c r="AT60" s="92">
        <v>149953410</v>
      </c>
      <c r="AU60" s="92">
        <f t="shared" si="20"/>
        <v>268443.9970282318</v>
      </c>
      <c r="AV60" s="92">
        <f t="shared" si="21"/>
        <v>334717.43303571426</v>
      </c>
      <c r="AW60" s="92">
        <v>1790</v>
      </c>
      <c r="AX60" s="92">
        <v>478</v>
      </c>
      <c r="AY60" s="92">
        <v>376</v>
      </c>
      <c r="AZ60" s="62">
        <f t="shared" si="22"/>
        <v>0.26703910614525139</v>
      </c>
      <c r="BA60" s="62">
        <f t="shared" si="23"/>
        <v>0.21005586592178771</v>
      </c>
      <c r="BB60" s="92">
        <v>155432170</v>
      </c>
      <c r="BC60" s="92">
        <v>141944090</v>
      </c>
      <c r="BD60" s="92">
        <f t="shared" si="24"/>
        <v>325171.9037656904</v>
      </c>
      <c r="BE60" s="92">
        <f t="shared" si="25"/>
        <v>377510.87765957444</v>
      </c>
      <c r="BF60" s="92">
        <v>658</v>
      </c>
      <c r="BG60" s="92">
        <v>215</v>
      </c>
      <c r="BH60" s="92">
        <v>177</v>
      </c>
      <c r="BI60" s="62">
        <f t="shared" si="26"/>
        <v>0.32674772036474165</v>
      </c>
      <c r="BJ60" s="62">
        <f t="shared" si="27"/>
        <v>0.26899696048632221</v>
      </c>
      <c r="BK60" s="92">
        <v>64678770</v>
      </c>
      <c r="BL60" s="92">
        <v>59284190</v>
      </c>
      <c r="BM60" s="92">
        <f t="shared" si="28"/>
        <v>300831.48837209301</v>
      </c>
      <c r="BN60" s="92">
        <f t="shared" si="29"/>
        <v>334938.9265536723</v>
      </c>
      <c r="BO60" s="92">
        <f t="shared" si="55"/>
        <v>19212</v>
      </c>
      <c r="BP60" s="92">
        <f t="shared" si="55"/>
        <v>2191</v>
      </c>
      <c r="BQ60" s="92">
        <f t="shared" si="55"/>
        <v>1485</v>
      </c>
      <c r="BR60" s="62">
        <f t="shared" si="32"/>
        <v>0.11404330626691651</v>
      </c>
      <c r="BS60" s="62">
        <f t="shared" si="33"/>
        <v>7.7295440349781391E-2</v>
      </c>
      <c r="BT60" s="92">
        <f t="shared" si="56"/>
        <v>623541820</v>
      </c>
      <c r="BU60" s="92">
        <f t="shared" si="56"/>
        <v>523122110</v>
      </c>
      <c r="BV60" s="92">
        <f t="shared" si="35"/>
        <v>284592.34139662253</v>
      </c>
      <c r="BW60" s="92">
        <f t="shared" si="36"/>
        <v>352270.78114478115</v>
      </c>
      <c r="BY60" s="180">
        <v>54</v>
      </c>
      <c r="BZ60" s="63" t="s">
        <v>30</v>
      </c>
      <c r="CA60" s="142">
        <v>18634</v>
      </c>
      <c r="CB60" s="142">
        <v>2097</v>
      </c>
      <c r="CC60" s="142">
        <v>1427</v>
      </c>
      <c r="CD60" s="29">
        <v>0.11253622410647204</v>
      </c>
      <c r="CE60" s="29">
        <v>7.6580444349039392E-2</v>
      </c>
      <c r="CF60" s="142">
        <v>557756760</v>
      </c>
      <c r="CG60" s="142">
        <v>478649740</v>
      </c>
      <c r="CH60" s="142">
        <v>265978.42632331903</v>
      </c>
      <c r="CI60" s="142">
        <v>335423.78416257881</v>
      </c>
      <c r="CK60" s="47" t="str">
        <f t="shared" si="37"/>
        <v>摂津市</v>
      </c>
      <c r="CL60" s="105">
        <f t="shared" si="57"/>
        <v>0.10391661402400505</v>
      </c>
      <c r="CM60" s="118">
        <f t="shared" si="38"/>
        <v>0.104</v>
      </c>
      <c r="CN60" s="118">
        <f t="shared" si="53"/>
        <v>0.10079443892750745</v>
      </c>
      <c r="CO60" s="118">
        <f t="shared" si="40"/>
        <v>0.10100000000000001</v>
      </c>
      <c r="CP60" s="181">
        <f t="shared" si="54"/>
        <v>0.29999999999999888</v>
      </c>
      <c r="CQ60" s="47" t="str">
        <f t="shared" si="42"/>
        <v>堺市南区</v>
      </c>
      <c r="CR60" s="105">
        <f t="shared" si="58"/>
        <v>6.4156356464048769E-2</v>
      </c>
      <c r="CS60" s="105">
        <f t="shared" si="43"/>
        <v>6.4000000000000001E-2</v>
      </c>
      <c r="CT60" s="118">
        <f t="shared" si="44"/>
        <v>6.2351745171128431E-2</v>
      </c>
      <c r="CU60" s="118">
        <f t="shared" si="45"/>
        <v>6.2E-2</v>
      </c>
      <c r="CV60" s="181">
        <f t="shared" si="46"/>
        <v>0.20000000000000018</v>
      </c>
      <c r="CW60" s="48"/>
      <c r="CX60" s="105">
        <f t="shared" si="47"/>
        <v>0.11899999999999999</v>
      </c>
      <c r="CY60" s="105">
        <f t="shared" si="48"/>
        <v>0.114</v>
      </c>
      <c r="CZ60" s="182">
        <f t="shared" si="49"/>
        <v>0.49999999999999906</v>
      </c>
      <c r="DA60" s="105">
        <f t="shared" si="50"/>
        <v>7.6999999999999999E-2</v>
      </c>
      <c r="DB60" s="105">
        <f t="shared" si="51"/>
        <v>7.4999999999999997E-2</v>
      </c>
      <c r="DC60" s="182">
        <f t="shared" si="52"/>
        <v>0.20000000000000018</v>
      </c>
      <c r="DD60" s="212">
        <v>0</v>
      </c>
    </row>
    <row r="61" spans="2:108" s="18" customFormat="1" ht="13.5" customHeight="1">
      <c r="B61" s="61">
        <v>55</v>
      </c>
      <c r="C61" s="63" t="s">
        <v>19</v>
      </c>
      <c r="D61" s="92">
        <v>24</v>
      </c>
      <c r="E61" s="92">
        <v>2</v>
      </c>
      <c r="F61" s="92">
        <v>1</v>
      </c>
      <c r="G61" s="62">
        <f t="shared" si="2"/>
        <v>8.3333333333333329E-2</v>
      </c>
      <c r="H61" s="62">
        <f t="shared" si="3"/>
        <v>4.1666666666666664E-2</v>
      </c>
      <c r="I61" s="92">
        <v>170720</v>
      </c>
      <c r="J61" s="92">
        <v>88090</v>
      </c>
      <c r="K61" s="92">
        <f t="shared" si="4"/>
        <v>85360</v>
      </c>
      <c r="L61" s="92">
        <f t="shared" si="5"/>
        <v>88090</v>
      </c>
      <c r="M61" s="92">
        <v>105</v>
      </c>
      <c r="N61" s="92">
        <v>11</v>
      </c>
      <c r="O61" s="92">
        <v>7</v>
      </c>
      <c r="P61" s="62">
        <f t="shared" si="6"/>
        <v>0.10476190476190476</v>
      </c>
      <c r="Q61" s="62">
        <f t="shared" si="7"/>
        <v>6.6666666666666666E-2</v>
      </c>
      <c r="R61" s="92">
        <v>7143730</v>
      </c>
      <c r="S61" s="92">
        <v>6800820</v>
      </c>
      <c r="T61" s="92">
        <f t="shared" si="8"/>
        <v>649430</v>
      </c>
      <c r="U61" s="92">
        <f t="shared" si="9"/>
        <v>971545.71428571432</v>
      </c>
      <c r="V61" s="92">
        <v>7219</v>
      </c>
      <c r="W61" s="92">
        <v>268</v>
      </c>
      <c r="X61" s="92">
        <v>151</v>
      </c>
      <c r="Y61" s="62">
        <f t="shared" si="10"/>
        <v>3.7124255437041141E-2</v>
      </c>
      <c r="Z61" s="62">
        <f t="shared" si="11"/>
        <v>2.0917024518631391E-2</v>
      </c>
      <c r="AA61" s="92">
        <v>67490160</v>
      </c>
      <c r="AB61" s="92">
        <v>46354430</v>
      </c>
      <c r="AC61" s="92">
        <f t="shared" si="12"/>
        <v>251828.95522388059</v>
      </c>
      <c r="AD61" s="92">
        <f t="shared" si="13"/>
        <v>306982.98013245035</v>
      </c>
      <c r="AE61" s="92">
        <v>6800</v>
      </c>
      <c r="AF61" s="92">
        <v>451</v>
      </c>
      <c r="AG61" s="92">
        <v>242</v>
      </c>
      <c r="AH61" s="62">
        <f t="shared" si="14"/>
        <v>6.6323529411764712E-2</v>
      </c>
      <c r="AI61" s="62">
        <f t="shared" si="15"/>
        <v>3.558823529411765E-2</v>
      </c>
      <c r="AJ61" s="92">
        <v>119019550</v>
      </c>
      <c r="AK61" s="92">
        <v>93954410</v>
      </c>
      <c r="AL61" s="92">
        <f t="shared" si="16"/>
        <v>263901.44124168513</v>
      </c>
      <c r="AM61" s="92">
        <f t="shared" si="17"/>
        <v>388241.36363636365</v>
      </c>
      <c r="AN61" s="92">
        <v>3966</v>
      </c>
      <c r="AO61" s="92">
        <v>522</v>
      </c>
      <c r="AP61" s="92">
        <v>330</v>
      </c>
      <c r="AQ61" s="62">
        <f t="shared" si="18"/>
        <v>0.13161875945537066</v>
      </c>
      <c r="AR61" s="62">
        <f t="shared" si="19"/>
        <v>8.3207261724659601E-2</v>
      </c>
      <c r="AS61" s="92">
        <v>141023850</v>
      </c>
      <c r="AT61" s="92">
        <v>117262360</v>
      </c>
      <c r="AU61" s="92">
        <f t="shared" si="20"/>
        <v>270160.63218390802</v>
      </c>
      <c r="AV61" s="92">
        <f t="shared" si="21"/>
        <v>355340.48484848486</v>
      </c>
      <c r="AW61" s="92">
        <v>1517</v>
      </c>
      <c r="AX61" s="92">
        <v>344</v>
      </c>
      <c r="AY61" s="92">
        <v>256</v>
      </c>
      <c r="AZ61" s="62">
        <f t="shared" si="22"/>
        <v>0.22676334871456821</v>
      </c>
      <c r="BA61" s="62">
        <f t="shared" si="23"/>
        <v>0.16875411997363216</v>
      </c>
      <c r="BB61" s="92">
        <v>97166060</v>
      </c>
      <c r="BC61" s="92">
        <v>84824310</v>
      </c>
      <c r="BD61" s="92">
        <f t="shared" si="24"/>
        <v>282459.47674418607</v>
      </c>
      <c r="BE61" s="92">
        <f t="shared" si="25"/>
        <v>331344.9609375</v>
      </c>
      <c r="BF61" s="92">
        <v>487</v>
      </c>
      <c r="BG61" s="92">
        <v>142</v>
      </c>
      <c r="BH61" s="92">
        <v>112</v>
      </c>
      <c r="BI61" s="62">
        <f t="shared" si="26"/>
        <v>0.29158110882956878</v>
      </c>
      <c r="BJ61" s="62">
        <f t="shared" si="27"/>
        <v>0.2299794661190965</v>
      </c>
      <c r="BK61" s="92">
        <v>47808260</v>
      </c>
      <c r="BL61" s="92">
        <v>42016380</v>
      </c>
      <c r="BM61" s="92">
        <f t="shared" si="28"/>
        <v>336677.88732394367</v>
      </c>
      <c r="BN61" s="92">
        <f t="shared" si="29"/>
        <v>375146.25</v>
      </c>
      <c r="BO61" s="92">
        <f t="shared" si="55"/>
        <v>20118</v>
      </c>
      <c r="BP61" s="92">
        <f t="shared" si="55"/>
        <v>1740</v>
      </c>
      <c r="BQ61" s="92">
        <f t="shared" si="55"/>
        <v>1099</v>
      </c>
      <c r="BR61" s="62">
        <f t="shared" si="32"/>
        <v>8.6489710706829703E-2</v>
      </c>
      <c r="BS61" s="62">
        <f t="shared" si="33"/>
        <v>5.4627696590118305E-2</v>
      </c>
      <c r="BT61" s="92">
        <f t="shared" si="56"/>
        <v>479822330</v>
      </c>
      <c r="BU61" s="92">
        <f t="shared" si="56"/>
        <v>391300800</v>
      </c>
      <c r="BV61" s="92">
        <f t="shared" si="35"/>
        <v>275759.95977011492</v>
      </c>
      <c r="BW61" s="92">
        <f t="shared" si="36"/>
        <v>356051.68334849866</v>
      </c>
      <c r="BY61" s="180">
        <v>55</v>
      </c>
      <c r="BZ61" s="63" t="s">
        <v>19</v>
      </c>
      <c r="CA61" s="142">
        <v>19451</v>
      </c>
      <c r="CB61" s="142">
        <v>1578</v>
      </c>
      <c r="CC61" s="142">
        <v>986</v>
      </c>
      <c r="CD61" s="29">
        <v>8.1126934347848442E-2</v>
      </c>
      <c r="CE61" s="29">
        <v>5.069148115778109E-2</v>
      </c>
      <c r="CF61" s="142">
        <v>421554060</v>
      </c>
      <c r="CG61" s="142">
        <v>344186910</v>
      </c>
      <c r="CH61" s="142">
        <v>267144.52471482888</v>
      </c>
      <c r="CI61" s="142">
        <v>349073.94523326569</v>
      </c>
      <c r="CK61" s="47" t="str">
        <f t="shared" si="37"/>
        <v>住之江区</v>
      </c>
      <c r="CL61" s="105">
        <f t="shared" si="57"/>
        <v>0.10321278907341301</v>
      </c>
      <c r="CM61" s="118">
        <f t="shared" si="38"/>
        <v>0.10299999999999999</v>
      </c>
      <c r="CN61" s="118">
        <f t="shared" si="53"/>
        <v>0.10106127673190764</v>
      </c>
      <c r="CO61" s="118">
        <f t="shared" si="40"/>
        <v>0.10100000000000001</v>
      </c>
      <c r="CP61" s="181">
        <f t="shared" si="54"/>
        <v>0.19999999999999879</v>
      </c>
      <c r="CQ61" s="47" t="str">
        <f t="shared" si="42"/>
        <v>岸和田市</v>
      </c>
      <c r="CR61" s="105">
        <f t="shared" si="58"/>
        <v>6.3682494875155427E-2</v>
      </c>
      <c r="CS61" s="105">
        <f t="shared" si="43"/>
        <v>6.4000000000000001E-2</v>
      </c>
      <c r="CT61" s="118">
        <f t="shared" si="44"/>
        <v>6.145155178946643E-2</v>
      </c>
      <c r="CU61" s="118">
        <f t="shared" si="45"/>
        <v>6.0999999999999999E-2</v>
      </c>
      <c r="CV61" s="181">
        <f t="shared" si="46"/>
        <v>0.30000000000000027</v>
      </c>
      <c r="CW61" s="48"/>
      <c r="CX61" s="105">
        <f t="shared" si="47"/>
        <v>0.11899999999999999</v>
      </c>
      <c r="CY61" s="105">
        <f t="shared" si="48"/>
        <v>0.114</v>
      </c>
      <c r="CZ61" s="182">
        <f t="shared" si="49"/>
        <v>0.49999999999999906</v>
      </c>
      <c r="DA61" s="105">
        <f t="shared" si="50"/>
        <v>7.6999999999999999E-2</v>
      </c>
      <c r="DB61" s="105">
        <f t="shared" si="51"/>
        <v>7.4999999999999997E-2</v>
      </c>
      <c r="DC61" s="182">
        <f t="shared" si="52"/>
        <v>0.20000000000000018</v>
      </c>
      <c r="DD61" s="212">
        <v>0</v>
      </c>
    </row>
    <row r="62" spans="2:108" s="18" customFormat="1" ht="13.5" customHeight="1">
      <c r="B62" s="61">
        <v>56</v>
      </c>
      <c r="C62" s="63" t="s">
        <v>12</v>
      </c>
      <c r="D62" s="92">
        <v>9</v>
      </c>
      <c r="E62" s="92">
        <v>3</v>
      </c>
      <c r="F62" s="92">
        <v>2</v>
      </c>
      <c r="G62" s="62">
        <f t="shared" si="2"/>
        <v>0.33333333333333331</v>
      </c>
      <c r="H62" s="62">
        <f t="shared" si="3"/>
        <v>0.22222222222222221</v>
      </c>
      <c r="I62" s="92">
        <v>810410</v>
      </c>
      <c r="J62" s="92">
        <v>682450</v>
      </c>
      <c r="K62" s="92">
        <f t="shared" si="4"/>
        <v>270136.66666666669</v>
      </c>
      <c r="L62" s="92">
        <f t="shared" si="5"/>
        <v>341225</v>
      </c>
      <c r="M62" s="92">
        <v>57</v>
      </c>
      <c r="N62" s="92">
        <v>11</v>
      </c>
      <c r="O62" s="92">
        <v>5</v>
      </c>
      <c r="P62" s="62">
        <f t="shared" si="6"/>
        <v>0.19298245614035087</v>
      </c>
      <c r="Q62" s="62">
        <f t="shared" si="7"/>
        <v>8.771929824561403E-2</v>
      </c>
      <c r="R62" s="92">
        <v>2587980</v>
      </c>
      <c r="S62" s="92">
        <v>2380580</v>
      </c>
      <c r="T62" s="92">
        <f t="shared" si="8"/>
        <v>235270.90909090909</v>
      </c>
      <c r="U62" s="92">
        <f t="shared" si="9"/>
        <v>476116</v>
      </c>
      <c r="V62" s="92">
        <v>4923</v>
      </c>
      <c r="W62" s="92">
        <v>218</v>
      </c>
      <c r="X62" s="92">
        <v>99</v>
      </c>
      <c r="Y62" s="62">
        <f t="shared" si="10"/>
        <v>4.4281941905342272E-2</v>
      </c>
      <c r="Z62" s="62">
        <f t="shared" si="11"/>
        <v>2.0109689213893969E-2</v>
      </c>
      <c r="AA62" s="92">
        <v>53015380</v>
      </c>
      <c r="AB62" s="92">
        <v>37852640</v>
      </c>
      <c r="AC62" s="92">
        <f t="shared" si="12"/>
        <v>243189.81651376147</v>
      </c>
      <c r="AD62" s="92">
        <f t="shared" si="13"/>
        <v>382349.89898989897</v>
      </c>
      <c r="AE62" s="92">
        <v>4095</v>
      </c>
      <c r="AF62" s="92">
        <v>330</v>
      </c>
      <c r="AG62" s="92">
        <v>177</v>
      </c>
      <c r="AH62" s="62">
        <f t="shared" si="14"/>
        <v>8.0586080586080591E-2</v>
      </c>
      <c r="AI62" s="62">
        <f t="shared" si="15"/>
        <v>4.3223443223443223E-2</v>
      </c>
      <c r="AJ62" s="92">
        <v>77725220</v>
      </c>
      <c r="AK62" s="92">
        <v>61860140</v>
      </c>
      <c r="AL62" s="92">
        <f t="shared" si="16"/>
        <v>235530.9696969697</v>
      </c>
      <c r="AM62" s="92">
        <f t="shared" si="17"/>
        <v>349492.3163841808</v>
      </c>
      <c r="AN62" s="92">
        <v>2267</v>
      </c>
      <c r="AO62" s="92">
        <v>379</v>
      </c>
      <c r="AP62" s="92">
        <v>231</v>
      </c>
      <c r="AQ62" s="62">
        <f t="shared" si="18"/>
        <v>0.16718129686810762</v>
      </c>
      <c r="AR62" s="62">
        <f t="shared" si="19"/>
        <v>0.10189677988531098</v>
      </c>
      <c r="AS62" s="92">
        <v>101245620</v>
      </c>
      <c r="AT62" s="92">
        <v>89440710</v>
      </c>
      <c r="AU62" s="92">
        <f t="shared" si="20"/>
        <v>267138.83905013191</v>
      </c>
      <c r="AV62" s="92">
        <f t="shared" si="21"/>
        <v>387189.22077922081</v>
      </c>
      <c r="AW62" s="92">
        <v>943</v>
      </c>
      <c r="AX62" s="92">
        <v>245</v>
      </c>
      <c r="AY62" s="92">
        <v>169</v>
      </c>
      <c r="AZ62" s="62">
        <f t="shared" si="22"/>
        <v>0.25980911983032873</v>
      </c>
      <c r="BA62" s="62">
        <f t="shared" si="23"/>
        <v>0.17921527041357371</v>
      </c>
      <c r="BB62" s="92">
        <v>64220970</v>
      </c>
      <c r="BC62" s="92">
        <v>57452620</v>
      </c>
      <c r="BD62" s="92">
        <f t="shared" si="24"/>
        <v>262126.4081632653</v>
      </c>
      <c r="BE62" s="92">
        <f t="shared" si="25"/>
        <v>339956.33136094676</v>
      </c>
      <c r="BF62" s="92">
        <v>370</v>
      </c>
      <c r="BG62" s="92">
        <v>130</v>
      </c>
      <c r="BH62" s="92">
        <v>105</v>
      </c>
      <c r="BI62" s="62">
        <f t="shared" si="26"/>
        <v>0.35135135135135137</v>
      </c>
      <c r="BJ62" s="62">
        <f t="shared" si="27"/>
        <v>0.28378378378378377</v>
      </c>
      <c r="BK62" s="92">
        <v>45365870</v>
      </c>
      <c r="BL62" s="92">
        <v>43297530</v>
      </c>
      <c r="BM62" s="92">
        <f t="shared" si="28"/>
        <v>348968.23076923075</v>
      </c>
      <c r="BN62" s="92">
        <f t="shared" si="29"/>
        <v>412357.42857142858</v>
      </c>
      <c r="BO62" s="92">
        <f t="shared" si="55"/>
        <v>12664</v>
      </c>
      <c r="BP62" s="92">
        <f t="shared" si="55"/>
        <v>1316</v>
      </c>
      <c r="BQ62" s="92">
        <f t="shared" si="55"/>
        <v>788</v>
      </c>
      <c r="BR62" s="62">
        <f t="shared" si="32"/>
        <v>0.10391661402400505</v>
      </c>
      <c r="BS62" s="62">
        <f t="shared" si="33"/>
        <v>6.2223626026531899E-2</v>
      </c>
      <c r="BT62" s="92">
        <f t="shared" si="56"/>
        <v>344971450</v>
      </c>
      <c r="BU62" s="92">
        <f t="shared" si="56"/>
        <v>292966670</v>
      </c>
      <c r="BV62" s="92">
        <f t="shared" si="35"/>
        <v>262136.36018237082</v>
      </c>
      <c r="BW62" s="92">
        <f t="shared" si="36"/>
        <v>371785.11421319796</v>
      </c>
      <c r="BY62" s="180">
        <v>56</v>
      </c>
      <c r="BZ62" s="63" t="s">
        <v>12</v>
      </c>
      <c r="CA62" s="142">
        <v>12084</v>
      </c>
      <c r="CB62" s="142">
        <v>1218</v>
      </c>
      <c r="CC62" s="142">
        <v>723</v>
      </c>
      <c r="CD62" s="29">
        <v>0.10079443892750745</v>
      </c>
      <c r="CE62" s="29">
        <v>5.9831181727904664E-2</v>
      </c>
      <c r="CF62" s="142">
        <v>312212860</v>
      </c>
      <c r="CG62" s="142">
        <v>265207890</v>
      </c>
      <c r="CH62" s="142">
        <v>256332.39737274221</v>
      </c>
      <c r="CI62" s="142">
        <v>366815.8921161826</v>
      </c>
      <c r="CK62" s="47" t="str">
        <f t="shared" si="37"/>
        <v>四條畷市</v>
      </c>
      <c r="CL62" s="105">
        <f t="shared" si="57"/>
        <v>0.10281225093931458</v>
      </c>
      <c r="CM62" s="118">
        <f t="shared" si="38"/>
        <v>0.10299999999999999</v>
      </c>
      <c r="CN62" s="118">
        <f t="shared" si="53"/>
        <v>9.6893226996786097E-2</v>
      </c>
      <c r="CO62" s="118">
        <f t="shared" si="40"/>
        <v>9.7000000000000003E-2</v>
      </c>
      <c r="CP62" s="181">
        <f t="shared" si="54"/>
        <v>0.5999999999999992</v>
      </c>
      <c r="CQ62" s="47" t="str">
        <f t="shared" si="42"/>
        <v>四條畷市</v>
      </c>
      <c r="CR62" s="105">
        <f t="shared" si="58"/>
        <v>6.3645679152909029E-2</v>
      </c>
      <c r="CS62" s="105">
        <f t="shared" si="43"/>
        <v>6.4000000000000001E-2</v>
      </c>
      <c r="CT62" s="118">
        <f t="shared" si="44"/>
        <v>5.9278657302702056E-2</v>
      </c>
      <c r="CU62" s="118">
        <f t="shared" si="45"/>
        <v>5.8999999999999997E-2</v>
      </c>
      <c r="CV62" s="181">
        <f t="shared" si="46"/>
        <v>0.50000000000000044</v>
      </c>
      <c r="CW62" s="48"/>
      <c r="CX62" s="105">
        <f t="shared" si="47"/>
        <v>0.11899999999999999</v>
      </c>
      <c r="CY62" s="105">
        <f t="shared" si="48"/>
        <v>0.114</v>
      </c>
      <c r="CZ62" s="182">
        <f t="shared" si="49"/>
        <v>0.49999999999999906</v>
      </c>
      <c r="DA62" s="105">
        <f t="shared" si="50"/>
        <v>7.6999999999999999E-2</v>
      </c>
      <c r="DB62" s="105">
        <f t="shared" si="51"/>
        <v>7.4999999999999997E-2</v>
      </c>
      <c r="DC62" s="182">
        <f t="shared" si="52"/>
        <v>0.20000000000000018</v>
      </c>
      <c r="DD62" s="212">
        <v>0</v>
      </c>
    </row>
    <row r="63" spans="2:108" s="18" customFormat="1" ht="13.5" customHeight="1">
      <c r="B63" s="61">
        <v>57</v>
      </c>
      <c r="C63" s="63" t="s">
        <v>51</v>
      </c>
      <c r="D63" s="92">
        <v>20</v>
      </c>
      <c r="E63" s="92">
        <v>5</v>
      </c>
      <c r="F63" s="92">
        <v>4</v>
      </c>
      <c r="G63" s="62">
        <f t="shared" si="2"/>
        <v>0.25</v>
      </c>
      <c r="H63" s="62">
        <f t="shared" si="3"/>
        <v>0.2</v>
      </c>
      <c r="I63" s="92">
        <v>5325880</v>
      </c>
      <c r="J63" s="92">
        <v>5176720</v>
      </c>
      <c r="K63" s="92">
        <f t="shared" si="4"/>
        <v>1065176</v>
      </c>
      <c r="L63" s="92">
        <f t="shared" si="5"/>
        <v>1294180</v>
      </c>
      <c r="M63" s="92">
        <v>65</v>
      </c>
      <c r="N63" s="92">
        <v>6</v>
      </c>
      <c r="O63" s="92">
        <v>2</v>
      </c>
      <c r="P63" s="62">
        <f t="shared" si="6"/>
        <v>9.2307692307692313E-2</v>
      </c>
      <c r="Q63" s="62">
        <f t="shared" si="7"/>
        <v>3.0769230769230771E-2</v>
      </c>
      <c r="R63" s="92">
        <v>2333480</v>
      </c>
      <c r="S63" s="92">
        <v>1441900</v>
      </c>
      <c r="T63" s="92">
        <f t="shared" si="8"/>
        <v>388913.33333333331</v>
      </c>
      <c r="U63" s="92">
        <f t="shared" si="9"/>
        <v>720950</v>
      </c>
      <c r="V63" s="92">
        <v>3149</v>
      </c>
      <c r="W63" s="92">
        <v>125</v>
      </c>
      <c r="X63" s="92">
        <v>66</v>
      </c>
      <c r="Y63" s="62">
        <f t="shared" si="10"/>
        <v>3.9695141314703079E-2</v>
      </c>
      <c r="Z63" s="62">
        <f t="shared" si="11"/>
        <v>2.0959034614163225E-2</v>
      </c>
      <c r="AA63" s="92">
        <v>33261930</v>
      </c>
      <c r="AB63" s="92">
        <v>25182160</v>
      </c>
      <c r="AC63" s="92">
        <f t="shared" si="12"/>
        <v>266095.44</v>
      </c>
      <c r="AD63" s="92">
        <f t="shared" si="13"/>
        <v>381547.87878787878</v>
      </c>
      <c r="AE63" s="92">
        <v>2784</v>
      </c>
      <c r="AF63" s="92">
        <v>226</v>
      </c>
      <c r="AG63" s="92">
        <v>138</v>
      </c>
      <c r="AH63" s="62">
        <f t="shared" si="14"/>
        <v>8.1178160919540235E-2</v>
      </c>
      <c r="AI63" s="62">
        <f t="shared" si="15"/>
        <v>4.9568965517241381E-2</v>
      </c>
      <c r="AJ63" s="92">
        <v>76785610</v>
      </c>
      <c r="AK63" s="92">
        <v>52355830</v>
      </c>
      <c r="AL63" s="92">
        <f t="shared" si="16"/>
        <v>339759.33628318587</v>
      </c>
      <c r="AM63" s="92">
        <f t="shared" si="17"/>
        <v>379390.07246376813</v>
      </c>
      <c r="AN63" s="92">
        <v>1857</v>
      </c>
      <c r="AO63" s="92">
        <v>318</v>
      </c>
      <c r="AP63" s="92">
        <v>222</v>
      </c>
      <c r="AQ63" s="62">
        <f t="shared" si="18"/>
        <v>0.17124394184168013</v>
      </c>
      <c r="AR63" s="62">
        <f t="shared" si="19"/>
        <v>0.11954765751211632</v>
      </c>
      <c r="AS63" s="92">
        <v>108142280</v>
      </c>
      <c r="AT63" s="92">
        <v>95702770</v>
      </c>
      <c r="AU63" s="92">
        <f t="shared" si="20"/>
        <v>340070.06289308175</v>
      </c>
      <c r="AV63" s="92">
        <f t="shared" si="21"/>
        <v>431093.55855855858</v>
      </c>
      <c r="AW63" s="92">
        <v>940</v>
      </c>
      <c r="AX63" s="92">
        <v>262</v>
      </c>
      <c r="AY63" s="92">
        <v>194</v>
      </c>
      <c r="AZ63" s="62">
        <f t="shared" si="22"/>
        <v>0.27872340425531916</v>
      </c>
      <c r="BA63" s="62">
        <f t="shared" si="23"/>
        <v>0.20638297872340425</v>
      </c>
      <c r="BB63" s="92">
        <v>92493200</v>
      </c>
      <c r="BC63" s="92">
        <v>74336000</v>
      </c>
      <c r="BD63" s="92">
        <f t="shared" si="24"/>
        <v>353027.48091603053</v>
      </c>
      <c r="BE63" s="92">
        <f t="shared" si="25"/>
        <v>383175.25773195876</v>
      </c>
      <c r="BF63" s="92">
        <v>339</v>
      </c>
      <c r="BG63" s="92">
        <v>144</v>
      </c>
      <c r="BH63" s="92">
        <v>116</v>
      </c>
      <c r="BI63" s="62">
        <f t="shared" si="26"/>
        <v>0.4247787610619469</v>
      </c>
      <c r="BJ63" s="62">
        <f t="shared" si="27"/>
        <v>0.34218289085545722</v>
      </c>
      <c r="BK63" s="92">
        <v>54054290</v>
      </c>
      <c r="BL63" s="92">
        <v>49758520</v>
      </c>
      <c r="BM63" s="92">
        <f t="shared" si="28"/>
        <v>375377.01388888888</v>
      </c>
      <c r="BN63" s="92">
        <f t="shared" si="29"/>
        <v>428952.75862068968</v>
      </c>
      <c r="BO63" s="92">
        <f t="shared" si="55"/>
        <v>9154</v>
      </c>
      <c r="BP63" s="92">
        <f t="shared" si="55"/>
        <v>1086</v>
      </c>
      <c r="BQ63" s="92">
        <f t="shared" si="55"/>
        <v>742</v>
      </c>
      <c r="BR63" s="62">
        <f t="shared" si="32"/>
        <v>0.11863666156871314</v>
      </c>
      <c r="BS63" s="62">
        <f t="shared" si="33"/>
        <v>8.1057461219139176E-2</v>
      </c>
      <c r="BT63" s="92">
        <f t="shared" si="56"/>
        <v>372396670</v>
      </c>
      <c r="BU63" s="92">
        <f t="shared" si="56"/>
        <v>303953900</v>
      </c>
      <c r="BV63" s="92">
        <f t="shared" si="35"/>
        <v>342906.69429097604</v>
      </c>
      <c r="BW63" s="92">
        <f t="shared" si="36"/>
        <v>409641.37466307275</v>
      </c>
      <c r="BY63" s="180">
        <v>57</v>
      </c>
      <c r="BZ63" s="63" t="s">
        <v>51</v>
      </c>
      <c r="CA63" s="142">
        <v>8898</v>
      </c>
      <c r="CB63" s="142">
        <v>1027</v>
      </c>
      <c r="CC63" s="142">
        <v>703</v>
      </c>
      <c r="CD63" s="29">
        <v>0.11541919532479208</v>
      </c>
      <c r="CE63" s="29">
        <v>7.9006518318723309E-2</v>
      </c>
      <c r="CF63" s="142">
        <v>360598490</v>
      </c>
      <c r="CG63" s="142">
        <v>288939050</v>
      </c>
      <c r="CH63" s="142">
        <v>351118.29600778967</v>
      </c>
      <c r="CI63" s="142">
        <v>411008.60597439547</v>
      </c>
      <c r="CK63" s="47" t="str">
        <f t="shared" si="37"/>
        <v>泉大津市</v>
      </c>
      <c r="CL63" s="105">
        <f t="shared" si="57"/>
        <v>0.10163053548267556</v>
      </c>
      <c r="CM63" s="118">
        <f t="shared" si="38"/>
        <v>0.10199999999999999</v>
      </c>
      <c r="CN63" s="118">
        <f t="shared" si="53"/>
        <v>9.6542476774255342E-2</v>
      </c>
      <c r="CO63" s="118">
        <f t="shared" si="40"/>
        <v>9.7000000000000003E-2</v>
      </c>
      <c r="CP63" s="181">
        <f t="shared" si="54"/>
        <v>0.49999999999999906</v>
      </c>
      <c r="CQ63" s="47" t="str">
        <f t="shared" si="42"/>
        <v>忠岡町</v>
      </c>
      <c r="CR63" s="105">
        <f t="shared" si="58"/>
        <v>6.3633253506671233E-2</v>
      </c>
      <c r="CS63" s="105">
        <f t="shared" si="43"/>
        <v>6.4000000000000001E-2</v>
      </c>
      <c r="CT63" s="118">
        <f t="shared" si="44"/>
        <v>5.9235892043463023E-2</v>
      </c>
      <c r="CU63" s="118">
        <f t="shared" si="45"/>
        <v>5.8999999999999997E-2</v>
      </c>
      <c r="CV63" s="181">
        <f t="shared" si="46"/>
        <v>0.50000000000000044</v>
      </c>
      <c r="CW63" s="48"/>
      <c r="CX63" s="105">
        <f t="shared" si="47"/>
        <v>0.11899999999999999</v>
      </c>
      <c r="CY63" s="105">
        <f t="shared" si="48"/>
        <v>0.114</v>
      </c>
      <c r="CZ63" s="182">
        <f t="shared" si="49"/>
        <v>0.49999999999999906</v>
      </c>
      <c r="DA63" s="105">
        <f t="shared" si="50"/>
        <v>7.6999999999999999E-2</v>
      </c>
      <c r="DB63" s="105">
        <f t="shared" si="51"/>
        <v>7.4999999999999997E-2</v>
      </c>
      <c r="DC63" s="182">
        <f t="shared" si="52"/>
        <v>0.20000000000000018</v>
      </c>
      <c r="DD63" s="212">
        <v>0</v>
      </c>
    </row>
    <row r="64" spans="2:108" s="18" customFormat="1" ht="13.5" customHeight="1">
      <c r="B64" s="61">
        <v>58</v>
      </c>
      <c r="C64" s="63" t="s">
        <v>31</v>
      </c>
      <c r="D64" s="92">
        <v>5</v>
      </c>
      <c r="E64" s="92">
        <v>0</v>
      </c>
      <c r="F64" s="92">
        <v>0</v>
      </c>
      <c r="G64" s="62">
        <f t="shared" si="2"/>
        <v>0</v>
      </c>
      <c r="H64" s="62">
        <f t="shared" si="3"/>
        <v>0</v>
      </c>
      <c r="I64" s="92">
        <v>0</v>
      </c>
      <c r="J64" s="92">
        <v>0</v>
      </c>
      <c r="K64" s="92" t="str">
        <f t="shared" si="4"/>
        <v>-</v>
      </c>
      <c r="L64" s="92" t="str">
        <f t="shared" si="5"/>
        <v>-</v>
      </c>
      <c r="M64" s="92">
        <v>52</v>
      </c>
      <c r="N64" s="92">
        <v>10</v>
      </c>
      <c r="O64" s="92">
        <v>6</v>
      </c>
      <c r="P64" s="62">
        <f t="shared" si="6"/>
        <v>0.19230769230769232</v>
      </c>
      <c r="Q64" s="62">
        <f t="shared" si="7"/>
        <v>0.11538461538461539</v>
      </c>
      <c r="R64" s="92">
        <v>3700550</v>
      </c>
      <c r="S64" s="92">
        <v>3451510</v>
      </c>
      <c r="T64" s="92">
        <f t="shared" si="8"/>
        <v>370055</v>
      </c>
      <c r="U64" s="92">
        <f t="shared" si="9"/>
        <v>575251.66666666663</v>
      </c>
      <c r="V64" s="92">
        <v>3673</v>
      </c>
      <c r="W64" s="92">
        <v>151</v>
      </c>
      <c r="X64" s="92">
        <v>75</v>
      </c>
      <c r="Y64" s="62">
        <f t="shared" si="10"/>
        <v>4.1110808603321537E-2</v>
      </c>
      <c r="Z64" s="62">
        <f t="shared" si="11"/>
        <v>2.0419275796351756E-2</v>
      </c>
      <c r="AA64" s="92">
        <v>49689570</v>
      </c>
      <c r="AB64" s="92">
        <v>36464410</v>
      </c>
      <c r="AC64" s="92">
        <f t="shared" si="12"/>
        <v>329070</v>
      </c>
      <c r="AD64" s="92">
        <f t="shared" si="13"/>
        <v>486192.13333333336</v>
      </c>
      <c r="AE64" s="92">
        <v>3327</v>
      </c>
      <c r="AF64" s="92">
        <v>288</v>
      </c>
      <c r="AG64" s="92">
        <v>178</v>
      </c>
      <c r="AH64" s="62">
        <f t="shared" si="14"/>
        <v>8.6564472497745723E-2</v>
      </c>
      <c r="AI64" s="62">
        <f t="shared" si="15"/>
        <v>5.3501653140967838E-2</v>
      </c>
      <c r="AJ64" s="92">
        <v>88519940</v>
      </c>
      <c r="AK64" s="92">
        <v>67311830</v>
      </c>
      <c r="AL64" s="92">
        <f t="shared" si="16"/>
        <v>307360.90277777775</v>
      </c>
      <c r="AM64" s="92">
        <f t="shared" si="17"/>
        <v>378156.34831460676</v>
      </c>
      <c r="AN64" s="92">
        <v>2165</v>
      </c>
      <c r="AO64" s="92">
        <v>404</v>
      </c>
      <c r="AP64" s="92">
        <v>280</v>
      </c>
      <c r="AQ64" s="62">
        <f t="shared" si="18"/>
        <v>0.18660508083140878</v>
      </c>
      <c r="AR64" s="62">
        <f t="shared" si="19"/>
        <v>0.12933025404157045</v>
      </c>
      <c r="AS64" s="92">
        <v>118769270</v>
      </c>
      <c r="AT64" s="92">
        <v>100731000</v>
      </c>
      <c r="AU64" s="92">
        <f t="shared" si="20"/>
        <v>293983.34158415842</v>
      </c>
      <c r="AV64" s="92">
        <f t="shared" si="21"/>
        <v>359753.57142857142</v>
      </c>
      <c r="AW64" s="92">
        <v>1063</v>
      </c>
      <c r="AX64" s="92">
        <v>295</v>
      </c>
      <c r="AY64" s="92">
        <v>230</v>
      </c>
      <c r="AZ64" s="62">
        <f t="shared" si="22"/>
        <v>0.277516462841016</v>
      </c>
      <c r="BA64" s="62">
        <f t="shared" si="23"/>
        <v>0.21636876763875823</v>
      </c>
      <c r="BB64" s="92">
        <v>94346000</v>
      </c>
      <c r="BC64" s="92">
        <v>87907390</v>
      </c>
      <c r="BD64" s="92">
        <f t="shared" si="24"/>
        <v>319816.94915254239</v>
      </c>
      <c r="BE64" s="92">
        <f t="shared" si="25"/>
        <v>382206.04347826086</v>
      </c>
      <c r="BF64" s="92">
        <v>416</v>
      </c>
      <c r="BG64" s="92">
        <v>153</v>
      </c>
      <c r="BH64" s="92">
        <v>132</v>
      </c>
      <c r="BI64" s="62">
        <f t="shared" si="26"/>
        <v>0.36778846153846156</v>
      </c>
      <c r="BJ64" s="62">
        <f t="shared" si="27"/>
        <v>0.31730769230769229</v>
      </c>
      <c r="BK64" s="92">
        <v>49540640</v>
      </c>
      <c r="BL64" s="92">
        <v>44688450</v>
      </c>
      <c r="BM64" s="92">
        <f t="shared" si="28"/>
        <v>323795.03267973854</v>
      </c>
      <c r="BN64" s="92">
        <f t="shared" si="29"/>
        <v>338548.86363636365</v>
      </c>
      <c r="BO64" s="92">
        <f t="shared" si="55"/>
        <v>10701</v>
      </c>
      <c r="BP64" s="92">
        <f t="shared" si="55"/>
        <v>1301</v>
      </c>
      <c r="BQ64" s="92">
        <f t="shared" si="55"/>
        <v>901</v>
      </c>
      <c r="BR64" s="62">
        <f t="shared" si="32"/>
        <v>0.12157742267077844</v>
      </c>
      <c r="BS64" s="62">
        <f t="shared" si="33"/>
        <v>8.4197738529109431E-2</v>
      </c>
      <c r="BT64" s="92">
        <f t="shared" si="56"/>
        <v>404565970</v>
      </c>
      <c r="BU64" s="92">
        <f t="shared" si="56"/>
        <v>340554590</v>
      </c>
      <c r="BV64" s="92">
        <f t="shared" si="35"/>
        <v>310965.38816295157</v>
      </c>
      <c r="BW64" s="92">
        <f t="shared" si="36"/>
        <v>377974.01775804663</v>
      </c>
      <c r="BY64" s="180">
        <v>58</v>
      </c>
      <c r="BZ64" s="63" t="s">
        <v>31</v>
      </c>
      <c r="CA64" s="142">
        <v>10383</v>
      </c>
      <c r="CB64" s="142">
        <v>1275</v>
      </c>
      <c r="CC64" s="142">
        <v>888</v>
      </c>
      <c r="CD64" s="29">
        <v>0.12279687951459116</v>
      </c>
      <c r="CE64" s="29">
        <v>8.5524414908985838E-2</v>
      </c>
      <c r="CF64" s="142">
        <v>379371240</v>
      </c>
      <c r="CG64" s="142">
        <v>321313440</v>
      </c>
      <c r="CH64" s="142">
        <v>297546.07058823528</v>
      </c>
      <c r="CI64" s="142">
        <v>361839.45945945947</v>
      </c>
      <c r="CK64" s="47" t="str">
        <f t="shared" si="37"/>
        <v>交野市</v>
      </c>
      <c r="CL64" s="105">
        <f t="shared" si="57"/>
        <v>0.10121207442291361</v>
      </c>
      <c r="CM64" s="118">
        <f t="shared" si="38"/>
        <v>0.10100000000000001</v>
      </c>
      <c r="CN64" s="118">
        <f t="shared" si="53"/>
        <v>0.10030664945125888</v>
      </c>
      <c r="CO64" s="118">
        <f t="shared" si="40"/>
        <v>0.1</v>
      </c>
      <c r="CP64" s="181">
        <f t="shared" si="54"/>
        <v>0.10000000000000009</v>
      </c>
      <c r="CQ64" s="47" t="str">
        <f t="shared" si="42"/>
        <v>摂津市</v>
      </c>
      <c r="CR64" s="105">
        <f t="shared" si="58"/>
        <v>6.2223626026531899E-2</v>
      </c>
      <c r="CS64" s="105">
        <f t="shared" si="43"/>
        <v>6.2E-2</v>
      </c>
      <c r="CT64" s="118">
        <f t="shared" si="44"/>
        <v>5.9831181727904664E-2</v>
      </c>
      <c r="CU64" s="118">
        <f t="shared" si="45"/>
        <v>0.06</v>
      </c>
      <c r="CV64" s="181">
        <f t="shared" si="46"/>
        <v>0.20000000000000018</v>
      </c>
      <c r="CW64" s="48"/>
      <c r="CX64" s="105">
        <f t="shared" si="47"/>
        <v>0.11899999999999999</v>
      </c>
      <c r="CY64" s="105">
        <f t="shared" si="48"/>
        <v>0.114</v>
      </c>
      <c r="CZ64" s="182">
        <f t="shared" si="49"/>
        <v>0.49999999999999906</v>
      </c>
      <c r="DA64" s="105">
        <f t="shared" si="50"/>
        <v>7.6999999999999999E-2</v>
      </c>
      <c r="DB64" s="105">
        <f t="shared" si="51"/>
        <v>7.4999999999999997E-2</v>
      </c>
      <c r="DC64" s="182">
        <f t="shared" si="52"/>
        <v>0.20000000000000018</v>
      </c>
      <c r="DD64" s="212">
        <v>0</v>
      </c>
    </row>
    <row r="65" spans="2:108" s="18" customFormat="1" ht="13.5" customHeight="1">
      <c r="B65" s="61">
        <v>59</v>
      </c>
      <c r="C65" s="63" t="s">
        <v>25</v>
      </c>
      <c r="D65" s="92">
        <v>48</v>
      </c>
      <c r="E65" s="92">
        <v>3</v>
      </c>
      <c r="F65" s="92">
        <v>1</v>
      </c>
      <c r="G65" s="62">
        <f t="shared" si="2"/>
        <v>6.25E-2</v>
      </c>
      <c r="H65" s="62">
        <f t="shared" si="3"/>
        <v>2.0833333333333332E-2</v>
      </c>
      <c r="I65" s="92">
        <v>469770</v>
      </c>
      <c r="J65" s="92">
        <v>377080</v>
      </c>
      <c r="K65" s="92">
        <f t="shared" si="4"/>
        <v>156590</v>
      </c>
      <c r="L65" s="92">
        <f t="shared" si="5"/>
        <v>377080</v>
      </c>
      <c r="M65" s="92">
        <v>155</v>
      </c>
      <c r="N65" s="92">
        <v>21</v>
      </c>
      <c r="O65" s="92">
        <v>14</v>
      </c>
      <c r="P65" s="62">
        <f t="shared" si="6"/>
        <v>0.13548387096774195</v>
      </c>
      <c r="Q65" s="62">
        <f t="shared" si="7"/>
        <v>9.0322580645161285E-2</v>
      </c>
      <c r="R65" s="92">
        <v>6575740</v>
      </c>
      <c r="S65" s="92">
        <v>6012180</v>
      </c>
      <c r="T65" s="92">
        <f t="shared" si="8"/>
        <v>313130.47619047621</v>
      </c>
      <c r="U65" s="92">
        <f t="shared" si="9"/>
        <v>429441.42857142858</v>
      </c>
      <c r="V65" s="92">
        <v>27436</v>
      </c>
      <c r="W65" s="92">
        <v>1242</v>
      </c>
      <c r="X65" s="92">
        <v>682</v>
      </c>
      <c r="Y65" s="62">
        <f t="shared" si="10"/>
        <v>4.5268989648636827E-2</v>
      </c>
      <c r="Z65" s="62">
        <f t="shared" si="11"/>
        <v>2.4857850998687855E-2</v>
      </c>
      <c r="AA65" s="92">
        <v>338953940</v>
      </c>
      <c r="AB65" s="92">
        <v>257795330</v>
      </c>
      <c r="AC65" s="92">
        <f t="shared" si="12"/>
        <v>272909.77455716586</v>
      </c>
      <c r="AD65" s="92">
        <f t="shared" si="13"/>
        <v>377999.0175953079</v>
      </c>
      <c r="AE65" s="92">
        <v>24645</v>
      </c>
      <c r="AF65" s="92">
        <v>2257</v>
      </c>
      <c r="AG65" s="92">
        <v>1389</v>
      </c>
      <c r="AH65" s="62">
        <f t="shared" si="14"/>
        <v>9.1580442280381411E-2</v>
      </c>
      <c r="AI65" s="62">
        <f t="shared" si="15"/>
        <v>5.6360316494217896E-2</v>
      </c>
      <c r="AJ65" s="92">
        <v>680837980</v>
      </c>
      <c r="AK65" s="92">
        <v>558340750</v>
      </c>
      <c r="AL65" s="92">
        <f t="shared" si="16"/>
        <v>301656.17190961452</v>
      </c>
      <c r="AM65" s="92">
        <f t="shared" si="17"/>
        <v>401973.18214542838</v>
      </c>
      <c r="AN65" s="92">
        <v>15471</v>
      </c>
      <c r="AO65" s="92">
        <v>2763</v>
      </c>
      <c r="AP65" s="92">
        <v>1853</v>
      </c>
      <c r="AQ65" s="62">
        <f t="shared" si="18"/>
        <v>0.17859220477021523</v>
      </c>
      <c r="AR65" s="62">
        <f t="shared" si="19"/>
        <v>0.11977247753862065</v>
      </c>
      <c r="AS65" s="92">
        <v>839874250</v>
      </c>
      <c r="AT65" s="92">
        <v>710091870</v>
      </c>
      <c r="AU65" s="92">
        <f t="shared" si="20"/>
        <v>303971.86029677885</v>
      </c>
      <c r="AV65" s="92">
        <f t="shared" si="21"/>
        <v>383212.01834862388</v>
      </c>
      <c r="AW65" s="92">
        <v>6392</v>
      </c>
      <c r="AX65" s="92">
        <v>1872</v>
      </c>
      <c r="AY65" s="92">
        <v>1401</v>
      </c>
      <c r="AZ65" s="62">
        <f t="shared" si="22"/>
        <v>0.29286608260325409</v>
      </c>
      <c r="BA65" s="62">
        <f t="shared" si="23"/>
        <v>0.219180225281602</v>
      </c>
      <c r="BB65" s="92">
        <v>625476810</v>
      </c>
      <c r="BC65" s="92">
        <v>543824940</v>
      </c>
      <c r="BD65" s="92">
        <f t="shared" si="24"/>
        <v>334122.22756410256</v>
      </c>
      <c r="BE65" s="92">
        <f t="shared" si="25"/>
        <v>388169.1220556745</v>
      </c>
      <c r="BF65" s="92">
        <v>2332</v>
      </c>
      <c r="BG65" s="92">
        <v>861</v>
      </c>
      <c r="BH65" s="92">
        <v>710</v>
      </c>
      <c r="BI65" s="62">
        <f t="shared" si="26"/>
        <v>0.36921097770154376</v>
      </c>
      <c r="BJ65" s="62">
        <f t="shared" si="27"/>
        <v>0.30445969125214406</v>
      </c>
      <c r="BK65" s="92">
        <v>316516880</v>
      </c>
      <c r="BL65" s="92">
        <v>293388240</v>
      </c>
      <c r="BM65" s="92">
        <f t="shared" si="28"/>
        <v>367615.42392566783</v>
      </c>
      <c r="BN65" s="92">
        <f t="shared" si="29"/>
        <v>413222.87323943659</v>
      </c>
      <c r="BO65" s="92">
        <f t="shared" si="55"/>
        <v>76479</v>
      </c>
      <c r="BP65" s="92">
        <f t="shared" si="55"/>
        <v>9019</v>
      </c>
      <c r="BQ65" s="92">
        <f t="shared" si="55"/>
        <v>6050</v>
      </c>
      <c r="BR65" s="62">
        <f t="shared" si="32"/>
        <v>0.11792779717308019</v>
      </c>
      <c r="BS65" s="62">
        <f t="shared" si="33"/>
        <v>7.9106682880267787E-2</v>
      </c>
      <c r="BT65" s="92">
        <f t="shared" si="56"/>
        <v>2808705370</v>
      </c>
      <c r="BU65" s="92">
        <f t="shared" si="56"/>
        <v>2369830390</v>
      </c>
      <c r="BV65" s="92">
        <f t="shared" si="35"/>
        <v>311420.93025834352</v>
      </c>
      <c r="BW65" s="92">
        <f t="shared" si="36"/>
        <v>391707.50247933884</v>
      </c>
      <c r="BY65" s="180">
        <v>59</v>
      </c>
      <c r="BZ65" s="63" t="s">
        <v>25</v>
      </c>
      <c r="CA65" s="142">
        <v>74266</v>
      </c>
      <c r="CB65" s="142">
        <v>8579</v>
      </c>
      <c r="CC65" s="142">
        <v>5790</v>
      </c>
      <c r="CD65" s="29">
        <v>0.11551719494789002</v>
      </c>
      <c r="CE65" s="29">
        <v>7.7962997872512318E-2</v>
      </c>
      <c r="CF65" s="142">
        <v>2631314480</v>
      </c>
      <c r="CG65" s="142">
        <v>2197207810</v>
      </c>
      <c r="CH65" s="142">
        <v>306715.7570812449</v>
      </c>
      <c r="CI65" s="142">
        <v>379483.21416234889</v>
      </c>
      <c r="CK65" s="47" t="str">
        <f t="shared" si="37"/>
        <v>堺市南区</v>
      </c>
      <c r="CL65" s="105">
        <f t="shared" si="57"/>
        <v>0.10059171597633136</v>
      </c>
      <c r="CM65" s="118">
        <f t="shared" si="38"/>
        <v>0.10100000000000001</v>
      </c>
      <c r="CN65" s="118">
        <f t="shared" si="53"/>
        <v>9.736812379984186E-2</v>
      </c>
      <c r="CO65" s="118">
        <f t="shared" si="40"/>
        <v>9.7000000000000003E-2</v>
      </c>
      <c r="CP65" s="181">
        <f t="shared" si="54"/>
        <v>0.40000000000000036</v>
      </c>
      <c r="CQ65" s="47" t="str">
        <f t="shared" si="42"/>
        <v>此花区</v>
      </c>
      <c r="CR65" s="105">
        <f t="shared" si="58"/>
        <v>6.0509236145781325E-2</v>
      </c>
      <c r="CS65" s="105">
        <f t="shared" si="43"/>
        <v>6.0999999999999999E-2</v>
      </c>
      <c r="CT65" s="118">
        <f t="shared" si="44"/>
        <v>5.9232026143790847E-2</v>
      </c>
      <c r="CU65" s="118">
        <f t="shared" si="45"/>
        <v>5.8999999999999997E-2</v>
      </c>
      <c r="CV65" s="181">
        <f t="shared" si="46"/>
        <v>0.20000000000000018</v>
      </c>
      <c r="CW65" s="48"/>
      <c r="CX65" s="105">
        <f t="shared" si="47"/>
        <v>0.11899999999999999</v>
      </c>
      <c r="CY65" s="105">
        <f t="shared" si="48"/>
        <v>0.114</v>
      </c>
      <c r="CZ65" s="182">
        <f t="shared" si="49"/>
        <v>0.49999999999999906</v>
      </c>
      <c r="DA65" s="105">
        <f t="shared" si="50"/>
        <v>7.6999999999999999E-2</v>
      </c>
      <c r="DB65" s="105">
        <f t="shared" si="51"/>
        <v>7.4999999999999997E-2</v>
      </c>
      <c r="DC65" s="182">
        <f t="shared" si="52"/>
        <v>0.20000000000000018</v>
      </c>
      <c r="DD65" s="212">
        <v>0</v>
      </c>
    </row>
    <row r="66" spans="2:108" s="18" customFormat="1" ht="13.5" customHeight="1">
      <c r="B66" s="61">
        <v>60</v>
      </c>
      <c r="C66" s="63" t="s">
        <v>52</v>
      </c>
      <c r="D66" s="92">
        <v>28</v>
      </c>
      <c r="E66" s="92">
        <v>3</v>
      </c>
      <c r="F66" s="92">
        <v>2</v>
      </c>
      <c r="G66" s="62">
        <f t="shared" si="2"/>
        <v>0.10714285714285714</v>
      </c>
      <c r="H66" s="62">
        <f t="shared" si="3"/>
        <v>7.1428571428571425E-2</v>
      </c>
      <c r="I66" s="92">
        <v>2044950</v>
      </c>
      <c r="J66" s="92">
        <v>1604490</v>
      </c>
      <c r="K66" s="92">
        <f t="shared" si="4"/>
        <v>681650</v>
      </c>
      <c r="L66" s="92">
        <f t="shared" si="5"/>
        <v>802245</v>
      </c>
      <c r="M66" s="92">
        <v>65</v>
      </c>
      <c r="N66" s="92">
        <v>8</v>
      </c>
      <c r="O66" s="92">
        <v>3</v>
      </c>
      <c r="P66" s="62">
        <f t="shared" si="6"/>
        <v>0.12307692307692308</v>
      </c>
      <c r="Q66" s="62">
        <f t="shared" si="7"/>
        <v>4.6153846153846156E-2</v>
      </c>
      <c r="R66" s="92">
        <v>783840</v>
      </c>
      <c r="S66" s="92">
        <v>664990</v>
      </c>
      <c r="T66" s="92">
        <f t="shared" si="8"/>
        <v>97980</v>
      </c>
      <c r="U66" s="92">
        <f t="shared" si="9"/>
        <v>221663.33333333334</v>
      </c>
      <c r="V66" s="92">
        <v>3740</v>
      </c>
      <c r="W66" s="92">
        <v>117</v>
      </c>
      <c r="X66" s="92">
        <v>46</v>
      </c>
      <c r="Y66" s="62">
        <f t="shared" si="10"/>
        <v>3.1283422459893045E-2</v>
      </c>
      <c r="Z66" s="62">
        <f t="shared" si="11"/>
        <v>1.229946524064171E-2</v>
      </c>
      <c r="AA66" s="92">
        <v>23507090</v>
      </c>
      <c r="AB66" s="92">
        <v>15638690</v>
      </c>
      <c r="AC66" s="92">
        <f t="shared" si="12"/>
        <v>200915.29914529916</v>
      </c>
      <c r="AD66" s="92">
        <f t="shared" si="13"/>
        <v>339971.52173913043</v>
      </c>
      <c r="AE66" s="92">
        <v>3064</v>
      </c>
      <c r="AF66" s="92">
        <v>186</v>
      </c>
      <c r="AG66" s="92">
        <v>82</v>
      </c>
      <c r="AH66" s="62">
        <f t="shared" si="14"/>
        <v>6.0704960835509136E-2</v>
      </c>
      <c r="AI66" s="62">
        <f t="shared" si="15"/>
        <v>2.6762402088772844E-2</v>
      </c>
      <c r="AJ66" s="92">
        <v>41264560</v>
      </c>
      <c r="AK66" s="92">
        <v>30669200</v>
      </c>
      <c r="AL66" s="92">
        <f t="shared" si="16"/>
        <v>221852.47311827957</v>
      </c>
      <c r="AM66" s="92">
        <f t="shared" si="17"/>
        <v>374014.63414634147</v>
      </c>
      <c r="AN66" s="92">
        <v>1907</v>
      </c>
      <c r="AO66" s="92">
        <v>220</v>
      </c>
      <c r="AP66" s="92">
        <v>131</v>
      </c>
      <c r="AQ66" s="62">
        <f t="shared" si="18"/>
        <v>0.11536444677503933</v>
      </c>
      <c r="AR66" s="62">
        <f t="shared" si="19"/>
        <v>6.8694284216046148E-2</v>
      </c>
      <c r="AS66" s="92">
        <v>59759270</v>
      </c>
      <c r="AT66" s="92">
        <v>49015510</v>
      </c>
      <c r="AU66" s="92">
        <f t="shared" si="20"/>
        <v>271633.04545454547</v>
      </c>
      <c r="AV66" s="92">
        <f t="shared" si="21"/>
        <v>374164.19847328245</v>
      </c>
      <c r="AW66" s="92">
        <v>878</v>
      </c>
      <c r="AX66" s="92">
        <v>169</v>
      </c>
      <c r="AY66" s="92">
        <v>120</v>
      </c>
      <c r="AZ66" s="62">
        <f t="shared" si="22"/>
        <v>0.19248291571753987</v>
      </c>
      <c r="BA66" s="62">
        <f t="shared" si="23"/>
        <v>0.1366742596810934</v>
      </c>
      <c r="BB66" s="92">
        <v>42859490</v>
      </c>
      <c r="BC66" s="92">
        <v>39725400</v>
      </c>
      <c r="BD66" s="92">
        <f t="shared" si="24"/>
        <v>253606.44970414203</v>
      </c>
      <c r="BE66" s="92">
        <f t="shared" si="25"/>
        <v>331045</v>
      </c>
      <c r="BF66" s="92">
        <v>311</v>
      </c>
      <c r="BG66" s="92">
        <v>82</v>
      </c>
      <c r="BH66" s="92">
        <v>59</v>
      </c>
      <c r="BI66" s="62">
        <f t="shared" si="26"/>
        <v>0.26366559485530544</v>
      </c>
      <c r="BJ66" s="62">
        <f t="shared" si="27"/>
        <v>0.18971061093247588</v>
      </c>
      <c r="BK66" s="92">
        <v>21167210</v>
      </c>
      <c r="BL66" s="92">
        <v>17824100</v>
      </c>
      <c r="BM66" s="92">
        <f t="shared" si="28"/>
        <v>258136.70731707316</v>
      </c>
      <c r="BN66" s="92">
        <f t="shared" si="29"/>
        <v>302103.3898305085</v>
      </c>
      <c r="BO66" s="92">
        <f t="shared" si="55"/>
        <v>9993</v>
      </c>
      <c r="BP66" s="92">
        <f t="shared" si="55"/>
        <v>785</v>
      </c>
      <c r="BQ66" s="92">
        <f t="shared" si="55"/>
        <v>443</v>
      </c>
      <c r="BR66" s="62">
        <f t="shared" si="32"/>
        <v>7.8554988491944366E-2</v>
      </c>
      <c r="BS66" s="62">
        <f t="shared" si="33"/>
        <v>4.4331031722205545E-2</v>
      </c>
      <c r="BT66" s="92">
        <f t="shared" si="56"/>
        <v>191386410</v>
      </c>
      <c r="BU66" s="92">
        <f t="shared" si="56"/>
        <v>155142380</v>
      </c>
      <c r="BV66" s="92">
        <f t="shared" si="35"/>
        <v>243804.34394904459</v>
      </c>
      <c r="BW66" s="92">
        <f t="shared" si="36"/>
        <v>350208.532731377</v>
      </c>
      <c r="BY66" s="180">
        <v>60</v>
      </c>
      <c r="BZ66" s="63" t="s">
        <v>52</v>
      </c>
      <c r="CA66" s="142">
        <v>9658</v>
      </c>
      <c r="CB66" s="142">
        <v>697</v>
      </c>
      <c r="CC66" s="142">
        <v>419</v>
      </c>
      <c r="CD66" s="29">
        <v>7.2168150755850077E-2</v>
      </c>
      <c r="CE66" s="29">
        <v>4.3383723338165252E-2</v>
      </c>
      <c r="CF66" s="142">
        <v>194965250</v>
      </c>
      <c r="CG66" s="142">
        <v>160206370</v>
      </c>
      <c r="CH66" s="142">
        <v>279720.5882352941</v>
      </c>
      <c r="CI66" s="142">
        <v>382354.10501193319</v>
      </c>
      <c r="CK66" s="47" t="str">
        <f t="shared" si="37"/>
        <v>岸和田市</v>
      </c>
      <c r="CL66" s="105">
        <f t="shared" si="57"/>
        <v>9.9405181973989315E-2</v>
      </c>
      <c r="CM66" s="118">
        <f t="shared" si="38"/>
        <v>9.9000000000000005E-2</v>
      </c>
      <c r="CN66" s="118">
        <f t="shared" si="53"/>
        <v>9.4519651407116531E-2</v>
      </c>
      <c r="CO66" s="118">
        <f t="shared" si="40"/>
        <v>9.5000000000000001E-2</v>
      </c>
      <c r="CP66" s="181">
        <f t="shared" si="54"/>
        <v>0.40000000000000036</v>
      </c>
      <c r="CQ66" s="47" t="str">
        <f t="shared" si="42"/>
        <v>大正区</v>
      </c>
      <c r="CR66" s="105">
        <f t="shared" si="58"/>
        <v>5.7262315942555896E-2</v>
      </c>
      <c r="CS66" s="105">
        <f t="shared" si="43"/>
        <v>5.7000000000000002E-2</v>
      </c>
      <c r="CT66" s="118">
        <f t="shared" si="44"/>
        <v>5.439718283754981E-2</v>
      </c>
      <c r="CU66" s="118">
        <f t="shared" si="45"/>
        <v>5.3999999999999999E-2</v>
      </c>
      <c r="CV66" s="181">
        <f t="shared" si="46"/>
        <v>0.30000000000000027</v>
      </c>
      <c r="CW66" s="48"/>
      <c r="CX66" s="105">
        <f t="shared" si="47"/>
        <v>0.11899999999999999</v>
      </c>
      <c r="CY66" s="105">
        <f t="shared" si="48"/>
        <v>0.114</v>
      </c>
      <c r="CZ66" s="182">
        <f t="shared" si="49"/>
        <v>0.49999999999999906</v>
      </c>
      <c r="DA66" s="105">
        <f t="shared" si="50"/>
        <v>7.6999999999999999E-2</v>
      </c>
      <c r="DB66" s="105">
        <f t="shared" si="51"/>
        <v>7.4999999999999997E-2</v>
      </c>
      <c r="DC66" s="182">
        <f t="shared" si="52"/>
        <v>0.20000000000000018</v>
      </c>
      <c r="DD66" s="212">
        <v>0</v>
      </c>
    </row>
    <row r="67" spans="2:108" s="18" customFormat="1" ht="13.5" customHeight="1">
      <c r="B67" s="61">
        <v>61</v>
      </c>
      <c r="C67" s="63" t="s">
        <v>20</v>
      </c>
      <c r="D67" s="92">
        <v>0</v>
      </c>
      <c r="E67" s="92">
        <v>0</v>
      </c>
      <c r="F67" s="92">
        <v>0</v>
      </c>
      <c r="G67" s="62" t="str">
        <f t="shared" si="2"/>
        <v>-</v>
      </c>
      <c r="H67" s="62" t="str">
        <f t="shared" si="3"/>
        <v>-</v>
      </c>
      <c r="I67" s="92">
        <v>0</v>
      </c>
      <c r="J67" s="92">
        <v>0</v>
      </c>
      <c r="K67" s="92" t="str">
        <f t="shared" si="4"/>
        <v>-</v>
      </c>
      <c r="L67" s="92" t="str">
        <f t="shared" si="5"/>
        <v>-</v>
      </c>
      <c r="M67" s="92">
        <v>16</v>
      </c>
      <c r="N67" s="92">
        <v>3</v>
      </c>
      <c r="O67" s="92">
        <v>2</v>
      </c>
      <c r="P67" s="62">
        <f t="shared" si="6"/>
        <v>0.1875</v>
      </c>
      <c r="Q67" s="62">
        <f t="shared" si="7"/>
        <v>0.125</v>
      </c>
      <c r="R67" s="92">
        <v>581520</v>
      </c>
      <c r="S67" s="92">
        <v>578520</v>
      </c>
      <c r="T67" s="92">
        <f t="shared" si="8"/>
        <v>193840</v>
      </c>
      <c r="U67" s="92">
        <f t="shared" si="9"/>
        <v>289260</v>
      </c>
      <c r="V67" s="92">
        <v>3422</v>
      </c>
      <c r="W67" s="92">
        <v>152</v>
      </c>
      <c r="X67" s="92">
        <v>69</v>
      </c>
      <c r="Y67" s="62">
        <f t="shared" si="10"/>
        <v>4.4418468731735827E-2</v>
      </c>
      <c r="Z67" s="62">
        <f t="shared" si="11"/>
        <v>2.0163646990064291E-2</v>
      </c>
      <c r="AA67" s="92">
        <v>31986560</v>
      </c>
      <c r="AB67" s="92">
        <v>23458280</v>
      </c>
      <c r="AC67" s="92">
        <f t="shared" si="12"/>
        <v>210437.89473684211</v>
      </c>
      <c r="AD67" s="92">
        <f t="shared" si="13"/>
        <v>339975.07246376813</v>
      </c>
      <c r="AE67" s="92">
        <v>2837</v>
      </c>
      <c r="AF67" s="92">
        <v>227</v>
      </c>
      <c r="AG67" s="92">
        <v>119</v>
      </c>
      <c r="AH67" s="62">
        <f t="shared" si="14"/>
        <v>8.0014099400775474E-2</v>
      </c>
      <c r="AI67" s="62">
        <f t="shared" si="15"/>
        <v>4.1945717307014449E-2</v>
      </c>
      <c r="AJ67" s="92">
        <v>65417590</v>
      </c>
      <c r="AK67" s="92">
        <v>44408880</v>
      </c>
      <c r="AL67" s="92">
        <f t="shared" si="16"/>
        <v>288183.21585903084</v>
      </c>
      <c r="AM67" s="92">
        <f t="shared" si="17"/>
        <v>373183.86554621847</v>
      </c>
      <c r="AN67" s="92">
        <v>1598</v>
      </c>
      <c r="AO67" s="92">
        <v>284</v>
      </c>
      <c r="AP67" s="92">
        <v>192</v>
      </c>
      <c r="AQ67" s="62">
        <f t="shared" si="18"/>
        <v>0.17772215269086358</v>
      </c>
      <c r="AR67" s="62">
        <f t="shared" si="19"/>
        <v>0.12015018773466833</v>
      </c>
      <c r="AS67" s="92">
        <v>70492100</v>
      </c>
      <c r="AT67" s="92">
        <v>57071230</v>
      </c>
      <c r="AU67" s="92">
        <f t="shared" si="20"/>
        <v>248211.61971830987</v>
      </c>
      <c r="AV67" s="92">
        <f t="shared" si="21"/>
        <v>297245.98958333331</v>
      </c>
      <c r="AW67" s="92">
        <v>662</v>
      </c>
      <c r="AX67" s="92">
        <v>160</v>
      </c>
      <c r="AY67" s="92">
        <v>117</v>
      </c>
      <c r="AZ67" s="62">
        <f t="shared" si="22"/>
        <v>0.24169184290030213</v>
      </c>
      <c r="BA67" s="62">
        <f t="shared" si="23"/>
        <v>0.17673716012084592</v>
      </c>
      <c r="BB67" s="92">
        <v>43261230</v>
      </c>
      <c r="BC67" s="92">
        <v>38297080</v>
      </c>
      <c r="BD67" s="92">
        <f t="shared" si="24"/>
        <v>270382.6875</v>
      </c>
      <c r="BE67" s="92">
        <f t="shared" si="25"/>
        <v>327325.47008547006</v>
      </c>
      <c r="BF67" s="92">
        <v>248</v>
      </c>
      <c r="BG67" s="92">
        <v>77</v>
      </c>
      <c r="BH67" s="92">
        <v>60</v>
      </c>
      <c r="BI67" s="62">
        <f t="shared" si="26"/>
        <v>0.31048387096774194</v>
      </c>
      <c r="BJ67" s="62">
        <f t="shared" si="27"/>
        <v>0.24193548387096775</v>
      </c>
      <c r="BK67" s="92">
        <v>22790320</v>
      </c>
      <c r="BL67" s="92">
        <v>21944480</v>
      </c>
      <c r="BM67" s="92">
        <f t="shared" si="28"/>
        <v>295978.18181818182</v>
      </c>
      <c r="BN67" s="92">
        <f t="shared" si="29"/>
        <v>365741.33333333331</v>
      </c>
      <c r="BO67" s="92">
        <f t="shared" si="55"/>
        <v>8783</v>
      </c>
      <c r="BP67" s="92">
        <f t="shared" si="55"/>
        <v>903</v>
      </c>
      <c r="BQ67" s="92">
        <f t="shared" si="55"/>
        <v>559</v>
      </c>
      <c r="BR67" s="62">
        <f t="shared" si="32"/>
        <v>0.10281225093931458</v>
      </c>
      <c r="BS67" s="62">
        <f t="shared" si="33"/>
        <v>6.3645679152909029E-2</v>
      </c>
      <c r="BT67" s="92">
        <f t="shared" si="56"/>
        <v>234529320</v>
      </c>
      <c r="BU67" s="92">
        <f t="shared" si="56"/>
        <v>185758470</v>
      </c>
      <c r="BV67" s="92">
        <f t="shared" si="35"/>
        <v>259722.39202657808</v>
      </c>
      <c r="BW67" s="92">
        <f t="shared" si="36"/>
        <v>332304.95527728088</v>
      </c>
      <c r="BY67" s="180">
        <v>61</v>
      </c>
      <c r="BZ67" s="63" t="s">
        <v>20</v>
      </c>
      <c r="CA67" s="142">
        <v>8401</v>
      </c>
      <c r="CB67" s="142">
        <v>814</v>
      </c>
      <c r="CC67" s="142">
        <v>498</v>
      </c>
      <c r="CD67" s="29">
        <v>9.6893226996786097E-2</v>
      </c>
      <c r="CE67" s="29">
        <v>5.9278657302702056E-2</v>
      </c>
      <c r="CF67" s="142">
        <v>205387960</v>
      </c>
      <c r="CG67" s="142">
        <v>157989880</v>
      </c>
      <c r="CH67" s="142">
        <v>252319.36117936118</v>
      </c>
      <c r="CI67" s="142">
        <v>317248.75502008031</v>
      </c>
      <c r="CK67" s="47" t="str">
        <f t="shared" si="37"/>
        <v>和泉市</v>
      </c>
      <c r="CL67" s="105">
        <f t="shared" si="57"/>
        <v>9.8459450830140488E-2</v>
      </c>
      <c r="CM67" s="118">
        <f t="shared" si="38"/>
        <v>9.8000000000000004E-2</v>
      </c>
      <c r="CN67" s="118">
        <f t="shared" si="53"/>
        <v>9.4613719613719616E-2</v>
      </c>
      <c r="CO67" s="118">
        <f t="shared" si="40"/>
        <v>9.5000000000000001E-2</v>
      </c>
      <c r="CP67" s="181">
        <f t="shared" si="54"/>
        <v>0.30000000000000027</v>
      </c>
      <c r="CQ67" s="47" t="str">
        <f t="shared" si="42"/>
        <v>豊能町</v>
      </c>
      <c r="CR67" s="105">
        <f t="shared" si="58"/>
        <v>5.7142857142857141E-2</v>
      </c>
      <c r="CS67" s="105">
        <f t="shared" si="43"/>
        <v>5.7000000000000002E-2</v>
      </c>
      <c r="CT67" s="118">
        <f t="shared" si="44"/>
        <v>5.3560176433522372E-2</v>
      </c>
      <c r="CU67" s="118">
        <f t="shared" si="45"/>
        <v>5.3999999999999999E-2</v>
      </c>
      <c r="CV67" s="181">
        <f t="shared" si="46"/>
        <v>0.30000000000000027</v>
      </c>
      <c r="CW67" s="48"/>
      <c r="CX67" s="105">
        <f t="shared" si="47"/>
        <v>0.11899999999999999</v>
      </c>
      <c r="CY67" s="105">
        <f t="shared" si="48"/>
        <v>0.114</v>
      </c>
      <c r="CZ67" s="182">
        <f t="shared" si="49"/>
        <v>0.49999999999999906</v>
      </c>
      <c r="DA67" s="105">
        <f t="shared" si="50"/>
        <v>7.6999999999999999E-2</v>
      </c>
      <c r="DB67" s="105">
        <f t="shared" si="51"/>
        <v>7.4999999999999997E-2</v>
      </c>
      <c r="DC67" s="182">
        <f t="shared" si="52"/>
        <v>0.20000000000000018</v>
      </c>
      <c r="DD67" s="212">
        <v>0</v>
      </c>
    </row>
    <row r="68" spans="2:108" s="18" customFormat="1" ht="13.5" customHeight="1">
      <c r="B68" s="61">
        <v>62</v>
      </c>
      <c r="C68" s="63" t="s">
        <v>21</v>
      </c>
      <c r="D68" s="92">
        <v>17</v>
      </c>
      <c r="E68" s="92">
        <v>3</v>
      </c>
      <c r="F68" s="92">
        <v>1</v>
      </c>
      <c r="G68" s="62">
        <f t="shared" si="2"/>
        <v>0.17647058823529413</v>
      </c>
      <c r="H68" s="62">
        <f t="shared" si="3"/>
        <v>5.8823529411764705E-2</v>
      </c>
      <c r="I68" s="92">
        <v>257040</v>
      </c>
      <c r="J68" s="92">
        <v>200160</v>
      </c>
      <c r="K68" s="92">
        <f t="shared" si="4"/>
        <v>85680</v>
      </c>
      <c r="L68" s="92">
        <f t="shared" si="5"/>
        <v>200160</v>
      </c>
      <c r="M68" s="92">
        <v>46</v>
      </c>
      <c r="N68" s="92">
        <v>4</v>
      </c>
      <c r="O68" s="92">
        <v>2</v>
      </c>
      <c r="P68" s="62">
        <f t="shared" si="6"/>
        <v>8.6956521739130432E-2</v>
      </c>
      <c r="Q68" s="62">
        <f t="shared" si="7"/>
        <v>4.3478260869565216E-2</v>
      </c>
      <c r="R68" s="92">
        <v>997740</v>
      </c>
      <c r="S68" s="92">
        <v>936370</v>
      </c>
      <c r="T68" s="92">
        <f t="shared" si="8"/>
        <v>249435</v>
      </c>
      <c r="U68" s="92">
        <f t="shared" si="9"/>
        <v>468185</v>
      </c>
      <c r="V68" s="92">
        <v>4884</v>
      </c>
      <c r="W68" s="92">
        <v>170</v>
      </c>
      <c r="X68" s="92">
        <v>62</v>
      </c>
      <c r="Y68" s="62">
        <f t="shared" si="10"/>
        <v>3.4807534807534811E-2</v>
      </c>
      <c r="Z68" s="62">
        <f t="shared" si="11"/>
        <v>1.2694512694512694E-2</v>
      </c>
      <c r="AA68" s="92">
        <v>38458550</v>
      </c>
      <c r="AB68" s="92">
        <v>25267680</v>
      </c>
      <c r="AC68" s="92">
        <f t="shared" si="12"/>
        <v>226226.76470588235</v>
      </c>
      <c r="AD68" s="92">
        <f t="shared" si="13"/>
        <v>407543.22580645164</v>
      </c>
      <c r="AE68" s="92">
        <v>4241</v>
      </c>
      <c r="AF68" s="92">
        <v>337</v>
      </c>
      <c r="AG68" s="92">
        <v>156</v>
      </c>
      <c r="AH68" s="62">
        <f t="shared" si="14"/>
        <v>7.9462390945531716E-2</v>
      </c>
      <c r="AI68" s="62">
        <f t="shared" si="15"/>
        <v>3.6783777410987976E-2</v>
      </c>
      <c r="AJ68" s="92">
        <v>70846690</v>
      </c>
      <c r="AK68" s="92">
        <v>50467600</v>
      </c>
      <c r="AL68" s="92">
        <f t="shared" si="16"/>
        <v>210227.56676557864</v>
      </c>
      <c r="AM68" s="92">
        <f t="shared" si="17"/>
        <v>323510.25641025644</v>
      </c>
      <c r="AN68" s="92">
        <v>2298</v>
      </c>
      <c r="AO68" s="92">
        <v>371</v>
      </c>
      <c r="AP68" s="92">
        <v>230</v>
      </c>
      <c r="AQ68" s="62">
        <f t="shared" si="18"/>
        <v>0.16144473455178415</v>
      </c>
      <c r="AR68" s="62">
        <f t="shared" si="19"/>
        <v>0.10008703220191471</v>
      </c>
      <c r="AS68" s="92">
        <v>82157100</v>
      </c>
      <c r="AT68" s="92">
        <v>70489660</v>
      </c>
      <c r="AU68" s="92">
        <f t="shared" si="20"/>
        <v>221447.70889487871</v>
      </c>
      <c r="AV68" s="92">
        <f t="shared" si="21"/>
        <v>306476.78260869568</v>
      </c>
      <c r="AW68" s="92">
        <v>1060</v>
      </c>
      <c r="AX68" s="92">
        <v>270</v>
      </c>
      <c r="AY68" s="92">
        <v>177</v>
      </c>
      <c r="AZ68" s="62">
        <f t="shared" si="22"/>
        <v>0.25471698113207547</v>
      </c>
      <c r="BA68" s="62">
        <f t="shared" si="23"/>
        <v>0.16698113207547169</v>
      </c>
      <c r="BB68" s="92">
        <v>61218630</v>
      </c>
      <c r="BC68" s="92">
        <v>52954990</v>
      </c>
      <c r="BD68" s="92">
        <f t="shared" si="24"/>
        <v>226735.66666666666</v>
      </c>
      <c r="BE68" s="92">
        <f t="shared" si="25"/>
        <v>299180.73446327681</v>
      </c>
      <c r="BF68" s="92">
        <v>407</v>
      </c>
      <c r="BG68" s="92">
        <v>156</v>
      </c>
      <c r="BH68" s="92">
        <v>105</v>
      </c>
      <c r="BI68" s="62">
        <f t="shared" si="26"/>
        <v>0.3832923832923833</v>
      </c>
      <c r="BJ68" s="62">
        <f t="shared" si="27"/>
        <v>0.25798525798525801</v>
      </c>
      <c r="BK68" s="92">
        <v>36742420</v>
      </c>
      <c r="BL68" s="92">
        <v>33529310</v>
      </c>
      <c r="BM68" s="92">
        <f t="shared" si="28"/>
        <v>235528.33333333334</v>
      </c>
      <c r="BN68" s="92">
        <f t="shared" si="29"/>
        <v>319326.76190476189</v>
      </c>
      <c r="BO68" s="92">
        <f t="shared" si="55"/>
        <v>12953</v>
      </c>
      <c r="BP68" s="92">
        <f t="shared" si="55"/>
        <v>1311</v>
      </c>
      <c r="BQ68" s="92">
        <f t="shared" si="55"/>
        <v>733</v>
      </c>
      <c r="BR68" s="62">
        <f t="shared" si="32"/>
        <v>0.10121207442291361</v>
      </c>
      <c r="BS68" s="62">
        <f t="shared" si="33"/>
        <v>5.6589207133482589E-2</v>
      </c>
      <c r="BT68" s="92">
        <f t="shared" si="56"/>
        <v>290678170</v>
      </c>
      <c r="BU68" s="92">
        <f t="shared" si="56"/>
        <v>233845770</v>
      </c>
      <c r="BV68" s="92">
        <f t="shared" si="35"/>
        <v>221722.47902364607</v>
      </c>
      <c r="BW68" s="92">
        <f t="shared" si="36"/>
        <v>319025.60709413368</v>
      </c>
      <c r="BY68" s="180">
        <v>62</v>
      </c>
      <c r="BZ68" s="63" t="s">
        <v>21</v>
      </c>
      <c r="CA68" s="142">
        <v>12392</v>
      </c>
      <c r="CB68" s="142">
        <v>1243</v>
      </c>
      <c r="CC68" s="142">
        <v>701</v>
      </c>
      <c r="CD68" s="29">
        <v>0.10030664945125888</v>
      </c>
      <c r="CE68" s="29">
        <v>5.6568754034861203E-2</v>
      </c>
      <c r="CF68" s="142">
        <v>273355160</v>
      </c>
      <c r="CG68" s="142">
        <v>221301790</v>
      </c>
      <c r="CH68" s="142">
        <v>219915.65567176187</v>
      </c>
      <c r="CI68" s="142">
        <v>315694.42225392297</v>
      </c>
      <c r="CK68" s="47" t="str">
        <f t="shared" si="37"/>
        <v>貝塚市</v>
      </c>
      <c r="CL68" s="105">
        <f t="shared" si="57"/>
        <v>9.7864903882683693E-2</v>
      </c>
      <c r="CM68" s="118">
        <f t="shared" si="38"/>
        <v>9.8000000000000004E-2</v>
      </c>
      <c r="CN68" s="118">
        <f t="shared" si="53"/>
        <v>9.4608262662413442E-2</v>
      </c>
      <c r="CO68" s="118">
        <f t="shared" si="40"/>
        <v>9.5000000000000001E-2</v>
      </c>
      <c r="CP68" s="181">
        <f t="shared" si="54"/>
        <v>0.30000000000000027</v>
      </c>
      <c r="CQ68" s="47" t="str">
        <f t="shared" si="42"/>
        <v>交野市</v>
      </c>
      <c r="CR68" s="105">
        <f t="shared" si="58"/>
        <v>5.6589207133482589E-2</v>
      </c>
      <c r="CS68" s="105">
        <f t="shared" si="43"/>
        <v>5.7000000000000002E-2</v>
      </c>
      <c r="CT68" s="118">
        <f t="shared" si="44"/>
        <v>5.6568754034861203E-2</v>
      </c>
      <c r="CU68" s="118">
        <f t="shared" si="45"/>
        <v>5.7000000000000002E-2</v>
      </c>
      <c r="CV68" s="181">
        <f t="shared" si="46"/>
        <v>0</v>
      </c>
      <c r="CW68" s="48"/>
      <c r="CX68" s="105">
        <f t="shared" si="47"/>
        <v>0.11899999999999999</v>
      </c>
      <c r="CY68" s="105">
        <f t="shared" si="48"/>
        <v>0.114</v>
      </c>
      <c r="CZ68" s="182">
        <f t="shared" si="49"/>
        <v>0.49999999999999906</v>
      </c>
      <c r="DA68" s="105">
        <f t="shared" si="50"/>
        <v>7.6999999999999999E-2</v>
      </c>
      <c r="DB68" s="105">
        <f t="shared" si="51"/>
        <v>7.4999999999999997E-2</v>
      </c>
      <c r="DC68" s="182">
        <f t="shared" si="52"/>
        <v>0.20000000000000018</v>
      </c>
      <c r="DD68" s="212">
        <v>0</v>
      </c>
    </row>
    <row r="69" spans="2:108" s="18" customFormat="1" ht="13.5" customHeight="1">
      <c r="B69" s="61">
        <v>63</v>
      </c>
      <c r="C69" s="63" t="s">
        <v>32</v>
      </c>
      <c r="D69" s="92">
        <v>8</v>
      </c>
      <c r="E69" s="92">
        <v>3</v>
      </c>
      <c r="F69" s="92">
        <v>2</v>
      </c>
      <c r="G69" s="62">
        <f t="shared" si="2"/>
        <v>0.375</v>
      </c>
      <c r="H69" s="62">
        <f t="shared" si="3"/>
        <v>0.25</v>
      </c>
      <c r="I69" s="92">
        <v>333500</v>
      </c>
      <c r="J69" s="92">
        <v>265780</v>
      </c>
      <c r="K69" s="92">
        <f t="shared" si="4"/>
        <v>111166.66666666667</v>
      </c>
      <c r="L69" s="92">
        <f t="shared" si="5"/>
        <v>132890</v>
      </c>
      <c r="M69" s="92">
        <v>15</v>
      </c>
      <c r="N69" s="92">
        <v>2</v>
      </c>
      <c r="O69" s="92">
        <v>0</v>
      </c>
      <c r="P69" s="62">
        <f t="shared" si="6"/>
        <v>0.13333333333333333</v>
      </c>
      <c r="Q69" s="62">
        <f t="shared" si="7"/>
        <v>0</v>
      </c>
      <c r="R69" s="92">
        <v>25290</v>
      </c>
      <c r="S69" s="92">
        <v>0</v>
      </c>
      <c r="T69" s="92">
        <f t="shared" si="8"/>
        <v>12645</v>
      </c>
      <c r="U69" s="92" t="str">
        <f t="shared" si="9"/>
        <v>-</v>
      </c>
      <c r="V69" s="92">
        <v>3436</v>
      </c>
      <c r="W69" s="92">
        <v>123</v>
      </c>
      <c r="X69" s="92">
        <v>52</v>
      </c>
      <c r="Y69" s="62">
        <f t="shared" si="10"/>
        <v>3.5797438882421422E-2</v>
      </c>
      <c r="Z69" s="62">
        <f t="shared" si="11"/>
        <v>1.5133876600698487E-2</v>
      </c>
      <c r="AA69" s="92">
        <v>31069550</v>
      </c>
      <c r="AB69" s="92">
        <v>22708270</v>
      </c>
      <c r="AC69" s="92">
        <f t="shared" si="12"/>
        <v>252597.96747967479</v>
      </c>
      <c r="AD69" s="92">
        <f t="shared" si="13"/>
        <v>436697.5</v>
      </c>
      <c r="AE69" s="92">
        <v>2839</v>
      </c>
      <c r="AF69" s="92">
        <v>242</v>
      </c>
      <c r="AG69" s="92">
        <v>106</v>
      </c>
      <c r="AH69" s="62">
        <f t="shared" si="14"/>
        <v>8.5241282141599151E-2</v>
      </c>
      <c r="AI69" s="62">
        <f t="shared" si="15"/>
        <v>3.7337090524832688E-2</v>
      </c>
      <c r="AJ69" s="92">
        <v>59804230</v>
      </c>
      <c r="AK69" s="92">
        <v>44331720</v>
      </c>
      <c r="AL69" s="92">
        <f t="shared" si="16"/>
        <v>247124.9173553719</v>
      </c>
      <c r="AM69" s="92">
        <f t="shared" si="17"/>
        <v>418223.77358490566</v>
      </c>
      <c r="AN69" s="92">
        <v>1857</v>
      </c>
      <c r="AO69" s="92">
        <v>360</v>
      </c>
      <c r="AP69" s="92">
        <v>204</v>
      </c>
      <c r="AQ69" s="62">
        <f t="shared" si="18"/>
        <v>0.1938610662358643</v>
      </c>
      <c r="AR69" s="62">
        <f t="shared" si="19"/>
        <v>0.1098546042003231</v>
      </c>
      <c r="AS69" s="92">
        <v>98837030</v>
      </c>
      <c r="AT69" s="92">
        <v>81112340</v>
      </c>
      <c r="AU69" s="92">
        <f t="shared" si="20"/>
        <v>274547.30555555556</v>
      </c>
      <c r="AV69" s="92">
        <f t="shared" si="21"/>
        <v>397609.50980392157</v>
      </c>
      <c r="AW69" s="92">
        <v>937</v>
      </c>
      <c r="AX69" s="92">
        <v>271</v>
      </c>
      <c r="AY69" s="92">
        <v>164</v>
      </c>
      <c r="AZ69" s="62">
        <f t="shared" si="22"/>
        <v>0.28922091782283887</v>
      </c>
      <c r="BA69" s="62">
        <f t="shared" si="23"/>
        <v>0.17502668089647813</v>
      </c>
      <c r="BB69" s="92">
        <v>68524580</v>
      </c>
      <c r="BC69" s="92">
        <v>48836660</v>
      </c>
      <c r="BD69" s="92">
        <f t="shared" si="24"/>
        <v>252858.22878228783</v>
      </c>
      <c r="BE69" s="92">
        <f t="shared" si="25"/>
        <v>297784.51219512196</v>
      </c>
      <c r="BF69" s="92">
        <v>333</v>
      </c>
      <c r="BG69" s="92">
        <v>128</v>
      </c>
      <c r="BH69" s="92">
        <v>92</v>
      </c>
      <c r="BI69" s="62">
        <f t="shared" si="26"/>
        <v>0.38438438438438438</v>
      </c>
      <c r="BJ69" s="62">
        <f t="shared" si="27"/>
        <v>0.27627627627627627</v>
      </c>
      <c r="BK69" s="92">
        <v>43013310</v>
      </c>
      <c r="BL69" s="92">
        <v>35833090</v>
      </c>
      <c r="BM69" s="92">
        <f t="shared" si="28"/>
        <v>336041.484375</v>
      </c>
      <c r="BN69" s="92">
        <f t="shared" si="29"/>
        <v>389490.10869565216</v>
      </c>
      <c r="BO69" s="92">
        <f t="shared" si="55"/>
        <v>9425</v>
      </c>
      <c r="BP69" s="92">
        <f t="shared" si="55"/>
        <v>1129</v>
      </c>
      <c r="BQ69" s="92">
        <f t="shared" si="55"/>
        <v>620</v>
      </c>
      <c r="BR69" s="62">
        <f t="shared" si="32"/>
        <v>0.11978779840848806</v>
      </c>
      <c r="BS69" s="62">
        <f t="shared" si="33"/>
        <v>6.5782493368700262E-2</v>
      </c>
      <c r="BT69" s="92">
        <f t="shared" si="56"/>
        <v>301607490</v>
      </c>
      <c r="BU69" s="92">
        <f t="shared" si="56"/>
        <v>233087860</v>
      </c>
      <c r="BV69" s="92">
        <f t="shared" si="35"/>
        <v>267145.69530558016</v>
      </c>
      <c r="BW69" s="92">
        <f t="shared" si="36"/>
        <v>375948.16129032261</v>
      </c>
      <c r="BY69" s="180">
        <v>63</v>
      </c>
      <c r="BZ69" s="63" t="s">
        <v>32</v>
      </c>
      <c r="CA69" s="142">
        <v>9042</v>
      </c>
      <c r="CB69" s="142">
        <v>1050</v>
      </c>
      <c r="CC69" s="142">
        <v>541</v>
      </c>
      <c r="CD69" s="29">
        <v>0.11612475116124751</v>
      </c>
      <c r="CE69" s="29">
        <v>5.9831895598318953E-2</v>
      </c>
      <c r="CF69" s="142">
        <v>286879920</v>
      </c>
      <c r="CG69" s="142">
        <v>211620990</v>
      </c>
      <c r="CH69" s="142">
        <v>273218.97142857144</v>
      </c>
      <c r="CI69" s="142">
        <v>391166.3401109057</v>
      </c>
      <c r="CK69" s="47" t="str">
        <f t="shared" si="37"/>
        <v>豊能町</v>
      </c>
      <c r="CL69" s="105">
        <f t="shared" si="57"/>
        <v>9.6903096903096897E-2</v>
      </c>
      <c r="CM69" s="118">
        <f t="shared" si="38"/>
        <v>9.7000000000000003E-2</v>
      </c>
      <c r="CN69" s="118">
        <f t="shared" si="53"/>
        <v>9.1787439613526575E-2</v>
      </c>
      <c r="CO69" s="118">
        <f t="shared" si="40"/>
        <v>9.1999999999999998E-2</v>
      </c>
      <c r="CP69" s="181">
        <f t="shared" si="54"/>
        <v>0.50000000000000044</v>
      </c>
      <c r="CQ69" s="47" t="str">
        <f t="shared" si="42"/>
        <v>貝塚市</v>
      </c>
      <c r="CR69" s="105">
        <f t="shared" si="58"/>
        <v>5.6150748423372081E-2</v>
      </c>
      <c r="CS69" s="105">
        <f t="shared" si="43"/>
        <v>5.6000000000000001E-2</v>
      </c>
      <c r="CT69" s="118">
        <f t="shared" si="44"/>
        <v>5.4695401851707771E-2</v>
      </c>
      <c r="CU69" s="118">
        <f t="shared" si="45"/>
        <v>5.5E-2</v>
      </c>
      <c r="CV69" s="181">
        <f t="shared" si="46"/>
        <v>0.10000000000000009</v>
      </c>
      <c r="CW69" s="48"/>
      <c r="CX69" s="105">
        <f t="shared" si="47"/>
        <v>0.11899999999999999</v>
      </c>
      <c r="CY69" s="105">
        <f t="shared" si="48"/>
        <v>0.114</v>
      </c>
      <c r="CZ69" s="182">
        <f t="shared" si="49"/>
        <v>0.49999999999999906</v>
      </c>
      <c r="DA69" s="105">
        <f t="shared" si="50"/>
        <v>7.6999999999999999E-2</v>
      </c>
      <c r="DB69" s="105">
        <f t="shared" si="51"/>
        <v>7.4999999999999997E-2</v>
      </c>
      <c r="DC69" s="182">
        <f t="shared" si="52"/>
        <v>0.20000000000000018</v>
      </c>
      <c r="DD69" s="212">
        <v>0</v>
      </c>
    </row>
    <row r="70" spans="2:108" s="18" customFormat="1" ht="13.5" customHeight="1">
      <c r="B70" s="61">
        <v>64</v>
      </c>
      <c r="C70" s="63" t="s">
        <v>53</v>
      </c>
      <c r="D70" s="92">
        <v>64</v>
      </c>
      <c r="E70" s="92">
        <v>5</v>
      </c>
      <c r="F70" s="92">
        <v>2</v>
      </c>
      <c r="G70" s="62">
        <f t="shared" si="2"/>
        <v>7.8125E-2</v>
      </c>
      <c r="H70" s="62">
        <f t="shared" si="3"/>
        <v>3.125E-2</v>
      </c>
      <c r="I70" s="92">
        <v>535910</v>
      </c>
      <c r="J70" s="92">
        <v>465390</v>
      </c>
      <c r="K70" s="92">
        <f t="shared" si="4"/>
        <v>107182</v>
      </c>
      <c r="L70" s="92">
        <f t="shared" si="5"/>
        <v>232695</v>
      </c>
      <c r="M70" s="92">
        <v>139</v>
      </c>
      <c r="N70" s="92">
        <v>23</v>
      </c>
      <c r="O70" s="92">
        <v>12</v>
      </c>
      <c r="P70" s="62">
        <f t="shared" si="6"/>
        <v>0.16546762589928057</v>
      </c>
      <c r="Q70" s="62">
        <f t="shared" si="7"/>
        <v>8.6330935251798566E-2</v>
      </c>
      <c r="R70" s="92">
        <v>8791720</v>
      </c>
      <c r="S70" s="92">
        <v>8083600</v>
      </c>
      <c r="T70" s="92">
        <f t="shared" si="8"/>
        <v>382248.69565217389</v>
      </c>
      <c r="U70" s="92">
        <f t="shared" si="9"/>
        <v>673633.33333333337</v>
      </c>
      <c r="V70" s="92">
        <v>3748</v>
      </c>
      <c r="W70" s="92">
        <v>110</v>
      </c>
      <c r="X70" s="92">
        <v>50</v>
      </c>
      <c r="Y70" s="62">
        <f t="shared" si="10"/>
        <v>2.934898612593383E-2</v>
      </c>
      <c r="Z70" s="62">
        <f t="shared" si="11"/>
        <v>1.3340448239060833E-2</v>
      </c>
      <c r="AA70" s="92">
        <v>33661930</v>
      </c>
      <c r="AB70" s="92">
        <v>18095240</v>
      </c>
      <c r="AC70" s="92">
        <f t="shared" si="12"/>
        <v>306017.54545454547</v>
      </c>
      <c r="AD70" s="92">
        <f t="shared" si="13"/>
        <v>361904.8</v>
      </c>
      <c r="AE70" s="92">
        <v>2981</v>
      </c>
      <c r="AF70" s="92">
        <v>233</v>
      </c>
      <c r="AG70" s="92">
        <v>119</v>
      </c>
      <c r="AH70" s="62">
        <f t="shared" si="14"/>
        <v>7.8161690707816173E-2</v>
      </c>
      <c r="AI70" s="62">
        <f t="shared" si="15"/>
        <v>3.9919490103991949E-2</v>
      </c>
      <c r="AJ70" s="92">
        <v>62914250</v>
      </c>
      <c r="AK70" s="92">
        <v>41656620</v>
      </c>
      <c r="AL70" s="92">
        <f t="shared" si="16"/>
        <v>270018.24034334766</v>
      </c>
      <c r="AM70" s="92">
        <f t="shared" si="17"/>
        <v>350055.63025210082</v>
      </c>
      <c r="AN70" s="92">
        <v>1749</v>
      </c>
      <c r="AO70" s="92">
        <v>265</v>
      </c>
      <c r="AP70" s="92">
        <v>149</v>
      </c>
      <c r="AQ70" s="62">
        <f t="shared" si="18"/>
        <v>0.15151515151515152</v>
      </c>
      <c r="AR70" s="62">
        <f t="shared" si="19"/>
        <v>8.5191538021726701E-2</v>
      </c>
      <c r="AS70" s="92">
        <v>84088510</v>
      </c>
      <c r="AT70" s="92">
        <v>51603900</v>
      </c>
      <c r="AU70" s="92">
        <f t="shared" si="20"/>
        <v>317315.13207547169</v>
      </c>
      <c r="AV70" s="92">
        <f t="shared" si="21"/>
        <v>346334.89932885906</v>
      </c>
      <c r="AW70" s="92">
        <v>849</v>
      </c>
      <c r="AX70" s="92">
        <v>196</v>
      </c>
      <c r="AY70" s="92">
        <v>122</v>
      </c>
      <c r="AZ70" s="62">
        <f t="shared" si="22"/>
        <v>0.23085983510011779</v>
      </c>
      <c r="BA70" s="62">
        <f t="shared" si="23"/>
        <v>0.143698468786808</v>
      </c>
      <c r="BB70" s="92">
        <v>55536080</v>
      </c>
      <c r="BC70" s="92">
        <v>42120300</v>
      </c>
      <c r="BD70" s="92">
        <f t="shared" si="24"/>
        <v>283347.3469387755</v>
      </c>
      <c r="BE70" s="92">
        <f t="shared" si="25"/>
        <v>345248.36065573769</v>
      </c>
      <c r="BF70" s="92">
        <v>347</v>
      </c>
      <c r="BG70" s="92">
        <v>103</v>
      </c>
      <c r="BH70" s="92">
        <v>75</v>
      </c>
      <c r="BI70" s="62">
        <f t="shared" si="26"/>
        <v>0.29682997118155618</v>
      </c>
      <c r="BJ70" s="62">
        <f t="shared" si="27"/>
        <v>0.21613832853025935</v>
      </c>
      <c r="BK70" s="92">
        <v>33154370</v>
      </c>
      <c r="BL70" s="92">
        <v>26728810</v>
      </c>
      <c r="BM70" s="92">
        <f t="shared" si="28"/>
        <v>321887.08737864078</v>
      </c>
      <c r="BN70" s="92">
        <f t="shared" si="29"/>
        <v>356384.13333333336</v>
      </c>
      <c r="BO70" s="92">
        <f t="shared" si="55"/>
        <v>9877</v>
      </c>
      <c r="BP70" s="92">
        <f t="shared" si="55"/>
        <v>935</v>
      </c>
      <c r="BQ70" s="92">
        <f t="shared" si="55"/>
        <v>529</v>
      </c>
      <c r="BR70" s="62">
        <f t="shared" si="32"/>
        <v>9.4664371772805511E-2</v>
      </c>
      <c r="BS70" s="62">
        <f t="shared" si="33"/>
        <v>5.3558772906753066E-2</v>
      </c>
      <c r="BT70" s="92">
        <f t="shared" si="56"/>
        <v>278682770</v>
      </c>
      <c r="BU70" s="92">
        <f t="shared" si="56"/>
        <v>188753860</v>
      </c>
      <c r="BV70" s="92">
        <f t="shared" si="35"/>
        <v>298056.43850267382</v>
      </c>
      <c r="BW70" s="92">
        <f t="shared" si="36"/>
        <v>356812.58979206049</v>
      </c>
      <c r="BY70" s="180">
        <v>64</v>
      </c>
      <c r="BZ70" s="63" t="s">
        <v>53</v>
      </c>
      <c r="CA70" s="142">
        <v>9557</v>
      </c>
      <c r="CB70" s="142">
        <v>884</v>
      </c>
      <c r="CC70" s="142">
        <v>539</v>
      </c>
      <c r="CD70" s="29">
        <v>9.249764570471905E-2</v>
      </c>
      <c r="CE70" s="29">
        <v>5.639845139688187E-2</v>
      </c>
      <c r="CF70" s="142">
        <v>257744740</v>
      </c>
      <c r="CG70" s="142">
        <v>188140180</v>
      </c>
      <c r="CH70" s="142">
        <v>291566.44796380092</v>
      </c>
      <c r="CI70" s="142">
        <v>349054.13729128015</v>
      </c>
      <c r="CK70" s="47" t="str">
        <f t="shared" si="37"/>
        <v>忠岡町</v>
      </c>
      <c r="CL70" s="105">
        <f t="shared" si="57"/>
        <v>9.510776599384195E-2</v>
      </c>
      <c r="CM70" s="118">
        <f t="shared" si="38"/>
        <v>9.5000000000000001E-2</v>
      </c>
      <c r="CN70" s="118">
        <f t="shared" si="53"/>
        <v>8.7977567472835611E-2</v>
      </c>
      <c r="CO70" s="118">
        <f t="shared" si="40"/>
        <v>8.7999999999999995E-2</v>
      </c>
      <c r="CP70" s="181">
        <f t="shared" si="54"/>
        <v>0.70000000000000062</v>
      </c>
      <c r="CQ70" s="47" t="str">
        <f t="shared" si="42"/>
        <v>富田林市</v>
      </c>
      <c r="CR70" s="105">
        <f t="shared" si="58"/>
        <v>5.5648798909052763E-2</v>
      </c>
      <c r="CS70" s="105">
        <f t="shared" si="43"/>
        <v>5.6000000000000001E-2</v>
      </c>
      <c r="CT70" s="118">
        <f t="shared" si="44"/>
        <v>5.6194402256454765E-2</v>
      </c>
      <c r="CU70" s="118">
        <f t="shared" si="45"/>
        <v>5.6000000000000001E-2</v>
      </c>
      <c r="CV70" s="181">
        <f t="shared" si="46"/>
        <v>0</v>
      </c>
      <c r="CW70" s="48"/>
      <c r="CX70" s="105">
        <f t="shared" si="47"/>
        <v>0.11899999999999999</v>
      </c>
      <c r="CY70" s="105">
        <f t="shared" si="48"/>
        <v>0.114</v>
      </c>
      <c r="CZ70" s="182">
        <f t="shared" si="49"/>
        <v>0.49999999999999906</v>
      </c>
      <c r="DA70" s="105">
        <f t="shared" si="50"/>
        <v>7.6999999999999999E-2</v>
      </c>
      <c r="DB70" s="105">
        <f t="shared" si="51"/>
        <v>7.4999999999999997E-2</v>
      </c>
      <c r="DC70" s="182">
        <f t="shared" si="52"/>
        <v>0.20000000000000018</v>
      </c>
      <c r="DD70" s="212">
        <v>0</v>
      </c>
    </row>
    <row r="71" spans="2:108" s="18" customFormat="1" ht="13.5" customHeight="1">
      <c r="B71" s="61">
        <v>65</v>
      </c>
      <c r="C71" s="63" t="s">
        <v>13</v>
      </c>
      <c r="D71" s="92">
        <v>5</v>
      </c>
      <c r="E71" s="92">
        <v>0</v>
      </c>
      <c r="F71" s="92">
        <v>0</v>
      </c>
      <c r="G71" s="62">
        <f t="shared" si="2"/>
        <v>0</v>
      </c>
      <c r="H71" s="62">
        <f t="shared" si="3"/>
        <v>0</v>
      </c>
      <c r="I71" s="92">
        <v>0</v>
      </c>
      <c r="J71" s="92">
        <v>0</v>
      </c>
      <c r="K71" s="92" t="str">
        <f t="shared" si="4"/>
        <v>-</v>
      </c>
      <c r="L71" s="92" t="str">
        <f t="shared" si="5"/>
        <v>-</v>
      </c>
      <c r="M71" s="92">
        <v>30</v>
      </c>
      <c r="N71" s="92">
        <v>4</v>
      </c>
      <c r="O71" s="92">
        <v>2</v>
      </c>
      <c r="P71" s="62">
        <f t="shared" si="6"/>
        <v>0.13333333333333333</v>
      </c>
      <c r="Q71" s="62">
        <f t="shared" si="7"/>
        <v>6.6666666666666666E-2</v>
      </c>
      <c r="R71" s="92">
        <v>2704540</v>
      </c>
      <c r="S71" s="92">
        <v>2436940</v>
      </c>
      <c r="T71" s="92">
        <f t="shared" si="8"/>
        <v>676135</v>
      </c>
      <c r="U71" s="92">
        <f t="shared" si="9"/>
        <v>1218470</v>
      </c>
      <c r="V71" s="92">
        <v>1876</v>
      </c>
      <c r="W71" s="92">
        <v>57</v>
      </c>
      <c r="X71" s="92">
        <v>25</v>
      </c>
      <c r="Y71" s="62">
        <f t="shared" si="10"/>
        <v>3.0383795309168442E-2</v>
      </c>
      <c r="Z71" s="62">
        <f t="shared" si="11"/>
        <v>1.3326226012793176E-2</v>
      </c>
      <c r="AA71" s="92">
        <v>19549590</v>
      </c>
      <c r="AB71" s="92">
        <v>12050820</v>
      </c>
      <c r="AC71" s="92">
        <f t="shared" si="12"/>
        <v>342975.26315789472</v>
      </c>
      <c r="AD71" s="92">
        <f t="shared" si="13"/>
        <v>482032.8</v>
      </c>
      <c r="AE71" s="92">
        <v>1385</v>
      </c>
      <c r="AF71" s="92">
        <v>88</v>
      </c>
      <c r="AG71" s="92">
        <v>33</v>
      </c>
      <c r="AH71" s="62">
        <f t="shared" si="14"/>
        <v>6.3537906137184116E-2</v>
      </c>
      <c r="AI71" s="62">
        <f t="shared" si="15"/>
        <v>2.3826714801444042E-2</v>
      </c>
      <c r="AJ71" s="92">
        <v>17602480</v>
      </c>
      <c r="AK71" s="92">
        <v>10286040</v>
      </c>
      <c r="AL71" s="92">
        <f t="shared" si="16"/>
        <v>200028.18181818182</v>
      </c>
      <c r="AM71" s="92">
        <f t="shared" si="17"/>
        <v>311698.18181818182</v>
      </c>
      <c r="AN71" s="92">
        <v>909</v>
      </c>
      <c r="AO71" s="92">
        <v>104</v>
      </c>
      <c r="AP71" s="92">
        <v>68</v>
      </c>
      <c r="AQ71" s="62">
        <f t="shared" si="18"/>
        <v>0.11441144114411442</v>
      </c>
      <c r="AR71" s="62">
        <f t="shared" si="19"/>
        <v>7.4807480748074806E-2</v>
      </c>
      <c r="AS71" s="92">
        <v>29782840</v>
      </c>
      <c r="AT71" s="92">
        <v>26216040</v>
      </c>
      <c r="AU71" s="92">
        <f t="shared" si="20"/>
        <v>286373.46153846156</v>
      </c>
      <c r="AV71" s="92">
        <f t="shared" si="21"/>
        <v>385530</v>
      </c>
      <c r="AW71" s="92">
        <v>472</v>
      </c>
      <c r="AX71" s="92">
        <v>117</v>
      </c>
      <c r="AY71" s="92">
        <v>87</v>
      </c>
      <c r="AZ71" s="62">
        <f t="shared" si="22"/>
        <v>0.2478813559322034</v>
      </c>
      <c r="BA71" s="62">
        <f t="shared" si="23"/>
        <v>0.18432203389830509</v>
      </c>
      <c r="BB71" s="92">
        <v>36400820</v>
      </c>
      <c r="BC71" s="92">
        <v>33164960</v>
      </c>
      <c r="BD71" s="92">
        <f t="shared" si="24"/>
        <v>311118.11965811969</v>
      </c>
      <c r="BE71" s="92">
        <f t="shared" si="25"/>
        <v>381206.4367816092</v>
      </c>
      <c r="BF71" s="92">
        <v>204</v>
      </c>
      <c r="BG71" s="92">
        <v>57</v>
      </c>
      <c r="BH71" s="92">
        <v>47</v>
      </c>
      <c r="BI71" s="62">
        <f t="shared" si="26"/>
        <v>0.27941176470588236</v>
      </c>
      <c r="BJ71" s="62">
        <f t="shared" si="27"/>
        <v>0.23039215686274508</v>
      </c>
      <c r="BK71" s="92">
        <v>16415830</v>
      </c>
      <c r="BL71" s="92">
        <v>14931900</v>
      </c>
      <c r="BM71" s="92">
        <f t="shared" si="28"/>
        <v>287997.01754385966</v>
      </c>
      <c r="BN71" s="92">
        <f t="shared" si="29"/>
        <v>317700</v>
      </c>
      <c r="BO71" s="92">
        <f t="shared" si="55"/>
        <v>4881</v>
      </c>
      <c r="BP71" s="92">
        <f t="shared" si="55"/>
        <v>427</v>
      </c>
      <c r="BQ71" s="92">
        <f t="shared" si="55"/>
        <v>262</v>
      </c>
      <c r="BR71" s="62">
        <f t="shared" si="32"/>
        <v>8.7482073345625896E-2</v>
      </c>
      <c r="BS71" s="62">
        <f t="shared" si="33"/>
        <v>5.3677525097316124E-2</v>
      </c>
      <c r="BT71" s="92">
        <f t="shared" si="56"/>
        <v>122456100</v>
      </c>
      <c r="BU71" s="92">
        <f t="shared" si="56"/>
        <v>99086700</v>
      </c>
      <c r="BV71" s="92">
        <f t="shared" si="35"/>
        <v>286782.4355971897</v>
      </c>
      <c r="BW71" s="92">
        <f t="shared" si="36"/>
        <v>378193.51145038166</v>
      </c>
      <c r="BY71" s="180">
        <v>65</v>
      </c>
      <c r="BZ71" s="63" t="s">
        <v>13</v>
      </c>
      <c r="CA71" s="142">
        <v>4628</v>
      </c>
      <c r="CB71" s="142">
        <v>387</v>
      </c>
      <c r="CC71" s="142">
        <v>237</v>
      </c>
      <c r="CD71" s="29">
        <v>8.3621434745030254E-2</v>
      </c>
      <c r="CE71" s="29">
        <v>5.1210025929127052E-2</v>
      </c>
      <c r="CF71" s="142">
        <v>114829400</v>
      </c>
      <c r="CG71" s="142">
        <v>88734010</v>
      </c>
      <c r="CH71" s="142">
        <v>296716.79586563306</v>
      </c>
      <c r="CI71" s="142">
        <v>374405.10548523208</v>
      </c>
      <c r="CK71" s="47" t="str">
        <f t="shared" si="37"/>
        <v>阪南市</v>
      </c>
      <c r="CL71" s="105">
        <f t="shared" ref="CL71:CL80" si="59">LARGE(BR$7:BR$80,ROW(A65))</f>
        <v>9.4664371772805511E-2</v>
      </c>
      <c r="CM71" s="118">
        <f t="shared" si="38"/>
        <v>9.5000000000000001E-2</v>
      </c>
      <c r="CN71" s="118">
        <f t="shared" si="53"/>
        <v>9.249764570471905E-2</v>
      </c>
      <c r="CO71" s="118">
        <f t="shared" si="40"/>
        <v>9.1999999999999998E-2</v>
      </c>
      <c r="CP71" s="181">
        <f t="shared" si="54"/>
        <v>0.30000000000000027</v>
      </c>
      <c r="CQ71" s="47" t="str">
        <f t="shared" si="42"/>
        <v>門真市</v>
      </c>
      <c r="CR71" s="105">
        <f t="shared" ref="CR71:CR80" si="60">LARGE(BS$7:BS$80,ROW(A65))</f>
        <v>5.4627696590118305E-2</v>
      </c>
      <c r="CS71" s="105">
        <f t="shared" si="43"/>
        <v>5.5E-2</v>
      </c>
      <c r="CT71" s="118">
        <f t="shared" si="44"/>
        <v>5.069148115778109E-2</v>
      </c>
      <c r="CU71" s="118">
        <f t="shared" si="45"/>
        <v>5.0999999999999997E-2</v>
      </c>
      <c r="CV71" s="181">
        <f t="shared" si="46"/>
        <v>0.40000000000000036</v>
      </c>
      <c r="CW71" s="48"/>
      <c r="CX71" s="105">
        <f t="shared" si="47"/>
        <v>0.11899999999999999</v>
      </c>
      <c r="CY71" s="105">
        <f t="shared" si="48"/>
        <v>0.114</v>
      </c>
      <c r="CZ71" s="182">
        <f t="shared" si="49"/>
        <v>0.49999999999999906</v>
      </c>
      <c r="DA71" s="105">
        <f t="shared" si="50"/>
        <v>7.6999999999999999E-2</v>
      </c>
      <c r="DB71" s="105">
        <f t="shared" si="51"/>
        <v>7.4999999999999997E-2</v>
      </c>
      <c r="DC71" s="182">
        <f t="shared" si="52"/>
        <v>0.20000000000000018</v>
      </c>
      <c r="DD71" s="212">
        <v>0</v>
      </c>
    </row>
    <row r="72" spans="2:108" s="18" customFormat="1" ht="13.5" customHeight="1">
      <c r="B72" s="61">
        <v>66</v>
      </c>
      <c r="C72" s="63" t="s">
        <v>7</v>
      </c>
      <c r="D72" s="92">
        <v>8</v>
      </c>
      <c r="E72" s="92">
        <v>6</v>
      </c>
      <c r="F72" s="92">
        <v>4</v>
      </c>
      <c r="G72" s="62">
        <f t="shared" ref="G72:G80" si="61">IFERROR(E72/D72,"-")</f>
        <v>0.75</v>
      </c>
      <c r="H72" s="62">
        <f t="shared" ref="H72:H80" si="62">IFERROR(F72/D72,"-")</f>
        <v>0.5</v>
      </c>
      <c r="I72" s="92">
        <v>292610</v>
      </c>
      <c r="J72" s="92">
        <v>235410</v>
      </c>
      <c r="K72" s="92">
        <f t="shared" ref="K72:K80" si="63">IFERROR(I72/E72,"-")</f>
        <v>48768.333333333336</v>
      </c>
      <c r="L72" s="92">
        <f t="shared" ref="L72:L80" si="64">IFERROR(J72/F72,"-")</f>
        <v>58852.5</v>
      </c>
      <c r="M72" s="92">
        <v>11</v>
      </c>
      <c r="N72" s="92">
        <v>4</v>
      </c>
      <c r="O72" s="92">
        <v>3</v>
      </c>
      <c r="P72" s="62">
        <f t="shared" ref="P72:P80" si="65">IFERROR(N72/M72,"-")</f>
        <v>0.36363636363636365</v>
      </c>
      <c r="Q72" s="62">
        <f t="shared" ref="Q72:Q80" si="66">IFERROR(O72/M72,"-")</f>
        <v>0.27272727272727271</v>
      </c>
      <c r="R72" s="92">
        <v>212940</v>
      </c>
      <c r="S72" s="92">
        <v>193880</v>
      </c>
      <c r="T72" s="92">
        <f t="shared" ref="T72:T80" si="67">IFERROR(R72/N72,"-")</f>
        <v>53235</v>
      </c>
      <c r="U72" s="92">
        <f t="shared" ref="U72:U80" si="68">IFERROR(S72/O72,"-")</f>
        <v>64626.666666666664</v>
      </c>
      <c r="V72" s="92">
        <v>1961</v>
      </c>
      <c r="W72" s="92">
        <v>60</v>
      </c>
      <c r="X72" s="92">
        <v>29</v>
      </c>
      <c r="Y72" s="62">
        <f t="shared" ref="Y72:Y80" si="69">IFERROR(W72/V72,"-")</f>
        <v>3.0596634370219276E-2</v>
      </c>
      <c r="Z72" s="62">
        <f t="shared" ref="Z72:Z80" si="70">IFERROR(X72/V72,"-")</f>
        <v>1.4788373278939317E-2</v>
      </c>
      <c r="AA72" s="92">
        <v>14332130</v>
      </c>
      <c r="AB72" s="92">
        <v>10257120</v>
      </c>
      <c r="AC72" s="92">
        <f t="shared" ref="AC72:AC80" si="71">IFERROR(AA72/W72,"-")</f>
        <v>238868.83333333334</v>
      </c>
      <c r="AD72" s="92">
        <f t="shared" ref="AD72:AD80" si="72">IFERROR(AB72/X72,"-")</f>
        <v>353693.79310344829</v>
      </c>
      <c r="AE72" s="92">
        <v>1465</v>
      </c>
      <c r="AF72" s="92">
        <v>95</v>
      </c>
      <c r="AG72" s="92">
        <v>42</v>
      </c>
      <c r="AH72" s="62">
        <f t="shared" ref="AH72:AH80" si="73">IFERROR(AF72/AE72,"-")</f>
        <v>6.4846416382252553E-2</v>
      </c>
      <c r="AI72" s="62">
        <f t="shared" ref="AI72:AI80" si="74">IFERROR(AG72/AE72,"-")</f>
        <v>2.8668941979522185E-2</v>
      </c>
      <c r="AJ72" s="92">
        <v>17154880</v>
      </c>
      <c r="AK72" s="92">
        <v>12552350</v>
      </c>
      <c r="AL72" s="92">
        <f t="shared" ref="AL72:AL80" si="75">IFERROR(AJ72/AF72,"-")</f>
        <v>180577.68421052632</v>
      </c>
      <c r="AM72" s="92">
        <f t="shared" ref="AM72:AM80" si="76">IFERROR(AK72/AG72,"-")</f>
        <v>298865.47619047621</v>
      </c>
      <c r="AN72" s="92">
        <v>890</v>
      </c>
      <c r="AO72" s="92">
        <v>117</v>
      </c>
      <c r="AP72" s="92">
        <v>69</v>
      </c>
      <c r="AQ72" s="62">
        <f t="shared" ref="AQ72:AQ80" si="77">IFERROR(AO72/AN72,"-")</f>
        <v>0.13146067415730336</v>
      </c>
      <c r="AR72" s="62">
        <f t="shared" ref="AR72:AR80" si="78">IFERROR(AP72/AN72,"-")</f>
        <v>7.7528089887640456E-2</v>
      </c>
      <c r="AS72" s="92">
        <v>23840130</v>
      </c>
      <c r="AT72" s="92">
        <v>18267510</v>
      </c>
      <c r="AU72" s="92">
        <f t="shared" ref="AU72:AU80" si="79">IFERROR(AS72/AO72,"-")</f>
        <v>203761.79487179487</v>
      </c>
      <c r="AV72" s="92">
        <f t="shared" ref="AV72:AV80" si="80">IFERROR(AT72/AP72,"-")</f>
        <v>264746.52173913043</v>
      </c>
      <c r="AW72" s="92">
        <v>464</v>
      </c>
      <c r="AX72" s="92">
        <v>121</v>
      </c>
      <c r="AY72" s="92">
        <v>80</v>
      </c>
      <c r="AZ72" s="62">
        <f t="shared" ref="AZ72:AZ80" si="81">IFERROR(AX72/AW72,"-")</f>
        <v>0.26077586206896552</v>
      </c>
      <c r="BA72" s="62">
        <f t="shared" ref="BA72:BA80" si="82">IFERROR(AY72/AW72,"-")</f>
        <v>0.17241379310344829</v>
      </c>
      <c r="BB72" s="92">
        <v>29453800</v>
      </c>
      <c r="BC72" s="92">
        <v>25104830</v>
      </c>
      <c r="BD72" s="92">
        <f t="shared" ref="BD72:BD80" si="83">IFERROR(BB72/AX72,"-")</f>
        <v>243419.8347107438</v>
      </c>
      <c r="BE72" s="92">
        <f t="shared" ref="BE72:BE80" si="84">IFERROR(BC72/AY72,"-")</f>
        <v>313810.375</v>
      </c>
      <c r="BF72" s="92">
        <v>206</v>
      </c>
      <c r="BG72" s="92">
        <v>82</v>
      </c>
      <c r="BH72" s="92">
        <v>59</v>
      </c>
      <c r="BI72" s="62">
        <f t="shared" ref="BI72:BI80" si="85">IFERROR(BG72/BF72,"-")</f>
        <v>0.39805825242718446</v>
      </c>
      <c r="BJ72" s="62">
        <f t="shared" ref="BJ72:BJ80" si="86">IFERROR(BH72/BF72,"-")</f>
        <v>0.28640776699029125</v>
      </c>
      <c r="BK72" s="92">
        <v>22728410</v>
      </c>
      <c r="BL72" s="92">
        <v>20872980</v>
      </c>
      <c r="BM72" s="92">
        <f t="shared" ref="BM72:BM80" si="87">IFERROR(BK72/BG72,"-")</f>
        <v>277175.73170731706</v>
      </c>
      <c r="BN72" s="92">
        <f t="shared" ref="BN72:BN80" si="88">IFERROR(BL72/BH72,"-")</f>
        <v>353779.32203389832</v>
      </c>
      <c r="BO72" s="92">
        <f t="shared" ref="BO72:BQ80" si="89">SUM(D72,M72,V72,AE72,AN72,AW72,BF72)</f>
        <v>5005</v>
      </c>
      <c r="BP72" s="92">
        <f t="shared" si="89"/>
        <v>485</v>
      </c>
      <c r="BQ72" s="92">
        <f t="shared" si="89"/>
        <v>286</v>
      </c>
      <c r="BR72" s="62">
        <f t="shared" ref="BR72:BR80" si="90">IFERROR(BP72/BO72,"-")</f>
        <v>9.6903096903096897E-2</v>
      </c>
      <c r="BS72" s="62">
        <f t="shared" ref="BS72:BS80" si="91">IFERROR(BQ72/BO72,"-")</f>
        <v>5.7142857142857141E-2</v>
      </c>
      <c r="BT72" s="92">
        <f t="shared" si="56"/>
        <v>108014900</v>
      </c>
      <c r="BU72" s="92">
        <f t="shared" si="56"/>
        <v>87484080</v>
      </c>
      <c r="BV72" s="92">
        <f t="shared" ref="BV72:BV80" si="92">IFERROR(BT72/BP72,"-")</f>
        <v>222711.13402061857</v>
      </c>
      <c r="BW72" s="92">
        <f t="shared" ref="BW72:BW80" si="93">IFERROR(BU72/BQ72,"-")</f>
        <v>305888.3916083916</v>
      </c>
      <c r="BY72" s="180">
        <v>66</v>
      </c>
      <c r="BZ72" s="63" t="s">
        <v>7</v>
      </c>
      <c r="CA72" s="142">
        <v>4761</v>
      </c>
      <c r="CB72" s="142">
        <v>437</v>
      </c>
      <c r="CC72" s="142">
        <v>255</v>
      </c>
      <c r="CD72" s="29">
        <v>9.1787439613526575E-2</v>
      </c>
      <c r="CE72" s="29">
        <v>5.3560176433522372E-2</v>
      </c>
      <c r="CF72" s="142">
        <v>93851650</v>
      </c>
      <c r="CG72" s="142">
        <v>76046030</v>
      </c>
      <c r="CH72" s="142">
        <v>214763.50114416477</v>
      </c>
      <c r="CI72" s="142">
        <v>298219.72549019608</v>
      </c>
      <c r="CK72" s="47" t="str">
        <f t="shared" ref="CK72:CK80" si="94">INDEX($C$7:$C$80,MATCH(CL72,BR$7:BR$80,0))</f>
        <v>河内長野市</v>
      </c>
      <c r="CL72" s="105">
        <f t="shared" si="59"/>
        <v>9.3308926248855922E-2</v>
      </c>
      <c r="CM72" s="118">
        <f t="shared" ref="CM72:CM80" si="95">ROUND(CL72,3)</f>
        <v>9.2999999999999999E-2</v>
      </c>
      <c r="CN72" s="118">
        <f t="shared" si="53"/>
        <v>9.1463414634146339E-2</v>
      </c>
      <c r="CO72" s="118">
        <f t="shared" ref="CO72:CO80" si="96">ROUND(CN72,3)</f>
        <v>9.0999999999999998E-2</v>
      </c>
      <c r="CP72" s="181">
        <f t="shared" si="54"/>
        <v>0.20000000000000018</v>
      </c>
      <c r="CQ72" s="47" t="str">
        <f t="shared" ref="CQ72:CQ80" si="97">INDEX($C$7:$C$80,MATCH(CR72,BS$7:BS$80,0))</f>
        <v>島本町</v>
      </c>
      <c r="CR72" s="105">
        <f t="shared" si="60"/>
        <v>5.3677525097316124E-2</v>
      </c>
      <c r="CS72" s="105">
        <f t="shared" ref="CS72:CS80" si="98">ROUND(CR72,3)</f>
        <v>5.3999999999999999E-2</v>
      </c>
      <c r="CT72" s="118">
        <f t="shared" ref="CT72:CT80" si="99">VLOOKUP(CQ72,$BZ$7:$CI$80,6,FALSE)</f>
        <v>5.1210025929127052E-2</v>
      </c>
      <c r="CU72" s="118">
        <f t="shared" ref="CU72:CU80" si="100">ROUND(CT72,3)</f>
        <v>5.0999999999999997E-2</v>
      </c>
      <c r="CV72" s="181">
        <f t="shared" ref="CV72:CV80" si="101">(CS72-CU72)*100</f>
        <v>0.30000000000000027</v>
      </c>
      <c r="CW72" s="48"/>
      <c r="CX72" s="105">
        <f t="shared" ref="CX72:CX80" si="102">ROUND($BR$81,3)</f>
        <v>0.11899999999999999</v>
      </c>
      <c r="CY72" s="105">
        <f t="shared" ref="CY72:CY80" si="103">ROUND($CD$81,3)</f>
        <v>0.114</v>
      </c>
      <c r="CZ72" s="182">
        <f t="shared" ref="CZ72:CZ80" si="104">(CX72-CY72)*100</f>
        <v>0.49999999999999906</v>
      </c>
      <c r="DA72" s="105">
        <f t="shared" ref="DA72:DA79" si="105">ROUND($BS$81,3)</f>
        <v>7.6999999999999999E-2</v>
      </c>
      <c r="DB72" s="105">
        <f t="shared" ref="DB72:DB80" si="106">ROUND($CE$81,3)</f>
        <v>7.4999999999999997E-2</v>
      </c>
      <c r="DC72" s="182">
        <f t="shared" ref="DC72:DC80" si="107">(DA72-DB72)*100</f>
        <v>0.20000000000000018</v>
      </c>
      <c r="DD72" s="212">
        <v>0</v>
      </c>
    </row>
    <row r="73" spans="2:108" s="18" customFormat="1" ht="13.5" customHeight="1">
      <c r="B73" s="61">
        <v>67</v>
      </c>
      <c r="C73" s="63" t="s">
        <v>8</v>
      </c>
      <c r="D73" s="92">
        <v>17</v>
      </c>
      <c r="E73" s="92">
        <v>1</v>
      </c>
      <c r="F73" s="92">
        <v>0</v>
      </c>
      <c r="G73" s="62">
        <f t="shared" si="61"/>
        <v>5.8823529411764705E-2</v>
      </c>
      <c r="H73" s="62">
        <f t="shared" si="62"/>
        <v>0</v>
      </c>
      <c r="I73" s="92">
        <v>117310</v>
      </c>
      <c r="J73" s="92">
        <v>0</v>
      </c>
      <c r="K73" s="92">
        <f t="shared" si="63"/>
        <v>117310</v>
      </c>
      <c r="L73" s="92" t="str">
        <f t="shared" si="64"/>
        <v>-</v>
      </c>
      <c r="M73" s="92">
        <v>35</v>
      </c>
      <c r="N73" s="92">
        <v>2</v>
      </c>
      <c r="O73" s="92">
        <v>0</v>
      </c>
      <c r="P73" s="62">
        <f t="shared" si="65"/>
        <v>5.7142857142857141E-2</v>
      </c>
      <c r="Q73" s="62">
        <f t="shared" si="66"/>
        <v>0</v>
      </c>
      <c r="R73" s="92">
        <v>517390</v>
      </c>
      <c r="S73" s="92">
        <v>0</v>
      </c>
      <c r="T73" s="92">
        <f t="shared" si="67"/>
        <v>258695</v>
      </c>
      <c r="U73" s="92" t="str">
        <f t="shared" si="68"/>
        <v>-</v>
      </c>
      <c r="V73" s="92">
        <v>756</v>
      </c>
      <c r="W73" s="92">
        <v>26</v>
      </c>
      <c r="X73" s="92">
        <v>5</v>
      </c>
      <c r="Y73" s="62">
        <f t="shared" si="69"/>
        <v>3.439153439153439E-2</v>
      </c>
      <c r="Z73" s="62">
        <f t="shared" si="70"/>
        <v>6.6137566137566134E-3</v>
      </c>
      <c r="AA73" s="92">
        <v>4582360</v>
      </c>
      <c r="AB73" s="92">
        <v>1927520</v>
      </c>
      <c r="AC73" s="92">
        <f t="shared" si="71"/>
        <v>176244.61538461538</v>
      </c>
      <c r="AD73" s="92">
        <f t="shared" si="72"/>
        <v>385504</v>
      </c>
      <c r="AE73" s="92">
        <v>597</v>
      </c>
      <c r="AF73" s="92">
        <v>37</v>
      </c>
      <c r="AG73" s="92">
        <v>12</v>
      </c>
      <c r="AH73" s="62">
        <f t="shared" si="73"/>
        <v>6.1976549413735343E-2</v>
      </c>
      <c r="AI73" s="62">
        <f t="shared" si="74"/>
        <v>2.0100502512562814E-2</v>
      </c>
      <c r="AJ73" s="92">
        <v>6435890</v>
      </c>
      <c r="AK73" s="92">
        <v>4600750</v>
      </c>
      <c r="AL73" s="92">
        <f t="shared" si="75"/>
        <v>173942.97297297296</v>
      </c>
      <c r="AM73" s="92">
        <f t="shared" si="76"/>
        <v>383395.83333333331</v>
      </c>
      <c r="AN73" s="92">
        <v>395</v>
      </c>
      <c r="AO73" s="92">
        <v>49</v>
      </c>
      <c r="AP73" s="92">
        <v>21</v>
      </c>
      <c r="AQ73" s="62">
        <f t="shared" si="77"/>
        <v>0.1240506329113924</v>
      </c>
      <c r="AR73" s="62">
        <f t="shared" si="78"/>
        <v>5.3164556962025315E-2</v>
      </c>
      <c r="AS73" s="92">
        <v>11119870</v>
      </c>
      <c r="AT73" s="92">
        <v>7626380</v>
      </c>
      <c r="AU73" s="92">
        <f t="shared" si="79"/>
        <v>226936.12244897959</v>
      </c>
      <c r="AV73" s="92">
        <f t="shared" si="80"/>
        <v>363160.95238095237</v>
      </c>
      <c r="AW73" s="92">
        <v>258</v>
      </c>
      <c r="AX73" s="92">
        <v>52</v>
      </c>
      <c r="AY73" s="92">
        <v>33</v>
      </c>
      <c r="AZ73" s="62">
        <f t="shared" si="81"/>
        <v>0.20155038759689922</v>
      </c>
      <c r="BA73" s="62">
        <f t="shared" si="82"/>
        <v>0.12790697674418605</v>
      </c>
      <c r="BB73" s="92">
        <v>11204090</v>
      </c>
      <c r="BC73" s="92">
        <v>9505070</v>
      </c>
      <c r="BD73" s="92">
        <f t="shared" si="83"/>
        <v>215463.26923076922</v>
      </c>
      <c r="BE73" s="92">
        <f t="shared" si="84"/>
        <v>288032.42424242425</v>
      </c>
      <c r="BF73" s="92">
        <v>119</v>
      </c>
      <c r="BG73" s="92">
        <v>26</v>
      </c>
      <c r="BH73" s="92">
        <v>18</v>
      </c>
      <c r="BI73" s="62">
        <f t="shared" si="85"/>
        <v>0.21848739495798319</v>
      </c>
      <c r="BJ73" s="62">
        <f t="shared" si="86"/>
        <v>0.15126050420168066</v>
      </c>
      <c r="BK73" s="92">
        <v>6993510</v>
      </c>
      <c r="BL73" s="92">
        <v>5736650</v>
      </c>
      <c r="BM73" s="92">
        <f t="shared" si="87"/>
        <v>268981.15384615387</v>
      </c>
      <c r="BN73" s="92">
        <f t="shared" si="88"/>
        <v>318702.77777777775</v>
      </c>
      <c r="BO73" s="92">
        <f t="shared" si="89"/>
        <v>2177</v>
      </c>
      <c r="BP73" s="92">
        <f t="shared" si="89"/>
        <v>193</v>
      </c>
      <c r="BQ73" s="92">
        <f t="shared" si="89"/>
        <v>89</v>
      </c>
      <c r="BR73" s="62">
        <f t="shared" si="90"/>
        <v>8.8654111162149746E-2</v>
      </c>
      <c r="BS73" s="62">
        <f t="shared" si="91"/>
        <v>4.0881947634359213E-2</v>
      </c>
      <c r="BT73" s="92">
        <f t="shared" si="56"/>
        <v>40970420</v>
      </c>
      <c r="BU73" s="92">
        <f t="shared" si="56"/>
        <v>29396370</v>
      </c>
      <c r="BV73" s="92">
        <f t="shared" si="92"/>
        <v>212281.96891191709</v>
      </c>
      <c r="BW73" s="92">
        <f t="shared" si="93"/>
        <v>330296.29213483148</v>
      </c>
      <c r="BY73" s="180">
        <v>67</v>
      </c>
      <c r="BZ73" s="63" t="s">
        <v>8</v>
      </c>
      <c r="CA73" s="142">
        <v>2107</v>
      </c>
      <c r="CB73" s="142">
        <v>179</v>
      </c>
      <c r="CC73" s="142">
        <v>83</v>
      </c>
      <c r="CD73" s="29">
        <v>8.4954912197437116E-2</v>
      </c>
      <c r="CE73" s="29">
        <v>3.9392501186521121E-2</v>
      </c>
      <c r="CF73" s="142">
        <v>41108760</v>
      </c>
      <c r="CG73" s="142">
        <v>26717550</v>
      </c>
      <c r="CH73" s="142">
        <v>229657.87709497206</v>
      </c>
      <c r="CI73" s="142">
        <v>321898.19277108432</v>
      </c>
      <c r="CK73" s="47" t="str">
        <f t="shared" si="94"/>
        <v>河南町</v>
      </c>
      <c r="CL73" s="105">
        <f t="shared" si="59"/>
        <v>9.1691492883151274E-2</v>
      </c>
      <c r="CM73" s="118">
        <f t="shared" si="95"/>
        <v>9.1999999999999998E-2</v>
      </c>
      <c r="CN73" s="118">
        <f t="shared" si="53"/>
        <v>9.2567102546455615E-2</v>
      </c>
      <c r="CO73" s="118">
        <f t="shared" si="96"/>
        <v>9.2999999999999999E-2</v>
      </c>
      <c r="CP73" s="181">
        <f t="shared" si="54"/>
        <v>-0.10000000000000009</v>
      </c>
      <c r="CQ73" s="47" t="str">
        <f t="shared" si="97"/>
        <v>阪南市</v>
      </c>
      <c r="CR73" s="105">
        <f t="shared" si="60"/>
        <v>5.3558772906753066E-2</v>
      </c>
      <c r="CS73" s="105">
        <f t="shared" si="98"/>
        <v>5.3999999999999999E-2</v>
      </c>
      <c r="CT73" s="118">
        <f t="shared" si="99"/>
        <v>5.639845139688187E-2</v>
      </c>
      <c r="CU73" s="118">
        <f t="shared" si="100"/>
        <v>5.6000000000000001E-2</v>
      </c>
      <c r="CV73" s="181">
        <f t="shared" si="101"/>
        <v>-0.20000000000000018</v>
      </c>
      <c r="CW73" s="48"/>
      <c r="CX73" s="105">
        <f t="shared" si="102"/>
        <v>0.11899999999999999</v>
      </c>
      <c r="CY73" s="105">
        <f t="shared" si="103"/>
        <v>0.114</v>
      </c>
      <c r="CZ73" s="182">
        <f t="shared" si="104"/>
        <v>0.49999999999999906</v>
      </c>
      <c r="DA73" s="105">
        <f t="shared" si="105"/>
        <v>7.6999999999999999E-2</v>
      </c>
      <c r="DB73" s="105">
        <f t="shared" si="106"/>
        <v>7.4999999999999997E-2</v>
      </c>
      <c r="DC73" s="182">
        <f t="shared" si="107"/>
        <v>0.20000000000000018</v>
      </c>
      <c r="DD73" s="212">
        <v>0</v>
      </c>
    </row>
    <row r="74" spans="2:108" s="18" customFormat="1" ht="13.5" customHeight="1">
      <c r="B74" s="61">
        <v>68</v>
      </c>
      <c r="C74" s="63" t="s">
        <v>54</v>
      </c>
      <c r="D74" s="92">
        <v>14</v>
      </c>
      <c r="E74" s="92">
        <v>1</v>
      </c>
      <c r="F74" s="92">
        <v>1</v>
      </c>
      <c r="G74" s="62">
        <f t="shared" si="61"/>
        <v>7.1428571428571425E-2</v>
      </c>
      <c r="H74" s="62">
        <f t="shared" si="62"/>
        <v>7.1428571428571425E-2</v>
      </c>
      <c r="I74" s="92">
        <v>174270</v>
      </c>
      <c r="J74" s="92">
        <v>174270</v>
      </c>
      <c r="K74" s="92">
        <f t="shared" si="63"/>
        <v>174270</v>
      </c>
      <c r="L74" s="92">
        <f t="shared" si="64"/>
        <v>174270</v>
      </c>
      <c r="M74" s="92">
        <v>32</v>
      </c>
      <c r="N74" s="92">
        <v>7</v>
      </c>
      <c r="O74" s="92">
        <v>1</v>
      </c>
      <c r="P74" s="62">
        <f t="shared" si="65"/>
        <v>0.21875</v>
      </c>
      <c r="Q74" s="62">
        <f t="shared" si="66"/>
        <v>3.125E-2</v>
      </c>
      <c r="R74" s="92">
        <v>4891750</v>
      </c>
      <c r="S74" s="92">
        <v>724900</v>
      </c>
      <c r="T74" s="92">
        <f t="shared" si="67"/>
        <v>698821.42857142852</v>
      </c>
      <c r="U74" s="92">
        <f t="shared" si="68"/>
        <v>724900</v>
      </c>
      <c r="V74" s="92">
        <v>993</v>
      </c>
      <c r="W74" s="92">
        <v>33</v>
      </c>
      <c r="X74" s="92">
        <v>21</v>
      </c>
      <c r="Y74" s="62">
        <f t="shared" si="69"/>
        <v>3.3232628398791542E-2</v>
      </c>
      <c r="Z74" s="62">
        <f t="shared" si="70"/>
        <v>2.1148036253776436E-2</v>
      </c>
      <c r="AA74" s="92">
        <v>7607130</v>
      </c>
      <c r="AB74" s="92">
        <v>6911570</v>
      </c>
      <c r="AC74" s="92">
        <f t="shared" si="71"/>
        <v>230519.09090909091</v>
      </c>
      <c r="AD74" s="92">
        <f t="shared" si="72"/>
        <v>329122.38095238095</v>
      </c>
      <c r="AE74" s="92">
        <v>827</v>
      </c>
      <c r="AF74" s="92">
        <v>51</v>
      </c>
      <c r="AG74" s="92">
        <v>29</v>
      </c>
      <c r="AH74" s="62">
        <f t="shared" si="73"/>
        <v>6.1668681983071343E-2</v>
      </c>
      <c r="AI74" s="62">
        <f t="shared" si="74"/>
        <v>3.5066505441354291E-2</v>
      </c>
      <c r="AJ74" s="92">
        <v>14739650</v>
      </c>
      <c r="AK74" s="92">
        <v>10406140</v>
      </c>
      <c r="AL74" s="92">
        <f t="shared" si="75"/>
        <v>289012.74509803922</v>
      </c>
      <c r="AM74" s="92">
        <f t="shared" si="76"/>
        <v>358832.41379310342</v>
      </c>
      <c r="AN74" s="92">
        <v>613</v>
      </c>
      <c r="AO74" s="92">
        <v>84</v>
      </c>
      <c r="AP74" s="92">
        <v>56</v>
      </c>
      <c r="AQ74" s="62">
        <f t="shared" si="77"/>
        <v>0.13703099510603589</v>
      </c>
      <c r="AR74" s="62">
        <f t="shared" si="78"/>
        <v>9.1353996737357265E-2</v>
      </c>
      <c r="AS74" s="92">
        <v>22042750</v>
      </c>
      <c r="AT74" s="92">
        <v>19541860</v>
      </c>
      <c r="AU74" s="92">
        <f t="shared" si="79"/>
        <v>262413.69047619047</v>
      </c>
      <c r="AV74" s="92">
        <f t="shared" si="80"/>
        <v>348961.78571428574</v>
      </c>
      <c r="AW74" s="92">
        <v>317</v>
      </c>
      <c r="AX74" s="92">
        <v>66</v>
      </c>
      <c r="AY74" s="92">
        <v>49</v>
      </c>
      <c r="AZ74" s="62">
        <f t="shared" si="81"/>
        <v>0.20820189274447951</v>
      </c>
      <c r="BA74" s="62">
        <f t="shared" si="82"/>
        <v>0.15457413249211358</v>
      </c>
      <c r="BB74" s="92">
        <v>16135670</v>
      </c>
      <c r="BC74" s="92">
        <v>13398740</v>
      </c>
      <c r="BD74" s="92">
        <f t="shared" si="83"/>
        <v>244479.84848484848</v>
      </c>
      <c r="BE74" s="92">
        <f t="shared" si="84"/>
        <v>273443.67346938775</v>
      </c>
      <c r="BF74" s="92">
        <v>127</v>
      </c>
      <c r="BG74" s="92">
        <v>36</v>
      </c>
      <c r="BH74" s="92">
        <v>29</v>
      </c>
      <c r="BI74" s="62">
        <f t="shared" si="85"/>
        <v>0.28346456692913385</v>
      </c>
      <c r="BJ74" s="62">
        <f t="shared" si="86"/>
        <v>0.2283464566929134</v>
      </c>
      <c r="BK74" s="92">
        <v>10595280</v>
      </c>
      <c r="BL74" s="92">
        <v>9659870</v>
      </c>
      <c r="BM74" s="92">
        <f t="shared" si="87"/>
        <v>294313.33333333331</v>
      </c>
      <c r="BN74" s="92">
        <f t="shared" si="88"/>
        <v>333098.96551724139</v>
      </c>
      <c r="BO74" s="92">
        <f t="shared" si="89"/>
        <v>2923</v>
      </c>
      <c r="BP74" s="92">
        <f t="shared" si="89"/>
        <v>278</v>
      </c>
      <c r="BQ74" s="92">
        <f t="shared" si="89"/>
        <v>186</v>
      </c>
      <c r="BR74" s="62">
        <f t="shared" si="90"/>
        <v>9.510776599384195E-2</v>
      </c>
      <c r="BS74" s="62">
        <f t="shared" si="91"/>
        <v>6.3633253506671233E-2</v>
      </c>
      <c r="BT74" s="92">
        <f t="shared" si="56"/>
        <v>76186500</v>
      </c>
      <c r="BU74" s="92">
        <f t="shared" si="56"/>
        <v>60817350</v>
      </c>
      <c r="BV74" s="92">
        <f t="shared" si="92"/>
        <v>274052.1582733813</v>
      </c>
      <c r="BW74" s="92">
        <f t="shared" si="93"/>
        <v>326975</v>
      </c>
      <c r="BY74" s="180">
        <v>68</v>
      </c>
      <c r="BZ74" s="63" t="s">
        <v>54</v>
      </c>
      <c r="CA74" s="142">
        <v>2853</v>
      </c>
      <c r="CB74" s="142">
        <v>251</v>
      </c>
      <c r="CC74" s="142">
        <v>169</v>
      </c>
      <c r="CD74" s="29">
        <v>8.7977567472835611E-2</v>
      </c>
      <c r="CE74" s="29">
        <v>5.9235892043463023E-2</v>
      </c>
      <c r="CF74" s="142">
        <v>70514870</v>
      </c>
      <c r="CG74" s="142">
        <v>58716700</v>
      </c>
      <c r="CH74" s="142">
        <v>280935.73705179285</v>
      </c>
      <c r="CI74" s="142">
        <v>347436.09467455623</v>
      </c>
      <c r="CK74" s="47" t="str">
        <f t="shared" si="94"/>
        <v>大正区</v>
      </c>
      <c r="CL74" s="105">
        <f t="shared" si="59"/>
        <v>9.1528812943101251E-2</v>
      </c>
      <c r="CM74" s="118">
        <f t="shared" si="95"/>
        <v>9.1999999999999998E-2</v>
      </c>
      <c r="CN74" s="118">
        <f t="shared" si="53"/>
        <v>8.655360948938931E-2</v>
      </c>
      <c r="CO74" s="118">
        <f t="shared" si="96"/>
        <v>8.6999999999999994E-2</v>
      </c>
      <c r="CP74" s="181">
        <f t="shared" si="54"/>
        <v>0.50000000000000044</v>
      </c>
      <c r="CQ74" s="47" t="str">
        <f t="shared" si="97"/>
        <v>太子町</v>
      </c>
      <c r="CR74" s="105">
        <f t="shared" si="60"/>
        <v>5.201266395296246E-2</v>
      </c>
      <c r="CS74" s="105">
        <f t="shared" si="98"/>
        <v>5.1999999999999998E-2</v>
      </c>
      <c r="CT74" s="118">
        <f t="shared" si="99"/>
        <v>4.1765543426672998E-2</v>
      </c>
      <c r="CU74" s="118">
        <f t="shared" si="100"/>
        <v>4.2000000000000003E-2</v>
      </c>
      <c r="CV74" s="181">
        <f t="shared" si="101"/>
        <v>0.99999999999999956</v>
      </c>
      <c r="CW74" s="48"/>
      <c r="CX74" s="105">
        <f t="shared" si="102"/>
        <v>0.11899999999999999</v>
      </c>
      <c r="CY74" s="105">
        <f t="shared" si="103"/>
        <v>0.114</v>
      </c>
      <c r="CZ74" s="182">
        <f t="shared" si="104"/>
        <v>0.49999999999999906</v>
      </c>
      <c r="DA74" s="105">
        <f t="shared" si="105"/>
        <v>7.6999999999999999E-2</v>
      </c>
      <c r="DB74" s="105">
        <f t="shared" si="106"/>
        <v>7.4999999999999997E-2</v>
      </c>
      <c r="DC74" s="182">
        <f t="shared" si="107"/>
        <v>0.20000000000000018</v>
      </c>
      <c r="DD74" s="212">
        <v>0</v>
      </c>
    </row>
    <row r="75" spans="2:108" s="18" customFormat="1" ht="13.5" customHeight="1">
      <c r="B75" s="61">
        <v>69</v>
      </c>
      <c r="C75" s="63" t="s">
        <v>55</v>
      </c>
      <c r="D75" s="92">
        <v>23</v>
      </c>
      <c r="E75" s="92">
        <v>0</v>
      </c>
      <c r="F75" s="92">
        <v>0</v>
      </c>
      <c r="G75" s="62">
        <f t="shared" si="61"/>
        <v>0</v>
      </c>
      <c r="H75" s="62">
        <f t="shared" si="62"/>
        <v>0</v>
      </c>
      <c r="I75" s="92">
        <v>0</v>
      </c>
      <c r="J75" s="92">
        <v>0</v>
      </c>
      <c r="K75" s="92" t="str">
        <f t="shared" si="63"/>
        <v>-</v>
      </c>
      <c r="L75" s="92" t="str">
        <f t="shared" si="64"/>
        <v>-</v>
      </c>
      <c r="M75" s="92">
        <v>57</v>
      </c>
      <c r="N75" s="92">
        <v>7</v>
      </c>
      <c r="O75" s="92">
        <v>6</v>
      </c>
      <c r="P75" s="62">
        <f t="shared" si="65"/>
        <v>0.12280701754385964</v>
      </c>
      <c r="Q75" s="62">
        <f t="shared" si="66"/>
        <v>0.10526315789473684</v>
      </c>
      <c r="R75" s="92">
        <v>3274460</v>
      </c>
      <c r="S75" s="92">
        <v>3090010</v>
      </c>
      <c r="T75" s="92">
        <f t="shared" si="67"/>
        <v>467780</v>
      </c>
      <c r="U75" s="92">
        <f t="shared" si="68"/>
        <v>515001.66666666669</v>
      </c>
      <c r="V75" s="92">
        <v>2794</v>
      </c>
      <c r="W75" s="92">
        <v>102</v>
      </c>
      <c r="X75" s="92">
        <v>52</v>
      </c>
      <c r="Y75" s="62">
        <f t="shared" si="69"/>
        <v>3.6506800286327842E-2</v>
      </c>
      <c r="Z75" s="62">
        <f t="shared" si="70"/>
        <v>1.8611309949892626E-2</v>
      </c>
      <c r="AA75" s="92">
        <v>28333790</v>
      </c>
      <c r="AB75" s="92">
        <v>17767330</v>
      </c>
      <c r="AC75" s="92">
        <f t="shared" si="71"/>
        <v>277782.25490196078</v>
      </c>
      <c r="AD75" s="92">
        <f t="shared" si="72"/>
        <v>341679.42307692306</v>
      </c>
      <c r="AE75" s="92">
        <v>2021</v>
      </c>
      <c r="AF75" s="92">
        <v>165</v>
      </c>
      <c r="AG75" s="92">
        <v>91</v>
      </c>
      <c r="AH75" s="62">
        <f t="shared" si="73"/>
        <v>8.1642751113310236E-2</v>
      </c>
      <c r="AI75" s="62">
        <f t="shared" si="74"/>
        <v>4.5027214250371102E-2</v>
      </c>
      <c r="AJ75" s="92">
        <v>48010400</v>
      </c>
      <c r="AK75" s="92">
        <v>28698790</v>
      </c>
      <c r="AL75" s="92">
        <f t="shared" si="75"/>
        <v>290972.12121212122</v>
      </c>
      <c r="AM75" s="92">
        <f t="shared" si="76"/>
        <v>315371.31868131866</v>
      </c>
      <c r="AN75" s="92">
        <v>1088</v>
      </c>
      <c r="AO75" s="92">
        <v>191</v>
      </c>
      <c r="AP75" s="92">
        <v>128</v>
      </c>
      <c r="AQ75" s="62">
        <f t="shared" si="77"/>
        <v>0.17555147058823528</v>
      </c>
      <c r="AR75" s="62">
        <f t="shared" si="78"/>
        <v>0.11764705882352941</v>
      </c>
      <c r="AS75" s="92">
        <v>47146020</v>
      </c>
      <c r="AT75" s="92">
        <v>41047340</v>
      </c>
      <c r="AU75" s="92">
        <f t="shared" si="79"/>
        <v>246837.80104712042</v>
      </c>
      <c r="AV75" s="92">
        <f t="shared" si="80"/>
        <v>320682.34375</v>
      </c>
      <c r="AW75" s="92">
        <v>620</v>
      </c>
      <c r="AX75" s="92">
        <v>164</v>
      </c>
      <c r="AY75" s="92">
        <v>120</v>
      </c>
      <c r="AZ75" s="62">
        <f t="shared" si="81"/>
        <v>0.26451612903225807</v>
      </c>
      <c r="BA75" s="62">
        <f t="shared" si="82"/>
        <v>0.19354838709677419</v>
      </c>
      <c r="BB75" s="92">
        <v>51903970</v>
      </c>
      <c r="BC75" s="92">
        <v>44252830</v>
      </c>
      <c r="BD75" s="92">
        <f t="shared" si="83"/>
        <v>316487.62195121951</v>
      </c>
      <c r="BE75" s="92">
        <f t="shared" si="84"/>
        <v>368773.58333333331</v>
      </c>
      <c r="BF75" s="92">
        <v>238</v>
      </c>
      <c r="BG75" s="92">
        <v>84</v>
      </c>
      <c r="BH75" s="92">
        <v>73</v>
      </c>
      <c r="BI75" s="62">
        <f t="shared" si="85"/>
        <v>0.35294117647058826</v>
      </c>
      <c r="BJ75" s="62">
        <f t="shared" si="86"/>
        <v>0.30672268907563027</v>
      </c>
      <c r="BK75" s="92">
        <v>25165990</v>
      </c>
      <c r="BL75" s="92">
        <v>23993350</v>
      </c>
      <c r="BM75" s="92">
        <f t="shared" si="87"/>
        <v>299595.11904761905</v>
      </c>
      <c r="BN75" s="92">
        <f t="shared" si="88"/>
        <v>328676.0273972603</v>
      </c>
      <c r="BO75" s="92">
        <f t="shared" si="89"/>
        <v>6841</v>
      </c>
      <c r="BP75" s="92">
        <f t="shared" si="89"/>
        <v>713</v>
      </c>
      <c r="BQ75" s="92">
        <f t="shared" si="89"/>
        <v>470</v>
      </c>
      <c r="BR75" s="62">
        <f t="shared" si="90"/>
        <v>0.10422452857769332</v>
      </c>
      <c r="BS75" s="62">
        <f t="shared" si="91"/>
        <v>6.8703405934804854E-2</v>
      </c>
      <c r="BT75" s="92">
        <f t="shared" si="56"/>
        <v>203834630</v>
      </c>
      <c r="BU75" s="92">
        <f t="shared" si="56"/>
        <v>158849650</v>
      </c>
      <c r="BV75" s="92">
        <f t="shared" si="92"/>
        <v>285883.07152875175</v>
      </c>
      <c r="BW75" s="92">
        <f t="shared" si="93"/>
        <v>337977.97872340423</v>
      </c>
      <c r="BY75" s="180">
        <v>69</v>
      </c>
      <c r="BZ75" s="63" t="s">
        <v>55</v>
      </c>
      <c r="CA75" s="142">
        <v>6453</v>
      </c>
      <c r="CB75" s="142">
        <v>666</v>
      </c>
      <c r="CC75" s="142">
        <v>447</v>
      </c>
      <c r="CD75" s="29">
        <v>0.10320781032078104</v>
      </c>
      <c r="CE75" s="29">
        <v>6.9270106927010688E-2</v>
      </c>
      <c r="CF75" s="142">
        <v>194391460</v>
      </c>
      <c r="CG75" s="142">
        <v>158618450</v>
      </c>
      <c r="CH75" s="142">
        <v>291879.06906906905</v>
      </c>
      <c r="CI75" s="142">
        <v>354851.11856823269</v>
      </c>
      <c r="CK75" s="47" t="str">
        <f t="shared" si="94"/>
        <v>能勢町</v>
      </c>
      <c r="CL75" s="105">
        <f t="shared" si="59"/>
        <v>8.8654111162149746E-2</v>
      </c>
      <c r="CM75" s="118">
        <f t="shared" si="95"/>
        <v>8.8999999999999996E-2</v>
      </c>
      <c r="CN75" s="118">
        <f t="shared" si="53"/>
        <v>8.4954912197437116E-2</v>
      </c>
      <c r="CO75" s="118">
        <f t="shared" si="96"/>
        <v>8.5000000000000006E-2</v>
      </c>
      <c r="CP75" s="181">
        <f t="shared" si="54"/>
        <v>0.39999999999999897</v>
      </c>
      <c r="CQ75" s="47" t="str">
        <f t="shared" si="97"/>
        <v>港区</v>
      </c>
      <c r="CR75" s="105">
        <f t="shared" si="60"/>
        <v>5.0599093264248704E-2</v>
      </c>
      <c r="CS75" s="105">
        <f t="shared" si="98"/>
        <v>5.0999999999999997E-2</v>
      </c>
      <c r="CT75" s="118">
        <f t="shared" si="99"/>
        <v>4.5372050816696916E-2</v>
      </c>
      <c r="CU75" s="118">
        <f t="shared" si="100"/>
        <v>4.4999999999999998E-2</v>
      </c>
      <c r="CV75" s="181">
        <f t="shared" si="101"/>
        <v>0.59999999999999987</v>
      </c>
      <c r="CW75" s="48"/>
      <c r="CX75" s="105">
        <f t="shared" si="102"/>
        <v>0.11899999999999999</v>
      </c>
      <c r="CY75" s="105">
        <f t="shared" si="103"/>
        <v>0.114</v>
      </c>
      <c r="CZ75" s="182">
        <f t="shared" si="104"/>
        <v>0.49999999999999906</v>
      </c>
      <c r="DA75" s="105">
        <f t="shared" si="105"/>
        <v>7.6999999999999999E-2</v>
      </c>
      <c r="DB75" s="105">
        <f t="shared" si="106"/>
        <v>7.4999999999999997E-2</v>
      </c>
      <c r="DC75" s="182">
        <f t="shared" si="107"/>
        <v>0.20000000000000018</v>
      </c>
      <c r="DD75" s="212">
        <v>0</v>
      </c>
    </row>
    <row r="76" spans="2:108" s="18" customFormat="1" ht="13.5" customHeight="1">
      <c r="B76" s="61">
        <v>70</v>
      </c>
      <c r="C76" s="63" t="s">
        <v>56</v>
      </c>
      <c r="D76" s="92">
        <v>2</v>
      </c>
      <c r="E76" s="92">
        <v>0</v>
      </c>
      <c r="F76" s="92">
        <v>0</v>
      </c>
      <c r="G76" s="62">
        <f t="shared" si="61"/>
        <v>0</v>
      </c>
      <c r="H76" s="62">
        <f t="shared" si="62"/>
        <v>0</v>
      </c>
      <c r="I76" s="92">
        <v>0</v>
      </c>
      <c r="J76" s="92">
        <v>0</v>
      </c>
      <c r="K76" s="92" t="str">
        <f t="shared" si="63"/>
        <v>-</v>
      </c>
      <c r="L76" s="92" t="str">
        <f t="shared" si="64"/>
        <v>-</v>
      </c>
      <c r="M76" s="92">
        <v>8</v>
      </c>
      <c r="N76" s="92">
        <v>1</v>
      </c>
      <c r="O76" s="92">
        <v>1</v>
      </c>
      <c r="P76" s="62">
        <f t="shared" si="65"/>
        <v>0.125</v>
      </c>
      <c r="Q76" s="62">
        <f t="shared" si="66"/>
        <v>0.125</v>
      </c>
      <c r="R76" s="92">
        <v>348000</v>
      </c>
      <c r="S76" s="92">
        <v>348000</v>
      </c>
      <c r="T76" s="92">
        <f t="shared" si="67"/>
        <v>348000</v>
      </c>
      <c r="U76" s="92">
        <f t="shared" si="68"/>
        <v>348000</v>
      </c>
      <c r="V76" s="92">
        <v>394</v>
      </c>
      <c r="W76" s="92">
        <v>18</v>
      </c>
      <c r="X76" s="92">
        <v>8</v>
      </c>
      <c r="Y76" s="62">
        <f t="shared" si="69"/>
        <v>4.5685279187817257E-2</v>
      </c>
      <c r="Z76" s="62">
        <f t="shared" si="70"/>
        <v>2.030456852791878E-2</v>
      </c>
      <c r="AA76" s="92">
        <v>1648220</v>
      </c>
      <c r="AB76" s="92">
        <v>1190590</v>
      </c>
      <c r="AC76" s="92">
        <f t="shared" si="71"/>
        <v>91567.777777777781</v>
      </c>
      <c r="AD76" s="92">
        <f t="shared" si="72"/>
        <v>148823.75</v>
      </c>
      <c r="AE76" s="92">
        <v>359</v>
      </c>
      <c r="AF76" s="92">
        <v>38</v>
      </c>
      <c r="AG76" s="92">
        <v>21</v>
      </c>
      <c r="AH76" s="62">
        <f t="shared" si="73"/>
        <v>0.10584958217270195</v>
      </c>
      <c r="AI76" s="62">
        <f t="shared" si="74"/>
        <v>5.8495821727019497E-2</v>
      </c>
      <c r="AJ76" s="92">
        <v>10105830</v>
      </c>
      <c r="AK76" s="92">
        <v>7907850</v>
      </c>
      <c r="AL76" s="92">
        <f t="shared" si="75"/>
        <v>265942.89473684208</v>
      </c>
      <c r="AM76" s="92">
        <f t="shared" si="76"/>
        <v>376564.28571428574</v>
      </c>
      <c r="AN76" s="92">
        <v>250</v>
      </c>
      <c r="AO76" s="92">
        <v>58</v>
      </c>
      <c r="AP76" s="92">
        <v>41</v>
      </c>
      <c r="AQ76" s="62">
        <f t="shared" si="77"/>
        <v>0.23200000000000001</v>
      </c>
      <c r="AR76" s="62">
        <f t="shared" si="78"/>
        <v>0.16400000000000001</v>
      </c>
      <c r="AS76" s="92">
        <v>13910340</v>
      </c>
      <c r="AT76" s="92">
        <v>12585610</v>
      </c>
      <c r="AU76" s="92">
        <f t="shared" si="79"/>
        <v>239833.44827586206</v>
      </c>
      <c r="AV76" s="92">
        <f t="shared" si="80"/>
        <v>306966.09756097558</v>
      </c>
      <c r="AW76" s="92">
        <v>138</v>
      </c>
      <c r="AX76" s="92">
        <v>49</v>
      </c>
      <c r="AY76" s="92">
        <v>36</v>
      </c>
      <c r="AZ76" s="62">
        <f t="shared" si="81"/>
        <v>0.35507246376811596</v>
      </c>
      <c r="BA76" s="62">
        <f t="shared" si="82"/>
        <v>0.2608695652173913</v>
      </c>
      <c r="BB76" s="92">
        <v>16899930</v>
      </c>
      <c r="BC76" s="92">
        <v>14172990</v>
      </c>
      <c r="BD76" s="92">
        <f t="shared" si="83"/>
        <v>344896.53061224491</v>
      </c>
      <c r="BE76" s="92">
        <f t="shared" si="84"/>
        <v>393694.16666666669</v>
      </c>
      <c r="BF76" s="92">
        <v>40</v>
      </c>
      <c r="BG76" s="92">
        <v>17</v>
      </c>
      <c r="BH76" s="92">
        <v>16</v>
      </c>
      <c r="BI76" s="62">
        <f t="shared" si="85"/>
        <v>0.42499999999999999</v>
      </c>
      <c r="BJ76" s="62">
        <f t="shared" si="86"/>
        <v>0.4</v>
      </c>
      <c r="BK76" s="92">
        <v>5808360</v>
      </c>
      <c r="BL76" s="92">
        <v>5639380</v>
      </c>
      <c r="BM76" s="92">
        <f t="shared" si="87"/>
        <v>341668.23529411765</v>
      </c>
      <c r="BN76" s="92">
        <f t="shared" si="88"/>
        <v>352461.25</v>
      </c>
      <c r="BO76" s="92">
        <f t="shared" si="89"/>
        <v>1191</v>
      </c>
      <c r="BP76" s="92">
        <f t="shared" si="89"/>
        <v>181</v>
      </c>
      <c r="BQ76" s="92">
        <f t="shared" si="89"/>
        <v>123</v>
      </c>
      <c r="BR76" s="62">
        <f t="shared" si="90"/>
        <v>0.15197313182199831</v>
      </c>
      <c r="BS76" s="62">
        <f t="shared" si="91"/>
        <v>0.10327455919395466</v>
      </c>
      <c r="BT76" s="92">
        <f t="shared" si="56"/>
        <v>48720680</v>
      </c>
      <c r="BU76" s="92">
        <f t="shared" si="56"/>
        <v>41844420</v>
      </c>
      <c r="BV76" s="92">
        <f t="shared" si="92"/>
        <v>269175.02762430941</v>
      </c>
      <c r="BW76" s="92">
        <f t="shared" si="93"/>
        <v>340198.53658536583</v>
      </c>
      <c r="BY76" s="180">
        <v>70</v>
      </c>
      <c r="BZ76" s="63" t="s">
        <v>56</v>
      </c>
      <c r="CA76" s="142">
        <v>1180</v>
      </c>
      <c r="CB76" s="142">
        <v>174</v>
      </c>
      <c r="CC76" s="142">
        <v>120</v>
      </c>
      <c r="CD76" s="29">
        <v>0.14745762711864407</v>
      </c>
      <c r="CE76" s="29">
        <v>0.10169491525423729</v>
      </c>
      <c r="CF76" s="142">
        <v>45259870</v>
      </c>
      <c r="CG76" s="142">
        <v>37789860</v>
      </c>
      <c r="CH76" s="142">
        <v>260114.19540229885</v>
      </c>
      <c r="CI76" s="142">
        <v>314915.5</v>
      </c>
      <c r="CK76" s="47" t="str">
        <f t="shared" si="94"/>
        <v>島本町</v>
      </c>
      <c r="CL76" s="105">
        <f t="shared" si="59"/>
        <v>8.7482073345625896E-2</v>
      </c>
      <c r="CM76" s="118">
        <f t="shared" si="95"/>
        <v>8.6999999999999994E-2</v>
      </c>
      <c r="CN76" s="118">
        <f t="shared" si="53"/>
        <v>8.3621434745030254E-2</v>
      </c>
      <c r="CO76" s="118">
        <f t="shared" si="96"/>
        <v>8.4000000000000005E-2</v>
      </c>
      <c r="CP76" s="181">
        <f t="shared" si="54"/>
        <v>0.29999999999999888</v>
      </c>
      <c r="CQ76" s="47" t="str">
        <f t="shared" si="97"/>
        <v>河内長野市</v>
      </c>
      <c r="CR76" s="105">
        <f t="shared" si="60"/>
        <v>4.913531480321788E-2</v>
      </c>
      <c r="CS76" s="105">
        <f t="shared" si="98"/>
        <v>4.9000000000000002E-2</v>
      </c>
      <c r="CT76" s="118">
        <f t="shared" si="99"/>
        <v>5.2928828468612556E-2</v>
      </c>
      <c r="CU76" s="118">
        <f t="shared" si="100"/>
        <v>5.2999999999999999E-2</v>
      </c>
      <c r="CV76" s="181">
        <f t="shared" si="101"/>
        <v>-0.39999999999999969</v>
      </c>
      <c r="CW76" s="48"/>
      <c r="CX76" s="105">
        <f t="shared" si="102"/>
        <v>0.11899999999999999</v>
      </c>
      <c r="CY76" s="105">
        <f t="shared" si="103"/>
        <v>0.114</v>
      </c>
      <c r="CZ76" s="182">
        <f t="shared" si="104"/>
        <v>0.49999999999999906</v>
      </c>
      <c r="DA76" s="105">
        <f t="shared" si="105"/>
        <v>7.6999999999999999E-2</v>
      </c>
      <c r="DB76" s="105">
        <f t="shared" si="106"/>
        <v>7.4999999999999997E-2</v>
      </c>
      <c r="DC76" s="182">
        <f t="shared" si="107"/>
        <v>0.20000000000000018</v>
      </c>
      <c r="DD76" s="212">
        <v>0</v>
      </c>
    </row>
    <row r="77" spans="2:108" s="18" customFormat="1" ht="13.5" customHeight="1">
      <c r="B77" s="61">
        <v>71</v>
      </c>
      <c r="C77" s="63" t="s">
        <v>57</v>
      </c>
      <c r="D77" s="92">
        <v>5</v>
      </c>
      <c r="E77" s="92">
        <v>0</v>
      </c>
      <c r="F77" s="92">
        <v>0</v>
      </c>
      <c r="G77" s="62">
        <f t="shared" si="61"/>
        <v>0</v>
      </c>
      <c r="H77" s="62">
        <f t="shared" si="62"/>
        <v>0</v>
      </c>
      <c r="I77" s="92">
        <v>0</v>
      </c>
      <c r="J77" s="92">
        <v>0</v>
      </c>
      <c r="K77" s="92" t="str">
        <f t="shared" si="63"/>
        <v>-</v>
      </c>
      <c r="L77" s="92" t="str">
        <f t="shared" si="64"/>
        <v>-</v>
      </c>
      <c r="M77" s="92">
        <v>16</v>
      </c>
      <c r="N77" s="92">
        <v>2</v>
      </c>
      <c r="O77" s="92">
        <v>2</v>
      </c>
      <c r="P77" s="62">
        <f t="shared" si="65"/>
        <v>0.125</v>
      </c>
      <c r="Q77" s="62">
        <f t="shared" si="66"/>
        <v>0.125</v>
      </c>
      <c r="R77" s="92">
        <v>601490</v>
      </c>
      <c r="S77" s="92">
        <v>601490</v>
      </c>
      <c r="T77" s="92">
        <f t="shared" si="67"/>
        <v>300745</v>
      </c>
      <c r="U77" s="92">
        <f t="shared" si="68"/>
        <v>300745</v>
      </c>
      <c r="V77" s="92">
        <v>1227</v>
      </c>
      <c r="W77" s="92">
        <v>42</v>
      </c>
      <c r="X77" s="92">
        <v>33</v>
      </c>
      <c r="Y77" s="62">
        <f t="shared" si="69"/>
        <v>3.4229828850855744E-2</v>
      </c>
      <c r="Z77" s="62">
        <f t="shared" si="70"/>
        <v>2.6894865525672371E-2</v>
      </c>
      <c r="AA77" s="92">
        <v>10274630</v>
      </c>
      <c r="AB77" s="92">
        <v>8481640</v>
      </c>
      <c r="AC77" s="92">
        <f t="shared" si="71"/>
        <v>244634.04761904763</v>
      </c>
      <c r="AD77" s="92">
        <f t="shared" si="72"/>
        <v>257019.39393939395</v>
      </c>
      <c r="AE77" s="92">
        <v>1074</v>
      </c>
      <c r="AF77" s="92">
        <v>79</v>
      </c>
      <c r="AG77" s="92">
        <v>50</v>
      </c>
      <c r="AH77" s="62">
        <f t="shared" si="73"/>
        <v>7.3556797020484177E-2</v>
      </c>
      <c r="AI77" s="62">
        <f t="shared" si="74"/>
        <v>4.6554934823091247E-2</v>
      </c>
      <c r="AJ77" s="92">
        <v>21702510</v>
      </c>
      <c r="AK77" s="92">
        <v>16251020</v>
      </c>
      <c r="AL77" s="92">
        <f t="shared" si="75"/>
        <v>274715.31645569619</v>
      </c>
      <c r="AM77" s="92">
        <f t="shared" si="76"/>
        <v>325020.40000000002</v>
      </c>
      <c r="AN77" s="92">
        <v>720</v>
      </c>
      <c r="AO77" s="92">
        <v>107</v>
      </c>
      <c r="AP77" s="92">
        <v>67</v>
      </c>
      <c r="AQ77" s="62">
        <f t="shared" si="77"/>
        <v>0.14861111111111111</v>
      </c>
      <c r="AR77" s="62">
        <f t="shared" si="78"/>
        <v>9.3055555555555558E-2</v>
      </c>
      <c r="AS77" s="92">
        <v>26475470</v>
      </c>
      <c r="AT77" s="92">
        <v>20524210</v>
      </c>
      <c r="AU77" s="92">
        <f t="shared" si="79"/>
        <v>247434.29906542055</v>
      </c>
      <c r="AV77" s="92">
        <f t="shared" si="80"/>
        <v>306331.49253731343</v>
      </c>
      <c r="AW77" s="92">
        <v>380</v>
      </c>
      <c r="AX77" s="92">
        <v>98</v>
      </c>
      <c r="AY77" s="92">
        <v>67</v>
      </c>
      <c r="AZ77" s="62">
        <f t="shared" si="81"/>
        <v>0.25789473684210529</v>
      </c>
      <c r="BA77" s="62">
        <f t="shared" si="82"/>
        <v>0.1763157894736842</v>
      </c>
      <c r="BB77" s="92">
        <v>23952830</v>
      </c>
      <c r="BC77" s="92">
        <v>20756820</v>
      </c>
      <c r="BD77" s="92">
        <f t="shared" si="83"/>
        <v>244416.63265306121</v>
      </c>
      <c r="BE77" s="92">
        <f t="shared" si="84"/>
        <v>309803.28358208953</v>
      </c>
      <c r="BF77" s="92">
        <v>151</v>
      </c>
      <c r="BG77" s="92">
        <v>52</v>
      </c>
      <c r="BH77" s="92">
        <v>42</v>
      </c>
      <c r="BI77" s="62">
        <f t="shared" si="85"/>
        <v>0.3443708609271523</v>
      </c>
      <c r="BJ77" s="62">
        <f t="shared" si="86"/>
        <v>0.27814569536423839</v>
      </c>
      <c r="BK77" s="92">
        <v>17132720</v>
      </c>
      <c r="BL77" s="92">
        <v>16163980</v>
      </c>
      <c r="BM77" s="92">
        <f t="shared" si="87"/>
        <v>329475.38461538462</v>
      </c>
      <c r="BN77" s="92">
        <f t="shared" si="88"/>
        <v>384856.66666666669</v>
      </c>
      <c r="BO77" s="92">
        <f t="shared" si="89"/>
        <v>3573</v>
      </c>
      <c r="BP77" s="92">
        <f t="shared" si="89"/>
        <v>380</v>
      </c>
      <c r="BQ77" s="92">
        <f t="shared" si="89"/>
        <v>261</v>
      </c>
      <c r="BR77" s="62">
        <f t="shared" si="90"/>
        <v>0.1063532045899804</v>
      </c>
      <c r="BS77" s="62">
        <f t="shared" si="91"/>
        <v>7.3047858942065488E-2</v>
      </c>
      <c r="BT77" s="92">
        <f t="shared" si="56"/>
        <v>100139650</v>
      </c>
      <c r="BU77" s="92">
        <f t="shared" si="56"/>
        <v>82779160</v>
      </c>
      <c r="BV77" s="92">
        <f t="shared" si="92"/>
        <v>263525.39473684208</v>
      </c>
      <c r="BW77" s="92">
        <f t="shared" si="93"/>
        <v>317161.53256704978</v>
      </c>
      <c r="BY77" s="180">
        <v>71</v>
      </c>
      <c r="BZ77" s="63" t="s">
        <v>57</v>
      </c>
      <c r="CA77" s="142">
        <v>3491</v>
      </c>
      <c r="CB77" s="142">
        <v>332</v>
      </c>
      <c r="CC77" s="142">
        <v>239</v>
      </c>
      <c r="CD77" s="29">
        <v>9.5101690060154689E-2</v>
      </c>
      <c r="CE77" s="29">
        <v>6.8461758808364359E-2</v>
      </c>
      <c r="CF77" s="142">
        <v>92250560</v>
      </c>
      <c r="CG77" s="142">
        <v>77636550</v>
      </c>
      <c r="CH77" s="142">
        <v>277863.13253012049</v>
      </c>
      <c r="CI77" s="142">
        <v>324839.12133891211</v>
      </c>
      <c r="CK77" s="47" t="str">
        <f t="shared" si="94"/>
        <v>千早赤阪村</v>
      </c>
      <c r="CL77" s="105">
        <f t="shared" si="59"/>
        <v>8.6987778576563618E-2</v>
      </c>
      <c r="CM77" s="118">
        <f t="shared" si="95"/>
        <v>8.6999999999999994E-2</v>
      </c>
      <c r="CN77" s="118">
        <f t="shared" ref="CN77:CN80" si="108">VLOOKUP(CK77,$BZ$7:$CI$80,5,FALSE)</f>
        <v>7.6226415094339625E-2</v>
      </c>
      <c r="CO77" s="118">
        <f t="shared" si="96"/>
        <v>7.5999999999999998E-2</v>
      </c>
      <c r="CP77" s="181">
        <f t="shared" ref="CP77:CP80" si="109">(CM77-CO77)*100</f>
        <v>1.0999999999999996</v>
      </c>
      <c r="CQ77" s="47" t="str">
        <f t="shared" si="97"/>
        <v>河南町</v>
      </c>
      <c r="CR77" s="105">
        <f t="shared" si="60"/>
        <v>4.6011254551473021E-2</v>
      </c>
      <c r="CS77" s="105">
        <f t="shared" si="98"/>
        <v>4.5999999999999999E-2</v>
      </c>
      <c r="CT77" s="118">
        <f t="shared" si="99"/>
        <v>5.1273227804542326E-2</v>
      </c>
      <c r="CU77" s="118">
        <f t="shared" si="100"/>
        <v>5.0999999999999997E-2</v>
      </c>
      <c r="CV77" s="181">
        <f t="shared" si="101"/>
        <v>-0.49999999999999978</v>
      </c>
      <c r="CW77" s="48"/>
      <c r="CX77" s="105">
        <f t="shared" si="102"/>
        <v>0.11899999999999999</v>
      </c>
      <c r="CY77" s="105">
        <f t="shared" si="103"/>
        <v>0.114</v>
      </c>
      <c r="CZ77" s="182">
        <f t="shared" si="104"/>
        <v>0.49999999999999906</v>
      </c>
      <c r="DA77" s="105">
        <f t="shared" si="105"/>
        <v>7.6999999999999999E-2</v>
      </c>
      <c r="DB77" s="105">
        <f t="shared" si="106"/>
        <v>7.4999999999999997E-2</v>
      </c>
      <c r="DC77" s="182">
        <f t="shared" si="107"/>
        <v>0.20000000000000018</v>
      </c>
      <c r="DD77" s="212">
        <v>0</v>
      </c>
    </row>
    <row r="78" spans="2:108" s="18" customFormat="1" ht="13.5" customHeight="1">
      <c r="B78" s="61">
        <v>72</v>
      </c>
      <c r="C78" s="63" t="s">
        <v>33</v>
      </c>
      <c r="D78" s="92">
        <v>3</v>
      </c>
      <c r="E78" s="92">
        <v>0</v>
      </c>
      <c r="F78" s="92">
        <v>0</v>
      </c>
      <c r="G78" s="62">
        <f t="shared" si="61"/>
        <v>0</v>
      </c>
      <c r="H78" s="62">
        <f t="shared" si="62"/>
        <v>0</v>
      </c>
      <c r="I78" s="92">
        <v>0</v>
      </c>
      <c r="J78" s="92">
        <v>0</v>
      </c>
      <c r="K78" s="92" t="str">
        <f t="shared" si="63"/>
        <v>-</v>
      </c>
      <c r="L78" s="92" t="str">
        <f t="shared" si="64"/>
        <v>-</v>
      </c>
      <c r="M78" s="92">
        <v>13</v>
      </c>
      <c r="N78" s="92">
        <v>1</v>
      </c>
      <c r="O78" s="92">
        <v>0</v>
      </c>
      <c r="P78" s="62">
        <f t="shared" si="65"/>
        <v>7.6923076923076927E-2</v>
      </c>
      <c r="Q78" s="62">
        <f t="shared" si="66"/>
        <v>0</v>
      </c>
      <c r="R78" s="92">
        <v>18390</v>
      </c>
      <c r="S78" s="92">
        <v>0</v>
      </c>
      <c r="T78" s="92">
        <f t="shared" si="67"/>
        <v>18390</v>
      </c>
      <c r="U78" s="92" t="str">
        <f t="shared" si="68"/>
        <v>-</v>
      </c>
      <c r="V78" s="92">
        <v>829</v>
      </c>
      <c r="W78" s="92">
        <v>36</v>
      </c>
      <c r="X78" s="92">
        <v>14</v>
      </c>
      <c r="Y78" s="62">
        <f t="shared" si="69"/>
        <v>4.3425814234016889E-2</v>
      </c>
      <c r="Z78" s="62">
        <f t="shared" si="70"/>
        <v>1.6887816646562123E-2</v>
      </c>
      <c r="AA78" s="92">
        <v>5542160</v>
      </c>
      <c r="AB78" s="92">
        <v>3695490</v>
      </c>
      <c r="AC78" s="92">
        <f t="shared" si="71"/>
        <v>153948.88888888888</v>
      </c>
      <c r="AD78" s="92">
        <f t="shared" si="72"/>
        <v>263963.57142857142</v>
      </c>
      <c r="AE78" s="92">
        <v>638</v>
      </c>
      <c r="AF78" s="92">
        <v>60</v>
      </c>
      <c r="AG78" s="92">
        <v>18</v>
      </c>
      <c r="AH78" s="62">
        <f t="shared" si="73"/>
        <v>9.4043887147335428E-2</v>
      </c>
      <c r="AI78" s="62">
        <f t="shared" si="74"/>
        <v>2.8213166144200628E-2</v>
      </c>
      <c r="AJ78" s="92">
        <v>9968260</v>
      </c>
      <c r="AK78" s="92">
        <v>6889440</v>
      </c>
      <c r="AL78" s="92">
        <f t="shared" si="75"/>
        <v>166137.66666666666</v>
      </c>
      <c r="AM78" s="92">
        <f t="shared" si="76"/>
        <v>382746.66666666669</v>
      </c>
      <c r="AN78" s="92">
        <v>419</v>
      </c>
      <c r="AO78" s="92">
        <v>60</v>
      </c>
      <c r="AP78" s="92">
        <v>29</v>
      </c>
      <c r="AQ78" s="62">
        <f t="shared" si="77"/>
        <v>0.14319809069212411</v>
      </c>
      <c r="AR78" s="62">
        <f t="shared" si="78"/>
        <v>6.9212410501193311E-2</v>
      </c>
      <c r="AS78" s="92">
        <v>10177520</v>
      </c>
      <c r="AT78" s="92">
        <v>8402550</v>
      </c>
      <c r="AU78" s="92">
        <f t="shared" si="79"/>
        <v>169625.33333333334</v>
      </c>
      <c r="AV78" s="92">
        <f t="shared" si="80"/>
        <v>289743.10344827588</v>
      </c>
      <c r="AW78" s="92">
        <v>224</v>
      </c>
      <c r="AX78" s="92">
        <v>55</v>
      </c>
      <c r="AY78" s="92">
        <v>33</v>
      </c>
      <c r="AZ78" s="62">
        <f t="shared" si="81"/>
        <v>0.24553571428571427</v>
      </c>
      <c r="BA78" s="62">
        <f t="shared" si="82"/>
        <v>0.14732142857142858</v>
      </c>
      <c r="BB78" s="92">
        <v>10957610</v>
      </c>
      <c r="BC78" s="92">
        <v>9992980</v>
      </c>
      <c r="BD78" s="92">
        <f t="shared" si="83"/>
        <v>199229.27272727274</v>
      </c>
      <c r="BE78" s="92">
        <f t="shared" si="84"/>
        <v>302817.57575757575</v>
      </c>
      <c r="BF78" s="92">
        <v>85</v>
      </c>
      <c r="BG78" s="92">
        <v>33</v>
      </c>
      <c r="BH78" s="92">
        <v>21</v>
      </c>
      <c r="BI78" s="62">
        <f t="shared" si="85"/>
        <v>0.38823529411764707</v>
      </c>
      <c r="BJ78" s="62">
        <f t="shared" si="86"/>
        <v>0.24705882352941178</v>
      </c>
      <c r="BK78" s="92">
        <v>10567690</v>
      </c>
      <c r="BL78" s="92">
        <v>7010120</v>
      </c>
      <c r="BM78" s="92">
        <f t="shared" si="87"/>
        <v>320233.03030303027</v>
      </c>
      <c r="BN78" s="92">
        <f t="shared" si="88"/>
        <v>333815.23809523811</v>
      </c>
      <c r="BO78" s="92">
        <f t="shared" si="89"/>
        <v>2211</v>
      </c>
      <c r="BP78" s="92">
        <f t="shared" si="89"/>
        <v>245</v>
      </c>
      <c r="BQ78" s="92">
        <f t="shared" si="89"/>
        <v>115</v>
      </c>
      <c r="BR78" s="62">
        <f t="shared" si="90"/>
        <v>0.11080958842152872</v>
      </c>
      <c r="BS78" s="62">
        <f t="shared" si="91"/>
        <v>5.201266395296246E-2</v>
      </c>
      <c r="BT78" s="92">
        <f t="shared" si="56"/>
        <v>47231630</v>
      </c>
      <c r="BU78" s="92">
        <f t="shared" si="56"/>
        <v>35990580</v>
      </c>
      <c r="BV78" s="92">
        <f t="shared" si="92"/>
        <v>192782.16326530612</v>
      </c>
      <c r="BW78" s="92">
        <f t="shared" si="93"/>
        <v>312961.5652173913</v>
      </c>
      <c r="BY78" s="180">
        <v>72</v>
      </c>
      <c r="BZ78" s="63" t="s">
        <v>33</v>
      </c>
      <c r="CA78" s="142">
        <v>2107</v>
      </c>
      <c r="CB78" s="142">
        <v>198</v>
      </c>
      <c r="CC78" s="142">
        <v>88</v>
      </c>
      <c r="CD78" s="29">
        <v>9.3972472710014243E-2</v>
      </c>
      <c r="CE78" s="29">
        <v>4.1765543426672998E-2</v>
      </c>
      <c r="CF78" s="142">
        <v>33598340</v>
      </c>
      <c r="CG78" s="142">
        <v>26945740</v>
      </c>
      <c r="CH78" s="142">
        <v>169688.58585858587</v>
      </c>
      <c r="CI78" s="142">
        <v>306201.59090909088</v>
      </c>
      <c r="CK78" s="47" t="str">
        <f t="shared" si="94"/>
        <v>門真市</v>
      </c>
      <c r="CL78" s="105">
        <f t="shared" si="59"/>
        <v>8.6489710706829703E-2</v>
      </c>
      <c r="CM78" s="118">
        <f t="shared" si="95"/>
        <v>8.5999999999999993E-2</v>
      </c>
      <c r="CN78" s="118">
        <f t="shared" si="108"/>
        <v>8.1126934347848442E-2</v>
      </c>
      <c r="CO78" s="118">
        <f t="shared" si="96"/>
        <v>8.1000000000000003E-2</v>
      </c>
      <c r="CP78" s="181">
        <f t="shared" si="109"/>
        <v>0.49999999999999906</v>
      </c>
      <c r="CQ78" s="47" t="str">
        <f t="shared" si="97"/>
        <v>泉南市</v>
      </c>
      <c r="CR78" s="105">
        <f t="shared" si="60"/>
        <v>4.4331031722205545E-2</v>
      </c>
      <c r="CS78" s="105">
        <f t="shared" si="98"/>
        <v>4.3999999999999997E-2</v>
      </c>
      <c r="CT78" s="118">
        <f t="shared" si="99"/>
        <v>4.3383723338165252E-2</v>
      </c>
      <c r="CU78" s="118">
        <f t="shared" si="100"/>
        <v>4.2999999999999997E-2</v>
      </c>
      <c r="CV78" s="181">
        <f t="shared" si="101"/>
        <v>0.10000000000000009</v>
      </c>
      <c r="CW78" s="48"/>
      <c r="CX78" s="105">
        <f t="shared" si="102"/>
        <v>0.11899999999999999</v>
      </c>
      <c r="CY78" s="105">
        <f t="shared" si="103"/>
        <v>0.114</v>
      </c>
      <c r="CZ78" s="182">
        <f t="shared" si="104"/>
        <v>0.49999999999999906</v>
      </c>
      <c r="DA78" s="105">
        <f t="shared" si="105"/>
        <v>7.6999999999999999E-2</v>
      </c>
      <c r="DB78" s="105">
        <f t="shared" si="106"/>
        <v>7.4999999999999997E-2</v>
      </c>
      <c r="DC78" s="182">
        <f t="shared" si="107"/>
        <v>0.20000000000000018</v>
      </c>
      <c r="DD78" s="212">
        <v>0</v>
      </c>
    </row>
    <row r="79" spans="2:108" s="18" customFormat="1" ht="13.5" customHeight="1">
      <c r="B79" s="61">
        <v>73</v>
      </c>
      <c r="C79" s="63" t="s">
        <v>34</v>
      </c>
      <c r="D79" s="92">
        <v>1</v>
      </c>
      <c r="E79" s="92">
        <v>0</v>
      </c>
      <c r="F79" s="92">
        <v>0</v>
      </c>
      <c r="G79" s="62">
        <f t="shared" si="61"/>
        <v>0</v>
      </c>
      <c r="H79" s="62">
        <f t="shared" si="62"/>
        <v>0</v>
      </c>
      <c r="I79" s="92">
        <v>0</v>
      </c>
      <c r="J79" s="92">
        <v>0</v>
      </c>
      <c r="K79" s="92" t="str">
        <f t="shared" si="63"/>
        <v>-</v>
      </c>
      <c r="L79" s="92" t="str">
        <f t="shared" si="64"/>
        <v>-</v>
      </c>
      <c r="M79" s="92">
        <v>3</v>
      </c>
      <c r="N79" s="92">
        <v>0</v>
      </c>
      <c r="O79" s="92">
        <v>0</v>
      </c>
      <c r="P79" s="62">
        <f t="shared" si="65"/>
        <v>0</v>
      </c>
      <c r="Q79" s="62">
        <f t="shared" si="66"/>
        <v>0</v>
      </c>
      <c r="R79" s="92">
        <v>0</v>
      </c>
      <c r="S79" s="92">
        <v>0</v>
      </c>
      <c r="T79" s="92" t="str">
        <f t="shared" si="67"/>
        <v>-</v>
      </c>
      <c r="U79" s="92" t="str">
        <f t="shared" si="68"/>
        <v>-</v>
      </c>
      <c r="V79" s="92">
        <v>1040</v>
      </c>
      <c r="W79" s="92">
        <v>45</v>
      </c>
      <c r="X79" s="92">
        <v>14</v>
      </c>
      <c r="Y79" s="62">
        <f t="shared" si="69"/>
        <v>4.3269230769230768E-2</v>
      </c>
      <c r="Z79" s="62">
        <f t="shared" si="70"/>
        <v>1.3461538461538462E-2</v>
      </c>
      <c r="AA79" s="92">
        <v>13426900</v>
      </c>
      <c r="AB79" s="92">
        <v>7287570</v>
      </c>
      <c r="AC79" s="92">
        <f t="shared" si="71"/>
        <v>298375.55555555556</v>
      </c>
      <c r="AD79" s="92">
        <f t="shared" si="72"/>
        <v>520540.71428571426</v>
      </c>
      <c r="AE79" s="92">
        <v>910</v>
      </c>
      <c r="AF79" s="92">
        <v>64</v>
      </c>
      <c r="AG79" s="92">
        <v>32</v>
      </c>
      <c r="AH79" s="62">
        <f t="shared" si="73"/>
        <v>7.032967032967033E-2</v>
      </c>
      <c r="AI79" s="62">
        <f t="shared" si="74"/>
        <v>3.5164835164835165E-2</v>
      </c>
      <c r="AJ79" s="92">
        <v>15771840</v>
      </c>
      <c r="AK79" s="92">
        <v>10944960</v>
      </c>
      <c r="AL79" s="92">
        <f t="shared" si="75"/>
        <v>246435</v>
      </c>
      <c r="AM79" s="92">
        <f t="shared" si="76"/>
        <v>342030</v>
      </c>
      <c r="AN79" s="92">
        <v>642</v>
      </c>
      <c r="AO79" s="92">
        <v>82</v>
      </c>
      <c r="AP79" s="92">
        <v>39</v>
      </c>
      <c r="AQ79" s="62">
        <f t="shared" si="77"/>
        <v>0.1277258566978193</v>
      </c>
      <c r="AR79" s="62">
        <f t="shared" si="78"/>
        <v>6.0747663551401869E-2</v>
      </c>
      <c r="AS79" s="92">
        <v>20401000</v>
      </c>
      <c r="AT79" s="92">
        <v>15204890</v>
      </c>
      <c r="AU79" s="92">
        <f t="shared" si="79"/>
        <v>248792.68292682926</v>
      </c>
      <c r="AV79" s="92">
        <f t="shared" si="80"/>
        <v>389868.97435897437</v>
      </c>
      <c r="AW79" s="92">
        <v>301</v>
      </c>
      <c r="AX79" s="92">
        <v>49</v>
      </c>
      <c r="AY79" s="92">
        <v>32</v>
      </c>
      <c r="AZ79" s="62">
        <f t="shared" si="81"/>
        <v>0.16279069767441862</v>
      </c>
      <c r="BA79" s="62">
        <f t="shared" si="82"/>
        <v>0.10631229235880399</v>
      </c>
      <c r="BB79" s="92">
        <v>16212290</v>
      </c>
      <c r="BC79" s="92">
        <v>11520080</v>
      </c>
      <c r="BD79" s="92">
        <f t="shared" si="83"/>
        <v>330863.06122448982</v>
      </c>
      <c r="BE79" s="92">
        <f t="shared" si="84"/>
        <v>360002.5</v>
      </c>
      <c r="BF79" s="92">
        <v>124</v>
      </c>
      <c r="BG79" s="92">
        <v>37</v>
      </c>
      <c r="BH79" s="92">
        <v>22</v>
      </c>
      <c r="BI79" s="62">
        <f t="shared" si="85"/>
        <v>0.29838709677419356</v>
      </c>
      <c r="BJ79" s="62">
        <f t="shared" si="86"/>
        <v>0.17741935483870969</v>
      </c>
      <c r="BK79" s="92">
        <v>9972440</v>
      </c>
      <c r="BL79" s="92">
        <v>8883180</v>
      </c>
      <c r="BM79" s="92">
        <f t="shared" si="87"/>
        <v>269525.40540540538</v>
      </c>
      <c r="BN79" s="92">
        <f t="shared" si="88"/>
        <v>403780.90909090912</v>
      </c>
      <c r="BO79" s="92">
        <f t="shared" si="89"/>
        <v>3021</v>
      </c>
      <c r="BP79" s="92">
        <f t="shared" si="89"/>
        <v>277</v>
      </c>
      <c r="BQ79" s="92">
        <f t="shared" si="89"/>
        <v>139</v>
      </c>
      <c r="BR79" s="62">
        <f t="shared" si="90"/>
        <v>9.1691492883151274E-2</v>
      </c>
      <c r="BS79" s="62">
        <f t="shared" si="91"/>
        <v>4.6011254551473021E-2</v>
      </c>
      <c r="BT79" s="92">
        <f t="shared" si="56"/>
        <v>75784470</v>
      </c>
      <c r="BU79" s="92">
        <f t="shared" si="56"/>
        <v>53840680</v>
      </c>
      <c r="BV79" s="92">
        <f t="shared" si="92"/>
        <v>273590.14440433215</v>
      </c>
      <c r="BW79" s="92">
        <f t="shared" si="93"/>
        <v>387343.02158273384</v>
      </c>
      <c r="BY79" s="180">
        <v>73</v>
      </c>
      <c r="BZ79" s="63" t="s">
        <v>34</v>
      </c>
      <c r="CA79" s="142">
        <v>2906</v>
      </c>
      <c r="CB79" s="142">
        <v>269</v>
      </c>
      <c r="CC79" s="142">
        <v>149</v>
      </c>
      <c r="CD79" s="29">
        <v>9.2567102546455615E-2</v>
      </c>
      <c r="CE79" s="29">
        <v>5.1273227804542326E-2</v>
      </c>
      <c r="CF79" s="142">
        <v>84294350</v>
      </c>
      <c r="CG79" s="142">
        <v>60081650</v>
      </c>
      <c r="CH79" s="142">
        <v>313361.89591078064</v>
      </c>
      <c r="CI79" s="142">
        <v>403232.55033557047</v>
      </c>
      <c r="CK79" s="47" t="str">
        <f t="shared" si="94"/>
        <v>港区</v>
      </c>
      <c r="CL79" s="105">
        <f t="shared" si="59"/>
        <v>8.1606217616580309E-2</v>
      </c>
      <c r="CM79" s="118">
        <f t="shared" si="95"/>
        <v>8.2000000000000003E-2</v>
      </c>
      <c r="CN79" s="118">
        <f t="shared" si="108"/>
        <v>7.4162679425837319E-2</v>
      </c>
      <c r="CO79" s="118">
        <f t="shared" si="96"/>
        <v>7.3999999999999996E-2</v>
      </c>
      <c r="CP79" s="181">
        <f t="shared" si="109"/>
        <v>0.80000000000000071</v>
      </c>
      <c r="CQ79" s="47" t="str">
        <f t="shared" si="97"/>
        <v>千早赤阪村</v>
      </c>
      <c r="CR79" s="105">
        <f t="shared" si="60"/>
        <v>4.2415528396836807E-2</v>
      </c>
      <c r="CS79" s="105">
        <f t="shared" si="98"/>
        <v>4.2000000000000003E-2</v>
      </c>
      <c r="CT79" s="118">
        <f t="shared" si="99"/>
        <v>4.4528301886792451E-2</v>
      </c>
      <c r="CU79" s="118">
        <f t="shared" si="100"/>
        <v>4.4999999999999998E-2</v>
      </c>
      <c r="CV79" s="181">
        <f t="shared" si="101"/>
        <v>-0.2999999999999996</v>
      </c>
      <c r="CW79" s="48"/>
      <c r="CX79" s="105">
        <f t="shared" si="102"/>
        <v>0.11899999999999999</v>
      </c>
      <c r="CY79" s="105">
        <f t="shared" si="103"/>
        <v>0.114</v>
      </c>
      <c r="CZ79" s="182">
        <f t="shared" si="104"/>
        <v>0.49999999999999906</v>
      </c>
      <c r="DA79" s="105">
        <f t="shared" si="105"/>
        <v>7.6999999999999999E-2</v>
      </c>
      <c r="DB79" s="105">
        <f t="shared" si="106"/>
        <v>7.4999999999999997E-2</v>
      </c>
      <c r="DC79" s="182">
        <f t="shared" si="107"/>
        <v>0.20000000000000018</v>
      </c>
      <c r="DD79" s="212">
        <v>0</v>
      </c>
    </row>
    <row r="80" spans="2:108" s="18" customFormat="1" ht="13.5" customHeight="1" thickBot="1">
      <c r="B80" s="61">
        <v>74</v>
      </c>
      <c r="C80" s="64" t="s">
        <v>35</v>
      </c>
      <c r="D80" s="92">
        <v>2</v>
      </c>
      <c r="E80" s="92">
        <v>0</v>
      </c>
      <c r="F80" s="92">
        <v>0</v>
      </c>
      <c r="G80" s="62">
        <f t="shared" si="61"/>
        <v>0</v>
      </c>
      <c r="H80" s="62">
        <f t="shared" si="62"/>
        <v>0</v>
      </c>
      <c r="I80" s="92">
        <v>0</v>
      </c>
      <c r="J80" s="92">
        <v>0</v>
      </c>
      <c r="K80" s="92" t="str">
        <f t="shared" si="63"/>
        <v>-</v>
      </c>
      <c r="L80" s="92" t="str">
        <f t="shared" si="64"/>
        <v>-</v>
      </c>
      <c r="M80" s="92">
        <v>3</v>
      </c>
      <c r="N80" s="92">
        <v>0</v>
      </c>
      <c r="O80" s="92">
        <v>0</v>
      </c>
      <c r="P80" s="62">
        <f t="shared" si="65"/>
        <v>0</v>
      </c>
      <c r="Q80" s="62">
        <f t="shared" si="66"/>
        <v>0</v>
      </c>
      <c r="R80" s="92">
        <v>0</v>
      </c>
      <c r="S80" s="92">
        <v>0</v>
      </c>
      <c r="T80" s="92" t="str">
        <f t="shared" si="67"/>
        <v>-</v>
      </c>
      <c r="U80" s="92" t="str">
        <f t="shared" si="68"/>
        <v>-</v>
      </c>
      <c r="V80" s="92">
        <v>540</v>
      </c>
      <c r="W80" s="92">
        <v>16</v>
      </c>
      <c r="X80" s="92">
        <v>7</v>
      </c>
      <c r="Y80" s="62">
        <f t="shared" si="69"/>
        <v>2.9629629629629631E-2</v>
      </c>
      <c r="Z80" s="62">
        <f t="shared" si="70"/>
        <v>1.2962962962962963E-2</v>
      </c>
      <c r="AA80" s="92">
        <v>2456780</v>
      </c>
      <c r="AB80" s="92">
        <v>1551530</v>
      </c>
      <c r="AC80" s="92">
        <f t="shared" si="71"/>
        <v>153548.75</v>
      </c>
      <c r="AD80" s="92">
        <f t="shared" si="72"/>
        <v>221647.14285714287</v>
      </c>
      <c r="AE80" s="92">
        <v>394</v>
      </c>
      <c r="AF80" s="92">
        <v>36</v>
      </c>
      <c r="AG80" s="92">
        <v>18</v>
      </c>
      <c r="AH80" s="62">
        <f t="shared" si="73"/>
        <v>9.1370558375634514E-2</v>
      </c>
      <c r="AI80" s="62">
        <f t="shared" si="74"/>
        <v>4.5685279187817257E-2</v>
      </c>
      <c r="AJ80" s="92">
        <v>11354520</v>
      </c>
      <c r="AK80" s="92">
        <v>8188070</v>
      </c>
      <c r="AL80" s="92">
        <f t="shared" si="75"/>
        <v>315403.33333333331</v>
      </c>
      <c r="AM80" s="92">
        <f t="shared" si="76"/>
        <v>454892.77777777775</v>
      </c>
      <c r="AN80" s="92">
        <v>255</v>
      </c>
      <c r="AO80" s="92">
        <v>35</v>
      </c>
      <c r="AP80" s="92">
        <v>17</v>
      </c>
      <c r="AQ80" s="62">
        <f t="shared" si="77"/>
        <v>0.13725490196078433</v>
      </c>
      <c r="AR80" s="62">
        <f t="shared" si="78"/>
        <v>6.6666666666666666E-2</v>
      </c>
      <c r="AS80" s="92">
        <v>12922260</v>
      </c>
      <c r="AT80" s="92">
        <v>5972840</v>
      </c>
      <c r="AU80" s="92">
        <f t="shared" si="79"/>
        <v>369207.42857142858</v>
      </c>
      <c r="AV80" s="92">
        <f t="shared" si="80"/>
        <v>351343.5294117647</v>
      </c>
      <c r="AW80" s="92">
        <v>130</v>
      </c>
      <c r="AX80" s="92">
        <v>20</v>
      </c>
      <c r="AY80" s="92">
        <v>10</v>
      </c>
      <c r="AZ80" s="62">
        <f t="shared" si="81"/>
        <v>0.15384615384615385</v>
      </c>
      <c r="BA80" s="62">
        <f t="shared" si="82"/>
        <v>7.6923076923076927E-2</v>
      </c>
      <c r="BB80" s="92">
        <v>4894390</v>
      </c>
      <c r="BC80" s="92">
        <v>3829080</v>
      </c>
      <c r="BD80" s="92">
        <f t="shared" si="83"/>
        <v>244719.5</v>
      </c>
      <c r="BE80" s="92">
        <f t="shared" si="84"/>
        <v>382908</v>
      </c>
      <c r="BF80" s="92">
        <v>67</v>
      </c>
      <c r="BG80" s="92">
        <v>14</v>
      </c>
      <c r="BH80" s="92">
        <v>7</v>
      </c>
      <c r="BI80" s="62">
        <f t="shared" si="85"/>
        <v>0.20895522388059701</v>
      </c>
      <c r="BJ80" s="62">
        <f t="shared" si="86"/>
        <v>0.1044776119402985</v>
      </c>
      <c r="BK80" s="92">
        <v>2351450</v>
      </c>
      <c r="BL80" s="92">
        <v>1947910</v>
      </c>
      <c r="BM80" s="92">
        <f t="shared" si="87"/>
        <v>167960.71428571429</v>
      </c>
      <c r="BN80" s="92">
        <f t="shared" si="88"/>
        <v>278272.85714285716</v>
      </c>
      <c r="BO80" s="92">
        <f t="shared" si="89"/>
        <v>1391</v>
      </c>
      <c r="BP80" s="92">
        <f t="shared" si="89"/>
        <v>121</v>
      </c>
      <c r="BQ80" s="92">
        <f t="shared" si="89"/>
        <v>59</v>
      </c>
      <c r="BR80" s="62">
        <f t="shared" si="90"/>
        <v>8.6987778576563618E-2</v>
      </c>
      <c r="BS80" s="62">
        <f t="shared" si="91"/>
        <v>4.2415528396836807E-2</v>
      </c>
      <c r="BT80" s="92">
        <f t="shared" si="56"/>
        <v>33979400</v>
      </c>
      <c r="BU80" s="92">
        <f t="shared" si="56"/>
        <v>21489430</v>
      </c>
      <c r="BV80" s="92">
        <f t="shared" si="92"/>
        <v>280821.48760330578</v>
      </c>
      <c r="BW80" s="92">
        <f t="shared" si="93"/>
        <v>364227.62711864407</v>
      </c>
      <c r="BY80" s="180">
        <v>74</v>
      </c>
      <c r="BZ80" s="63" t="s">
        <v>35</v>
      </c>
      <c r="CA80" s="142">
        <v>1325</v>
      </c>
      <c r="CB80" s="142">
        <v>101</v>
      </c>
      <c r="CC80" s="142">
        <v>59</v>
      </c>
      <c r="CD80" s="29">
        <v>7.6226415094339625E-2</v>
      </c>
      <c r="CE80" s="29">
        <v>4.4528301886792451E-2</v>
      </c>
      <c r="CF80" s="142">
        <v>28920420</v>
      </c>
      <c r="CG80" s="142">
        <v>23261560</v>
      </c>
      <c r="CH80" s="142">
        <v>286340.79207920789</v>
      </c>
      <c r="CI80" s="142">
        <v>394263.72881355934</v>
      </c>
      <c r="CK80" s="47" t="str">
        <f t="shared" si="94"/>
        <v>泉南市</v>
      </c>
      <c r="CL80" s="105">
        <f t="shared" si="59"/>
        <v>7.8554988491944366E-2</v>
      </c>
      <c r="CM80" s="118">
        <f t="shared" si="95"/>
        <v>7.9000000000000001E-2</v>
      </c>
      <c r="CN80" s="118">
        <f t="shared" si="108"/>
        <v>7.2168150755850077E-2</v>
      </c>
      <c r="CO80" s="118">
        <f t="shared" si="96"/>
        <v>7.1999999999999995E-2</v>
      </c>
      <c r="CP80" s="181">
        <f t="shared" si="109"/>
        <v>0.70000000000000062</v>
      </c>
      <c r="CQ80" s="47" t="str">
        <f t="shared" si="97"/>
        <v>能勢町</v>
      </c>
      <c r="CR80" s="105">
        <f t="shared" si="60"/>
        <v>4.0881947634359213E-2</v>
      </c>
      <c r="CS80" s="105">
        <f t="shared" si="98"/>
        <v>4.1000000000000002E-2</v>
      </c>
      <c r="CT80" s="118">
        <f t="shared" si="99"/>
        <v>3.9392501186521121E-2</v>
      </c>
      <c r="CU80" s="118">
        <f t="shared" si="100"/>
        <v>3.9E-2</v>
      </c>
      <c r="CV80" s="181">
        <f t="shared" si="101"/>
        <v>0.20000000000000018</v>
      </c>
      <c r="CW80" s="48"/>
      <c r="CX80" s="105">
        <f t="shared" si="102"/>
        <v>0.11899999999999999</v>
      </c>
      <c r="CY80" s="105">
        <f t="shared" si="103"/>
        <v>0.114</v>
      </c>
      <c r="CZ80" s="182">
        <f t="shared" si="104"/>
        <v>0.49999999999999906</v>
      </c>
      <c r="DA80" s="105">
        <f>ROUND($BS$81,3)</f>
        <v>7.6999999999999999E-2</v>
      </c>
      <c r="DB80" s="105">
        <f t="shared" si="106"/>
        <v>7.4999999999999997E-2</v>
      </c>
      <c r="DC80" s="182">
        <f t="shared" si="107"/>
        <v>0.20000000000000018</v>
      </c>
      <c r="DD80" s="212">
        <v>999</v>
      </c>
    </row>
    <row r="81" spans="2:101" s="18" customFormat="1" ht="13.5" customHeight="1" thickTop="1">
      <c r="B81" s="250" t="s">
        <v>1</v>
      </c>
      <c r="C81" s="251"/>
      <c r="D81" s="93">
        <f>'地区別_在宅(医科)'!D15</f>
        <v>2443</v>
      </c>
      <c r="E81" s="93">
        <f>'地区別_在宅(医科)'!E15</f>
        <v>373</v>
      </c>
      <c r="F81" s="93">
        <f>'地区別_在宅(医科)'!F15</f>
        <v>204</v>
      </c>
      <c r="G81" s="17">
        <f>'地区別_在宅(医科)'!G15</f>
        <v>0.15268112975849366</v>
      </c>
      <c r="H81" s="17">
        <f>'地区別_在宅(医科)'!H15</f>
        <v>8.3503888661481784E-2</v>
      </c>
      <c r="I81" s="93">
        <f>'地区別_在宅(医科)'!I15</f>
        <v>122421460</v>
      </c>
      <c r="J81" s="93">
        <f>'地区別_在宅(医科)'!J15</f>
        <v>98403980</v>
      </c>
      <c r="K81" s="93">
        <f>'地区別_在宅(医科)'!K15</f>
        <v>328207.66756032174</v>
      </c>
      <c r="L81" s="93">
        <f>'地区別_在宅(医科)'!L15</f>
        <v>482372.45098039217</v>
      </c>
      <c r="M81" s="93">
        <f>'地区別_在宅(医科)'!M15</f>
        <v>8023</v>
      </c>
      <c r="N81" s="93">
        <f>'地区別_在宅(医科)'!N15</f>
        <v>1331</v>
      </c>
      <c r="O81" s="93">
        <f>'地区別_在宅(医科)'!O15</f>
        <v>731</v>
      </c>
      <c r="P81" s="17">
        <f>'地区別_在宅(医科)'!P15</f>
        <v>0.16589804312601272</v>
      </c>
      <c r="Q81" s="17">
        <f>'地区別_在宅(医科)'!Q15</f>
        <v>9.1113049981303748E-2</v>
      </c>
      <c r="R81" s="93">
        <f>'地区別_在宅(医科)'!R15</f>
        <v>536888040</v>
      </c>
      <c r="S81" s="93">
        <f>'地区別_在宅(医科)'!S15</f>
        <v>425976390</v>
      </c>
      <c r="T81" s="93">
        <f>'地区別_在宅(医科)'!T15</f>
        <v>403371.93087903829</v>
      </c>
      <c r="U81" s="93">
        <f>'地区別_在宅(医科)'!U15</f>
        <v>582731.03967168264</v>
      </c>
      <c r="V81" s="93">
        <f>'地区別_在宅(医科)'!V15</f>
        <v>462860</v>
      </c>
      <c r="W81" s="93">
        <f>'地区別_在宅(医科)'!W15</f>
        <v>19421</v>
      </c>
      <c r="X81" s="93">
        <f>'地区別_在宅(医科)'!X15</f>
        <v>10030</v>
      </c>
      <c r="Y81" s="17">
        <f>'地区別_在宅(医科)'!Y15</f>
        <v>4.1958691613014736E-2</v>
      </c>
      <c r="Z81" s="17">
        <f>'地区別_在宅(医科)'!Z15</f>
        <v>2.1669619323337511E-2</v>
      </c>
      <c r="AA81" s="93">
        <f>'地区別_在宅(医科)'!AA15</f>
        <v>5281153540</v>
      </c>
      <c r="AB81" s="93">
        <f>'地区別_在宅(医科)'!AB15</f>
        <v>3984898180</v>
      </c>
      <c r="AC81" s="93">
        <f>'地区別_在宅(医科)'!AC15</f>
        <v>271930.05200556101</v>
      </c>
      <c r="AD81" s="93">
        <f>'地区別_在宅(医科)'!AD15</f>
        <v>397297.92422731803</v>
      </c>
      <c r="AE81" s="93">
        <f>'地区別_在宅(医科)'!AE15</f>
        <v>402345</v>
      </c>
      <c r="AF81" s="93">
        <f>'地区別_在宅(医科)'!AF15</f>
        <v>34729</v>
      </c>
      <c r="AG81" s="93">
        <f>'地区別_在宅(医科)'!AG15</f>
        <v>19704</v>
      </c>
      <c r="AH81" s="17">
        <f>'地区別_在宅(医科)'!AH15</f>
        <v>8.6316469696404829E-2</v>
      </c>
      <c r="AI81" s="17">
        <f>'地区別_在宅(医科)'!AI15</f>
        <v>4.8972896394884988E-2</v>
      </c>
      <c r="AJ81" s="93">
        <f>'地区別_在宅(医科)'!AJ15</f>
        <v>9626379020</v>
      </c>
      <c r="AK81" s="93">
        <f>'地区別_在宅(医科)'!AK15</f>
        <v>7605844340</v>
      </c>
      <c r="AL81" s="93">
        <f>'地区別_在宅(医科)'!AL15</f>
        <v>277185.60914509487</v>
      </c>
      <c r="AM81" s="93">
        <f>'地区別_在宅(医科)'!AM15</f>
        <v>386005.09236703208</v>
      </c>
      <c r="AN81" s="93">
        <f>'地区別_在宅(医科)'!AN15</f>
        <v>259897</v>
      </c>
      <c r="AO81" s="93">
        <f>'地区別_在宅(医科)'!AO15</f>
        <v>45909</v>
      </c>
      <c r="AP81" s="93">
        <f>'地区別_在宅(医科)'!AP15</f>
        <v>29765</v>
      </c>
      <c r="AQ81" s="17">
        <f>'地区別_在宅(医科)'!AQ15</f>
        <v>0.17664305474861194</v>
      </c>
      <c r="AR81" s="17">
        <f>'地区別_在宅(医科)'!AR15</f>
        <v>0.11452613920129898</v>
      </c>
      <c r="AS81" s="93">
        <f>'地区別_在宅(医科)'!AS15</f>
        <v>13206905230</v>
      </c>
      <c r="AT81" s="93">
        <f>'地区別_在宅(医科)'!AT15</f>
        <v>11018064950</v>
      </c>
      <c r="AU81" s="93">
        <f>'地区別_在宅(医科)'!AU15</f>
        <v>287675.73308065959</v>
      </c>
      <c r="AV81" s="93">
        <f>'地区別_在宅(医科)'!AV15</f>
        <v>370168.48479758104</v>
      </c>
      <c r="AW81" s="93">
        <f>'地区別_在宅(医科)'!AW15</f>
        <v>121354</v>
      </c>
      <c r="AX81" s="93">
        <f>'地区別_在宅(医科)'!AX15</f>
        <v>35812</v>
      </c>
      <c r="AY81" s="93">
        <f>'地区別_在宅(医科)'!AY15</f>
        <v>26100</v>
      </c>
      <c r="AZ81" s="17">
        <f>'地区別_在宅(医科)'!AZ15</f>
        <v>0.29510358125813735</v>
      </c>
      <c r="BA81" s="17">
        <f>'地区別_在宅(医科)'!BA15</f>
        <v>0.21507325675297065</v>
      </c>
      <c r="BB81" s="93">
        <f>'地区別_在宅(医科)'!BB15</f>
        <v>11035460170</v>
      </c>
      <c r="BC81" s="93">
        <f>'地区別_在宅(医科)'!BC15</f>
        <v>9622327940</v>
      </c>
      <c r="BD81" s="93">
        <f>'地区別_在宅(医科)'!BD15</f>
        <v>308149.78694292414</v>
      </c>
      <c r="BE81" s="93">
        <f>'地区別_在宅(医科)'!BE15</f>
        <v>368671.56858237548</v>
      </c>
      <c r="BF81" s="93">
        <f>'地区別_在宅(医科)'!BF15</f>
        <v>46223</v>
      </c>
      <c r="BG81" s="93">
        <f>'地区別_在宅(医科)'!BG15</f>
        <v>17338</v>
      </c>
      <c r="BH81" s="93">
        <f>'地区別_在宅(医科)'!BH15</f>
        <v>13762</v>
      </c>
      <c r="BI81" s="17">
        <f>'地区別_在宅(医科)'!BI15</f>
        <v>0.37509464984964197</v>
      </c>
      <c r="BJ81" s="17">
        <f>'地区別_在宅(医科)'!BJ15</f>
        <v>0.2977305670337278</v>
      </c>
      <c r="BK81" s="93">
        <f>'地区別_在宅(医科)'!BK15</f>
        <v>5881778380</v>
      </c>
      <c r="BL81" s="93">
        <f>'地区別_在宅(医科)'!BL15</f>
        <v>5310504490</v>
      </c>
      <c r="BM81" s="93">
        <f>'地区別_在宅(医科)'!BM15</f>
        <v>339242.03368323913</v>
      </c>
      <c r="BN81" s="93">
        <f>'地区別_在宅(医科)'!BN15</f>
        <v>385881.73884609796</v>
      </c>
      <c r="BO81" s="93">
        <f>'地区別_在宅(医科)'!BO15</f>
        <v>1303145</v>
      </c>
      <c r="BP81" s="93">
        <f>'地区別_在宅(医科)'!BP15</f>
        <v>154913</v>
      </c>
      <c r="BQ81" s="93">
        <f>'地区別_在宅(医科)'!BQ15</f>
        <v>100296</v>
      </c>
      <c r="BR81" s="17">
        <f>'地区別_在宅(医科)'!BR15</f>
        <v>0.11887625705504759</v>
      </c>
      <c r="BS81" s="17">
        <f>'地区別_在宅(医科)'!BS15</f>
        <v>7.696457416480898E-2</v>
      </c>
      <c r="BT81" s="93">
        <f>'地区別_在宅(医科)'!BT15</f>
        <v>45690985840</v>
      </c>
      <c r="BU81" s="93">
        <f>'地区別_在宅(医科)'!BU15</f>
        <v>38066020270</v>
      </c>
      <c r="BV81" s="93">
        <f>'地区別_在宅(医科)'!BV15</f>
        <v>294946.10420042218</v>
      </c>
      <c r="BW81" s="93">
        <f>'地区別_在宅(医科)'!BW15</f>
        <v>379536.77384940576</v>
      </c>
      <c r="BY81" s="272" t="s">
        <v>1</v>
      </c>
      <c r="BZ81" s="272"/>
      <c r="CA81" s="142">
        <v>1264913</v>
      </c>
      <c r="CB81" s="142">
        <v>144472</v>
      </c>
      <c r="CC81" s="142">
        <v>94452</v>
      </c>
      <c r="CD81" s="29">
        <v>0.11421496972519059</v>
      </c>
      <c r="CE81" s="29">
        <v>7.4670748106786797E-2</v>
      </c>
      <c r="CF81" s="142">
        <v>42287836930</v>
      </c>
      <c r="CG81" s="142">
        <v>35287563970</v>
      </c>
      <c r="CH81" s="142">
        <v>292706.10865773301</v>
      </c>
      <c r="CI81" s="142">
        <v>373603.14201922668</v>
      </c>
      <c r="CK81" s="46"/>
      <c r="CL81" s="46"/>
      <c r="CM81" s="46"/>
      <c r="CN81" s="46"/>
      <c r="CO81" s="46"/>
      <c r="CP81" s="46"/>
      <c r="CQ81" s="46"/>
      <c r="CR81" s="46"/>
      <c r="CS81" s="46"/>
      <c r="CT81" s="46"/>
      <c r="CU81" s="46"/>
      <c r="CV81" s="46"/>
      <c r="CW81" s="46"/>
    </row>
    <row r="82" spans="2:101" s="18" customFormat="1">
      <c r="CK82" s="46"/>
      <c r="CL82" s="46"/>
      <c r="CM82" s="46"/>
      <c r="CN82" s="46"/>
      <c r="CO82" s="46"/>
      <c r="CP82" s="46"/>
      <c r="CQ82" s="46"/>
      <c r="CR82" s="46"/>
      <c r="CS82" s="46"/>
      <c r="CT82" s="46"/>
      <c r="CU82" s="46"/>
      <c r="CV82" s="46"/>
      <c r="CW82" s="46"/>
    </row>
  </sheetData>
  <mergeCells count="69">
    <mergeCell ref="CR6:CS6"/>
    <mergeCell ref="CT6:CU6"/>
    <mergeCell ref="CK4:CP5"/>
    <mergeCell ref="CQ4:CV5"/>
    <mergeCell ref="CX4:CZ5"/>
    <mergeCell ref="BY3:BY6"/>
    <mergeCell ref="BZ3:BZ6"/>
    <mergeCell ref="BY81:BZ81"/>
    <mergeCell ref="CL6:CM6"/>
    <mergeCell ref="CN6:CO6"/>
    <mergeCell ref="CA3:CI3"/>
    <mergeCell ref="CA4:CA6"/>
    <mergeCell ref="CB4:CC4"/>
    <mergeCell ref="CD4:CE4"/>
    <mergeCell ref="CF4:CG4"/>
    <mergeCell ref="CH4:CI4"/>
    <mergeCell ref="BT4:BU4"/>
    <mergeCell ref="BV4:BW4"/>
    <mergeCell ref="BO3:BW3"/>
    <mergeCell ref="BM4:BN4"/>
    <mergeCell ref="BF3:BN3"/>
    <mergeCell ref="BK4:BL4"/>
    <mergeCell ref="BR4:BS4"/>
    <mergeCell ref="AS4:AT4"/>
    <mergeCell ref="AU4:AV4"/>
    <mergeCell ref="AN3:AV3"/>
    <mergeCell ref="BB4:BC4"/>
    <mergeCell ref="BD4:BE4"/>
    <mergeCell ref="AW3:BE3"/>
    <mergeCell ref="AO4:AP4"/>
    <mergeCell ref="AQ4:AR4"/>
    <mergeCell ref="AN4:AN6"/>
    <mergeCell ref="V3:AD3"/>
    <mergeCell ref="AJ4:AK4"/>
    <mergeCell ref="AL4:AM4"/>
    <mergeCell ref="AE3:AM3"/>
    <mergeCell ref="Y4:Z4"/>
    <mergeCell ref="AH4:AI4"/>
    <mergeCell ref="AA4:AB4"/>
    <mergeCell ref="AC4:AD4"/>
    <mergeCell ref="B81:C81"/>
    <mergeCell ref="C3:C6"/>
    <mergeCell ref="B3:B6"/>
    <mergeCell ref="E4:F4"/>
    <mergeCell ref="G4:H4"/>
    <mergeCell ref="D4:D6"/>
    <mergeCell ref="M4:M6"/>
    <mergeCell ref="N4:O4"/>
    <mergeCell ref="P4:Q4"/>
    <mergeCell ref="V4:V6"/>
    <mergeCell ref="W4:X4"/>
    <mergeCell ref="R4:S4"/>
    <mergeCell ref="T4:U4"/>
    <mergeCell ref="DD4:DD6"/>
    <mergeCell ref="DA4:DC5"/>
    <mergeCell ref="K4:L4"/>
    <mergeCell ref="I4:J4"/>
    <mergeCell ref="D3:L3"/>
    <mergeCell ref="BO4:BO6"/>
    <mergeCell ref="BP4:BQ4"/>
    <mergeCell ref="AW4:AW6"/>
    <mergeCell ref="AX4:AY4"/>
    <mergeCell ref="AZ4:BA4"/>
    <mergeCell ref="BF4:BF6"/>
    <mergeCell ref="BG4:BH4"/>
    <mergeCell ref="BI4:BJ4"/>
    <mergeCell ref="M3:U3"/>
    <mergeCell ref="AE4:AE6"/>
    <mergeCell ref="AF4:AG4"/>
  </mergeCells>
  <phoneticPr fontId="3"/>
  <pageMargins left="0.47244094488188981" right="0.23622047244094491" top="0.43307086614173229" bottom="0.31496062992125984" header="0.31496062992125984" footer="0.19685039370078741"/>
  <pageSetup paperSize="8" scale="74" fitToHeight="0" orientation="landscape" r:id="rId1"/>
  <headerFooter>
    <oddHeader>&amp;R&amp;"ＭＳ 明朝,標準"&amp;12 2-17.在宅医療に係る分析</oddHeader>
  </headerFooter>
  <colBreaks count="2" manualBreakCount="2">
    <brk id="30" max="80" man="1"/>
    <brk id="57" max="80" man="1"/>
  </colBreaks>
  <ignoredErrors>
    <ignoredError sqref="G7:H7 K7:L7 P7:Q7 T7:U7 Y7:Z7 AC7:AD7 AH7:AI7 AL7:AM7 AQ7:AR7 AU7:AV7 AZ7:BA7 BD7:BE7 BI7:BJ7 BM7:BQ7 BT7:BU7 G8:H8 K8:L8 P8:Q8 T8:U8 Y8:Z8 AC8:AD8 AH8:AI8 AL8:AM8 AQ8:AR8 AU8:AV8 AZ8:BA8 BD8:BE8 BI8:BJ8 BM8:BQ8 BT8:BU8 G9:H9 K9:L9 P9:Q9 T9:U9 Y9:Z9 AC9:AD9 AH9:AI9 AL9:AM9 AQ9:AR9 AU9:AV9 AZ9:BA9 BD9:BE9 BI9:BJ9 BM9:BQ9 BT9:BU9 G10:H10 K10:L10 P10:Q10 T10:U10 Y10:Z10 AC10:AD10 AH10:AI10 AL10:AM10 AQ10:AR10 AU10:AV10 AZ10:BA10 BD10:BE10 BI10:BJ10 BM10:BQ10 BT10:BU10 G11:H11 K11:L11 P11:Q11 T11:U11 Y11:Z11 AC11:AD11 AH11:AI11 AL11:AM11 AQ11:AR11 AU11:AV11 AZ11:BA11 BD11:BE11 BI11:BJ11 BM11:BQ11 BT11:BU11 G12:H12 K12:L12 P12:Q12 T12:U12 Y12:Z12 AC12:AD12 AH12:AI12 AL12:AM12 AQ12:AR12 AU12:AV12 AZ12:BA12 BD12:BE12 BI12:BJ12 BM12:BQ12 BT12:BU12 G13:H13 K13:L13 P13:Q13 T13:U13 Y13:Z13 AC13:AD13 AH13:AI13 AL13:AM13 AQ13:AR13 AU13:AV13 AZ13:BA13 BD13:BE13 BI13:BJ13 BM13:BQ13 BT13:BU13 G14:H14 K14:L14 P14:Q14 T14:U14 Y14:Z14 AC14:AD14 AH14:AI14 AL14:AM14 AQ14:AR14 AU14:AV14 AZ14:BA14 BD14:BE14 BI14:BJ14 BM14:BQ14 BT14:BU14 G15:H15 K15:L15 P15:Q15 T15:U15 Y15:Z15 AC15:AD15 AH15:AI15 AL15:AM15 AQ15:AR15 AU15:AV15 AZ15:BA15 BD15:BE15 BI15:BJ15 BM15:BQ15 BT15:BU15 G16:H16 K16:L16 P16:Q16 T16:U16 Y16:Z16 AC16:AD16 AH16:AI16 AL16:AM16 AQ16:AR16 AU16:AV16 AZ16:BA16 BD16:BE16 BI16:BJ16 BM16:BQ16 BT16:BU16 G17:H17 K17:L17 P17:Q17 T17:U17 Y17:Z17 AC17:AD17 AH17:AI17 AL17:AM17 AQ17:AR17 AU17:AV17 AZ17:BA17 BD17:BE17 BI17:BJ17 BM17:BQ17 BT17:BU17 G18:H18 K18:L18 P18:Q18 T18:U18 Y18:Z18 AC18:AD18 AH18:AI18 AL18:AM18 AQ18:AR18 AU18:AV18 AZ18:BA18 BD18:BE18 BI18:BJ18 BM18:BQ18 BT18:BU18 G19:H19 K19:L19 P19:Q19 T19:U19 Y19:Z19 AC19:AD19 AH19:AI19 AL19:AM19 AQ19:AR19 AU19:AV19 AZ19:BA19 BD19:BE19 BI19:BJ19 BM19:BQ19 BT19:BU19 G20:H20 K20:L20 P20:Q20 T20:U20 Y20:Z20 AC20:AD20 AH20:AI20 AL20:AM20 AQ20:AR20 AU20:AV20 AZ20:BA20 BD20:BE20 BI20:BJ20 BM20:BQ20 BT20:BU20 G21:H21 K21:L21 P21:Q21 T21:U21 Y21:Z21 AC21:AD21 AH21:AI21 AL21:AM21 AQ21:AR21 AU21:AV21 AZ21:BA21 BD21:BE21 BI21:BJ21 BM21:BQ21 BT21:BU21 G22:H22 K22:L22 P22:Q22 T22:U22 Y22:Z22 AC22:AD22 AH22:AI22 AL22:AM22 AQ22:AR22 AU22:AV22 AZ22:BA22 BD22:BE22 BI22:BJ22 BM22:BQ22 BT22:BU22 G23:H23 K23:L23 P23:Q23 T23:U23 Y23:Z23 AC23:AD23 AH23:AI23 AL23:AM23 AQ23:AR23 AU23:AV23 AZ23:BA23 BD23:BE23 BI23:BJ23 BM23:BQ23 BT23:BU23 G24:H24 K24:L24 P24:Q24 T24:U24 Y24:Z24 AC24:AD24 AH24:AI24 AL24:AM24 AQ24:AR24 AU24:AV24 AZ24:BA24 BD24:BE24 BI24:BJ24 BM24:BQ24 BT24:BU24 G25:H25 K25:L25 P25:Q25 T25:U25 Y25:Z25 AC25:AD25 AH25:AI25 AL25:AM25 AQ25:AR25 AU25:AV25 AZ25:BA25 BD25:BE25 BI25:BJ25 BM25:BQ25 BT25:BU25 G26:H26 K26:L26 P26:Q26 T26:U26 Y26:Z26 AC26:AD26 AH26:AI26 AL26:AM26 AQ26:AR26 AU26:AV26 AZ26:BA26 BD26:BE26 BI26:BJ26 BM26:BQ26 BT26:BU26 G27:H27 K27:L27 P27:Q27 T27:U27 Y27:Z27 AC27:AD27 AH27:AI27 AL27:AM27 AQ27:AR27 AU27:AV27 AZ27:BA27 BD27:BE27 BI27:BJ27 BM27:BQ27 BT27:BU27 G28:H28 K28:L28 P28:Q28 T28:U28 Y28:Z28 AC28:AD28 AH28:AI28 AL28:AM28 AQ28:AR28 AU28:AV28 AZ28:BA28 BD28:BE28 BI28:BJ28 BM28:BQ28 BT28:BU28 G29:H29 K29:L29 P29:Q29 T29:U29 Y29:Z29 AC29:AD29 AH29:AI29 AL29:AM29 AQ29:AR29 AU29:AV29 AZ29:BA29 BD29:BE29 BI29:BJ29 BM29:BQ29 BT29:BU29 G30:H30 K30:L30 P30:Q30 T30:U30 Y30:Z30 AC30:AD30 AH30:AI30 AL30:AM30 AQ30:AR30 AU30:AV30 AZ30:BA30 BD30:BE30 BI30:BJ30 BM30:BQ30 BT30:BU30 G31:H31 K31:L31 P31:Q31 T31:U31 Y31:Z31 AC31:AD31 AH31:AI31 AL31:AM31 AQ31:AR31 AU31:AV31 AZ31:BA31 BD31:BE31 BI31:BJ31 BM31:BQ31 BT31:BU31 G32:H32 K32:L32 P32:Q32 T32:U32 Y32:Z32 AC32:AD32 AH32:AI32 AL32:AM32 AQ32:AR32 AU32:AV32 AZ32:BA32 BD32:BE32 BI32:BJ32 BM32:BQ32 BT32:BU32 G33:H33 K33:L33 P33:Q33 T33:U33 Y33:Z33 AC33:AD33 AH33:AI33 AL33:AM33 AQ33:AR33 AU33:AV33 AZ33:BA33 BD33:BE33 BI33:BJ33 BM33:BQ33 BT33:BU33 G34:H34 K34:L34 P34:Q34 T34:U34 Y34:Z34 AC34:AD34 AH34:AI34 AL34:AM34 AQ34:AR34 AU34:AV34 AZ34:BA34 BD34:BE34 BI34:BJ34 BM34:BQ34 BT34:BU34 G35:H35 K35:L35 P35:Q35 T35:U35 Y35:Z35 AC35:AD35 AH35:AI35 AL35:AM35 AQ35:AR35 AU35:AV35 AZ35:BA35 BD35:BE35 BI35:BJ35 BM35:BQ35 BT35:BU35 G36:H36 K36:L36 P36:Q36 T36:U36 Y36:Z36 AC36:AD36 AH36:AI36 AL36:AM36 AQ36:AR36 AU36:AV36 AZ36:BA36 BD36:BE36 BI36:BJ36 BM36:BQ36 BT36:BU36 G37:H37 K37:L37 P37:Q37 T37:U37 Y37:Z37 AC37:AD37 AH37:AI37 AL37:AM37 AQ37:AR37 AU37:AV37 AZ37:BA37 BD37:BE37 BI37:BJ37 BM37:BQ37 BT37:BU37 G38:H38 K38:L38 P38:Q38 T38:U38 Y38:Z38 AC38:AD38 AH38:AI38 AL38:AM38 AQ38:AR38 AU38:AV38 AZ38:BA38 BD38:BE38 BI38:BJ38 BM38:BQ38 BT38:BU38 G39:H39 K39:L39 P39:Q39 T39:U39 Y39:Z39 AC39:AD39 AH39:AI39 AL39:AM39 AQ39:AR39 AU39:AV39 AZ39:BA39 BD39:BE39 BI39:BJ39 BM39:BQ39 BT39:BU39 G40:H40 K40:L40 P40:Q40 T40:U40 Y40:Z40 AC40:AD40 AH40:AI40 AL40:AM40 AQ40:AR40 AU40:AV40 AZ40:BA40 BD40:BE40 BI40:BJ40 BM40:BQ40 BT40:BU40 G41:H41 K41:L41 P41:Q41 T41:U41 Y41:Z41 AC41:AD41 AH41:AI41 AL41:AM41 AQ41:AR41 AU41:AV41 AZ41:BA41 BD41:BE41 BI41:BJ41 BM41:BQ41 BT41:BU41 G42:H42 K42:L42 P42:Q42 T42:U42 Y42:Z42 AC42:AD42 AH42:AI42 AL42:AM42 AQ42:AR42 AU42:AV42 AZ42:BA42 BD42:BE42 BI42:BJ42 BM42:BQ42 BT42:BU42 G43:H43 K43:L43 P43:Q43 T43:U43 Y43:Z43 AC43:AD43 AH43:AI43 AL43:AM43 AQ43:AR43 AU43:AV43 AZ43:BA43 BD43:BE43 BI43:BJ43 BM43:BQ43 BT43:BU43 G44:H44 K44:L44 P44:Q44 T44:U44 Y44:Z44 AC44:AD44 AH44:AI44 AL44:AM44 AQ44:AR44 AU44:AV44 AZ44:BA44 BD44:BE44 BI44:BJ44 BM44:BQ44 BT44:BU44 G45:H45 K45:L45 P45:Q45 T45:U45 Y45:Z45 AC45:AD45 AH45:AI45 AL45:AM45 AQ45:AR45 AU45:AV45 AZ45:BA45 BD45:BE45 BI45:BJ45 BM45:BQ45 BT45:BU45 G46:H46 K46:L46 P46:Q46 T46:U46 Y46:Z46 AC46:AD46 AH46:AI46 AL46:AM46 AQ46:AR46 AU46:AV46 AZ46:BA46 BD46:BE46 BI46:BJ46 BM46:BQ46 BT46:BU46 G47:H47 K47:L47 P47:Q47 T47:U47 Y47:Z47 AC47:AD47 AH47:AI47 AL47:AM47 AQ47:AR47 AU47:AV47 AZ47:BA47 BD47:BE47 BI47:BJ47 BM47:BQ47 BT47:BU47 G48:H48 K48:L48 P48:Q48 T48:U48 Y48:Z48 AC48:AD48 AH48:AI48 AL48:AM48 AQ48:AR48 AU48:AV48 AZ48:BA48 BD48:BE48 BI48:BJ48 BM48:BQ48 BT48:BU48 G49:H49 K49:L49 P49:Q49 T49:U49 Y49:Z49 AC49:AD49 AH49:AI49 AL49:AM49 AQ49:AR49 AU49:AV49 AZ49:BA49 BD49:BE49 BI49:BJ49 BM49:BQ49 BT49:BU49 G50:H50 K50:L50 P50:Q50 T50:U50 Y50:Z50 AC50:AD50 AH50:AI50 AL50:AM50 AQ50:AR50 AU50:AV50 AZ50:BA50 BD50:BE50 BI50:BJ50 BM50:BQ50 BT50:BU50 G51:H51 K51:L51 P51:Q51 T51:U51 Y51:Z51 AC51:AD51 AH51:AI51 AL51:AM51 AQ51:AR51 AU51:AV51 AZ51:BA51 BD51:BE51 BI51:BJ51 BM51:BQ51 BT51:BU51 G52:H52 K52:L52 P52:Q52 T52:U52 Y52:Z52 AC52:AD52 AH52:AI52 AL52:AM52 AQ52:AR52 AU52:AV52 AZ52:BA52 BD52:BE52 BI52:BJ52 BM52:BQ52 BT52:BU52 G53:H53 K53:L53 P53:Q53 T53:U53 Y53:Z53 AC53:AD53 AH53:AI53 AL53:AM53 AQ53:AR53 AU53:AV53 AZ53:BA53 BD53:BE53 BI53:BJ53 BM53:BQ53 BT53:BU53 G54:H54 K54:L54 P54:Q54 T54:U54 Y54:Z54 AC54:AD54 AH54:AI54 AL54:AM54 AQ54:AR54 AU54:AV54 AZ54:BA54 BD54:BE54 BI54:BJ54 BM54:BQ54 BT54:BU54 G55:H55 K55:L55 P55:Q55 T55:U55 Y55:Z55 AC55:AD55 AH55:AI55 AL55:AM55 AQ55:AR55 AU55:AV55 AZ55:BA55 BD55:BE55 BI55:BJ55 BM55:BQ55 BT55:BU55 G56:H56 K56:L56 P56:Q56 T56:U56 Y56:Z56 AC56:AD56 AH56:AI56 AL56:AM56 AQ56:AR56 AU56:AV56 AZ56:BA56 BD56:BE56 BI56:BJ56 BM56:BQ56 BT56:BU56 G57:H57 K57:L57 P57:Q57 T57:U57 Y57:Z57 AC57:AD57 AH57:AI57 AL57:AM57 AQ57:AR57 AU57:AV57 AZ57:BA57 BD57:BE57 BI57:BJ57 BM57:BQ57 BT57:BU57 G58:H58 K58:L58 P58:Q58 T58:U58 Y58:Z58 AC58:AD58 AH58:AI58 AL58:AM58 AQ58:AR58 AU58:AV58 AZ58:BA58 BD58:BE58 BI58:BJ58 BM58:BQ58 BT58:BU58 G59:H59 K59:L59 P59:Q59 T59:U59 Y59:Z59 AC59:AD59 AH59:AI59 AL59:AM59 AQ59:AR59 AU59:AV59 AZ59:BA59 BD59:BE59 BI59:BJ59 BM59:BQ59 BT59:BU59 G60:H60 K60:L60 P60:Q60 T60:U60 Y60:Z60 AC60:AD60 AH60:AI60 AL60:AM60 AQ60:AR60 AU60:AV60 AZ60:BA60 BD60:BE60 BI60:BJ60 BM60:BQ60 BT60:BU60 G61:H61 K61:L61 P61:Q61 T61:U61 Y61:Z61 AC61:AD61 AH61:AI61 AL61:AM61 AQ61:AR61 AU61:AV61 AZ61:BA61 BD61:BE61 BI61:BJ61 BM61:BQ61 BT61:BU61 G62:H62 K62:L62 P62:Q62 T62:U62 Y62:Z62 AC62:AD62 AH62:AI62 AL62:AM62 AQ62:AR62 AU62:AV62 AZ62:BA62 BD62:BE62 BI62:BJ62 BM62:BQ62 BT62:BU62 G63:H63 K63:L63 P63:Q63 T63:U63 Y63:Z63 AC63:AD63 AH63:AI63 AL63:AM63 AQ63:AR63 AU63:AV63 AZ63:BA63 BD63:BE63 BI63:BJ63 BM63:BQ63 BT63:BU63 G64:H64 K64:L64 P64:Q64 T64:U64 Y64:Z64 AC64:AD64 AH64:AI64 AL64:AM64 AQ64:AR64 AU64:AV64 AZ64:BA64 BD64:BE64 BI64:BJ64 BM64:BQ64 BT64:BU64 G65:H65 K65:L65 P65:Q65 T65:U65 Y65:Z65 AC65:AD65 AH65:AI65 AL65:AM65 AQ65:AR65 AU65:AV65 AZ65:BA65 BD65:BE65 BI65:BJ65 BM65:BQ65 BT65:BU65 G66:H66 K66:L66 P66:Q66 T66:U66 Y66:Z66 AC66:AD66 AH66:AI66 AL66:AM66 AQ66:AR66 AU66:AV66 AZ66:BA66 BD66:BE66 BI66:BJ66 BM66:BQ66 BT66:BU66 G67:H67 K67:L67 P67:Q67 T67:U67 Y67:Z67 AC67:AD67 AH67:AI67 AL67:AM67 AQ67:AR67 AU67:AV67 AZ67:BA67 BD67:BE67 BI67:BJ67 BM67:BQ67 BT67:BU67 G68:H68 K68:L68 P68:Q68 T68:U68 Y68:Z68 AC68:AD68 AH68:AI68 AL68:AM68 AQ68:AR68 AU68:AV68 AZ68:BA68 BD68:BE68 BI68:BJ68 BM68:BQ68 BT68:BU68 G69:H69 K69:L69 P69:Q69 T69:U69 Y69:Z69 AC69:AD69 AH69:AI69 AL69:AM69 AQ69:AR69 AU69:AV69 AZ69:BA69 BD69:BE69 BI69:BJ69 BM69:BQ69 BT69:BU69 G70:H70 K70:L70 P70:Q70 T70:U70 Y70:Z70 AC70:AD70 AH70:AI70 AL70:AM70 AQ70:AR70 AU70:AV70 AZ70:BA70 BD70:BE70 BI70:BJ70 BM70:BQ70 BT70:BU70 G71:H71 K71:L71 P71:Q71 T71:U71 Y71:Z71 AC71:AD71 AH71:AI71 AL71:AM71 AQ71:AR71 AU71:AV71 AZ71:BA71 BD71:BE71 BI71:BJ71 BM71:BQ71 BT71:BU71 G72:H72 K72:L72 P72:Q72 T72:U72 Y72:Z72 AC72:AD72 AH72:AI72 AL72:AM72 AQ72:AR72 AU72:AV72 AZ72:BA72 BD72:BE72 BI72:BJ72 BM72:BQ72 BT72:BU72 G73:H73 K73:L73 P73:Q73 T73:U73 Y73:Z73 AC73:AD73 AH73:AI73 AL73:AM73 AQ73:AR73 AU73:AV73 AZ73:BA73 BD73:BE73 BI73:BJ73 BM73:BQ73 BT73:BU73 G74:H74 K74:L74 P74:Q74 T74:U74 Y74:Z74 AC74:AD74 AH74:AI74 AL74:AM74 AQ74:AR74 AU74:AV74 AZ74:BA74 BD74:BE74 BI74:BJ74 BM74:BQ74 BT74:BU74 G75:H75 K75:L75 P75:Q75 T75:U75 Y75:Z75 AC75:AD75 AH75:AI75 AL75:AM75 AQ75:AR75 AU75:AV75 AZ75:BA75 BD75:BE75 BI75:BJ75 BM75:BQ75 BT75:BU75 G76:H76 K76:L76 P76:Q76 T76:U76 Y76:Z76 AC76:AD76 AH76:AI76 AL76:AM76 AQ76:AR76 AU76:AV76 AZ76:BA76 BD76:BE76 BI76:BJ76 BM76:BQ76 BT76:BU76 G77:H77 K77:L77 P77:Q77 T77:U77 Y77:Z77 AC77:AD77 AH77:AI77 AL77:AM77 AQ77:AR77 AU77:AV77 AZ77:BA77 BD77:BE77 BI77:BJ77 BM77:BQ77 BT77:BU77 G78:H78 K78:L78 P78:Q78 T78:U78 Y78:Z78 AC78:AD78 AH78:AI78 AL78:AM78 AQ78:AR78 AU78:AV78 AZ78:BA78 BD78:BE78 BI78:BJ78 BM78:BQ78 BT78:BU78 G79:H79 K79:L79 P79:Q79 T79:U79 Y79:Z79 AC79:AD79 AH79:AI79 AL79:AM79 AQ79:AR79 AU79:AV79 AZ79:BA79 BD79:BE79 BI79:BJ79 BM79:BQ79 BT79:BU79 G80:H80 K80:L80 P80:Q80 T80:U80 Y80:Z80 AC80:AD80 AH80:AI80 AL80:AM80 AQ80:AR80 AU80:AV80 AZ80:BA80 BD80:BE80 BI80:BJ80 BM80:BQ80 BT80:BU80 D81:F81 M81:O81 V81:X81 AE81:AG81 AN81:AP81 AW81:AY81 BF81:BH81 BO81:BQ81" emptyCellReference="1"/>
    <ignoredError sqref="CK7:CK80 CM7:CM80 CO7:CQ7 CS7:CS80 CU7:CV7 CX7:CX80 CZ7:DA7 DC7:DC80 CO8:CQ8 CU8:CV8 CZ8:DA8 CO9:CQ9 CU9:CV9 CZ9:DA9 CO10:CQ10 CU10:CV10 CZ10:DA10 CO11:CQ11 CU11:CV11 CZ11:DA11 CO12:CQ12 CU12:CV12 CZ12:DA12 CO13:CQ13 CU13:CV13 CZ13:DA13 CO14:CQ14 CU14:CV14 CZ14:DA14 CO15:CQ15 CU15:CV15 CZ15:DA15 CO16:CQ16 CU16:CV16 CZ16:DA16 CO17:CQ17 CU17:CV17 CZ17:DA17 CO18:CQ18 CU18:CV18 CZ18:DA18 CO19:CQ19 CU19:CV19 CZ19:DA19 CO20:CQ20 CU20:CV20 CZ20:DA20 CO21:CQ21 CU21:CV21 CZ21:DA21 CO22:CQ22 CU22:CV22 CZ22:DA22 CO23:CQ23 CU23:CV23 CZ23:DA23 CO24:CQ24 CU24:CV24 CZ24:DA24 CO25:CQ25 CU25:CV25 CZ25:DA25 CO26:CQ26 CU26:CV26 CZ26:DA26 CO27:CQ27 CU27:CV27 CZ27:DA27 CO28:CQ28 CU28:CV28 CZ28:DA28 CO29:CQ29 CU29:CV29 CZ29:DA29 CO30:CQ30 CU30:CV30 CZ30:DA30 CO31:CQ31 CU31:CV31 CZ31:DA31 CO32:CQ32 CU32:CV32 CZ32:DA32 CO33:CQ33 CU33:CV33 CZ33:DA33 CO34:CQ34 CU34:CV34 CZ34:DA34 CO35:CQ35 CU35:CV35 CZ35:DA35 CO36:CQ36 CU36:CV36 CZ36:DA36 CO37:CQ37 CU37:CV37 CZ37:DA37 CO38:CQ38 CU38:CV38 CZ38:DA38 CO39:CQ39 CU39:CV39 CZ39:DA39 CO40:CQ40 CU40:CV40 CZ40:DA40 CO41:CQ41 CU41:CV41 CZ41:DA41 CO42:CQ42 CU42:CV42 CZ42:DA42 CO43:CQ43 CU43:CV43 CZ43:DA43 CO44:CQ44 CU44:CV44 CZ44:DA44 CO45:CQ45 CU45:CV45 CZ45:DA45 CO46:CQ46 CU46:CV46 CZ46:DA46 CO47:CQ47 CU47:CV47 CZ47:DA47 CO48:CQ48 CU48:CV48 CZ48:DA48 CO49:CQ49 CU49:CV49 CZ49:DA49 CO50:CQ50 CU50:CV50 CZ50:DA50 CO51:CQ51 CU51:CV51 CZ51:DA51 CO52:CQ52 CU52:CV52 CZ52:DA52 CO53:CQ53 CU53:CV53 CZ53:DA53 CO54:CQ54 CU54:CV54 CZ54:DA54 CO55:CQ55 CU55:CV55 CZ55:DA55 CO56:CQ56 CU56:CV56 CZ56:DA56 CO57:CQ57 CU57:CV57 CZ57:DA57 CO58:CQ58 CU58:CV58 CZ58:DA58 CO59:CQ59 CU59:CV59 CZ59:DA59 CO60:CQ60 CU60:CV60 CZ60:DA60 CO61:CQ61 CU61:CV61 CZ61:DA61 CO62:CQ62 CU62:CV62 CZ62:DA62 CO63:CQ63 CU63:CV63 CZ63:DA63 CO64:CQ64 CU64:CV64 CZ64:DA64 CO65:CQ65 CU65:CV65 CZ65:DA65 CO66:CQ66 CU66:CV66 CZ66:DA66 CO67:CQ67 CU67:CV67 CZ67:DA67 CO68:CQ68 CU68:CV68 CZ68:DA68 CO69:CQ69 CU69:CV69 CZ69:DA69 CO70:CQ70 CU70:CV70 CZ70:DA70 CO71:CQ71 CU71:CV71 CZ71:DA71 CO72:CQ72 CU72:CV72 CZ72:DA72 CO73:CQ73 CU73:CV73 CZ73:DA73 CO74:CQ74 CU74:CV74 CZ74:DA74 CO75:CQ75 CU75:CV75 CZ75:DA75 CO76:CQ76 CU76:CV76 CZ76:DA76 CO77:CQ77 CU77:CV77 CZ77:DA77 CO78:CQ78 CU78:CV78 CZ78:DA78 CO79:CQ79 CU79:CV79 CZ79:DA79 CO80:CQ80 CU80:CV80 CZ80:DA80" evalError="1"/>
    <ignoredError sqref="CL7:CL80 CR7:CR80" evalError="1" emptyCellReference="1"/>
    <ignoredError sqref="CN7:CN80 CT7:CT80" evalError="1"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B80"/>
  <sheetViews>
    <sheetView showGridLines="0" zoomScaleNormal="100" zoomScaleSheetLayoutView="100" workbookViewId="0"/>
  </sheetViews>
  <sheetFormatPr defaultColWidth="9" defaultRowHeight="13.5"/>
  <cols>
    <col min="1" max="1" width="4.625" style="10" customWidth="1"/>
    <col min="2" max="2" width="3.25" style="10" customWidth="1"/>
    <col min="3" max="3" width="9.625" style="10" customWidth="1"/>
    <col min="4" max="9" width="13.125" style="10" customWidth="1"/>
    <col min="10" max="12" width="20.625" style="10" customWidth="1"/>
    <col min="13" max="13" width="6.625" style="10" customWidth="1"/>
    <col min="14" max="16384" width="9" style="10"/>
  </cols>
  <sheetData>
    <row r="1" spans="2:2" ht="16.5" customHeight="1">
      <c r="B1" s="10" t="s">
        <v>143</v>
      </c>
    </row>
    <row r="2" spans="2:2" ht="16.5" customHeight="1">
      <c r="B2" s="10" t="s">
        <v>178</v>
      </c>
    </row>
    <row r="79" spans="2:2" ht="16.5" customHeight="1">
      <c r="B79" s="10" t="s">
        <v>224</v>
      </c>
    </row>
    <row r="80" spans="2:2" ht="16.5" customHeight="1">
      <c r="B80" s="10" t="s">
        <v>225</v>
      </c>
    </row>
  </sheetData>
  <phoneticPr fontId="3"/>
  <pageMargins left="0.47244094488188981" right="0.23622047244094491" top="0.43307086614173229" bottom="0.31496062992125984" header="0.31496062992125984" footer="0.19685039370078741"/>
  <pageSetup paperSize="9" scale="75" fitToHeight="0" orientation="portrait" r:id="rId1"/>
  <headerFooter>
    <oddHeader>&amp;R&amp;"ＭＳ 明朝,標準"&amp;12 2-17.在宅医療に係る分析</oddHeader>
  </headerFooter>
  <rowBreaks count="1" manualBreakCount="1">
    <brk id="78"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41</vt:i4>
      </vt:variant>
    </vt:vector>
  </HeadingPairs>
  <TitlesOfParts>
    <vt:vector size="72" baseType="lpstr">
      <vt:lpstr>年齢階層別_在宅(医科)</vt:lpstr>
      <vt:lpstr>要介護度別_在宅(医科)</vt:lpstr>
      <vt:lpstr>男女別_在宅(医科)</vt:lpstr>
      <vt:lpstr>地区別_在宅(医科)</vt:lpstr>
      <vt:lpstr>地区別_在宅患者割合(医科)グラフ</vt:lpstr>
      <vt:lpstr>地区別_在宅患者割合(医科)MAP</vt:lpstr>
      <vt:lpstr>地区別_訪問診療患者割合(医科)グラフ</vt:lpstr>
      <vt:lpstr>市区町村別_在宅(医科)</vt:lpstr>
      <vt:lpstr>市区町村別_在宅患者割合(医科)グラフ</vt:lpstr>
      <vt:lpstr>市区町村別_在宅患者割合(医科)MAP</vt:lpstr>
      <vt:lpstr>市区町村別_訪問診療患者割合(医科)グラフ</vt:lpstr>
      <vt:lpstr>年齢階層別_在宅(歯科)</vt:lpstr>
      <vt:lpstr>要介護度別_在宅(歯科)</vt:lpstr>
      <vt:lpstr>男女別_在宅(歯科)</vt:lpstr>
      <vt:lpstr>地区別_在宅(歯科)</vt:lpstr>
      <vt:lpstr>地区別_在宅患者割合(歯科)グラフ</vt:lpstr>
      <vt:lpstr>地区別_在宅患者割合(歯科)MAP</vt:lpstr>
      <vt:lpstr>地区別_訪問診療患者割合(歯科)グラフ</vt:lpstr>
      <vt:lpstr>市区町村別_在宅(歯科)</vt:lpstr>
      <vt:lpstr>市区町村別_在宅患者割合(歯科)グラフ</vt:lpstr>
      <vt:lpstr>市区町村別_在宅患者割合(歯科)MAP</vt:lpstr>
      <vt:lpstr>市区町村別_訪問診療患者割合(歯科)グラフ</vt:lpstr>
      <vt:lpstr>在宅患者の疾病傾向</vt:lpstr>
      <vt:lpstr>地区別_在宅患者の疾病傾向(医療費)</vt:lpstr>
      <vt:lpstr>市区町村別_在宅患者の疾病傾向(医療費)</vt:lpstr>
      <vt:lpstr>地区別_在宅患者の疾病傾向(患者数)</vt:lpstr>
      <vt:lpstr>市区町村別_在宅患者の疾病傾向(患者数)</vt:lpstr>
      <vt:lpstr>地区別_在宅患者の疾病傾向(一人当たり医療費)</vt:lpstr>
      <vt:lpstr>市区町村別_在宅患者の疾病傾向(一人当たり医療費)</vt:lpstr>
      <vt:lpstr>地区別_医療機関数</vt:lpstr>
      <vt:lpstr>市区町村別_医療機関数</vt:lpstr>
      <vt:lpstr>在宅患者の疾病傾向!Print_Area</vt:lpstr>
      <vt:lpstr>市区町村別_医療機関数!Print_Area</vt:lpstr>
      <vt:lpstr>'市区町村別_在宅(医科)'!Print_Area</vt:lpstr>
      <vt:lpstr>'市区町村別_在宅(歯科)'!Print_Area</vt:lpstr>
      <vt:lpstr>'市区町村別_在宅患者の疾病傾向(医療費)'!Print_Area</vt:lpstr>
      <vt:lpstr>'市区町村別_在宅患者の疾病傾向(一人当たり医療費)'!Print_Area</vt:lpstr>
      <vt:lpstr>'市区町村別_在宅患者の疾病傾向(患者数)'!Print_Area</vt:lpstr>
      <vt:lpstr>'市区町村別_在宅患者割合(医科)MAP'!Print_Area</vt:lpstr>
      <vt:lpstr>'市区町村別_在宅患者割合(医科)グラフ'!Print_Area</vt:lpstr>
      <vt:lpstr>'市区町村別_在宅患者割合(歯科)MAP'!Print_Area</vt:lpstr>
      <vt:lpstr>'市区町村別_在宅患者割合(歯科)グラフ'!Print_Area</vt:lpstr>
      <vt:lpstr>'市区町村別_訪問診療患者割合(医科)グラフ'!Print_Area</vt:lpstr>
      <vt:lpstr>'市区町村別_訪問診療患者割合(歯科)グラフ'!Print_Area</vt:lpstr>
      <vt:lpstr>'男女別_在宅(医科)'!Print_Area</vt:lpstr>
      <vt:lpstr>'男女別_在宅(歯科)'!Print_Area</vt:lpstr>
      <vt:lpstr>地区別_医療機関数!Print_Area</vt:lpstr>
      <vt:lpstr>'地区別_在宅(医科)'!Print_Area</vt:lpstr>
      <vt:lpstr>'地区別_在宅(歯科)'!Print_Area</vt:lpstr>
      <vt:lpstr>'地区別_在宅患者の疾病傾向(医療費)'!Print_Area</vt:lpstr>
      <vt:lpstr>'地区別_在宅患者の疾病傾向(一人当たり医療費)'!Print_Area</vt:lpstr>
      <vt:lpstr>'地区別_在宅患者の疾病傾向(患者数)'!Print_Area</vt:lpstr>
      <vt:lpstr>'地区別_在宅患者割合(医科)MAP'!Print_Area</vt:lpstr>
      <vt:lpstr>'地区別_在宅患者割合(医科)グラフ'!Print_Area</vt:lpstr>
      <vt:lpstr>'地区別_在宅患者割合(歯科)MAP'!Print_Area</vt:lpstr>
      <vt:lpstr>'地区別_在宅患者割合(歯科)グラフ'!Print_Area</vt:lpstr>
      <vt:lpstr>'地区別_訪問診療患者割合(医科)グラフ'!Print_Area</vt:lpstr>
      <vt:lpstr>'地区別_訪問診療患者割合(歯科)グラフ'!Print_Area</vt:lpstr>
      <vt:lpstr>'年齢階層別_在宅(医科)'!Print_Area</vt:lpstr>
      <vt:lpstr>'年齢階層別_在宅(歯科)'!Print_Area</vt:lpstr>
      <vt:lpstr>'要介護度別_在宅(医科)'!Print_Area</vt:lpstr>
      <vt:lpstr>'要介護度別_在宅(歯科)'!Print_Area</vt:lpstr>
      <vt:lpstr>'市区町村別_在宅(医科)'!Print_Titles</vt:lpstr>
      <vt:lpstr>'市区町村別_在宅(歯科)'!Print_Titles</vt:lpstr>
      <vt:lpstr>'市区町村別_在宅患者の疾病傾向(医療費)'!Print_Titles</vt:lpstr>
      <vt:lpstr>'市区町村別_在宅患者の疾病傾向(一人当たり医療費)'!Print_Titles</vt:lpstr>
      <vt:lpstr>'市区町村別_在宅患者の疾病傾向(患者数)'!Print_Titles</vt:lpstr>
      <vt:lpstr>'地区別_在宅(医科)'!Print_Titles</vt:lpstr>
      <vt:lpstr>'地区別_在宅(歯科)'!Print_Titles</vt:lpstr>
      <vt:lpstr>'地区別_在宅患者の疾病傾向(医療費)'!Print_Titles</vt:lpstr>
      <vt:lpstr>'地区別_在宅患者の疾病傾向(一人当たり医療費)'!Print_Titles</vt:lpstr>
      <vt:lpstr>'地区別_在宅患者の疾病傾向(患者数)'!Print_Titles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revision/>
  <dcterms:created xsi:type="dcterms:W3CDTF">2022-08-29T00:03:25Z</dcterms:created>
  <dcterms:modified xsi:type="dcterms:W3CDTF">2022-11-14T01:01:44Z</dcterms:modified>
  <cp:category/>
  <cp:contentStatus/>
  <dc:language/>
  <cp:version/>
</cp:coreProperties>
</file>