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110_大阪府後期高齢者医療広域連合_医療費分析他\07_納品物(清書)\新しいフォルダー\"/>
    </mc:Choice>
  </mc:AlternateContent>
  <xr:revisionPtr revIDLastSave="0" documentId="13_ncr:1_{3F49C4B9-251B-4750-B518-21A6599C6102}" xr6:coauthVersionLast="36" xr6:coauthVersionMax="36" xr10:uidLastSave="{00000000-0000-0000-0000-000000000000}"/>
  <bookViews>
    <workbookView xWindow="0" yWindow="0" windowWidth="28800" windowHeight="12135" tabRatio="806" xr2:uid="{00000000-000D-0000-FFFF-FFFF00000000}"/>
  </bookViews>
  <sheets>
    <sheet name="件数及び割合" sheetId="18" r:id="rId1"/>
    <sheet name="地区別_件数及び割合" sheetId="23" r:id="rId2"/>
    <sheet name="地区別_高額レセ件数割合グラフ" sheetId="35" r:id="rId3"/>
    <sheet name="地区別_高額レセ件数割合MAP" sheetId="47" r:id="rId4"/>
    <sheet name="地区別_高額レセ医療費割合グラフ" sheetId="44" r:id="rId5"/>
    <sheet name="地区別_高額レセ医療費割合MAP" sheetId="48" r:id="rId6"/>
    <sheet name="市区町村別_件数及び割合" sheetId="22" r:id="rId7"/>
    <sheet name="市区町村別_高額レセ件数割合グラフ" sheetId="45" r:id="rId8"/>
    <sheet name="市区町村別_高額レセ件数割合MAP" sheetId="49" r:id="rId9"/>
    <sheet name="市区町村別_高額レセ医療費割合グラフ" sheetId="46" r:id="rId10"/>
    <sheet name="市区町村別_高額レセ医療費割合MAP" sheetId="50" r:id="rId11"/>
    <sheet name="年齢階層別医療費" sheetId="19" r:id="rId12"/>
    <sheet name="地区別_医療費" sheetId="37" r:id="rId13"/>
    <sheet name="市区町村別_医療費" sheetId="1" r:id="rId14"/>
    <sheet name="年齢階層別患者数" sheetId="20" r:id="rId15"/>
    <sheet name="地区別_患者数" sheetId="26" r:id="rId16"/>
    <sheet name="市区町村別_患者数" sheetId="25" r:id="rId17"/>
    <sheet name="年齢階層別レセプト件数" sheetId="21" r:id="rId18"/>
    <sheet name="地区別_レセプト件数" sheetId="28" r:id="rId19"/>
    <sheet name="市区町村別_レセプト件数" sheetId="27" r:id="rId20"/>
    <sheet name="高額レセ疾病傾向(患者一人当たり医療費順)" sheetId="29" r:id="rId21"/>
    <sheet name="地区別_高額レセ疾病傾向(患者一人当たり医療費順)" sheetId="33" r:id="rId22"/>
    <sheet name="市区町村別_高額レセ疾病傾向(患者一人当たり医療費順)" sheetId="31" r:id="rId23"/>
    <sheet name="高額レセ疾病傾向(患者数順)" sheetId="30" r:id="rId24"/>
    <sheet name="地区別_高額レセ疾病傾向(患者数順)" sheetId="34" r:id="rId25"/>
    <sheet name="市区町村別_高額レセ疾病傾向(患者数順)" sheetId="38" r:id="rId26"/>
    <sheet name="地区別_高額レセ疾病傾向(一人当たり医療費順)(地区基準)" sheetId="40" r:id="rId27"/>
    <sheet name="市区町村別_高額レセ疾病傾向(一人当たり医療費順)(市区町村)" sheetId="42" r:id="rId28"/>
    <sheet name="地区別_高額レセ疾病傾向(患者数順)(地区基準)" sheetId="41" r:id="rId29"/>
    <sheet name="市区町村別_高額レセ疾病傾向(患者数順)(市区町村基準)" sheetId="43" r:id="rId30"/>
  </sheets>
  <definedNames>
    <definedName name="_xlnm._FilterDatabase" localSheetId="10" hidden="1">市区町村別_高額レセ医療費割合MAP!$A$6:$R$6</definedName>
    <definedName name="_xlnm._FilterDatabase" localSheetId="8" hidden="1">市区町村別_高額レセ件数割合MAP!$A$6:$R$6</definedName>
    <definedName name="_xlnm._FilterDatabase" localSheetId="27" hidden="1">'市区町村別_高額レセ疾病傾向(一人当たり医療費順)(市区町村)'!$I$4:$K$4</definedName>
    <definedName name="_xlnm._FilterDatabase" localSheetId="22" hidden="1">'市区町村別_高額レセ疾病傾向(患者一人当たり医療費順)'!$A$4:$L$385</definedName>
    <definedName name="_xlnm._FilterDatabase" localSheetId="25" hidden="1">'市区町村別_高額レセ疾病傾向(患者数順)'!$I$4:$K$4</definedName>
    <definedName name="_xlnm._FilterDatabase" localSheetId="29" hidden="1">'市区町村別_高額レセ疾病傾向(患者数順)(市区町村基準)'!$I$4:$K$4</definedName>
    <definedName name="_xlnm._FilterDatabase" localSheetId="26" hidden="1">'地区別_高額レセ疾病傾向(一人当たり医療費順)(地区基準)'!$I$4:$K$4</definedName>
    <definedName name="_xlnm._FilterDatabase" localSheetId="24" hidden="1">'地区別_高額レセ疾病傾向(患者数順)'!$I$4:$K$4</definedName>
    <definedName name="_xlnm._FilterDatabase" localSheetId="28" hidden="1">'地区別_高額レセ疾病傾向(患者数順)(地区基準)'!$I$4:$K$4</definedName>
    <definedName name="_Order1" hidden="1">255</definedName>
    <definedName name="_xlnm.Print_Area" localSheetId="0">件数及び割合!$A$1:$T$49</definedName>
    <definedName name="_xlnm.Print_Area" localSheetId="20">'高額レセ疾病傾向(患者一人当たり医療費順)'!$A$1:$K$32</definedName>
    <definedName name="_xlnm.Print_Area" localSheetId="23">'高額レセ疾病傾向(患者数順)'!$A$1:$K$32</definedName>
    <definedName name="_xlnm.Print_Area" localSheetId="16">市区町村別_患者数!$A$1:$AX$80</definedName>
    <definedName name="_xlnm.Print_Area" localSheetId="6">市区町村別_件数及び割合!$A$1:$J$80</definedName>
    <definedName name="_xlnm.Print_Area" localSheetId="10">市区町村別_高額レセ医療費割合MAP!$A$1:$P$85</definedName>
    <definedName name="_xlnm.Print_Area" localSheetId="9">市区町村別_高額レセ医療費割合グラフ!$A$1:$J$77</definedName>
    <definedName name="_xlnm.Print_Area" localSheetId="8">市区町村別_高額レセ件数割合MAP!$A$1:$P$85</definedName>
    <definedName name="_xlnm.Print_Area" localSheetId="7">市区町村別_高額レセ件数割合グラフ!$A$1:$J$77</definedName>
    <definedName name="_xlnm.Print_Area" localSheetId="27">'市区町村別_高額レセ疾病傾向(一人当たり医療費順)(市区町村)'!$A$1:$M$385</definedName>
    <definedName name="_xlnm.Print_Area" localSheetId="22">'市区町村別_高額レセ疾病傾向(患者一人当たり医療費順)'!$A$1:$M$385</definedName>
    <definedName name="_xlnm.Print_Area" localSheetId="25">'市区町村別_高額レセ疾病傾向(患者数順)'!$A$1:$M$385</definedName>
    <definedName name="_xlnm.Print_Area" localSheetId="29">'市区町村別_高額レセ疾病傾向(患者数順)(市区町村基準)'!$A$1:$M$385</definedName>
    <definedName name="_xlnm.Print_Area" localSheetId="15">地区別_患者数!$A$1:$AX$14</definedName>
    <definedName name="_xlnm.Print_Area" localSheetId="1">地区別_件数及び割合!$A$1:$J$14</definedName>
    <definedName name="_xlnm.Print_Area" localSheetId="5">地区別_高額レセ医療費割合MAP!$A$1:$P$85</definedName>
    <definedName name="_xlnm.Print_Area" localSheetId="4">地区別_高額レセ医療費割合グラフ!$A$1:$J$77</definedName>
    <definedName name="_xlnm.Print_Area" localSheetId="3">地区別_高額レセ件数割合MAP!$A$1:$P$85</definedName>
    <definedName name="_xlnm.Print_Area" localSheetId="2">地区別_高額レセ件数割合グラフ!$A$1:$J$77</definedName>
    <definedName name="_xlnm.Print_Area" localSheetId="26">'地区別_高額レセ疾病傾向(一人当たり医療費順)(地区基準)'!$A$1:$M$55</definedName>
    <definedName name="_xlnm.Print_Area" localSheetId="21">'地区別_高額レセ疾病傾向(患者一人当たり医療費順)'!$A$1:$M$55</definedName>
    <definedName name="_xlnm.Print_Area" localSheetId="24">'地区別_高額レセ疾病傾向(患者数順)'!$A$1:$M$55</definedName>
    <definedName name="_xlnm.Print_Area" localSheetId="28">'地区別_高額レセ疾病傾向(患者数順)(地区基準)'!$A$1:$M$55</definedName>
    <definedName name="_xlnm.Print_Area" localSheetId="17">年齢階層別レセプト件数!$A$1:$G$15</definedName>
    <definedName name="_xlnm.Print_Area" localSheetId="11">年齢階層別医療費!$A$1:$H$15</definedName>
    <definedName name="_xlnm.Print_Area" localSheetId="14">年齢階層別患者数!$A$1:$H$15</definedName>
    <definedName name="_xlnm.Print_Titles" localSheetId="23">'高額レセ疾病傾向(患者数順)'!$1:$6</definedName>
    <definedName name="_xlnm.Print_Titles" localSheetId="16">市区町村別_患者数!$A:$C,市区町村別_患者数!$1:$5</definedName>
    <definedName name="_xlnm.Print_Titles" localSheetId="6">市区町村別_件数及び割合!$1:$5</definedName>
    <definedName name="_xlnm.Print_Titles" localSheetId="27">'市区町村別_高額レセ疾病傾向(一人当たり医療費順)(市区町村)'!$1:$4</definedName>
    <definedName name="_xlnm.Print_Titles" localSheetId="22">'市区町村別_高額レセ疾病傾向(患者一人当たり医療費順)'!$1:$4</definedName>
    <definedName name="_xlnm.Print_Titles" localSheetId="25">'市区町村別_高額レセ疾病傾向(患者数順)'!$1:$4</definedName>
    <definedName name="_xlnm.Print_Titles" localSheetId="29">'市区町村別_高額レセ疾病傾向(患者数順)(市区町村基準)'!$1:$4</definedName>
    <definedName name="_xlnm.Print_Titles" localSheetId="15">地区別_患者数!$A:$C,地区別_患者数!$1:$5</definedName>
    <definedName name="_xlnm.Print_Titles" localSheetId="26">'地区別_高額レセ疾病傾向(一人当たり医療費順)(地区基準)'!$1:$4</definedName>
    <definedName name="_xlnm.Print_Titles" localSheetId="21">'地区別_高額レセ疾病傾向(患者一人当たり医療費順)'!$1:$4</definedName>
    <definedName name="_xlnm.Print_Titles" localSheetId="24">'地区別_高額レセ疾病傾向(患者数順)'!$1:$4</definedName>
    <definedName name="_xlnm.Print_Titles" localSheetId="28">'地区別_高額レセ疾病傾向(患者数順)(地区基準)'!$1:$4</definedName>
  </definedNames>
  <calcPr calcId="191029"/>
</workbook>
</file>

<file path=xl/calcChain.xml><?xml version="1.0" encoding="utf-8"?>
<calcChain xmlns="http://schemas.openxmlformats.org/spreadsheetml/2006/main">
  <c r="L379" i="31" l="1"/>
  <c r="L378" i="31"/>
  <c r="L377" i="31"/>
  <c r="L376" i="31"/>
  <c r="L375" i="31"/>
  <c r="K379" i="31"/>
  <c r="K378" i="31"/>
  <c r="K377" i="31"/>
  <c r="K376" i="31"/>
  <c r="K375" i="31"/>
  <c r="L49" i="33"/>
  <c r="L48" i="33"/>
  <c r="L47" i="33"/>
  <c r="L46" i="33"/>
  <c r="L45" i="33"/>
  <c r="K49" i="33"/>
  <c r="K48" i="33"/>
  <c r="K47" i="33"/>
  <c r="K46" i="33"/>
  <c r="K45" i="33"/>
  <c r="K6" i="40" l="1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5" i="40"/>
  <c r="K6" i="42"/>
  <c r="K374" i="42"/>
  <c r="K373" i="42"/>
  <c r="K372" i="42"/>
  <c r="K371" i="42"/>
  <c r="K370" i="42"/>
  <c r="K369" i="42"/>
  <c r="K368" i="42"/>
  <c r="K367" i="42"/>
  <c r="K366" i="42"/>
  <c r="K365" i="42"/>
  <c r="K364" i="42"/>
  <c r="K363" i="42"/>
  <c r="K362" i="42"/>
  <c r="K361" i="42"/>
  <c r="K360" i="42"/>
  <c r="K359" i="42"/>
  <c r="K358" i="42"/>
  <c r="K357" i="42"/>
  <c r="K356" i="42"/>
  <c r="K355" i="42"/>
  <c r="K354" i="42"/>
  <c r="K353" i="42"/>
  <c r="K352" i="42"/>
  <c r="K351" i="42"/>
  <c r="K350" i="42"/>
  <c r="K349" i="42"/>
  <c r="K348" i="42"/>
  <c r="K347" i="42"/>
  <c r="K346" i="42"/>
  <c r="K345" i="42"/>
  <c r="K344" i="42"/>
  <c r="K343" i="42"/>
  <c r="K342" i="42"/>
  <c r="K341" i="42"/>
  <c r="K340" i="42"/>
  <c r="K339" i="42"/>
  <c r="K338" i="42"/>
  <c r="K337" i="42"/>
  <c r="K336" i="42"/>
  <c r="K335" i="42"/>
  <c r="K334" i="42"/>
  <c r="K333" i="42"/>
  <c r="K332" i="42"/>
  <c r="K331" i="42"/>
  <c r="K330" i="42"/>
  <c r="K329" i="42"/>
  <c r="K328" i="42"/>
  <c r="K327" i="42"/>
  <c r="K326" i="42"/>
  <c r="K325" i="42"/>
  <c r="K324" i="42"/>
  <c r="K323" i="42"/>
  <c r="K322" i="42"/>
  <c r="K321" i="42"/>
  <c r="K320" i="42"/>
  <c r="K319" i="42"/>
  <c r="K318" i="42"/>
  <c r="K317" i="42"/>
  <c r="K316" i="42"/>
  <c r="K315" i="42"/>
  <c r="K314" i="42"/>
  <c r="K313" i="42"/>
  <c r="K312" i="42"/>
  <c r="K311" i="42"/>
  <c r="K310" i="42"/>
  <c r="K309" i="42"/>
  <c r="K308" i="42"/>
  <c r="K307" i="42"/>
  <c r="K306" i="42"/>
  <c r="K305" i="42"/>
  <c r="K304" i="42"/>
  <c r="K303" i="42"/>
  <c r="K302" i="42"/>
  <c r="K301" i="42"/>
  <c r="K300" i="42"/>
  <c r="K299" i="42"/>
  <c r="K298" i="42"/>
  <c r="K297" i="42"/>
  <c r="K296" i="42"/>
  <c r="K295" i="42"/>
  <c r="K294" i="42"/>
  <c r="K293" i="42"/>
  <c r="K292" i="42"/>
  <c r="K291" i="42"/>
  <c r="K290" i="42"/>
  <c r="K289" i="42"/>
  <c r="K288" i="42"/>
  <c r="K287" i="42"/>
  <c r="K286" i="42"/>
  <c r="K285" i="42"/>
  <c r="K284" i="42"/>
  <c r="K283" i="42"/>
  <c r="K282" i="42"/>
  <c r="K281" i="42"/>
  <c r="K280" i="42"/>
  <c r="K279" i="42"/>
  <c r="K278" i="42"/>
  <c r="K277" i="42"/>
  <c r="K276" i="42"/>
  <c r="K275" i="42"/>
  <c r="K274" i="42"/>
  <c r="K273" i="42"/>
  <c r="K272" i="42"/>
  <c r="K271" i="42"/>
  <c r="K270" i="42"/>
  <c r="K269" i="42"/>
  <c r="K268" i="42"/>
  <c r="K267" i="42"/>
  <c r="K266" i="42"/>
  <c r="K265" i="42"/>
  <c r="K264" i="42"/>
  <c r="K263" i="42"/>
  <c r="K262" i="42"/>
  <c r="K261" i="42"/>
  <c r="K260" i="42"/>
  <c r="K259" i="42"/>
  <c r="K258" i="42"/>
  <c r="K257" i="42"/>
  <c r="K256" i="42"/>
  <c r="K255" i="42"/>
  <c r="K254" i="42"/>
  <c r="K253" i="42"/>
  <c r="K252" i="42"/>
  <c r="K251" i="42"/>
  <c r="K250" i="42"/>
  <c r="K249" i="42"/>
  <c r="K248" i="42"/>
  <c r="K247" i="42"/>
  <c r="K246" i="42"/>
  <c r="K245" i="42"/>
  <c r="K244" i="42"/>
  <c r="K243" i="42"/>
  <c r="K242" i="42"/>
  <c r="K241" i="42"/>
  <c r="K240" i="42"/>
  <c r="K239" i="42"/>
  <c r="K238" i="42"/>
  <c r="K237" i="42"/>
  <c r="K236" i="42"/>
  <c r="K235" i="42"/>
  <c r="K234" i="42"/>
  <c r="K233" i="42"/>
  <c r="K232" i="42"/>
  <c r="K231" i="42"/>
  <c r="K230" i="42"/>
  <c r="K229" i="42"/>
  <c r="K228" i="42"/>
  <c r="K227" i="42"/>
  <c r="K226" i="42"/>
  <c r="K225" i="42"/>
  <c r="K224" i="42"/>
  <c r="K223" i="42"/>
  <c r="K222" i="42"/>
  <c r="K221" i="42"/>
  <c r="K220" i="42"/>
  <c r="K219" i="42"/>
  <c r="K218" i="42"/>
  <c r="K217" i="42"/>
  <c r="K216" i="42"/>
  <c r="K215" i="42"/>
  <c r="K214" i="42"/>
  <c r="K213" i="42"/>
  <c r="K212" i="42"/>
  <c r="K211" i="42"/>
  <c r="K210" i="42"/>
  <c r="K209" i="42"/>
  <c r="K208" i="42"/>
  <c r="K207" i="42"/>
  <c r="K206" i="42"/>
  <c r="K205" i="42"/>
  <c r="K204" i="42"/>
  <c r="K203" i="42"/>
  <c r="K202" i="42"/>
  <c r="K201" i="42"/>
  <c r="K200" i="42"/>
  <c r="K199" i="42"/>
  <c r="K198" i="42"/>
  <c r="K197" i="42"/>
  <c r="K196" i="42"/>
  <c r="K195" i="42"/>
  <c r="K194" i="42"/>
  <c r="K193" i="42"/>
  <c r="K192" i="42"/>
  <c r="K191" i="42"/>
  <c r="K190" i="42"/>
  <c r="K189" i="42"/>
  <c r="K188" i="42"/>
  <c r="K187" i="42"/>
  <c r="K186" i="42"/>
  <c r="K185" i="42"/>
  <c r="K184" i="42"/>
  <c r="K183" i="42"/>
  <c r="K182" i="42"/>
  <c r="K181" i="42"/>
  <c r="K180" i="42"/>
  <c r="K179" i="42"/>
  <c r="K178" i="42"/>
  <c r="K177" i="42"/>
  <c r="K176" i="42"/>
  <c r="K175" i="42"/>
  <c r="K174" i="42"/>
  <c r="K173" i="42"/>
  <c r="K172" i="42"/>
  <c r="K171" i="42"/>
  <c r="K170" i="42"/>
  <c r="K169" i="42"/>
  <c r="K168" i="42"/>
  <c r="K167" i="42"/>
  <c r="K166" i="42"/>
  <c r="K165" i="42"/>
  <c r="K164" i="42"/>
  <c r="K163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5" i="42"/>
  <c r="K6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5" i="41"/>
  <c r="K6" i="43"/>
  <c r="K374" i="43"/>
  <c r="K373" i="43"/>
  <c r="K372" i="43"/>
  <c r="K371" i="43"/>
  <c r="K370" i="43"/>
  <c r="K369" i="43"/>
  <c r="K368" i="43"/>
  <c r="K367" i="43"/>
  <c r="K366" i="43"/>
  <c r="K365" i="43"/>
  <c r="K364" i="43"/>
  <c r="K363" i="43"/>
  <c r="K362" i="43"/>
  <c r="K361" i="43"/>
  <c r="K360" i="43"/>
  <c r="K359" i="43"/>
  <c r="K358" i="43"/>
  <c r="K357" i="43"/>
  <c r="K356" i="43"/>
  <c r="K355" i="43"/>
  <c r="K354" i="43"/>
  <c r="K353" i="43"/>
  <c r="K352" i="43"/>
  <c r="K351" i="43"/>
  <c r="K350" i="43"/>
  <c r="K349" i="43"/>
  <c r="K348" i="43"/>
  <c r="K347" i="43"/>
  <c r="K346" i="43"/>
  <c r="K345" i="43"/>
  <c r="K344" i="43"/>
  <c r="K343" i="43"/>
  <c r="K342" i="43"/>
  <c r="K341" i="43"/>
  <c r="K340" i="43"/>
  <c r="K339" i="43"/>
  <c r="K338" i="43"/>
  <c r="K337" i="43"/>
  <c r="K336" i="43"/>
  <c r="K335" i="43"/>
  <c r="K334" i="43"/>
  <c r="K333" i="43"/>
  <c r="K332" i="43"/>
  <c r="K331" i="43"/>
  <c r="K330" i="43"/>
  <c r="K329" i="43"/>
  <c r="K328" i="43"/>
  <c r="K327" i="43"/>
  <c r="K326" i="43"/>
  <c r="K325" i="43"/>
  <c r="K324" i="43"/>
  <c r="K323" i="43"/>
  <c r="K322" i="43"/>
  <c r="K321" i="43"/>
  <c r="K320" i="43"/>
  <c r="K319" i="43"/>
  <c r="K318" i="43"/>
  <c r="K317" i="43"/>
  <c r="K316" i="43"/>
  <c r="K315" i="43"/>
  <c r="K314" i="43"/>
  <c r="K313" i="43"/>
  <c r="K312" i="43"/>
  <c r="K311" i="43"/>
  <c r="K310" i="43"/>
  <c r="K309" i="43"/>
  <c r="K308" i="43"/>
  <c r="K307" i="43"/>
  <c r="K306" i="43"/>
  <c r="K305" i="43"/>
  <c r="K304" i="43"/>
  <c r="K303" i="43"/>
  <c r="K302" i="43"/>
  <c r="K301" i="43"/>
  <c r="K300" i="43"/>
  <c r="K299" i="43"/>
  <c r="K298" i="43"/>
  <c r="K297" i="43"/>
  <c r="K296" i="43"/>
  <c r="K295" i="43"/>
  <c r="K294" i="43"/>
  <c r="K293" i="43"/>
  <c r="K292" i="43"/>
  <c r="K291" i="43"/>
  <c r="K290" i="43"/>
  <c r="K289" i="43"/>
  <c r="K288" i="43"/>
  <c r="K287" i="43"/>
  <c r="K286" i="43"/>
  <c r="K285" i="43"/>
  <c r="K284" i="43"/>
  <c r="K283" i="43"/>
  <c r="K282" i="43"/>
  <c r="K281" i="43"/>
  <c r="K280" i="43"/>
  <c r="K279" i="43"/>
  <c r="K278" i="43"/>
  <c r="K277" i="43"/>
  <c r="K276" i="43"/>
  <c r="K275" i="43"/>
  <c r="K274" i="43"/>
  <c r="K273" i="43"/>
  <c r="K272" i="43"/>
  <c r="K271" i="43"/>
  <c r="K270" i="43"/>
  <c r="K269" i="43"/>
  <c r="K268" i="43"/>
  <c r="K267" i="43"/>
  <c r="K266" i="43"/>
  <c r="K265" i="43"/>
  <c r="K264" i="43"/>
  <c r="K263" i="43"/>
  <c r="K262" i="43"/>
  <c r="K261" i="43"/>
  <c r="K260" i="43"/>
  <c r="K259" i="43"/>
  <c r="K258" i="43"/>
  <c r="K257" i="43"/>
  <c r="K256" i="43"/>
  <c r="K255" i="43"/>
  <c r="K254" i="43"/>
  <c r="K253" i="43"/>
  <c r="K252" i="43"/>
  <c r="K251" i="43"/>
  <c r="K250" i="43"/>
  <c r="K249" i="43"/>
  <c r="K248" i="43"/>
  <c r="K247" i="43"/>
  <c r="K246" i="43"/>
  <c r="K245" i="43"/>
  <c r="K244" i="43"/>
  <c r="K243" i="43"/>
  <c r="K242" i="43"/>
  <c r="K241" i="43"/>
  <c r="K240" i="43"/>
  <c r="K239" i="43"/>
  <c r="K238" i="43"/>
  <c r="K237" i="43"/>
  <c r="K236" i="43"/>
  <c r="K235" i="43"/>
  <c r="K234" i="43"/>
  <c r="K233" i="43"/>
  <c r="K232" i="43"/>
  <c r="K231" i="43"/>
  <c r="K230" i="43"/>
  <c r="K229" i="43"/>
  <c r="K228" i="43"/>
  <c r="K227" i="43"/>
  <c r="K226" i="43"/>
  <c r="K225" i="43"/>
  <c r="K224" i="43"/>
  <c r="K223" i="43"/>
  <c r="K222" i="43"/>
  <c r="K221" i="43"/>
  <c r="K220" i="43"/>
  <c r="K219" i="43"/>
  <c r="K218" i="43"/>
  <c r="K217" i="43"/>
  <c r="K216" i="43"/>
  <c r="K215" i="43"/>
  <c r="K214" i="43"/>
  <c r="K213" i="43"/>
  <c r="K212" i="43"/>
  <c r="K211" i="43"/>
  <c r="K210" i="43"/>
  <c r="K209" i="43"/>
  <c r="K208" i="43"/>
  <c r="K207" i="43"/>
  <c r="K206" i="43"/>
  <c r="K205" i="43"/>
  <c r="K204" i="43"/>
  <c r="K203" i="43"/>
  <c r="K202" i="43"/>
  <c r="K201" i="43"/>
  <c r="K200" i="43"/>
  <c r="K199" i="43"/>
  <c r="K198" i="43"/>
  <c r="K197" i="43"/>
  <c r="K196" i="43"/>
  <c r="K195" i="43"/>
  <c r="K194" i="43"/>
  <c r="K193" i="43"/>
  <c r="K192" i="43"/>
  <c r="K191" i="43"/>
  <c r="K190" i="43"/>
  <c r="K189" i="43"/>
  <c r="K188" i="43"/>
  <c r="K187" i="43"/>
  <c r="K186" i="43"/>
  <c r="K185" i="43"/>
  <c r="K184" i="43"/>
  <c r="K183" i="43"/>
  <c r="K182" i="43"/>
  <c r="K181" i="43"/>
  <c r="K180" i="43"/>
  <c r="K179" i="43"/>
  <c r="K178" i="43"/>
  <c r="K177" i="43"/>
  <c r="K176" i="43"/>
  <c r="K175" i="43"/>
  <c r="K174" i="43"/>
  <c r="K173" i="43"/>
  <c r="K172" i="43"/>
  <c r="K171" i="43"/>
  <c r="K170" i="43"/>
  <c r="K169" i="43"/>
  <c r="K168" i="43"/>
  <c r="K167" i="43"/>
  <c r="K166" i="43"/>
  <c r="K165" i="43"/>
  <c r="K164" i="43"/>
  <c r="K163" i="43"/>
  <c r="K162" i="43"/>
  <c r="K161" i="43"/>
  <c r="K160" i="43"/>
  <c r="K159" i="43"/>
  <c r="K158" i="43"/>
  <c r="K157" i="43"/>
  <c r="K156" i="43"/>
  <c r="K155" i="43"/>
  <c r="K154" i="43"/>
  <c r="K153" i="43"/>
  <c r="K152" i="43"/>
  <c r="K151" i="43"/>
  <c r="K150" i="43"/>
  <c r="K149" i="43"/>
  <c r="K148" i="43"/>
  <c r="K147" i="43"/>
  <c r="K146" i="43"/>
  <c r="K145" i="43"/>
  <c r="K144" i="43"/>
  <c r="K143" i="43"/>
  <c r="K142" i="43"/>
  <c r="K141" i="43"/>
  <c r="K140" i="43"/>
  <c r="K139" i="43"/>
  <c r="K138" i="43"/>
  <c r="K137" i="43"/>
  <c r="K136" i="43"/>
  <c r="K135" i="43"/>
  <c r="K134" i="43"/>
  <c r="K133" i="43"/>
  <c r="K132" i="43"/>
  <c r="K131" i="43"/>
  <c r="K130" i="43"/>
  <c r="K129" i="43"/>
  <c r="K128" i="43"/>
  <c r="K127" i="43"/>
  <c r="K126" i="43"/>
  <c r="K125" i="43"/>
  <c r="K124" i="43"/>
  <c r="K123" i="43"/>
  <c r="K122" i="43"/>
  <c r="K121" i="43"/>
  <c r="K120" i="43"/>
  <c r="K119" i="43"/>
  <c r="K118" i="43"/>
  <c r="K117" i="43"/>
  <c r="K116" i="43"/>
  <c r="K115" i="43"/>
  <c r="K114" i="43"/>
  <c r="K113" i="43"/>
  <c r="K112" i="43"/>
  <c r="K111" i="43"/>
  <c r="K110" i="43"/>
  <c r="K109" i="43"/>
  <c r="K108" i="43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K5" i="43"/>
  <c r="K374" i="38" l="1"/>
  <c r="K373" i="38"/>
  <c r="K372" i="38"/>
  <c r="K371" i="38"/>
  <c r="K370" i="38"/>
  <c r="K369" i="38"/>
  <c r="K368" i="38"/>
  <c r="K367" i="38"/>
  <c r="K366" i="38"/>
  <c r="K365" i="38"/>
  <c r="K364" i="38"/>
  <c r="K363" i="38"/>
  <c r="K362" i="38"/>
  <c r="K361" i="38"/>
  <c r="K360" i="38"/>
  <c r="K359" i="38"/>
  <c r="K358" i="38"/>
  <c r="K357" i="38"/>
  <c r="K356" i="38"/>
  <c r="K355" i="38"/>
  <c r="K354" i="38"/>
  <c r="K353" i="38"/>
  <c r="K352" i="38"/>
  <c r="K351" i="38"/>
  <c r="K350" i="38"/>
  <c r="K349" i="38"/>
  <c r="K348" i="38"/>
  <c r="K347" i="38"/>
  <c r="K346" i="38"/>
  <c r="K345" i="38"/>
  <c r="K344" i="38"/>
  <c r="K343" i="38"/>
  <c r="K342" i="38"/>
  <c r="K341" i="38"/>
  <c r="K340" i="38"/>
  <c r="K339" i="38"/>
  <c r="K338" i="38"/>
  <c r="K337" i="38"/>
  <c r="K336" i="38"/>
  <c r="K335" i="38"/>
  <c r="K334" i="38"/>
  <c r="K333" i="38"/>
  <c r="K332" i="38"/>
  <c r="K331" i="38"/>
  <c r="K330" i="38"/>
  <c r="K329" i="38"/>
  <c r="K328" i="38"/>
  <c r="K327" i="38"/>
  <c r="K326" i="38"/>
  <c r="K325" i="38"/>
  <c r="K324" i="38"/>
  <c r="K323" i="38"/>
  <c r="K322" i="38"/>
  <c r="K321" i="38"/>
  <c r="K320" i="38"/>
  <c r="K319" i="38"/>
  <c r="K318" i="38"/>
  <c r="K317" i="38"/>
  <c r="K316" i="38"/>
  <c r="K315" i="38"/>
  <c r="K314" i="38"/>
  <c r="K313" i="38"/>
  <c r="K312" i="38"/>
  <c r="K311" i="38"/>
  <c r="K310" i="38"/>
  <c r="K309" i="38"/>
  <c r="K308" i="38"/>
  <c r="K307" i="38"/>
  <c r="K306" i="38"/>
  <c r="K305" i="38"/>
  <c r="K304" i="38"/>
  <c r="K303" i="38"/>
  <c r="K302" i="38"/>
  <c r="K301" i="38"/>
  <c r="K300" i="38"/>
  <c r="K299" i="38"/>
  <c r="K298" i="38"/>
  <c r="K297" i="38"/>
  <c r="K296" i="38"/>
  <c r="K295" i="38"/>
  <c r="K294" i="38"/>
  <c r="K293" i="38"/>
  <c r="K292" i="38"/>
  <c r="K291" i="38"/>
  <c r="K290" i="38"/>
  <c r="K289" i="38"/>
  <c r="K288" i="38"/>
  <c r="K287" i="38"/>
  <c r="K286" i="38"/>
  <c r="K285" i="38"/>
  <c r="K284" i="38"/>
  <c r="K283" i="38"/>
  <c r="K282" i="38"/>
  <c r="K281" i="38"/>
  <c r="K280" i="38"/>
  <c r="K279" i="38"/>
  <c r="K278" i="38"/>
  <c r="K277" i="38"/>
  <c r="K276" i="38"/>
  <c r="K275" i="38"/>
  <c r="K274" i="38"/>
  <c r="K273" i="38"/>
  <c r="K272" i="38"/>
  <c r="K271" i="38"/>
  <c r="K270" i="38"/>
  <c r="K269" i="38"/>
  <c r="K268" i="38"/>
  <c r="K267" i="38"/>
  <c r="K266" i="38"/>
  <c r="K265" i="38"/>
  <c r="K264" i="38"/>
  <c r="K263" i="38"/>
  <c r="K262" i="38"/>
  <c r="K261" i="38"/>
  <c r="K260" i="38"/>
  <c r="K259" i="38"/>
  <c r="K258" i="38"/>
  <c r="K257" i="38"/>
  <c r="K256" i="38"/>
  <c r="K255" i="38"/>
  <c r="K254" i="38"/>
  <c r="K253" i="38"/>
  <c r="K252" i="38"/>
  <c r="K251" i="38"/>
  <c r="K250" i="38"/>
  <c r="K249" i="38"/>
  <c r="K248" i="38"/>
  <c r="K247" i="38"/>
  <c r="K246" i="38"/>
  <c r="K245" i="38"/>
  <c r="K244" i="38"/>
  <c r="K243" i="38"/>
  <c r="K242" i="38"/>
  <c r="K241" i="38"/>
  <c r="K240" i="38"/>
  <c r="K239" i="38"/>
  <c r="K238" i="38"/>
  <c r="K237" i="38"/>
  <c r="K236" i="38"/>
  <c r="K235" i="38"/>
  <c r="K234" i="38"/>
  <c r="K233" i="38"/>
  <c r="K232" i="38"/>
  <c r="K231" i="38"/>
  <c r="K230" i="38"/>
  <c r="K229" i="38"/>
  <c r="K228" i="38"/>
  <c r="K227" i="38"/>
  <c r="K226" i="38"/>
  <c r="K225" i="38"/>
  <c r="K224" i="38"/>
  <c r="K223" i="38"/>
  <c r="K222" i="38"/>
  <c r="K221" i="38"/>
  <c r="K220" i="38"/>
  <c r="K219" i="38"/>
  <c r="K218" i="38"/>
  <c r="K217" i="38"/>
  <c r="K216" i="38"/>
  <c r="K215" i="38"/>
  <c r="K214" i="38"/>
  <c r="K213" i="38"/>
  <c r="K212" i="38"/>
  <c r="K211" i="38"/>
  <c r="K210" i="38"/>
  <c r="K209" i="38"/>
  <c r="K208" i="38"/>
  <c r="K207" i="38"/>
  <c r="K206" i="38"/>
  <c r="K205" i="38"/>
  <c r="K204" i="38"/>
  <c r="K203" i="38"/>
  <c r="K202" i="38"/>
  <c r="K201" i="38"/>
  <c r="K200" i="38"/>
  <c r="K199" i="38"/>
  <c r="K198" i="38"/>
  <c r="K197" i="38"/>
  <c r="K196" i="38"/>
  <c r="K195" i="38"/>
  <c r="K194" i="38"/>
  <c r="K193" i="38"/>
  <c r="K192" i="38"/>
  <c r="K191" i="38"/>
  <c r="K190" i="38"/>
  <c r="K189" i="38"/>
  <c r="K188" i="38"/>
  <c r="K187" i="38"/>
  <c r="K186" i="38"/>
  <c r="K185" i="38"/>
  <c r="K184" i="38"/>
  <c r="K183" i="38"/>
  <c r="K182" i="38"/>
  <c r="K181" i="38"/>
  <c r="K180" i="38"/>
  <c r="K179" i="38"/>
  <c r="K178" i="38"/>
  <c r="K177" i="38"/>
  <c r="K176" i="38"/>
  <c r="K175" i="38"/>
  <c r="K174" i="38"/>
  <c r="K173" i="38"/>
  <c r="K172" i="38"/>
  <c r="K171" i="38"/>
  <c r="K170" i="38"/>
  <c r="K169" i="38"/>
  <c r="K168" i="38"/>
  <c r="K167" i="38"/>
  <c r="K166" i="38"/>
  <c r="K165" i="38"/>
  <c r="K164" i="38"/>
  <c r="K163" i="38"/>
  <c r="K162" i="38"/>
  <c r="K161" i="38"/>
  <c r="K160" i="38"/>
  <c r="K159" i="38"/>
  <c r="K158" i="38"/>
  <c r="K157" i="38"/>
  <c r="K156" i="38"/>
  <c r="K155" i="38"/>
  <c r="K154" i="38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44" i="34"/>
  <c r="K12" i="34"/>
  <c r="K5" i="34"/>
  <c r="K6" i="34"/>
  <c r="K7" i="34"/>
  <c r="K8" i="34"/>
  <c r="K9" i="34"/>
  <c r="K10" i="34"/>
  <c r="K11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374" i="31"/>
  <c r="K373" i="31"/>
  <c r="K372" i="31"/>
  <c r="K371" i="31"/>
  <c r="K370" i="31"/>
  <c r="K369" i="31"/>
  <c r="K368" i="31"/>
  <c r="K367" i="31"/>
  <c r="K366" i="31"/>
  <c r="K365" i="31"/>
  <c r="K364" i="31"/>
  <c r="K363" i="31"/>
  <c r="K362" i="31"/>
  <c r="K361" i="31"/>
  <c r="K360" i="31"/>
  <c r="K359" i="31"/>
  <c r="K358" i="31"/>
  <c r="K357" i="31"/>
  <c r="K356" i="31"/>
  <c r="K355" i="31"/>
  <c r="K354" i="31"/>
  <c r="K353" i="31"/>
  <c r="K352" i="31"/>
  <c r="K351" i="31"/>
  <c r="K350" i="31"/>
  <c r="K349" i="31"/>
  <c r="K348" i="31"/>
  <c r="K347" i="31"/>
  <c r="K346" i="31"/>
  <c r="K345" i="31"/>
  <c r="K344" i="31"/>
  <c r="K343" i="31"/>
  <c r="K342" i="31"/>
  <c r="K341" i="31"/>
  <c r="K340" i="31"/>
  <c r="K339" i="31"/>
  <c r="K338" i="31"/>
  <c r="K337" i="31"/>
  <c r="K336" i="31"/>
  <c r="K335" i="31"/>
  <c r="K334" i="31"/>
  <c r="K333" i="31"/>
  <c r="K332" i="31"/>
  <c r="K331" i="31"/>
  <c r="K330" i="31"/>
  <c r="K329" i="31"/>
  <c r="K328" i="31"/>
  <c r="K327" i="31"/>
  <c r="K326" i="31"/>
  <c r="K325" i="31"/>
  <c r="K324" i="31"/>
  <c r="K323" i="31"/>
  <c r="K322" i="31"/>
  <c r="K321" i="31"/>
  <c r="K320" i="31"/>
  <c r="K319" i="31"/>
  <c r="K318" i="31"/>
  <c r="K317" i="31"/>
  <c r="K316" i="31"/>
  <c r="K315" i="31"/>
  <c r="K314" i="31"/>
  <c r="K313" i="31"/>
  <c r="K312" i="31"/>
  <c r="K311" i="31"/>
  <c r="K310" i="31"/>
  <c r="K309" i="31"/>
  <c r="K308" i="31"/>
  <c r="K307" i="31"/>
  <c r="K306" i="31"/>
  <c r="K305" i="31"/>
  <c r="K304" i="31"/>
  <c r="K303" i="31"/>
  <c r="K302" i="31"/>
  <c r="K301" i="31"/>
  <c r="K300" i="31"/>
  <c r="K299" i="31"/>
  <c r="K298" i="31"/>
  <c r="K297" i="31"/>
  <c r="K296" i="31"/>
  <c r="K295" i="31"/>
  <c r="K294" i="31"/>
  <c r="K293" i="31"/>
  <c r="K292" i="31"/>
  <c r="K291" i="31"/>
  <c r="K290" i="31"/>
  <c r="K289" i="31"/>
  <c r="K288" i="31"/>
  <c r="K287" i="31"/>
  <c r="K286" i="31"/>
  <c r="K285" i="31"/>
  <c r="K284" i="31"/>
  <c r="K283" i="31"/>
  <c r="K282" i="31"/>
  <c r="K281" i="31"/>
  <c r="K280" i="31"/>
  <c r="K279" i="31"/>
  <c r="K278" i="31"/>
  <c r="K277" i="31"/>
  <c r="K276" i="31"/>
  <c r="K275" i="31"/>
  <c r="K274" i="31"/>
  <c r="K273" i="31"/>
  <c r="K272" i="31"/>
  <c r="K271" i="31"/>
  <c r="K270" i="31"/>
  <c r="K269" i="31"/>
  <c r="K268" i="31"/>
  <c r="K267" i="31"/>
  <c r="K266" i="31"/>
  <c r="K265" i="31"/>
  <c r="K264" i="31"/>
  <c r="K263" i="31"/>
  <c r="K262" i="31"/>
  <c r="K261" i="31"/>
  <c r="K260" i="31"/>
  <c r="K259" i="31"/>
  <c r="K258" i="31"/>
  <c r="K257" i="31"/>
  <c r="K256" i="31"/>
  <c r="K255" i="31"/>
  <c r="K254" i="31"/>
  <c r="K253" i="31"/>
  <c r="K252" i="31"/>
  <c r="K251" i="31"/>
  <c r="K250" i="31"/>
  <c r="K249" i="31"/>
  <c r="K248" i="31"/>
  <c r="K247" i="31"/>
  <c r="K246" i="31"/>
  <c r="K245" i="31"/>
  <c r="K244" i="31"/>
  <c r="K243" i="31"/>
  <c r="K242" i="31"/>
  <c r="K241" i="31"/>
  <c r="K240" i="31"/>
  <c r="K239" i="31"/>
  <c r="K238" i="31"/>
  <c r="K237" i="31"/>
  <c r="K236" i="31"/>
  <c r="K235" i="31"/>
  <c r="K234" i="31"/>
  <c r="K233" i="31"/>
  <c r="K232" i="31"/>
  <c r="K231" i="31"/>
  <c r="K230" i="31"/>
  <c r="K229" i="31"/>
  <c r="K228" i="31"/>
  <c r="K227" i="31"/>
  <c r="K226" i="31"/>
  <c r="K225" i="31"/>
  <c r="K224" i="31"/>
  <c r="K223" i="31"/>
  <c r="K222" i="31"/>
  <c r="K221" i="31"/>
  <c r="K220" i="31"/>
  <c r="K219" i="31"/>
  <c r="K218" i="31"/>
  <c r="K217" i="31"/>
  <c r="K216" i="31"/>
  <c r="K215" i="31"/>
  <c r="K214" i="31"/>
  <c r="K213" i="31"/>
  <c r="K212" i="31"/>
  <c r="K211" i="31"/>
  <c r="K210" i="31"/>
  <c r="K209" i="31"/>
  <c r="K208" i="31"/>
  <c r="K207" i="31"/>
  <c r="K206" i="31"/>
  <c r="K205" i="31"/>
  <c r="K204" i="31"/>
  <c r="K203" i="31"/>
  <c r="K202" i="31"/>
  <c r="K201" i="31"/>
  <c r="K200" i="31"/>
  <c r="K199" i="31"/>
  <c r="K198" i="31"/>
  <c r="K197" i="31"/>
  <c r="K196" i="31"/>
  <c r="K195" i="31"/>
  <c r="K194" i="31"/>
  <c r="K193" i="31"/>
  <c r="K192" i="31"/>
  <c r="K191" i="31"/>
  <c r="K190" i="31"/>
  <c r="K189" i="31"/>
  <c r="K188" i="31"/>
  <c r="K187" i="31"/>
  <c r="K186" i="31"/>
  <c r="K185" i="31"/>
  <c r="K184" i="31"/>
  <c r="K183" i="31"/>
  <c r="K182" i="31"/>
  <c r="K181" i="31"/>
  <c r="K180" i="31"/>
  <c r="K179" i="31"/>
  <c r="K178" i="31"/>
  <c r="K177" i="31"/>
  <c r="K176" i="31"/>
  <c r="K175" i="31"/>
  <c r="K174" i="31"/>
  <c r="K173" i="31"/>
  <c r="K172" i="31"/>
  <c r="K171" i="31"/>
  <c r="K170" i="31"/>
  <c r="K169" i="31"/>
  <c r="K168" i="31"/>
  <c r="K167" i="31"/>
  <c r="K166" i="31"/>
  <c r="K165" i="31"/>
  <c r="K164" i="31"/>
  <c r="K163" i="31"/>
  <c r="K162" i="31"/>
  <c r="K161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K129" i="31"/>
  <c r="K128" i="31"/>
  <c r="K127" i="31"/>
  <c r="K126" i="31"/>
  <c r="K125" i="31"/>
  <c r="K124" i="31"/>
  <c r="K123" i="31"/>
  <c r="K122" i="31"/>
  <c r="K121" i="31"/>
  <c r="K120" i="31"/>
  <c r="K119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L15" i="33" s="1"/>
  <c r="K14" i="33"/>
  <c r="K13" i="33"/>
  <c r="K12" i="33"/>
  <c r="K11" i="33"/>
  <c r="K10" i="33"/>
  <c r="K9" i="33"/>
  <c r="K8" i="33"/>
  <c r="K7" i="33"/>
  <c r="K6" i="33"/>
  <c r="L6" i="33" s="1"/>
  <c r="K5" i="33"/>
  <c r="C11" i="20" l="1"/>
  <c r="C10" i="20"/>
  <c r="C9" i="20"/>
  <c r="C8" i="20"/>
  <c r="C7" i="20"/>
  <c r="C6" i="20"/>
  <c r="C5" i="20"/>
  <c r="C4" i="20"/>
  <c r="I6" i="28" l="1"/>
  <c r="L6" i="28"/>
  <c r="I7" i="28"/>
  <c r="L7" i="28"/>
  <c r="O6" i="1" l="1"/>
  <c r="R6" i="1"/>
  <c r="U6" i="1"/>
  <c r="X6" i="1"/>
  <c r="Y6" i="1"/>
  <c r="Z6" i="1"/>
  <c r="O7" i="1"/>
  <c r="R7" i="1"/>
  <c r="U7" i="1"/>
  <c r="X7" i="1"/>
  <c r="Y7" i="1"/>
  <c r="Z7" i="1"/>
  <c r="AJ14" i="26" l="1"/>
  <c r="AK14" i="26"/>
  <c r="AI14" i="26"/>
  <c r="AE14" i="26"/>
  <c r="AF14" i="26"/>
  <c r="AD14" i="26"/>
  <c r="Z14" i="26"/>
  <c r="AA14" i="26"/>
  <c r="Y14" i="26"/>
  <c r="U14" i="26"/>
  <c r="V14" i="26"/>
  <c r="T14" i="26"/>
  <c r="P14" i="26"/>
  <c r="Q14" i="26"/>
  <c r="O14" i="26"/>
  <c r="K14" i="26"/>
  <c r="L14" i="26"/>
  <c r="J14" i="26"/>
  <c r="F14" i="26"/>
  <c r="G14" i="26"/>
  <c r="E14" i="26"/>
  <c r="H11" i="20" l="1"/>
  <c r="H9" i="20"/>
  <c r="H5" i="20"/>
  <c r="H6" i="20"/>
  <c r="H7" i="20"/>
  <c r="H8" i="20"/>
  <c r="H10" i="20"/>
  <c r="H4" i="20"/>
  <c r="D14" i="37" l="1"/>
  <c r="AN80" i="25" l="1"/>
  <c r="AO80" i="25"/>
  <c r="AP80" i="25"/>
  <c r="AI80" i="25"/>
  <c r="AJ80" i="25"/>
  <c r="AK80" i="25"/>
  <c r="AD80" i="25"/>
  <c r="AE80" i="25"/>
  <c r="AF80" i="25"/>
  <c r="Y80" i="25"/>
  <c r="Z80" i="25"/>
  <c r="AA80" i="25"/>
  <c r="T80" i="25"/>
  <c r="U80" i="25"/>
  <c r="V80" i="25"/>
  <c r="O80" i="25"/>
  <c r="P80" i="25"/>
  <c r="Q80" i="25"/>
  <c r="J80" i="25"/>
  <c r="K80" i="25"/>
  <c r="L80" i="25"/>
  <c r="E80" i="25"/>
  <c r="F80" i="25"/>
  <c r="G80" i="25"/>
  <c r="AQ14" i="26"/>
  <c r="AQ80" i="25" s="1"/>
  <c r="AX14" i="26"/>
  <c r="AX80" i="25" s="1"/>
  <c r="AW14" i="26"/>
  <c r="AW80" i="25" s="1"/>
  <c r="AV14" i="26"/>
  <c r="AV80" i="25" s="1"/>
  <c r="AU14" i="26"/>
  <c r="AU80" i="25" s="1"/>
  <c r="AT14" i="26"/>
  <c r="AT80" i="25" s="1"/>
  <c r="AS14" i="26"/>
  <c r="AS80" i="25" s="1"/>
  <c r="AR14" i="26"/>
  <c r="AR80" i="25" s="1"/>
  <c r="L376" i="43" l="1"/>
  <c r="L377" i="43"/>
  <c r="L378" i="43"/>
  <c r="L379" i="43"/>
  <c r="L375" i="43"/>
  <c r="L46" i="41"/>
  <c r="L47" i="41"/>
  <c r="L48" i="41"/>
  <c r="L49" i="41"/>
  <c r="L45" i="41"/>
  <c r="L376" i="42"/>
  <c r="L377" i="42"/>
  <c r="L378" i="42"/>
  <c r="L379" i="42"/>
  <c r="L375" i="42"/>
  <c r="L49" i="40"/>
  <c r="L48" i="40"/>
  <c r="L47" i="40"/>
  <c r="L46" i="40"/>
  <c r="L45" i="40"/>
  <c r="L376" i="38"/>
  <c r="L377" i="38"/>
  <c r="L378" i="38"/>
  <c r="L379" i="38"/>
  <c r="L375" i="38"/>
  <c r="L46" i="34"/>
  <c r="L47" i="34"/>
  <c r="L48" i="34"/>
  <c r="L49" i="34"/>
  <c r="L45" i="34"/>
  <c r="L374" i="31"/>
  <c r="Q79" i="31" l="1"/>
  <c r="D375" i="31"/>
  <c r="D45" i="33"/>
  <c r="Q13" i="33"/>
  <c r="AH80" i="27"/>
  <c r="AG80" i="27"/>
  <c r="AF80" i="27"/>
  <c r="AE80" i="27"/>
  <c r="AD80" i="27"/>
  <c r="AC80" i="27"/>
  <c r="AB80" i="27"/>
  <c r="AH14" i="28"/>
  <c r="AG14" i="28"/>
  <c r="AF14" i="28"/>
  <c r="AE14" i="28"/>
  <c r="AD14" i="28"/>
  <c r="AC14" i="28"/>
  <c r="AB14" i="28"/>
  <c r="D80" i="1"/>
  <c r="N14" i="37"/>
  <c r="N80" i="1" s="1"/>
  <c r="M14" i="37"/>
  <c r="M80" i="1" s="1"/>
  <c r="K14" i="37"/>
  <c r="K80" i="1" s="1"/>
  <c r="J14" i="37"/>
  <c r="J80" i="1" s="1"/>
  <c r="H14" i="37"/>
  <c r="H80" i="1" s="1"/>
  <c r="G14" i="37"/>
  <c r="G80" i="1" s="1"/>
  <c r="E14" i="37"/>
  <c r="E80" i="1" s="1"/>
  <c r="P14" i="37"/>
  <c r="P80" i="1" s="1"/>
  <c r="Q14" i="37"/>
  <c r="Q80" i="1" s="1"/>
  <c r="S14" i="37"/>
  <c r="S80" i="1" s="1"/>
  <c r="T14" i="37"/>
  <c r="T80" i="1" s="1"/>
  <c r="V14" i="37"/>
  <c r="V80" i="1" s="1"/>
  <c r="W14" i="37"/>
  <c r="W80" i="1" s="1"/>
  <c r="J6" i="23"/>
  <c r="H14" i="23"/>
  <c r="G14" i="23"/>
  <c r="E14" i="23"/>
  <c r="D14" i="23"/>
  <c r="J14" i="23" l="1"/>
  <c r="J80" i="22" s="1"/>
  <c r="F14" i="23"/>
  <c r="AM80" i="25"/>
  <c r="AH80" i="25"/>
  <c r="AC80" i="25"/>
  <c r="X80" i="25"/>
  <c r="S80" i="25"/>
  <c r="N80" i="25"/>
  <c r="I80" i="25"/>
  <c r="D80" i="25"/>
  <c r="F6" i="33" l="1"/>
  <c r="F362" i="31"/>
  <c r="G376" i="43"/>
  <c r="G377" i="43"/>
  <c r="AM79" i="25" l="1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3" i="25"/>
  <c r="AM12" i="25"/>
  <c r="AM11" i="25"/>
  <c r="AM10" i="25"/>
  <c r="AM9" i="25"/>
  <c r="AM8" i="25"/>
  <c r="AM7" i="25"/>
  <c r="AM6" i="25"/>
  <c r="K49" i="34" l="1"/>
  <c r="K48" i="34"/>
  <c r="K47" i="34"/>
  <c r="K46" i="34"/>
  <c r="K45" i="34"/>
  <c r="K379" i="38"/>
  <c r="K378" i="38"/>
  <c r="K377" i="38"/>
  <c r="K376" i="38"/>
  <c r="K375" i="38"/>
  <c r="K49" i="40"/>
  <c r="K48" i="40"/>
  <c r="K47" i="40"/>
  <c r="K46" i="40"/>
  <c r="K45" i="40"/>
  <c r="J379" i="38"/>
  <c r="J378" i="38"/>
  <c r="J377" i="38"/>
  <c r="J376" i="38"/>
  <c r="J375" i="38"/>
  <c r="I379" i="38"/>
  <c r="I378" i="38"/>
  <c r="I377" i="38"/>
  <c r="I376" i="38"/>
  <c r="I375" i="38"/>
  <c r="H379" i="38"/>
  <c r="H378" i="38"/>
  <c r="H377" i="38"/>
  <c r="H376" i="38"/>
  <c r="H375" i="38"/>
  <c r="G379" i="38"/>
  <c r="G378" i="38"/>
  <c r="G377" i="38"/>
  <c r="G376" i="38"/>
  <c r="G375" i="38"/>
  <c r="F379" i="38"/>
  <c r="F378" i="38"/>
  <c r="F377" i="38"/>
  <c r="F376" i="38"/>
  <c r="F375" i="38"/>
  <c r="E379" i="38"/>
  <c r="E378" i="38"/>
  <c r="E377" i="38"/>
  <c r="E376" i="38"/>
  <c r="J379" i="31"/>
  <c r="J378" i="31"/>
  <c r="J377" i="31"/>
  <c r="J376" i="31"/>
  <c r="J375" i="31"/>
  <c r="I379" i="31"/>
  <c r="I378" i="31"/>
  <c r="I377" i="31"/>
  <c r="I376" i="31"/>
  <c r="I375" i="31"/>
  <c r="H379" i="31"/>
  <c r="H378" i="31"/>
  <c r="H377" i="31"/>
  <c r="H376" i="31"/>
  <c r="H375" i="31"/>
  <c r="G379" i="31"/>
  <c r="G378" i="31"/>
  <c r="G377" i="31"/>
  <c r="G376" i="31"/>
  <c r="G375" i="31"/>
  <c r="F379" i="31"/>
  <c r="F378" i="31"/>
  <c r="F377" i="31"/>
  <c r="F376" i="31"/>
  <c r="F375" i="31"/>
  <c r="E379" i="31"/>
  <c r="E378" i="31"/>
  <c r="E377" i="31"/>
  <c r="E376" i="31"/>
  <c r="E375" i="31"/>
  <c r="E375" i="38"/>
  <c r="J17" i="22" l="1"/>
  <c r="J16" i="22"/>
  <c r="J15" i="22"/>
  <c r="J14" i="22"/>
  <c r="J13" i="22"/>
  <c r="J12" i="22"/>
  <c r="J11" i="22"/>
  <c r="J10" i="22"/>
  <c r="J9" i="22"/>
  <c r="J8" i="22"/>
  <c r="J7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AL12" i="25" l="1"/>
  <c r="AL11" i="25"/>
  <c r="AL10" i="25"/>
  <c r="AL9" i="25"/>
  <c r="AL8" i="25"/>
  <c r="AL7" i="25"/>
  <c r="AL6" i="25"/>
  <c r="H13" i="26"/>
  <c r="H12" i="26"/>
  <c r="H11" i="26"/>
  <c r="H10" i="26"/>
  <c r="H9" i="26"/>
  <c r="H8" i="26"/>
  <c r="H7" i="26"/>
  <c r="H6" i="26"/>
  <c r="M13" i="26"/>
  <c r="M12" i="26"/>
  <c r="M11" i="26"/>
  <c r="M10" i="26"/>
  <c r="M9" i="26"/>
  <c r="M8" i="26"/>
  <c r="M7" i="26"/>
  <c r="M6" i="26"/>
  <c r="R13" i="26"/>
  <c r="R12" i="26"/>
  <c r="R11" i="26"/>
  <c r="R10" i="26"/>
  <c r="R9" i="26"/>
  <c r="R8" i="26"/>
  <c r="R7" i="26"/>
  <c r="R6" i="26"/>
  <c r="W13" i="26"/>
  <c r="W12" i="26"/>
  <c r="W11" i="26"/>
  <c r="W10" i="26"/>
  <c r="W9" i="26"/>
  <c r="W8" i="26"/>
  <c r="W7" i="26"/>
  <c r="W6" i="26"/>
  <c r="AB13" i="26"/>
  <c r="AB12" i="26"/>
  <c r="AB10" i="26"/>
  <c r="AB11" i="26"/>
  <c r="AB9" i="26"/>
  <c r="AB8" i="26"/>
  <c r="AB6" i="26"/>
  <c r="AB7" i="26"/>
  <c r="AG13" i="26"/>
  <c r="AG12" i="26"/>
  <c r="AG11" i="26"/>
  <c r="AG10" i="26"/>
  <c r="AG9" i="26"/>
  <c r="AG8" i="26"/>
  <c r="AG7" i="26"/>
  <c r="AG6" i="26"/>
  <c r="AL13" i="26"/>
  <c r="AL12" i="26"/>
  <c r="AL11" i="26"/>
  <c r="AL10" i="26"/>
  <c r="AL9" i="26"/>
  <c r="AL8" i="26"/>
  <c r="AL7" i="26"/>
  <c r="AL6" i="26"/>
  <c r="AO13" i="26"/>
  <c r="AO12" i="26"/>
  <c r="AO11" i="26"/>
  <c r="AO10" i="26"/>
  <c r="AO9" i="26"/>
  <c r="AP13" i="26"/>
  <c r="AR13" i="26" s="1"/>
  <c r="AP12" i="26"/>
  <c r="AW12" i="26" s="1"/>
  <c r="AP11" i="26"/>
  <c r="AV11" i="26" s="1"/>
  <c r="AP10" i="26"/>
  <c r="AU10" i="26" s="1"/>
  <c r="AP9" i="26"/>
  <c r="AR9" i="26" s="1"/>
  <c r="AP8" i="26"/>
  <c r="AT8" i="26" s="1"/>
  <c r="AO8" i="26"/>
  <c r="AN13" i="26"/>
  <c r="AN11" i="26"/>
  <c r="AN12" i="26"/>
  <c r="AN10" i="26"/>
  <c r="AN9" i="26"/>
  <c r="AN8" i="26"/>
  <c r="AN7" i="26"/>
  <c r="AO7" i="26"/>
  <c r="AP7" i="26"/>
  <c r="AW7" i="26" s="1"/>
  <c r="AP6" i="26"/>
  <c r="AW6" i="26" s="1"/>
  <c r="AO6" i="26"/>
  <c r="AN6" i="26"/>
  <c r="I31" i="22"/>
  <c r="AQ7" i="26" l="1"/>
  <c r="AQ6" i="26"/>
  <c r="AR7" i="26"/>
  <c r="AQ8" i="26"/>
  <c r="AU7" i="26"/>
  <c r="AR8" i="26"/>
  <c r="AQ9" i="26"/>
  <c r="AX9" i="26"/>
  <c r="AW9" i="26"/>
  <c r="AS8" i="26"/>
  <c r="AR6" i="26"/>
  <c r="AW10" i="26"/>
  <c r="AS7" i="26"/>
  <c r="AW8" i="26"/>
  <c r="AV13" i="26"/>
  <c r="AX7" i="26"/>
  <c r="AU8" i="26"/>
  <c r="AX10" i="26"/>
  <c r="AX8" i="26"/>
  <c r="AU9" i="26"/>
  <c r="AX6" i="26"/>
  <c r="AW11" i="26"/>
  <c r="AV12" i="26"/>
  <c r="AT11" i="26"/>
  <c r="AR12" i="26"/>
  <c r="AR11" i="26"/>
  <c r="AT12" i="26"/>
  <c r="AS11" i="26"/>
  <c r="AU11" i="26"/>
  <c r="AT6" i="26"/>
  <c r="AQ10" i="26"/>
  <c r="AT7" i="26"/>
  <c r="AX12" i="26"/>
  <c r="AV8" i="26"/>
  <c r="AT13" i="26"/>
  <c r="AS10" i="26"/>
  <c r="AU6" i="26"/>
  <c r="AQ11" i="26"/>
  <c r="AV7" i="26"/>
  <c r="AX13" i="26"/>
  <c r="AV9" i="26"/>
  <c r="AT9" i="26"/>
  <c r="AU13" i="26"/>
  <c r="AR10" i="26"/>
  <c r="AS6" i="26"/>
  <c r="AX11" i="26"/>
  <c r="AU12" i="26"/>
  <c r="AS12" i="26"/>
  <c r="AV6" i="26"/>
  <c r="AQ12" i="26"/>
  <c r="AW13" i="26"/>
  <c r="AV10" i="26"/>
  <c r="AT10" i="26"/>
  <c r="AS13" i="26"/>
  <c r="AS9" i="26"/>
  <c r="AQ13" i="26"/>
  <c r="H6" i="22" l="1"/>
  <c r="G6" i="22"/>
  <c r="E6" i="22"/>
  <c r="D6" i="22"/>
  <c r="I6" i="23"/>
  <c r="J13" i="23"/>
  <c r="J12" i="23"/>
  <c r="J11" i="23"/>
  <c r="J10" i="23"/>
  <c r="J9" i="23"/>
  <c r="J8" i="23"/>
  <c r="J7" i="23"/>
  <c r="F7" i="23"/>
  <c r="F13" i="23"/>
  <c r="F12" i="23"/>
  <c r="F11" i="23"/>
  <c r="F10" i="23"/>
  <c r="F9" i="23"/>
  <c r="F8" i="23"/>
  <c r="F6" i="23"/>
  <c r="J6" i="22" l="1"/>
  <c r="J31" i="22"/>
  <c r="J30" i="22"/>
  <c r="AL79" i="25" l="1"/>
  <c r="AL78" i="25"/>
  <c r="AL77" i="25"/>
  <c r="AL76" i="25"/>
  <c r="AL75" i="25"/>
  <c r="AL74" i="25"/>
  <c r="AL73" i="25"/>
  <c r="AL72" i="25"/>
  <c r="AL71" i="25"/>
  <c r="AL70" i="25"/>
  <c r="AL69" i="25"/>
  <c r="AL68" i="25"/>
  <c r="AL67" i="25"/>
  <c r="AL66" i="25"/>
  <c r="AL65" i="25"/>
  <c r="AL64" i="25"/>
  <c r="AL63" i="25"/>
  <c r="AL62" i="25"/>
  <c r="AL61" i="25"/>
  <c r="AL60" i="25"/>
  <c r="AL59" i="25"/>
  <c r="AL58" i="25"/>
  <c r="AL57" i="25"/>
  <c r="AL56" i="25"/>
  <c r="AL55" i="25"/>
  <c r="AL54" i="25"/>
  <c r="AL53" i="25"/>
  <c r="AL52" i="25"/>
  <c r="AL51" i="25"/>
  <c r="AL50" i="25"/>
  <c r="AL49" i="25"/>
  <c r="AL48" i="25"/>
  <c r="AL47" i="25"/>
  <c r="AL46" i="25"/>
  <c r="AL45" i="25"/>
  <c r="AL44" i="25"/>
  <c r="AL43" i="25"/>
  <c r="AL42" i="25"/>
  <c r="AL41" i="25"/>
  <c r="AL40" i="25"/>
  <c r="AL39" i="25"/>
  <c r="AL38" i="25"/>
  <c r="AL37" i="25"/>
  <c r="AL36" i="25"/>
  <c r="AL35" i="25"/>
  <c r="AL34" i="25"/>
  <c r="AL33" i="25"/>
  <c r="AL32" i="25"/>
  <c r="AL31" i="25"/>
  <c r="AL30" i="25"/>
  <c r="AL29" i="25"/>
  <c r="AL28" i="25"/>
  <c r="AL27" i="25"/>
  <c r="AL26" i="25"/>
  <c r="AL25" i="25"/>
  <c r="AL24" i="25"/>
  <c r="AL23" i="25"/>
  <c r="AL22" i="25"/>
  <c r="AL21" i="25"/>
  <c r="AL20" i="25"/>
  <c r="AL19" i="25"/>
  <c r="AL18" i="25"/>
  <c r="AL17" i="25"/>
  <c r="AL16" i="25"/>
  <c r="AL15" i="25"/>
  <c r="AL14" i="25"/>
  <c r="AL13" i="25"/>
  <c r="AG79" i="25"/>
  <c r="AG78" i="25"/>
  <c r="AG77" i="25"/>
  <c r="AG76" i="25"/>
  <c r="AG75" i="25"/>
  <c r="AG74" i="25"/>
  <c r="AG73" i="25"/>
  <c r="AG72" i="25"/>
  <c r="AG71" i="25"/>
  <c r="AG70" i="25"/>
  <c r="AG69" i="25"/>
  <c r="AG68" i="25"/>
  <c r="AG67" i="25"/>
  <c r="AG66" i="25"/>
  <c r="AG65" i="25"/>
  <c r="AG64" i="25"/>
  <c r="AG63" i="25"/>
  <c r="AG62" i="25"/>
  <c r="AG61" i="25"/>
  <c r="AG60" i="25"/>
  <c r="AG59" i="25"/>
  <c r="AG58" i="25"/>
  <c r="AG57" i="25"/>
  <c r="AG56" i="25"/>
  <c r="AG55" i="25"/>
  <c r="AG54" i="25"/>
  <c r="AG53" i="25"/>
  <c r="AG52" i="25"/>
  <c r="AG51" i="25"/>
  <c r="AG50" i="25"/>
  <c r="AG49" i="25"/>
  <c r="AG48" i="25"/>
  <c r="AG47" i="25"/>
  <c r="AG46" i="25"/>
  <c r="AG45" i="25"/>
  <c r="AG44" i="25"/>
  <c r="AG43" i="25"/>
  <c r="AG42" i="25"/>
  <c r="AG41" i="25"/>
  <c r="AG40" i="25"/>
  <c r="AG39" i="25"/>
  <c r="AG38" i="25"/>
  <c r="AG37" i="25"/>
  <c r="AG36" i="25"/>
  <c r="AG35" i="25"/>
  <c r="AG34" i="25"/>
  <c r="AG33" i="25"/>
  <c r="AG32" i="25"/>
  <c r="AG31" i="25"/>
  <c r="AG30" i="25"/>
  <c r="AG29" i="25"/>
  <c r="AG28" i="25"/>
  <c r="AG27" i="25"/>
  <c r="AG26" i="25"/>
  <c r="AG25" i="25"/>
  <c r="AG24" i="25"/>
  <c r="AG23" i="25"/>
  <c r="AG22" i="25"/>
  <c r="AG21" i="25"/>
  <c r="AG20" i="25"/>
  <c r="AG19" i="25"/>
  <c r="AG18" i="25"/>
  <c r="AG17" i="25"/>
  <c r="AG16" i="25"/>
  <c r="AG15" i="25"/>
  <c r="AG14" i="25"/>
  <c r="AG13" i="25"/>
  <c r="AG12" i="25"/>
  <c r="AG11" i="25"/>
  <c r="AG10" i="25"/>
  <c r="AG9" i="25"/>
  <c r="AG8" i="25"/>
  <c r="AG7" i="25"/>
  <c r="AG6" i="25"/>
  <c r="AB79" i="25"/>
  <c r="AB78" i="25"/>
  <c r="AB77" i="25"/>
  <c r="AB76" i="25"/>
  <c r="AB75" i="25"/>
  <c r="AB74" i="25"/>
  <c r="AB73" i="25"/>
  <c r="AB72" i="25"/>
  <c r="AB71" i="25"/>
  <c r="AB70" i="25"/>
  <c r="AB69" i="25"/>
  <c r="AB68" i="25"/>
  <c r="AB67" i="25"/>
  <c r="AB66" i="25"/>
  <c r="AB65" i="25"/>
  <c r="AB64" i="25"/>
  <c r="AB63" i="25"/>
  <c r="AB62" i="25"/>
  <c r="AB61" i="25"/>
  <c r="AB60" i="25"/>
  <c r="AB59" i="25"/>
  <c r="AB58" i="25"/>
  <c r="AB57" i="25"/>
  <c r="AB56" i="25"/>
  <c r="AB55" i="25"/>
  <c r="AB54" i="25"/>
  <c r="AB53" i="25"/>
  <c r="AB52" i="25"/>
  <c r="AB51" i="25"/>
  <c r="AB50" i="25"/>
  <c r="AB49" i="25"/>
  <c r="AB48" i="25"/>
  <c r="AB47" i="25"/>
  <c r="AB46" i="25"/>
  <c r="AB45" i="25"/>
  <c r="AB44" i="25"/>
  <c r="AB43" i="25"/>
  <c r="AB42" i="25"/>
  <c r="AB41" i="25"/>
  <c r="AB40" i="25"/>
  <c r="AB39" i="25"/>
  <c r="AB38" i="25"/>
  <c r="AB37" i="25"/>
  <c r="AB36" i="25"/>
  <c r="AB35" i="25"/>
  <c r="AB34" i="25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B11" i="25"/>
  <c r="AB10" i="25"/>
  <c r="AB9" i="25"/>
  <c r="AB8" i="25"/>
  <c r="AB7" i="25"/>
  <c r="AB6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W9" i="25"/>
  <c r="W8" i="25"/>
  <c r="W7" i="25"/>
  <c r="W6" i="25"/>
  <c r="R79" i="25"/>
  <c r="R78" i="25"/>
  <c r="R77" i="25"/>
  <c r="R76" i="25"/>
  <c r="R75" i="25"/>
  <c r="R74" i="25"/>
  <c r="R73" i="25"/>
  <c r="R72" i="25"/>
  <c r="R71" i="25"/>
  <c r="R70" i="25"/>
  <c r="R69" i="25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5" i="25"/>
  <c r="R54" i="25"/>
  <c r="R53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9" i="25"/>
  <c r="R38" i="25"/>
  <c r="R37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23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R7" i="25"/>
  <c r="R6" i="25"/>
  <c r="M79" i="25"/>
  <c r="M78" i="25"/>
  <c r="M77" i="25"/>
  <c r="M76" i="25"/>
  <c r="M75" i="25"/>
  <c r="M74" i="25"/>
  <c r="M73" i="25"/>
  <c r="M72" i="25"/>
  <c r="M71" i="25"/>
  <c r="M70" i="25"/>
  <c r="M69" i="25"/>
  <c r="M68" i="25"/>
  <c r="M67" i="25"/>
  <c r="M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Q7" i="42" l="1"/>
  <c r="Q7" i="38"/>
  <c r="Q7" i="31"/>
  <c r="Q7" i="43"/>
  <c r="Q47" i="42"/>
  <c r="Q47" i="38"/>
  <c r="Q47" i="31"/>
  <c r="Q47" i="43"/>
  <c r="Q11" i="41"/>
  <c r="Q11" i="33"/>
  <c r="Q11" i="34"/>
  <c r="Q11" i="40"/>
  <c r="Q5" i="41"/>
  <c r="Q5" i="40"/>
  <c r="Q5" i="33"/>
  <c r="Q5" i="34"/>
  <c r="Q13" i="41"/>
  <c r="D45" i="41" s="1"/>
  <c r="Q13" i="34"/>
  <c r="D45" i="34" s="1"/>
  <c r="Q13" i="40"/>
  <c r="D45" i="40" s="1"/>
  <c r="E3" i="29"/>
  <c r="K7" i="29" s="1"/>
  <c r="M375" i="31" s="1"/>
  <c r="E3" i="30"/>
  <c r="Q6" i="38"/>
  <c r="Q6" i="31"/>
  <c r="Q6" i="42"/>
  <c r="Q6" i="43"/>
  <c r="Q14" i="38"/>
  <c r="Q14" i="31"/>
  <c r="Q14" i="42"/>
  <c r="Q14" i="43"/>
  <c r="Q22" i="38"/>
  <c r="Q22" i="31"/>
  <c r="Q22" i="42"/>
  <c r="Q22" i="43"/>
  <c r="Q30" i="38"/>
  <c r="Q30" i="31"/>
  <c r="Q30" i="42"/>
  <c r="Q30" i="43"/>
  <c r="Q38" i="38"/>
  <c r="Q38" i="31"/>
  <c r="Q38" i="42"/>
  <c r="Q38" i="43"/>
  <c r="Q46" i="38"/>
  <c r="Q46" i="31"/>
  <c r="Q46" i="42"/>
  <c r="Q46" i="43"/>
  <c r="Q54" i="38"/>
  <c r="Q54" i="31"/>
  <c r="Q54" i="42"/>
  <c r="Q54" i="43"/>
  <c r="Q62" i="38"/>
  <c r="Q62" i="31"/>
  <c r="Q62" i="42"/>
  <c r="Q62" i="43"/>
  <c r="Q70" i="38"/>
  <c r="Q70" i="31"/>
  <c r="Q70" i="42"/>
  <c r="Q70" i="43"/>
  <c r="Q78" i="38"/>
  <c r="Q78" i="31"/>
  <c r="Q78" i="42"/>
  <c r="Q78" i="43"/>
  <c r="Q6" i="41"/>
  <c r="Q6" i="34"/>
  <c r="Q6" i="33"/>
  <c r="Q6" i="40"/>
  <c r="Q55" i="42"/>
  <c r="Q55" i="38"/>
  <c r="Q55" i="31"/>
  <c r="Q55" i="43"/>
  <c r="Q7" i="34"/>
  <c r="Q7" i="41"/>
  <c r="Q7" i="40"/>
  <c r="Q7" i="33"/>
  <c r="Q8" i="43"/>
  <c r="Q8" i="42"/>
  <c r="Q8" i="38"/>
  <c r="Q8" i="31"/>
  <c r="Q16" i="43"/>
  <c r="Q16" i="42"/>
  <c r="Q16" i="38"/>
  <c r="Q16" i="31"/>
  <c r="Q24" i="43"/>
  <c r="Q24" i="42"/>
  <c r="Q24" i="38"/>
  <c r="Q24" i="31"/>
  <c r="Q32" i="43"/>
  <c r="Q32" i="42"/>
  <c r="Q32" i="38"/>
  <c r="Q32" i="31"/>
  <c r="Q40" i="43"/>
  <c r="Q40" i="42"/>
  <c r="Q40" i="38"/>
  <c r="Q40" i="31"/>
  <c r="Q48" i="43"/>
  <c r="Q48" i="42"/>
  <c r="Q48" i="38"/>
  <c r="Q48" i="31"/>
  <c r="Q56" i="43"/>
  <c r="Q56" i="42"/>
  <c r="Q56" i="38"/>
  <c r="Q56" i="31"/>
  <c r="Q64" i="43"/>
  <c r="Q64" i="42"/>
  <c r="Q64" i="38"/>
  <c r="Q64" i="31"/>
  <c r="Q72" i="43"/>
  <c r="Q72" i="42"/>
  <c r="Q72" i="38"/>
  <c r="Q72" i="31"/>
  <c r="Q63" i="42"/>
  <c r="Q63" i="38"/>
  <c r="Q63" i="31"/>
  <c r="Q63" i="43"/>
  <c r="Q8" i="41"/>
  <c r="Q8" i="40"/>
  <c r="Q8" i="33"/>
  <c r="Q8" i="34"/>
  <c r="Q9" i="43"/>
  <c r="Q9" i="42"/>
  <c r="Q9" i="38"/>
  <c r="Q9" i="31"/>
  <c r="Q17" i="43"/>
  <c r="Q17" i="42"/>
  <c r="Q17" i="38"/>
  <c r="Q17" i="31"/>
  <c r="Q25" i="43"/>
  <c r="Q25" i="42"/>
  <c r="Q25" i="38"/>
  <c r="Q25" i="31"/>
  <c r="Q33" i="43"/>
  <c r="Q33" i="42"/>
  <c r="Q33" i="38"/>
  <c r="Q33" i="31"/>
  <c r="Q41" i="43"/>
  <c r="Q41" i="42"/>
  <c r="Q41" i="38"/>
  <c r="Q41" i="31"/>
  <c r="Q49" i="43"/>
  <c r="Q49" i="42"/>
  <c r="Q49" i="38"/>
  <c r="Q49" i="31"/>
  <c r="Q57" i="43"/>
  <c r="Q57" i="42"/>
  <c r="Q57" i="38"/>
  <c r="Q57" i="31"/>
  <c r="Q65" i="43"/>
  <c r="Q65" i="42"/>
  <c r="Q65" i="38"/>
  <c r="Q65" i="31"/>
  <c r="Q73" i="43"/>
  <c r="Q73" i="42"/>
  <c r="Q73" i="38"/>
  <c r="Q73" i="31"/>
  <c r="Q23" i="42"/>
  <c r="Q23" i="38"/>
  <c r="Q23" i="31"/>
  <c r="Q23" i="43"/>
  <c r="Q9" i="41"/>
  <c r="Q9" i="34"/>
  <c r="Q9" i="33"/>
  <c r="Q9" i="40"/>
  <c r="Q10" i="43"/>
  <c r="Q10" i="42"/>
  <c r="Q10" i="38"/>
  <c r="Q10" i="31"/>
  <c r="Q18" i="43"/>
  <c r="Q18" i="42"/>
  <c r="Q18" i="38"/>
  <c r="Q18" i="31"/>
  <c r="Q26" i="43"/>
  <c r="Q26" i="42"/>
  <c r="Q26" i="38"/>
  <c r="Q26" i="31"/>
  <c r="Q34" i="43"/>
  <c r="Q34" i="42"/>
  <c r="Q34" i="31"/>
  <c r="Q34" i="38"/>
  <c r="Q42" i="43"/>
  <c r="Q42" i="42"/>
  <c r="Q42" i="31"/>
  <c r="Q42" i="38"/>
  <c r="Q50" i="43"/>
  <c r="Q50" i="42"/>
  <c r="Q50" i="31"/>
  <c r="Q50" i="38"/>
  <c r="Q58" i="43"/>
  <c r="Q58" i="42"/>
  <c r="Q58" i="31"/>
  <c r="Q58" i="38"/>
  <c r="Q66" i="43"/>
  <c r="Q66" i="42"/>
  <c r="Q66" i="38"/>
  <c r="Q66" i="31"/>
  <c r="Q74" i="43"/>
  <c r="Q74" i="42"/>
  <c r="Q74" i="38"/>
  <c r="Q74" i="31"/>
  <c r="Q71" i="42"/>
  <c r="Q71" i="38"/>
  <c r="Q71" i="31"/>
  <c r="Q71" i="43"/>
  <c r="Q11" i="43"/>
  <c r="Q11" i="42"/>
  <c r="Q11" i="38"/>
  <c r="Q11" i="31"/>
  <c r="Q19" i="43"/>
  <c r="Q19" i="42"/>
  <c r="Q19" i="38"/>
  <c r="Q19" i="31"/>
  <c r="Q27" i="43"/>
  <c r="Q27" i="42"/>
  <c r="Q27" i="38"/>
  <c r="Q27" i="31"/>
  <c r="Q35" i="43"/>
  <c r="Q35" i="42"/>
  <c r="Q35" i="38"/>
  <c r="Q35" i="31"/>
  <c r="Q43" i="43"/>
  <c r="Q43" i="42"/>
  <c r="Q43" i="38"/>
  <c r="Q43" i="31"/>
  <c r="Q51" i="43"/>
  <c r="Q51" i="42"/>
  <c r="Q51" i="38"/>
  <c r="Q51" i="31"/>
  <c r="Q59" i="43"/>
  <c r="Q59" i="42"/>
  <c r="Q59" i="38"/>
  <c r="Q59" i="31"/>
  <c r="Q67" i="43"/>
  <c r="Q67" i="42"/>
  <c r="Q67" i="38"/>
  <c r="Q67" i="31"/>
  <c r="Q75" i="43"/>
  <c r="Q75" i="42"/>
  <c r="Q75" i="38"/>
  <c r="Q75" i="31"/>
  <c r="Q15" i="42"/>
  <c r="Q15" i="38"/>
  <c r="Q15" i="31"/>
  <c r="Q15" i="43"/>
  <c r="Q39" i="42"/>
  <c r="Q39" i="38"/>
  <c r="Q39" i="31"/>
  <c r="Q39" i="43"/>
  <c r="Q10" i="41"/>
  <c r="Q10" i="34"/>
  <c r="Q10" i="40"/>
  <c r="Q10" i="33"/>
  <c r="Q12" i="38"/>
  <c r="Q12" i="31"/>
  <c r="Q12" i="43"/>
  <c r="Q12" i="42"/>
  <c r="Q20" i="38"/>
  <c r="Q20" i="31"/>
  <c r="Q20" i="43"/>
  <c r="Q20" i="42"/>
  <c r="Q28" i="38"/>
  <c r="Q28" i="31"/>
  <c r="Q28" i="43"/>
  <c r="Q28" i="42"/>
  <c r="Q36" i="38"/>
  <c r="Q36" i="31"/>
  <c r="Q36" i="43"/>
  <c r="Q36" i="42"/>
  <c r="Q44" i="38"/>
  <c r="Q44" i="31"/>
  <c r="Q44" i="43"/>
  <c r="Q44" i="42"/>
  <c r="Q52" i="38"/>
  <c r="Q52" i="31"/>
  <c r="Q52" i="43"/>
  <c r="Q52" i="42"/>
  <c r="Q60" i="38"/>
  <c r="Q60" i="31"/>
  <c r="Q60" i="43"/>
  <c r="Q60" i="42"/>
  <c r="Q68" i="38"/>
  <c r="Q68" i="31"/>
  <c r="Q68" i="43"/>
  <c r="Q68" i="42"/>
  <c r="Q76" i="38"/>
  <c r="Q76" i="31"/>
  <c r="Q76" i="43"/>
  <c r="Q76" i="42"/>
  <c r="Q31" i="42"/>
  <c r="Q31" i="38"/>
  <c r="Q31" i="31"/>
  <c r="Q31" i="43"/>
  <c r="Q12" i="41"/>
  <c r="Q12" i="33"/>
  <c r="Q12" i="34"/>
  <c r="Q12" i="40"/>
  <c r="Q5" i="43"/>
  <c r="Q5" i="42"/>
  <c r="Q5" i="31"/>
  <c r="Q5" i="38"/>
  <c r="Q13" i="38"/>
  <c r="Q13" i="31"/>
  <c r="Q13" i="43"/>
  <c r="Q13" i="42"/>
  <c r="Q21" i="38"/>
  <c r="Q21" i="31"/>
  <c r="Q21" i="43"/>
  <c r="Q21" i="42"/>
  <c r="Q29" i="38"/>
  <c r="Q29" i="31"/>
  <c r="Q29" i="43"/>
  <c r="Q29" i="42"/>
  <c r="Q37" i="38"/>
  <c r="Q37" i="31"/>
  <c r="Q37" i="43"/>
  <c r="Q37" i="42"/>
  <c r="Q45" i="38"/>
  <c r="Q45" i="31"/>
  <c r="Q45" i="43"/>
  <c r="Q45" i="42"/>
  <c r="Q53" i="38"/>
  <c r="Q53" i="31"/>
  <c r="Q53" i="43"/>
  <c r="Q53" i="42"/>
  <c r="Q61" i="38"/>
  <c r="Q61" i="31"/>
  <c r="Q61" i="43"/>
  <c r="Q61" i="42"/>
  <c r="Q69" i="38"/>
  <c r="Q69" i="31"/>
  <c r="Q69" i="43"/>
  <c r="Q69" i="42"/>
  <c r="Q77" i="38"/>
  <c r="Q77" i="31"/>
  <c r="Q77" i="43"/>
  <c r="Q77" i="42"/>
  <c r="M45" i="40" l="1"/>
  <c r="M375" i="42"/>
  <c r="M45" i="33"/>
  <c r="M168" i="31"/>
  <c r="M167" i="31"/>
  <c r="M166" i="31"/>
  <c r="M165" i="31"/>
  <c r="M169" i="31"/>
  <c r="M160" i="31"/>
  <c r="M164" i="31"/>
  <c r="M163" i="31"/>
  <c r="M162" i="31"/>
  <c r="M161" i="31"/>
  <c r="M334" i="31"/>
  <c r="M333" i="31"/>
  <c r="M332" i="31"/>
  <c r="M331" i="31"/>
  <c r="M330" i="31"/>
  <c r="M94" i="31"/>
  <c r="M93" i="31"/>
  <c r="M92" i="31"/>
  <c r="M91" i="31"/>
  <c r="M90" i="31"/>
  <c r="M9" i="33"/>
  <c r="M8" i="33"/>
  <c r="M7" i="33"/>
  <c r="M6" i="33"/>
  <c r="M5" i="33"/>
  <c r="M216" i="31"/>
  <c r="M215" i="31"/>
  <c r="M219" i="31"/>
  <c r="M217" i="31"/>
  <c r="M218" i="31"/>
  <c r="M248" i="31"/>
  <c r="M247" i="31"/>
  <c r="M249" i="31"/>
  <c r="M246" i="31"/>
  <c r="M245" i="31"/>
  <c r="M174" i="31"/>
  <c r="M173" i="31"/>
  <c r="M172" i="31"/>
  <c r="M171" i="31"/>
  <c r="M170" i="31"/>
  <c r="M14" i="31"/>
  <c r="M13" i="31"/>
  <c r="M12" i="31"/>
  <c r="M11" i="31"/>
  <c r="M10" i="31"/>
  <c r="M359" i="31"/>
  <c r="M358" i="31"/>
  <c r="M357" i="31"/>
  <c r="M356" i="31"/>
  <c r="M355" i="31"/>
  <c r="M279" i="31"/>
  <c r="M278" i="31"/>
  <c r="M277" i="31"/>
  <c r="M276" i="31"/>
  <c r="M275" i="31"/>
  <c r="M199" i="31"/>
  <c r="M198" i="31"/>
  <c r="M197" i="31"/>
  <c r="M196" i="31"/>
  <c r="M195" i="31"/>
  <c r="M119" i="31"/>
  <c r="M118" i="31"/>
  <c r="M117" i="31"/>
  <c r="M116" i="31"/>
  <c r="M115" i="31"/>
  <c r="M39" i="31"/>
  <c r="M38" i="31"/>
  <c r="M37" i="31"/>
  <c r="M36" i="31"/>
  <c r="M35" i="31"/>
  <c r="M352" i="31"/>
  <c r="M351" i="31"/>
  <c r="M350" i="31"/>
  <c r="M354" i="31"/>
  <c r="M353" i="31"/>
  <c r="M112" i="31"/>
  <c r="M111" i="31"/>
  <c r="M110" i="31"/>
  <c r="M114" i="31"/>
  <c r="M113" i="31"/>
  <c r="M32" i="31"/>
  <c r="M31" i="31"/>
  <c r="M30" i="31"/>
  <c r="M33" i="31"/>
  <c r="M34" i="31"/>
  <c r="M305" i="31"/>
  <c r="M309" i="31"/>
  <c r="M308" i="31"/>
  <c r="M307" i="31"/>
  <c r="M306" i="31"/>
  <c r="M229" i="31"/>
  <c r="M228" i="31"/>
  <c r="M227" i="31"/>
  <c r="M226" i="31"/>
  <c r="M225" i="31"/>
  <c r="M149" i="31"/>
  <c r="M148" i="31"/>
  <c r="M147" i="31"/>
  <c r="M145" i="31"/>
  <c r="M146" i="31"/>
  <c r="M65" i="31"/>
  <c r="M69" i="31"/>
  <c r="M68" i="31"/>
  <c r="M67" i="31"/>
  <c r="M66" i="31"/>
  <c r="M344" i="31"/>
  <c r="M343" i="31"/>
  <c r="M342" i="31"/>
  <c r="M341" i="31"/>
  <c r="M340" i="31"/>
  <c r="M264" i="31"/>
  <c r="M263" i="31"/>
  <c r="M262" i="31"/>
  <c r="M261" i="31"/>
  <c r="M260" i="31"/>
  <c r="M184" i="31"/>
  <c r="M183" i="31"/>
  <c r="M182" i="31"/>
  <c r="M181" i="31"/>
  <c r="M180" i="31"/>
  <c r="M104" i="31"/>
  <c r="M103" i="31"/>
  <c r="M102" i="31"/>
  <c r="M101" i="31"/>
  <c r="M100" i="31"/>
  <c r="M24" i="31"/>
  <c r="M23" i="31"/>
  <c r="M22" i="31"/>
  <c r="M21" i="31"/>
  <c r="M20" i="31"/>
  <c r="M320" i="31"/>
  <c r="M324" i="31"/>
  <c r="M323" i="31"/>
  <c r="M322" i="31"/>
  <c r="M321" i="31"/>
  <c r="M176" i="31"/>
  <c r="M175" i="31"/>
  <c r="M177" i="31"/>
  <c r="M179" i="31"/>
  <c r="M178" i="31"/>
  <c r="M96" i="31"/>
  <c r="M95" i="31"/>
  <c r="M99" i="31"/>
  <c r="M97" i="31"/>
  <c r="M98" i="31"/>
  <c r="M24" i="33"/>
  <c r="M23" i="33"/>
  <c r="M22" i="33"/>
  <c r="M21" i="33"/>
  <c r="M20" i="33"/>
  <c r="M256" i="31"/>
  <c r="M255" i="31"/>
  <c r="M257" i="31"/>
  <c r="M259" i="31"/>
  <c r="M258" i="31"/>
  <c r="M240" i="31"/>
  <c r="M241" i="31"/>
  <c r="M244" i="31"/>
  <c r="M243" i="31"/>
  <c r="M242" i="31"/>
  <c r="M254" i="31"/>
  <c r="M253" i="31"/>
  <c r="M252" i="31"/>
  <c r="M251" i="31"/>
  <c r="M250" i="31"/>
  <c r="M192" i="31"/>
  <c r="M191" i="31"/>
  <c r="M190" i="31"/>
  <c r="M193" i="31"/>
  <c r="M194" i="31"/>
  <c r="M368" i="31"/>
  <c r="M369" i="31"/>
  <c r="M367" i="31"/>
  <c r="M366" i="31"/>
  <c r="M365" i="31"/>
  <c r="M288" i="31"/>
  <c r="M289" i="31"/>
  <c r="M287" i="31"/>
  <c r="M286" i="31"/>
  <c r="M285" i="31"/>
  <c r="M208" i="31"/>
  <c r="M207" i="31"/>
  <c r="M206" i="31"/>
  <c r="M205" i="31"/>
  <c r="M209" i="31"/>
  <c r="M128" i="31"/>
  <c r="M129" i="31"/>
  <c r="M127" i="31"/>
  <c r="M126" i="31"/>
  <c r="M125" i="31"/>
  <c r="M48" i="31"/>
  <c r="M49" i="31"/>
  <c r="M47" i="31"/>
  <c r="M46" i="31"/>
  <c r="M45" i="31"/>
  <c r="M41" i="33"/>
  <c r="M40" i="33"/>
  <c r="M44" i="33"/>
  <c r="M43" i="33"/>
  <c r="M42" i="33"/>
  <c r="M360" i="31"/>
  <c r="M364" i="31"/>
  <c r="M361" i="31"/>
  <c r="M363" i="31"/>
  <c r="M362" i="31"/>
  <c r="M280" i="31"/>
  <c r="M284" i="31"/>
  <c r="M281" i="31"/>
  <c r="M283" i="31"/>
  <c r="M282" i="31"/>
  <c r="M200" i="31"/>
  <c r="M201" i="31"/>
  <c r="M204" i="31"/>
  <c r="M203" i="31"/>
  <c r="M202" i="31"/>
  <c r="M120" i="31"/>
  <c r="M121" i="31"/>
  <c r="M124" i="31"/>
  <c r="M123" i="31"/>
  <c r="M122" i="31"/>
  <c r="M40" i="31"/>
  <c r="M41" i="31"/>
  <c r="M44" i="31"/>
  <c r="M43" i="31"/>
  <c r="M42" i="31"/>
  <c r="M374" i="31"/>
  <c r="M373" i="31"/>
  <c r="M372" i="31"/>
  <c r="M371" i="31"/>
  <c r="M370" i="31"/>
  <c r="M294" i="31"/>
  <c r="M293" i="31"/>
  <c r="M292" i="31"/>
  <c r="M291" i="31"/>
  <c r="M290" i="31"/>
  <c r="M214" i="31"/>
  <c r="M213" i="31"/>
  <c r="M212" i="31"/>
  <c r="M211" i="31"/>
  <c r="M210" i="31"/>
  <c r="M134" i="31"/>
  <c r="M133" i="31"/>
  <c r="M132" i="31"/>
  <c r="M131" i="31"/>
  <c r="M130" i="31"/>
  <c r="M54" i="31"/>
  <c r="M53" i="31"/>
  <c r="M52" i="31"/>
  <c r="M51" i="31"/>
  <c r="M50" i="31"/>
  <c r="M88" i="31"/>
  <c r="M87" i="31"/>
  <c r="M86" i="31"/>
  <c r="M85" i="31"/>
  <c r="M89" i="31"/>
  <c r="M80" i="31"/>
  <c r="M84" i="31"/>
  <c r="M81" i="31"/>
  <c r="M83" i="31"/>
  <c r="M82" i="31"/>
  <c r="M272" i="31"/>
  <c r="M271" i="31"/>
  <c r="M270" i="31"/>
  <c r="M274" i="31"/>
  <c r="M273" i="31"/>
  <c r="M16" i="31"/>
  <c r="M15" i="31"/>
  <c r="M19" i="31"/>
  <c r="M18" i="31"/>
  <c r="M17" i="31"/>
  <c r="M328" i="31"/>
  <c r="M329" i="31"/>
  <c r="M327" i="31"/>
  <c r="M326" i="31"/>
  <c r="M325" i="31"/>
  <c r="M33" i="33"/>
  <c r="M32" i="33"/>
  <c r="M31" i="33"/>
  <c r="M30" i="33"/>
  <c r="M34" i="33"/>
  <c r="M319" i="31"/>
  <c r="M318" i="31"/>
  <c r="M317" i="31"/>
  <c r="M316" i="31"/>
  <c r="M315" i="31"/>
  <c r="M239" i="31"/>
  <c r="M238" i="31"/>
  <c r="M237" i="31"/>
  <c r="M236" i="31"/>
  <c r="M235" i="31"/>
  <c r="M159" i="31"/>
  <c r="M158" i="31"/>
  <c r="M157" i="31"/>
  <c r="M156" i="31"/>
  <c r="M155" i="31"/>
  <c r="M79" i="31"/>
  <c r="M78" i="31"/>
  <c r="M77" i="31"/>
  <c r="M76" i="31"/>
  <c r="M75" i="31"/>
  <c r="M312" i="31"/>
  <c r="M311" i="31"/>
  <c r="M310" i="31"/>
  <c r="M313" i="31"/>
  <c r="M314" i="31"/>
  <c r="M72" i="31"/>
  <c r="M71" i="31"/>
  <c r="M70" i="31"/>
  <c r="M73" i="31"/>
  <c r="M74" i="31"/>
  <c r="M349" i="31"/>
  <c r="M348" i="31"/>
  <c r="M347" i="31"/>
  <c r="M345" i="31"/>
  <c r="M346" i="31"/>
  <c r="M269" i="31"/>
  <c r="M268" i="31"/>
  <c r="M267" i="31"/>
  <c r="M265" i="31"/>
  <c r="M266" i="31"/>
  <c r="M185" i="31"/>
  <c r="M189" i="31"/>
  <c r="M188" i="31"/>
  <c r="M187" i="31"/>
  <c r="M186" i="31"/>
  <c r="M109" i="31"/>
  <c r="M105" i="31"/>
  <c r="M108" i="31"/>
  <c r="M107" i="31"/>
  <c r="M106" i="31"/>
  <c r="M29" i="31"/>
  <c r="M28" i="31"/>
  <c r="M27" i="31"/>
  <c r="M25" i="31"/>
  <c r="M26" i="31"/>
  <c r="M304" i="31"/>
  <c r="M303" i="31"/>
  <c r="M302" i="31"/>
  <c r="M301" i="31"/>
  <c r="M300" i="31"/>
  <c r="M224" i="31"/>
  <c r="M223" i="31"/>
  <c r="M222" i="31"/>
  <c r="M221" i="31"/>
  <c r="M220" i="31"/>
  <c r="M144" i="31"/>
  <c r="M143" i="31"/>
  <c r="M142" i="31"/>
  <c r="M141" i="31"/>
  <c r="M140" i="31"/>
  <c r="M64" i="31"/>
  <c r="M63" i="31"/>
  <c r="M62" i="31"/>
  <c r="M61" i="31"/>
  <c r="M60" i="31"/>
  <c r="M17" i="33"/>
  <c r="M16" i="33"/>
  <c r="M15" i="33"/>
  <c r="M18" i="33"/>
  <c r="M19" i="33"/>
  <c r="M39" i="33"/>
  <c r="M38" i="33"/>
  <c r="M37" i="33"/>
  <c r="M36" i="33"/>
  <c r="M35" i="33"/>
  <c r="M8" i="31"/>
  <c r="M7" i="31"/>
  <c r="M6" i="31"/>
  <c r="M5" i="31"/>
  <c r="M9" i="31"/>
  <c r="M136" i="31"/>
  <c r="M135" i="31"/>
  <c r="M137" i="31"/>
  <c r="M139" i="31"/>
  <c r="M138" i="31"/>
  <c r="M56" i="31"/>
  <c r="M55" i="31"/>
  <c r="M59" i="31"/>
  <c r="M58" i="31"/>
  <c r="M57" i="31"/>
  <c r="M336" i="31"/>
  <c r="M335" i="31"/>
  <c r="M337" i="31"/>
  <c r="M339" i="31"/>
  <c r="M338" i="31"/>
  <c r="M232" i="31"/>
  <c r="M231" i="31"/>
  <c r="M230" i="31"/>
  <c r="M233" i="31"/>
  <c r="M234" i="31"/>
  <c r="M152" i="31"/>
  <c r="M151" i="31"/>
  <c r="M150" i="31"/>
  <c r="M153" i="31"/>
  <c r="M154" i="31"/>
  <c r="M25" i="33"/>
  <c r="M29" i="33"/>
  <c r="M26" i="33"/>
  <c r="M28" i="33"/>
  <c r="M27" i="33"/>
  <c r="M296" i="31"/>
  <c r="M295" i="31"/>
  <c r="M297" i="31"/>
  <c r="M299" i="31"/>
  <c r="M298" i="31"/>
  <c r="M10" i="33"/>
  <c r="M14" i="33"/>
  <c r="M13" i="33"/>
  <c r="M12" i="33"/>
  <c r="M11" i="33"/>
  <c r="D325" i="31"/>
  <c r="D245" i="31"/>
  <c r="D165" i="31"/>
  <c r="D85" i="31"/>
  <c r="M6" i="42"/>
  <c r="M5" i="42"/>
  <c r="M7" i="42"/>
  <c r="M9" i="42"/>
  <c r="M8" i="42"/>
  <c r="D5" i="42"/>
  <c r="M135" i="38"/>
  <c r="D135" i="38"/>
  <c r="M136" i="38"/>
  <c r="M137" i="38"/>
  <c r="M138" i="38"/>
  <c r="M139" i="38"/>
  <c r="D320" i="31"/>
  <c r="D240" i="31"/>
  <c r="D160" i="31"/>
  <c r="D80" i="31"/>
  <c r="D30" i="34"/>
  <c r="M32" i="34"/>
  <c r="M31" i="34"/>
  <c r="M33" i="34"/>
  <c r="M34" i="34"/>
  <c r="M30" i="34"/>
  <c r="D55" i="38"/>
  <c r="M55" i="38"/>
  <c r="M56" i="38"/>
  <c r="M57" i="38"/>
  <c r="M58" i="38"/>
  <c r="M59" i="38"/>
  <c r="M318" i="42"/>
  <c r="M319" i="42"/>
  <c r="M315" i="42"/>
  <c r="M316" i="42"/>
  <c r="D315" i="42"/>
  <c r="M317" i="42"/>
  <c r="M238" i="42"/>
  <c r="M239" i="42"/>
  <c r="D235" i="42"/>
  <c r="M236" i="42"/>
  <c r="M237" i="42"/>
  <c r="M235" i="42"/>
  <c r="M158" i="42"/>
  <c r="M159" i="42"/>
  <c r="M156" i="42"/>
  <c r="M155" i="42"/>
  <c r="M157" i="42"/>
  <c r="D155" i="42"/>
  <c r="M78" i="42"/>
  <c r="M79" i="42"/>
  <c r="M76" i="42"/>
  <c r="M75" i="42"/>
  <c r="D75" i="42"/>
  <c r="M77" i="42"/>
  <c r="D335" i="38"/>
  <c r="M335" i="38"/>
  <c r="M336" i="38"/>
  <c r="M339" i="38"/>
  <c r="M338" i="38"/>
  <c r="M337" i="38"/>
  <c r="M310" i="42"/>
  <c r="M311" i="42"/>
  <c r="M313" i="42"/>
  <c r="M312" i="42"/>
  <c r="M314" i="42"/>
  <c r="D310" i="42"/>
  <c r="M230" i="42"/>
  <c r="M231" i="42"/>
  <c r="M232" i="42"/>
  <c r="M234" i="42"/>
  <c r="D230" i="42"/>
  <c r="M233" i="42"/>
  <c r="M150" i="42"/>
  <c r="M151" i="42"/>
  <c r="M154" i="42"/>
  <c r="D150" i="42"/>
  <c r="M153" i="42"/>
  <c r="M152" i="42"/>
  <c r="M70" i="42"/>
  <c r="M71" i="42"/>
  <c r="M74" i="42"/>
  <c r="D70" i="42"/>
  <c r="M73" i="42"/>
  <c r="M72" i="42"/>
  <c r="D25" i="34"/>
  <c r="M27" i="34"/>
  <c r="M25" i="34"/>
  <c r="M29" i="34"/>
  <c r="M26" i="34"/>
  <c r="M28" i="34"/>
  <c r="M349" i="42"/>
  <c r="D345" i="42"/>
  <c r="M346" i="42"/>
  <c r="M345" i="42"/>
  <c r="M348" i="42"/>
  <c r="M347" i="42"/>
  <c r="M269" i="42"/>
  <c r="D265" i="42"/>
  <c r="M266" i="42"/>
  <c r="M265" i="42"/>
  <c r="M267" i="42"/>
  <c r="M268" i="42"/>
  <c r="M189" i="42"/>
  <c r="M185" i="42"/>
  <c r="M187" i="42"/>
  <c r="D185" i="42"/>
  <c r="M186" i="42"/>
  <c r="M188" i="42"/>
  <c r="M109" i="42"/>
  <c r="D105" i="42"/>
  <c r="M106" i="42"/>
  <c r="M105" i="42"/>
  <c r="M108" i="42"/>
  <c r="M107" i="42"/>
  <c r="M29" i="42"/>
  <c r="M27" i="42"/>
  <c r="D25" i="42"/>
  <c r="M26" i="42"/>
  <c r="M25" i="42"/>
  <c r="M28" i="42"/>
  <c r="D295" i="38"/>
  <c r="M295" i="38"/>
  <c r="M296" i="38"/>
  <c r="M297" i="38"/>
  <c r="M298" i="38"/>
  <c r="M299" i="38"/>
  <c r="M302" i="42"/>
  <c r="D300" i="42"/>
  <c r="M303" i="42"/>
  <c r="M304" i="42"/>
  <c r="M301" i="42"/>
  <c r="M300" i="42"/>
  <c r="M222" i="42"/>
  <c r="D220" i="42"/>
  <c r="M223" i="42"/>
  <c r="M221" i="42"/>
  <c r="M224" i="42"/>
  <c r="M220" i="42"/>
  <c r="M142" i="42"/>
  <c r="D140" i="42"/>
  <c r="M143" i="42"/>
  <c r="M144" i="42"/>
  <c r="M141" i="42"/>
  <c r="M140" i="42"/>
  <c r="M62" i="42"/>
  <c r="D60" i="42"/>
  <c r="M63" i="42"/>
  <c r="M64" i="42"/>
  <c r="M61" i="42"/>
  <c r="M60" i="42"/>
  <c r="D15" i="41"/>
  <c r="M17" i="41"/>
  <c r="M16" i="41"/>
  <c r="M15" i="41"/>
  <c r="M18" i="41"/>
  <c r="M19" i="41"/>
  <c r="M14" i="34"/>
  <c r="M13" i="34"/>
  <c r="M10" i="34"/>
  <c r="D10" i="34"/>
  <c r="M11" i="34"/>
  <c r="M12" i="34"/>
  <c r="D330" i="31"/>
  <c r="D250" i="31"/>
  <c r="D170" i="31"/>
  <c r="D90" i="31"/>
  <c r="D10" i="31"/>
  <c r="M7" i="34"/>
  <c r="M6" i="34"/>
  <c r="M5" i="34"/>
  <c r="D5" i="34"/>
  <c r="M9" i="34"/>
  <c r="M8" i="34"/>
  <c r="D215" i="43"/>
  <c r="M215" i="43"/>
  <c r="M219" i="43"/>
  <c r="M216" i="43"/>
  <c r="M217" i="43"/>
  <c r="M218" i="43"/>
  <c r="M327" i="38"/>
  <c r="M326" i="38"/>
  <c r="D325" i="38"/>
  <c r="M328" i="38"/>
  <c r="M325" i="38"/>
  <c r="M329" i="38"/>
  <c r="M324" i="38"/>
  <c r="M320" i="38"/>
  <c r="D320" i="38"/>
  <c r="M321" i="38"/>
  <c r="M322" i="38"/>
  <c r="M323" i="38"/>
  <c r="M318" i="43"/>
  <c r="D315" i="43"/>
  <c r="M317" i="43"/>
  <c r="M319" i="43"/>
  <c r="M315" i="43"/>
  <c r="M316" i="43"/>
  <c r="M78" i="43"/>
  <c r="M75" i="43"/>
  <c r="M76" i="43"/>
  <c r="D75" i="43"/>
  <c r="M77" i="43"/>
  <c r="M79" i="43"/>
  <c r="M150" i="43"/>
  <c r="M151" i="43"/>
  <c r="M152" i="43"/>
  <c r="D150" i="43"/>
  <c r="M153" i="43"/>
  <c r="M154" i="43"/>
  <c r="D25" i="41"/>
  <c r="M27" i="41"/>
  <c r="M26" i="41"/>
  <c r="M29" i="41"/>
  <c r="M28" i="41"/>
  <c r="M25" i="41"/>
  <c r="M349" i="43"/>
  <c r="M347" i="43"/>
  <c r="M348" i="43"/>
  <c r="M345" i="43"/>
  <c r="M346" i="43"/>
  <c r="D345" i="43"/>
  <c r="M269" i="43"/>
  <c r="M267" i="43"/>
  <c r="M265" i="43"/>
  <c r="M268" i="43"/>
  <c r="M266" i="43"/>
  <c r="D265" i="43"/>
  <c r="M189" i="43"/>
  <c r="M185" i="43"/>
  <c r="M186" i="43"/>
  <c r="M188" i="43"/>
  <c r="D185" i="43"/>
  <c r="M187" i="43"/>
  <c r="M107" i="43"/>
  <c r="M109" i="43"/>
  <c r="M108" i="43"/>
  <c r="D105" i="43"/>
  <c r="M105" i="43"/>
  <c r="M106" i="43"/>
  <c r="M27" i="43"/>
  <c r="M28" i="43"/>
  <c r="M29" i="43"/>
  <c r="M25" i="43"/>
  <c r="M26" i="43"/>
  <c r="D25" i="43"/>
  <c r="D295" i="42"/>
  <c r="M295" i="42"/>
  <c r="M296" i="42"/>
  <c r="M298" i="42"/>
  <c r="M297" i="42"/>
  <c r="M299" i="42"/>
  <c r="M302" i="43"/>
  <c r="D300" i="43"/>
  <c r="M303" i="43"/>
  <c r="M301" i="43"/>
  <c r="M300" i="43"/>
  <c r="M304" i="43"/>
  <c r="M222" i="43"/>
  <c r="D220" i="43"/>
  <c r="M223" i="43"/>
  <c r="M221" i="43"/>
  <c r="M224" i="43"/>
  <c r="M220" i="43"/>
  <c r="M142" i="43"/>
  <c r="D140" i="43"/>
  <c r="M143" i="43"/>
  <c r="M144" i="43"/>
  <c r="M141" i="43"/>
  <c r="M140" i="43"/>
  <c r="M62" i="43"/>
  <c r="M61" i="43"/>
  <c r="M60" i="43"/>
  <c r="D60" i="43"/>
  <c r="M63" i="43"/>
  <c r="M64" i="43"/>
  <c r="M15" i="34"/>
  <c r="M18" i="34"/>
  <c r="M17" i="34"/>
  <c r="M16" i="34"/>
  <c r="M19" i="34"/>
  <c r="D15" i="34"/>
  <c r="M14" i="41"/>
  <c r="M10" i="41"/>
  <c r="M11" i="41"/>
  <c r="D10" i="41"/>
  <c r="M13" i="41"/>
  <c r="M12" i="41"/>
  <c r="D330" i="38"/>
  <c r="M334" i="38"/>
  <c r="M333" i="38"/>
  <c r="M330" i="38"/>
  <c r="M331" i="38"/>
  <c r="M332" i="38"/>
  <c r="M254" i="38"/>
  <c r="D250" i="38"/>
  <c r="M250" i="38"/>
  <c r="M251" i="38"/>
  <c r="M253" i="38"/>
  <c r="M252" i="38"/>
  <c r="M174" i="38"/>
  <c r="D170" i="38"/>
  <c r="M170" i="38"/>
  <c r="M171" i="38"/>
  <c r="M173" i="38"/>
  <c r="M172" i="38"/>
  <c r="M94" i="38"/>
  <c r="D90" i="38"/>
  <c r="M93" i="38"/>
  <c r="M92" i="38"/>
  <c r="M90" i="38"/>
  <c r="M91" i="38"/>
  <c r="D10" i="38"/>
  <c r="M14" i="38"/>
  <c r="M13" i="38"/>
  <c r="M10" i="38"/>
  <c r="M11" i="38"/>
  <c r="M12" i="38"/>
  <c r="D5" i="33"/>
  <c r="D215" i="31"/>
  <c r="Q79" i="42"/>
  <c r="D375" i="42" s="1"/>
  <c r="Q79" i="38"/>
  <c r="D375" i="38" s="1"/>
  <c r="Q79" i="43"/>
  <c r="D375" i="43" s="1"/>
  <c r="M244" i="38"/>
  <c r="M240" i="38"/>
  <c r="D240" i="38"/>
  <c r="M241" i="38"/>
  <c r="M242" i="38"/>
  <c r="M243" i="38"/>
  <c r="M70" i="43"/>
  <c r="M71" i="43"/>
  <c r="M72" i="43"/>
  <c r="D70" i="43"/>
  <c r="M73" i="43"/>
  <c r="M74" i="43"/>
  <c r="M366" i="42"/>
  <c r="M367" i="42"/>
  <c r="M368" i="42"/>
  <c r="D365" i="42"/>
  <c r="M365" i="42"/>
  <c r="M369" i="42"/>
  <c r="M286" i="42"/>
  <c r="M287" i="42"/>
  <c r="D285" i="42"/>
  <c r="M285" i="42"/>
  <c r="M289" i="42"/>
  <c r="M288" i="42"/>
  <c r="M206" i="42"/>
  <c r="M207" i="42"/>
  <c r="M209" i="42"/>
  <c r="M205" i="42"/>
  <c r="M208" i="42"/>
  <c r="D205" i="42"/>
  <c r="M126" i="42"/>
  <c r="M127" i="42"/>
  <c r="M129" i="42"/>
  <c r="M128" i="42"/>
  <c r="D125" i="42"/>
  <c r="M125" i="42"/>
  <c r="M46" i="42"/>
  <c r="M47" i="42"/>
  <c r="M45" i="42"/>
  <c r="M48" i="42"/>
  <c r="D45" i="42"/>
  <c r="M49" i="42"/>
  <c r="M43" i="40"/>
  <c r="M40" i="40"/>
  <c r="D40" i="40"/>
  <c r="M44" i="40"/>
  <c r="M41" i="40"/>
  <c r="M42" i="40"/>
  <c r="M364" i="42"/>
  <c r="M360" i="42"/>
  <c r="D360" i="42"/>
  <c r="M362" i="42"/>
  <c r="M361" i="42"/>
  <c r="M363" i="42"/>
  <c r="M284" i="42"/>
  <c r="M282" i="42"/>
  <c r="M281" i="42"/>
  <c r="M280" i="42"/>
  <c r="M283" i="42"/>
  <c r="D280" i="42"/>
  <c r="M204" i="42"/>
  <c r="M202" i="42"/>
  <c r="M201" i="42"/>
  <c r="M200" i="42"/>
  <c r="M203" i="42"/>
  <c r="D200" i="42"/>
  <c r="M124" i="42"/>
  <c r="M121" i="42"/>
  <c r="M120" i="42"/>
  <c r="M123" i="42"/>
  <c r="D120" i="42"/>
  <c r="M122" i="42"/>
  <c r="M44" i="42"/>
  <c r="M40" i="42"/>
  <c r="D40" i="42"/>
  <c r="M42" i="42"/>
  <c r="M41" i="42"/>
  <c r="M43" i="42"/>
  <c r="D175" i="43"/>
  <c r="M175" i="43"/>
  <c r="M178" i="43"/>
  <c r="M179" i="43"/>
  <c r="M176" i="43"/>
  <c r="M177" i="43"/>
  <c r="D355" i="31"/>
  <c r="D275" i="31"/>
  <c r="D195" i="31"/>
  <c r="D115" i="31"/>
  <c r="D35" i="31"/>
  <c r="D350" i="31"/>
  <c r="M270" i="38"/>
  <c r="M271" i="38"/>
  <c r="M272" i="38"/>
  <c r="D270" i="38"/>
  <c r="M274" i="38"/>
  <c r="M273" i="38"/>
  <c r="M190" i="38"/>
  <c r="M191" i="38"/>
  <c r="M192" i="38"/>
  <c r="M193" i="38"/>
  <c r="M194" i="38"/>
  <c r="D190" i="38"/>
  <c r="D110" i="31"/>
  <c r="D30" i="31"/>
  <c r="D95" i="43"/>
  <c r="M95" i="43"/>
  <c r="M96" i="43"/>
  <c r="M99" i="43"/>
  <c r="M97" i="43"/>
  <c r="M98" i="43"/>
  <c r="D305" i="31"/>
  <c r="D225" i="31"/>
  <c r="D145" i="31"/>
  <c r="D65" i="31"/>
  <c r="M23" i="34"/>
  <c r="M24" i="34"/>
  <c r="M21" i="34"/>
  <c r="M22" i="34"/>
  <c r="D20" i="34"/>
  <c r="M20" i="34"/>
  <c r="D340" i="31"/>
  <c r="D260" i="31"/>
  <c r="D180" i="31"/>
  <c r="D100" i="31"/>
  <c r="D20" i="31"/>
  <c r="D255" i="43"/>
  <c r="M255" i="43"/>
  <c r="M256" i="43"/>
  <c r="M257" i="43"/>
  <c r="M258" i="43"/>
  <c r="M259" i="43"/>
  <c r="M374" i="43"/>
  <c r="M370" i="43"/>
  <c r="M373" i="43"/>
  <c r="D370" i="43"/>
  <c r="M372" i="43"/>
  <c r="M371" i="43"/>
  <c r="M294" i="43"/>
  <c r="M293" i="43"/>
  <c r="D290" i="43"/>
  <c r="M291" i="43"/>
  <c r="M292" i="43"/>
  <c r="M290" i="43"/>
  <c r="M214" i="43"/>
  <c r="M211" i="43"/>
  <c r="M213" i="43"/>
  <c r="M210" i="43"/>
  <c r="M212" i="43"/>
  <c r="D210" i="43"/>
  <c r="M134" i="43"/>
  <c r="M133" i="43"/>
  <c r="M130" i="43"/>
  <c r="M132" i="43"/>
  <c r="D130" i="43"/>
  <c r="M131" i="43"/>
  <c r="M54" i="43"/>
  <c r="M50" i="43"/>
  <c r="M52" i="43"/>
  <c r="M53" i="43"/>
  <c r="D50" i="43"/>
  <c r="M51" i="43"/>
  <c r="K26" i="30"/>
  <c r="K12" i="30"/>
  <c r="K11" i="30"/>
  <c r="K20" i="30"/>
  <c r="K19" i="30"/>
  <c r="K13" i="30"/>
  <c r="K7" i="30"/>
  <c r="K14" i="30"/>
  <c r="K15" i="30"/>
  <c r="K9" i="30"/>
  <c r="K23" i="30"/>
  <c r="K17" i="30"/>
  <c r="K22" i="30"/>
  <c r="K25" i="30"/>
  <c r="K8" i="30"/>
  <c r="K10" i="30"/>
  <c r="K24" i="30"/>
  <c r="K18" i="30"/>
  <c r="K21" i="30"/>
  <c r="K16" i="30"/>
  <c r="M7" i="40"/>
  <c r="M8" i="40"/>
  <c r="D5" i="40"/>
  <c r="M6" i="40"/>
  <c r="M9" i="40"/>
  <c r="M5" i="40"/>
  <c r="M215" i="38"/>
  <c r="D215" i="38"/>
  <c r="M216" i="38"/>
  <c r="M217" i="38"/>
  <c r="M218" i="38"/>
  <c r="M219" i="38"/>
  <c r="M87" i="38"/>
  <c r="M86" i="38"/>
  <c r="M88" i="38"/>
  <c r="M85" i="38"/>
  <c r="D85" i="38"/>
  <c r="M89" i="38"/>
  <c r="D30" i="41"/>
  <c r="M32" i="41"/>
  <c r="M33" i="41"/>
  <c r="M30" i="41"/>
  <c r="M34" i="41"/>
  <c r="M31" i="41"/>
  <c r="M310" i="43"/>
  <c r="M311" i="43"/>
  <c r="M313" i="43"/>
  <c r="M314" i="43"/>
  <c r="M312" i="43"/>
  <c r="D310" i="43"/>
  <c r="M366" i="43"/>
  <c r="M367" i="43"/>
  <c r="M365" i="43"/>
  <c r="M368" i="43"/>
  <c r="D365" i="43"/>
  <c r="M369" i="43"/>
  <c r="M206" i="43"/>
  <c r="M207" i="43"/>
  <c r="M205" i="43"/>
  <c r="M208" i="43"/>
  <c r="D205" i="43"/>
  <c r="M209" i="43"/>
  <c r="M126" i="43"/>
  <c r="M127" i="43"/>
  <c r="M128" i="43"/>
  <c r="D125" i="43"/>
  <c r="M125" i="43"/>
  <c r="M129" i="43"/>
  <c r="M46" i="43"/>
  <c r="M47" i="43"/>
  <c r="M45" i="43"/>
  <c r="M48" i="43"/>
  <c r="D45" i="43"/>
  <c r="M49" i="43"/>
  <c r="M44" i="34"/>
  <c r="D40" i="34"/>
  <c r="M42" i="34"/>
  <c r="M41" i="34"/>
  <c r="M40" i="34"/>
  <c r="M43" i="34"/>
  <c r="M364" i="43"/>
  <c r="D360" i="43"/>
  <c r="M363" i="43"/>
  <c r="M360" i="43"/>
  <c r="M361" i="43"/>
  <c r="M362" i="43"/>
  <c r="M284" i="43"/>
  <c r="D280" i="43"/>
  <c r="M283" i="43"/>
  <c r="M280" i="43"/>
  <c r="M281" i="43"/>
  <c r="M282" i="43"/>
  <c r="M204" i="43"/>
  <c r="M203" i="43"/>
  <c r="M200" i="43"/>
  <c r="M201" i="43"/>
  <c r="M202" i="43"/>
  <c r="D200" i="43"/>
  <c r="D120" i="43"/>
  <c r="M124" i="43"/>
  <c r="M121" i="43"/>
  <c r="M122" i="43"/>
  <c r="M123" i="43"/>
  <c r="M120" i="43"/>
  <c r="D40" i="43"/>
  <c r="M44" i="43"/>
  <c r="M40" i="43"/>
  <c r="M41" i="43"/>
  <c r="M43" i="43"/>
  <c r="M42" i="43"/>
  <c r="D175" i="31"/>
  <c r="M358" i="38"/>
  <c r="M359" i="38"/>
  <c r="M355" i="38"/>
  <c r="M356" i="38"/>
  <c r="D355" i="38"/>
  <c r="M357" i="38"/>
  <c r="M278" i="38"/>
  <c r="M279" i="38"/>
  <c r="M276" i="38"/>
  <c r="D275" i="38"/>
  <c r="M277" i="38"/>
  <c r="M275" i="38"/>
  <c r="M198" i="38"/>
  <c r="M199" i="38"/>
  <c r="M196" i="38"/>
  <c r="M195" i="38"/>
  <c r="D195" i="38"/>
  <c r="M197" i="38"/>
  <c r="M119" i="38"/>
  <c r="M118" i="38"/>
  <c r="M116" i="38"/>
  <c r="M115" i="38"/>
  <c r="D115" i="38"/>
  <c r="M117" i="38"/>
  <c r="M39" i="38"/>
  <c r="M38" i="38"/>
  <c r="M35" i="38"/>
  <c r="M36" i="38"/>
  <c r="D35" i="38"/>
  <c r="M37" i="38"/>
  <c r="M350" i="38"/>
  <c r="M351" i="38"/>
  <c r="M353" i="38"/>
  <c r="M354" i="38"/>
  <c r="D350" i="38"/>
  <c r="M352" i="38"/>
  <c r="D270" i="31"/>
  <c r="D190" i="31"/>
  <c r="M110" i="38"/>
  <c r="M111" i="38"/>
  <c r="M112" i="38"/>
  <c r="M113" i="38"/>
  <c r="M114" i="38"/>
  <c r="D110" i="38"/>
  <c r="M31" i="38"/>
  <c r="M30" i="38"/>
  <c r="M34" i="38"/>
  <c r="M33" i="38"/>
  <c r="D30" i="38"/>
  <c r="M32" i="38"/>
  <c r="D95" i="31"/>
  <c r="M309" i="38"/>
  <c r="D305" i="38"/>
  <c r="M305" i="38"/>
  <c r="M306" i="38"/>
  <c r="M307" i="38"/>
  <c r="M308" i="38"/>
  <c r="M229" i="38"/>
  <c r="M225" i="38"/>
  <c r="M226" i="38"/>
  <c r="M227" i="38"/>
  <c r="M228" i="38"/>
  <c r="D225" i="38"/>
  <c r="M149" i="38"/>
  <c r="D145" i="38"/>
  <c r="M148" i="38"/>
  <c r="M147" i="38"/>
  <c r="M146" i="38"/>
  <c r="M145" i="38"/>
  <c r="M69" i="38"/>
  <c r="D65" i="38"/>
  <c r="M68" i="38"/>
  <c r="M65" i="38"/>
  <c r="M66" i="38"/>
  <c r="M67" i="38"/>
  <c r="D20" i="33"/>
  <c r="D340" i="38"/>
  <c r="M344" i="38"/>
  <c r="M342" i="38"/>
  <c r="M343" i="38"/>
  <c r="M341" i="38"/>
  <c r="M340" i="38"/>
  <c r="D260" i="38"/>
  <c r="M264" i="38"/>
  <c r="M262" i="38"/>
  <c r="M263" i="38"/>
  <c r="M261" i="38"/>
  <c r="M260" i="38"/>
  <c r="D180" i="38"/>
  <c r="M184" i="38"/>
  <c r="M183" i="38"/>
  <c r="M182" i="38"/>
  <c r="M181" i="38"/>
  <c r="M180" i="38"/>
  <c r="D100" i="38"/>
  <c r="M104" i="38"/>
  <c r="M102" i="38"/>
  <c r="M101" i="38"/>
  <c r="M100" i="38"/>
  <c r="M103" i="38"/>
  <c r="D20" i="38"/>
  <c r="M24" i="38"/>
  <c r="M22" i="38"/>
  <c r="M23" i="38"/>
  <c r="M21" i="38"/>
  <c r="M20" i="38"/>
  <c r="D255" i="31"/>
  <c r="M374" i="42"/>
  <c r="M372" i="42"/>
  <c r="M371" i="42"/>
  <c r="M370" i="42"/>
  <c r="M373" i="42"/>
  <c r="D370" i="42"/>
  <c r="M294" i="42"/>
  <c r="M291" i="42"/>
  <c r="M292" i="42"/>
  <c r="M290" i="42"/>
  <c r="M293" i="42"/>
  <c r="D290" i="42"/>
  <c r="M214" i="42"/>
  <c r="M212" i="42"/>
  <c r="M210" i="42"/>
  <c r="D210" i="42"/>
  <c r="M213" i="42"/>
  <c r="M211" i="42"/>
  <c r="M134" i="42"/>
  <c r="M132" i="42"/>
  <c r="M131" i="42"/>
  <c r="M133" i="42"/>
  <c r="M130" i="42"/>
  <c r="D130" i="42"/>
  <c r="M54" i="42"/>
  <c r="M52" i="42"/>
  <c r="M51" i="42"/>
  <c r="M50" i="42"/>
  <c r="M53" i="42"/>
  <c r="D50" i="42"/>
  <c r="D5" i="41"/>
  <c r="M6" i="41"/>
  <c r="M9" i="41"/>
  <c r="M8" i="41"/>
  <c r="M5" i="41"/>
  <c r="M7" i="41"/>
  <c r="D215" i="42"/>
  <c r="M215" i="42"/>
  <c r="M218" i="42"/>
  <c r="M217" i="42"/>
  <c r="M216" i="42"/>
  <c r="M219" i="42"/>
  <c r="M6" i="43"/>
  <c r="M7" i="43"/>
  <c r="M5" i="43"/>
  <c r="M8" i="43"/>
  <c r="M9" i="43"/>
  <c r="D5" i="43"/>
  <c r="D55" i="42"/>
  <c r="M55" i="42"/>
  <c r="M57" i="42"/>
  <c r="M56" i="42"/>
  <c r="M59" i="42"/>
  <c r="M58" i="42"/>
  <c r="D335" i="42"/>
  <c r="M335" i="42"/>
  <c r="M337" i="42"/>
  <c r="M336" i="42"/>
  <c r="M339" i="42"/>
  <c r="M338" i="42"/>
  <c r="M286" i="43"/>
  <c r="M287" i="43"/>
  <c r="M285" i="43"/>
  <c r="M288" i="43"/>
  <c r="D285" i="43"/>
  <c r="M289" i="43"/>
  <c r="D365" i="31"/>
  <c r="D285" i="31"/>
  <c r="D205" i="31"/>
  <c r="D125" i="31"/>
  <c r="D45" i="31"/>
  <c r="D40" i="33"/>
  <c r="D360" i="31"/>
  <c r="D280" i="31"/>
  <c r="D200" i="31"/>
  <c r="D120" i="31"/>
  <c r="D40" i="31"/>
  <c r="D175" i="38"/>
  <c r="M175" i="38"/>
  <c r="M176" i="38"/>
  <c r="M177" i="38"/>
  <c r="M178" i="38"/>
  <c r="M179" i="38"/>
  <c r="M358" i="42"/>
  <c r="M359" i="42"/>
  <c r="M355" i="42"/>
  <c r="M357" i="42"/>
  <c r="D355" i="42"/>
  <c r="M356" i="42"/>
  <c r="M278" i="42"/>
  <c r="M279" i="42"/>
  <c r="M277" i="42"/>
  <c r="D275" i="42"/>
  <c r="M275" i="42"/>
  <c r="M276" i="42"/>
  <c r="M198" i="42"/>
  <c r="M199" i="42"/>
  <c r="D195" i="42"/>
  <c r="M197" i="42"/>
  <c r="M195" i="42"/>
  <c r="M196" i="42"/>
  <c r="M118" i="42"/>
  <c r="M119" i="42"/>
  <c r="D115" i="42"/>
  <c r="M115" i="42"/>
  <c r="M117" i="42"/>
  <c r="M116" i="42"/>
  <c r="M38" i="42"/>
  <c r="M39" i="42"/>
  <c r="M35" i="42"/>
  <c r="M37" i="42"/>
  <c r="D35" i="42"/>
  <c r="M36" i="42"/>
  <c r="M350" i="42"/>
  <c r="M351" i="42"/>
  <c r="D350" i="42"/>
  <c r="M354" i="42"/>
  <c r="M353" i="42"/>
  <c r="M352" i="42"/>
  <c r="M270" i="42"/>
  <c r="M271" i="42"/>
  <c r="M273" i="42"/>
  <c r="M272" i="42"/>
  <c r="D270" i="42"/>
  <c r="M274" i="42"/>
  <c r="M190" i="42"/>
  <c r="M191" i="42"/>
  <c r="M193" i="42"/>
  <c r="M192" i="42"/>
  <c r="D190" i="42"/>
  <c r="M194" i="42"/>
  <c r="M110" i="42"/>
  <c r="M111" i="42"/>
  <c r="M112" i="42"/>
  <c r="D110" i="42"/>
  <c r="M114" i="42"/>
  <c r="M113" i="42"/>
  <c r="M30" i="42"/>
  <c r="M31" i="42"/>
  <c r="D30" i="42"/>
  <c r="M34" i="42"/>
  <c r="M33" i="42"/>
  <c r="M32" i="42"/>
  <c r="M95" i="38"/>
  <c r="D95" i="38"/>
  <c r="M97" i="38"/>
  <c r="M98" i="38"/>
  <c r="M99" i="38"/>
  <c r="M96" i="38"/>
  <c r="M309" i="42"/>
  <c r="D305" i="42"/>
  <c r="M307" i="42"/>
  <c r="M308" i="42"/>
  <c r="M306" i="42"/>
  <c r="M305" i="42"/>
  <c r="M229" i="42"/>
  <c r="M227" i="42"/>
  <c r="M228" i="42"/>
  <c r="M226" i="42"/>
  <c r="M225" i="42"/>
  <c r="D225" i="42"/>
  <c r="M149" i="42"/>
  <c r="M146" i="42"/>
  <c r="M148" i="42"/>
  <c r="M145" i="42"/>
  <c r="D145" i="42"/>
  <c r="M147" i="42"/>
  <c r="M69" i="42"/>
  <c r="M65" i="42"/>
  <c r="M68" i="42"/>
  <c r="D65" i="42"/>
  <c r="M67" i="42"/>
  <c r="M66" i="42"/>
  <c r="M23" i="40"/>
  <c r="D20" i="40"/>
  <c r="M24" i="40"/>
  <c r="M22" i="40"/>
  <c r="M20" i="40"/>
  <c r="M21" i="40"/>
  <c r="M342" i="42"/>
  <c r="D340" i="42"/>
  <c r="M343" i="42"/>
  <c r="M341" i="42"/>
  <c r="M340" i="42"/>
  <c r="M344" i="42"/>
  <c r="M262" i="42"/>
  <c r="M263" i="42"/>
  <c r="D260" i="42"/>
  <c r="M261" i="42"/>
  <c r="M264" i="42"/>
  <c r="M260" i="42"/>
  <c r="M182" i="42"/>
  <c r="M183" i="42"/>
  <c r="D180" i="42"/>
  <c r="M184" i="42"/>
  <c r="M181" i="42"/>
  <c r="M180" i="42"/>
  <c r="M102" i="42"/>
  <c r="D100" i="42"/>
  <c r="M103" i="42"/>
  <c r="M104" i="42"/>
  <c r="M101" i="42"/>
  <c r="M100" i="42"/>
  <c r="M22" i="42"/>
  <c r="M23" i="42"/>
  <c r="D20" i="42"/>
  <c r="M21" i="42"/>
  <c r="M20" i="42"/>
  <c r="M24" i="42"/>
  <c r="D255" i="38"/>
  <c r="M255" i="38"/>
  <c r="M256" i="38"/>
  <c r="M257" i="38"/>
  <c r="M258" i="38"/>
  <c r="M259" i="38"/>
  <c r="D370" i="31"/>
  <c r="D290" i="31"/>
  <c r="D210" i="31"/>
  <c r="D130" i="31"/>
  <c r="D50" i="31"/>
  <c r="K26" i="29"/>
  <c r="K19" i="29"/>
  <c r="K9" i="29"/>
  <c r="M377" i="31" s="1"/>
  <c r="K18" i="29"/>
  <c r="K12" i="29"/>
  <c r="K17" i="29"/>
  <c r="K13" i="29"/>
  <c r="K25" i="29"/>
  <c r="K21" i="29"/>
  <c r="K22" i="29"/>
  <c r="K14" i="29"/>
  <c r="K15" i="29"/>
  <c r="K20" i="29"/>
  <c r="K23" i="29"/>
  <c r="K16" i="29"/>
  <c r="K11" i="29"/>
  <c r="M379" i="31" s="1"/>
  <c r="K24" i="29"/>
  <c r="K10" i="29"/>
  <c r="M378" i="31" s="1"/>
  <c r="K8" i="29"/>
  <c r="M376" i="31" s="1"/>
  <c r="M39" i="40"/>
  <c r="M37" i="40"/>
  <c r="D35" i="40"/>
  <c r="M36" i="40"/>
  <c r="M35" i="40"/>
  <c r="M38" i="40"/>
  <c r="D15" i="43"/>
  <c r="M15" i="43"/>
  <c r="M16" i="43"/>
  <c r="M17" i="43"/>
  <c r="M18" i="43"/>
  <c r="M19" i="43"/>
  <c r="D135" i="42"/>
  <c r="M135" i="42"/>
  <c r="M138" i="42"/>
  <c r="M137" i="42"/>
  <c r="M136" i="42"/>
  <c r="M139" i="42"/>
  <c r="M238" i="43"/>
  <c r="M239" i="43"/>
  <c r="M237" i="43"/>
  <c r="M235" i="43"/>
  <c r="D235" i="43"/>
  <c r="M236" i="43"/>
  <c r="M207" i="38"/>
  <c r="M206" i="38"/>
  <c r="M208" i="38"/>
  <c r="D205" i="38"/>
  <c r="M205" i="38"/>
  <c r="M209" i="38"/>
  <c r="M44" i="41"/>
  <c r="M42" i="41"/>
  <c r="M41" i="41"/>
  <c r="M40" i="41"/>
  <c r="D40" i="41"/>
  <c r="M43" i="41"/>
  <c r="M204" i="38"/>
  <c r="M200" i="38"/>
  <c r="M201" i="38"/>
  <c r="M202" i="38"/>
  <c r="M203" i="38"/>
  <c r="D200" i="38"/>
  <c r="M124" i="38"/>
  <c r="M120" i="38"/>
  <c r="M121" i="38"/>
  <c r="M122" i="38"/>
  <c r="M123" i="38"/>
  <c r="D120" i="38"/>
  <c r="M44" i="38"/>
  <c r="M40" i="38"/>
  <c r="M41" i="38"/>
  <c r="M42" i="38"/>
  <c r="M43" i="38"/>
  <c r="D40" i="38"/>
  <c r="D175" i="42"/>
  <c r="M175" i="42"/>
  <c r="M176" i="42"/>
  <c r="M179" i="42"/>
  <c r="M178" i="42"/>
  <c r="M177" i="42"/>
  <c r="M358" i="43"/>
  <c r="M359" i="43"/>
  <c r="D355" i="43"/>
  <c r="M355" i="43"/>
  <c r="M356" i="43"/>
  <c r="M357" i="43"/>
  <c r="M278" i="43"/>
  <c r="M275" i="43"/>
  <c r="M276" i="43"/>
  <c r="M279" i="43"/>
  <c r="D275" i="43"/>
  <c r="M277" i="43"/>
  <c r="M198" i="43"/>
  <c r="M199" i="43"/>
  <c r="M196" i="43"/>
  <c r="D195" i="43"/>
  <c r="M195" i="43"/>
  <c r="M197" i="43"/>
  <c r="M118" i="43"/>
  <c r="M119" i="43"/>
  <c r="D115" i="43"/>
  <c r="M116" i="43"/>
  <c r="M115" i="43"/>
  <c r="M117" i="43"/>
  <c r="M38" i="43"/>
  <c r="M39" i="43"/>
  <c r="D35" i="43"/>
  <c r="M37" i="43"/>
  <c r="M35" i="43"/>
  <c r="M36" i="43"/>
  <c r="M350" i="43"/>
  <c r="M351" i="43"/>
  <c r="D350" i="43"/>
  <c r="M352" i="43"/>
  <c r="M353" i="43"/>
  <c r="M354" i="43"/>
  <c r="M270" i="43"/>
  <c r="M271" i="43"/>
  <c r="M272" i="43"/>
  <c r="M273" i="43"/>
  <c r="M274" i="43"/>
  <c r="D270" i="43"/>
  <c r="M190" i="43"/>
  <c r="M191" i="43"/>
  <c r="M192" i="43"/>
  <c r="M193" i="43"/>
  <c r="M194" i="43"/>
  <c r="D190" i="43"/>
  <c r="M110" i="43"/>
  <c r="M111" i="43"/>
  <c r="M114" i="43"/>
  <c r="D110" i="43"/>
  <c r="M112" i="43"/>
  <c r="M113" i="43"/>
  <c r="M30" i="43"/>
  <c r="M31" i="43"/>
  <c r="D30" i="43"/>
  <c r="M32" i="43"/>
  <c r="M33" i="43"/>
  <c r="M34" i="43"/>
  <c r="D95" i="42"/>
  <c r="M95" i="42"/>
  <c r="M99" i="42"/>
  <c r="M98" i="42"/>
  <c r="M97" i="42"/>
  <c r="M96" i="42"/>
  <c r="M309" i="43"/>
  <c r="M306" i="43"/>
  <c r="M307" i="43"/>
  <c r="D305" i="43"/>
  <c r="M308" i="43"/>
  <c r="M305" i="43"/>
  <c r="M229" i="43"/>
  <c r="M227" i="43"/>
  <c r="D225" i="43"/>
  <c r="M225" i="43"/>
  <c r="M226" i="43"/>
  <c r="M228" i="43"/>
  <c r="M149" i="43"/>
  <c r="M147" i="43"/>
  <c r="D145" i="43"/>
  <c r="M145" i="43"/>
  <c r="M146" i="43"/>
  <c r="M148" i="43"/>
  <c r="M67" i="43"/>
  <c r="M69" i="43"/>
  <c r="M68" i="43"/>
  <c r="D65" i="43"/>
  <c r="M65" i="43"/>
  <c r="M66" i="43"/>
  <c r="M23" i="41"/>
  <c r="M24" i="41"/>
  <c r="D20" i="41"/>
  <c r="M22" i="41"/>
  <c r="M20" i="41"/>
  <c r="M21" i="41"/>
  <c r="M342" i="43"/>
  <c r="D340" i="43"/>
  <c r="M343" i="43"/>
  <c r="M340" i="43"/>
  <c r="M344" i="43"/>
  <c r="M341" i="43"/>
  <c r="M262" i="43"/>
  <c r="D260" i="43"/>
  <c r="M263" i="43"/>
  <c r="M264" i="43"/>
  <c r="M260" i="43"/>
  <c r="M261" i="43"/>
  <c r="M182" i="43"/>
  <c r="M183" i="43"/>
  <c r="D180" i="43"/>
  <c r="M180" i="43"/>
  <c r="M181" i="43"/>
  <c r="M184" i="43"/>
  <c r="M102" i="43"/>
  <c r="M100" i="43"/>
  <c r="D100" i="43"/>
  <c r="M101" i="43"/>
  <c r="M103" i="43"/>
  <c r="M104" i="43"/>
  <c r="M22" i="43"/>
  <c r="D20" i="43"/>
  <c r="M23" i="43"/>
  <c r="M21" i="43"/>
  <c r="M20" i="43"/>
  <c r="M24" i="43"/>
  <c r="D255" i="42"/>
  <c r="M255" i="42"/>
  <c r="M257" i="42"/>
  <c r="M256" i="42"/>
  <c r="M259" i="42"/>
  <c r="M258" i="42"/>
  <c r="M374" i="38"/>
  <c r="D370" i="38"/>
  <c r="M373" i="38"/>
  <c r="M372" i="38"/>
  <c r="M370" i="38"/>
  <c r="M371" i="38"/>
  <c r="M294" i="38"/>
  <c r="D290" i="38"/>
  <c r="M290" i="38"/>
  <c r="M291" i="38"/>
  <c r="M293" i="38"/>
  <c r="M292" i="38"/>
  <c r="D210" i="38"/>
  <c r="M214" i="38"/>
  <c r="M213" i="38"/>
  <c r="M212" i="38"/>
  <c r="M211" i="38"/>
  <c r="M210" i="38"/>
  <c r="D130" i="38"/>
  <c r="M134" i="38"/>
  <c r="M133" i="38"/>
  <c r="M132" i="38"/>
  <c r="M130" i="38"/>
  <c r="M131" i="38"/>
  <c r="D50" i="38"/>
  <c r="M54" i="38"/>
  <c r="M53" i="38"/>
  <c r="M52" i="38"/>
  <c r="M50" i="38"/>
  <c r="M51" i="38"/>
  <c r="M39" i="34"/>
  <c r="D35" i="34"/>
  <c r="M36" i="34"/>
  <c r="M35" i="34"/>
  <c r="M37" i="34"/>
  <c r="M38" i="34"/>
  <c r="D15" i="31"/>
  <c r="M167" i="38"/>
  <c r="M166" i="38"/>
  <c r="M168" i="38"/>
  <c r="M169" i="38"/>
  <c r="M165" i="38"/>
  <c r="D165" i="38"/>
  <c r="M164" i="38"/>
  <c r="M160" i="38"/>
  <c r="M161" i="38"/>
  <c r="M162" i="38"/>
  <c r="M163" i="38"/>
  <c r="D160" i="38"/>
  <c r="M158" i="43"/>
  <c r="M159" i="43"/>
  <c r="M155" i="43"/>
  <c r="M157" i="43"/>
  <c r="D155" i="43"/>
  <c r="M156" i="43"/>
  <c r="M367" i="38"/>
  <c r="M368" i="38"/>
  <c r="M366" i="38"/>
  <c r="M369" i="38"/>
  <c r="D365" i="38"/>
  <c r="M365" i="38"/>
  <c r="M127" i="38"/>
  <c r="M128" i="38"/>
  <c r="M129" i="38"/>
  <c r="M126" i="38"/>
  <c r="D125" i="38"/>
  <c r="M125" i="38"/>
  <c r="M364" i="38"/>
  <c r="M360" i="38"/>
  <c r="M361" i="38"/>
  <c r="M362" i="38"/>
  <c r="M363" i="38"/>
  <c r="D360" i="38"/>
  <c r="M326" i="42"/>
  <c r="M327" i="42"/>
  <c r="M325" i="42"/>
  <c r="M329" i="42"/>
  <c r="M328" i="42"/>
  <c r="D325" i="42"/>
  <c r="M246" i="42"/>
  <c r="M247" i="42"/>
  <c r="M249" i="42"/>
  <c r="M245" i="42"/>
  <c r="M248" i="42"/>
  <c r="D245" i="42"/>
  <c r="M166" i="42"/>
  <c r="M167" i="42"/>
  <c r="M168" i="42"/>
  <c r="M165" i="42"/>
  <c r="D165" i="42"/>
  <c r="M169" i="42"/>
  <c r="M86" i="42"/>
  <c r="M87" i="42"/>
  <c r="M85" i="42"/>
  <c r="D85" i="42"/>
  <c r="M89" i="42"/>
  <c r="M88" i="42"/>
  <c r="M5" i="38"/>
  <c r="M6" i="38"/>
  <c r="M9" i="38"/>
  <c r="M8" i="38"/>
  <c r="D5" i="38"/>
  <c r="M7" i="38"/>
  <c r="D135" i="43"/>
  <c r="M135" i="43"/>
  <c r="M139" i="43"/>
  <c r="M136" i="43"/>
  <c r="M137" i="43"/>
  <c r="M138" i="43"/>
  <c r="M324" i="42"/>
  <c r="M321" i="42"/>
  <c r="D320" i="42"/>
  <c r="M320" i="42"/>
  <c r="M323" i="42"/>
  <c r="M322" i="42"/>
  <c r="M244" i="42"/>
  <c r="D240" i="42"/>
  <c r="M240" i="42"/>
  <c r="M243" i="42"/>
  <c r="M242" i="42"/>
  <c r="M241" i="42"/>
  <c r="M164" i="42"/>
  <c r="M163" i="42"/>
  <c r="M162" i="42"/>
  <c r="M161" i="42"/>
  <c r="D160" i="42"/>
  <c r="M160" i="42"/>
  <c r="M84" i="42"/>
  <c r="M82" i="42"/>
  <c r="M81" i="42"/>
  <c r="D80" i="42"/>
  <c r="M80" i="42"/>
  <c r="M83" i="42"/>
  <c r="D30" i="33"/>
  <c r="D55" i="43"/>
  <c r="M55" i="43"/>
  <c r="M57" i="43"/>
  <c r="M59" i="43"/>
  <c r="M58" i="43"/>
  <c r="M56" i="43"/>
  <c r="D315" i="31"/>
  <c r="D235" i="31"/>
  <c r="D155" i="31"/>
  <c r="D75" i="31"/>
  <c r="D335" i="43"/>
  <c r="M335" i="43"/>
  <c r="M339" i="43"/>
  <c r="M336" i="43"/>
  <c r="M337" i="43"/>
  <c r="M338" i="43"/>
  <c r="D310" i="31"/>
  <c r="M231" i="38"/>
  <c r="M230" i="38"/>
  <c r="M232" i="38"/>
  <c r="D230" i="38"/>
  <c r="M233" i="38"/>
  <c r="M234" i="38"/>
  <c r="M150" i="38"/>
  <c r="M151" i="38"/>
  <c r="M152" i="38"/>
  <c r="M153" i="38"/>
  <c r="M154" i="38"/>
  <c r="D150" i="38"/>
  <c r="D70" i="31"/>
  <c r="D25" i="40"/>
  <c r="M26" i="40"/>
  <c r="M28" i="40"/>
  <c r="M25" i="40"/>
  <c r="M29" i="40"/>
  <c r="M27" i="40"/>
  <c r="D345" i="31"/>
  <c r="D265" i="31"/>
  <c r="D185" i="31"/>
  <c r="D105" i="31"/>
  <c r="D25" i="31"/>
  <c r="D295" i="43"/>
  <c r="M295" i="43"/>
  <c r="M299" i="43"/>
  <c r="M296" i="43"/>
  <c r="M297" i="43"/>
  <c r="M298" i="43"/>
  <c r="D300" i="31"/>
  <c r="D220" i="31"/>
  <c r="D140" i="31"/>
  <c r="D60" i="31"/>
  <c r="D15" i="33"/>
  <c r="M14" i="40"/>
  <c r="M12" i="40"/>
  <c r="M10" i="40"/>
  <c r="D10" i="40"/>
  <c r="M13" i="40"/>
  <c r="M11" i="40"/>
  <c r="M334" i="43"/>
  <c r="M331" i="43"/>
  <c r="M332" i="43"/>
  <c r="D330" i="43"/>
  <c r="M330" i="43"/>
  <c r="M333" i="43"/>
  <c r="M254" i="43"/>
  <c r="M252" i="43"/>
  <c r="D250" i="43"/>
  <c r="M250" i="43"/>
  <c r="M253" i="43"/>
  <c r="M251" i="43"/>
  <c r="M174" i="43"/>
  <c r="M172" i="43"/>
  <c r="M171" i="43"/>
  <c r="M173" i="43"/>
  <c r="D170" i="43"/>
  <c r="M170" i="43"/>
  <c r="M94" i="43"/>
  <c r="M92" i="43"/>
  <c r="M91" i="43"/>
  <c r="D90" i="43"/>
  <c r="M90" i="43"/>
  <c r="M93" i="43"/>
  <c r="M14" i="43"/>
  <c r="M13" i="43"/>
  <c r="D10" i="43"/>
  <c r="M10" i="43"/>
  <c r="M11" i="43"/>
  <c r="M12" i="43"/>
  <c r="D35" i="33"/>
  <c r="D15" i="38"/>
  <c r="M15" i="38"/>
  <c r="M16" i="38"/>
  <c r="M17" i="38"/>
  <c r="M19" i="38"/>
  <c r="M18" i="38"/>
  <c r="M247" i="38"/>
  <c r="M246" i="38"/>
  <c r="M248" i="38"/>
  <c r="D245" i="38"/>
  <c r="M249" i="38"/>
  <c r="M245" i="38"/>
  <c r="M84" i="38"/>
  <c r="M80" i="38"/>
  <c r="D80" i="38"/>
  <c r="M83" i="38"/>
  <c r="M82" i="38"/>
  <c r="M81" i="38"/>
  <c r="M230" i="43"/>
  <c r="M231" i="43"/>
  <c r="M232" i="43"/>
  <c r="D230" i="43"/>
  <c r="M233" i="43"/>
  <c r="M234" i="43"/>
  <c r="M287" i="38"/>
  <c r="M286" i="38"/>
  <c r="M289" i="38"/>
  <c r="D285" i="38"/>
  <c r="M288" i="38"/>
  <c r="M285" i="38"/>
  <c r="M47" i="38"/>
  <c r="M46" i="38"/>
  <c r="M48" i="38"/>
  <c r="M49" i="38"/>
  <c r="D45" i="38"/>
  <c r="M45" i="38"/>
  <c r="M284" i="38"/>
  <c r="M280" i="38"/>
  <c r="D280" i="38"/>
  <c r="M281" i="38"/>
  <c r="M282" i="38"/>
  <c r="M283" i="38"/>
  <c r="M326" i="43"/>
  <c r="M327" i="43"/>
  <c r="M328" i="43"/>
  <c r="M329" i="43"/>
  <c r="M325" i="43"/>
  <c r="D325" i="43"/>
  <c r="M246" i="43"/>
  <c r="M247" i="43"/>
  <c r="M249" i="43"/>
  <c r="D245" i="43"/>
  <c r="M245" i="43"/>
  <c r="M248" i="43"/>
  <c r="M166" i="43"/>
  <c r="M167" i="43"/>
  <c r="D165" i="43"/>
  <c r="M165" i="43"/>
  <c r="M168" i="43"/>
  <c r="M169" i="43"/>
  <c r="M86" i="43"/>
  <c r="M87" i="43"/>
  <c r="M88" i="43"/>
  <c r="M89" i="43"/>
  <c r="M85" i="43"/>
  <c r="D85" i="43"/>
  <c r="D5" i="31"/>
  <c r="D135" i="31"/>
  <c r="M324" i="43"/>
  <c r="M320" i="43"/>
  <c r="M321" i="43"/>
  <c r="M322" i="43"/>
  <c r="D320" i="43"/>
  <c r="M323" i="43"/>
  <c r="M244" i="43"/>
  <c r="M242" i="43"/>
  <c r="D240" i="43"/>
  <c r="M243" i="43"/>
  <c r="M240" i="43"/>
  <c r="M241" i="43"/>
  <c r="M164" i="43"/>
  <c r="M163" i="43"/>
  <c r="M160" i="43"/>
  <c r="M161" i="43"/>
  <c r="M162" i="43"/>
  <c r="D160" i="43"/>
  <c r="D80" i="43"/>
  <c r="M84" i="43"/>
  <c r="M80" i="43"/>
  <c r="M83" i="43"/>
  <c r="M81" i="43"/>
  <c r="M82" i="43"/>
  <c r="D30" i="40"/>
  <c r="M32" i="40"/>
  <c r="M30" i="40"/>
  <c r="M31" i="40"/>
  <c r="M34" i="40"/>
  <c r="M33" i="40"/>
  <c r="D55" i="31"/>
  <c r="M319" i="38"/>
  <c r="M318" i="38"/>
  <c r="D315" i="38"/>
  <c r="M317" i="38"/>
  <c r="M315" i="38"/>
  <c r="M316" i="38"/>
  <c r="M239" i="38"/>
  <c r="M238" i="38"/>
  <c r="D235" i="38"/>
  <c r="M235" i="38"/>
  <c r="M237" i="38"/>
  <c r="M236" i="38"/>
  <c r="M158" i="38"/>
  <c r="M159" i="38"/>
  <c r="M157" i="38"/>
  <c r="M156" i="38"/>
  <c r="M155" i="38"/>
  <c r="D155" i="38"/>
  <c r="M78" i="38"/>
  <c r="M79" i="38"/>
  <c r="M77" i="38"/>
  <c r="D75" i="38"/>
  <c r="M76" i="38"/>
  <c r="M75" i="38"/>
  <c r="D335" i="31"/>
  <c r="M311" i="38"/>
  <c r="M310" i="38"/>
  <c r="M312" i="38"/>
  <c r="D310" i="38"/>
  <c r="M313" i="38"/>
  <c r="M314" i="38"/>
  <c r="D230" i="31"/>
  <c r="D150" i="31"/>
  <c r="M70" i="38"/>
  <c r="M71" i="38"/>
  <c r="M72" i="38"/>
  <c r="D70" i="38"/>
  <c r="M73" i="38"/>
  <c r="M74" i="38"/>
  <c r="D25" i="33"/>
  <c r="M349" i="38"/>
  <c r="D345" i="38"/>
  <c r="M345" i="38"/>
  <c r="M346" i="38"/>
  <c r="M347" i="38"/>
  <c r="M348" i="38"/>
  <c r="M269" i="38"/>
  <c r="D265" i="38"/>
  <c r="M265" i="38"/>
  <c r="M266" i="38"/>
  <c r="M267" i="38"/>
  <c r="M268" i="38"/>
  <c r="M189" i="38"/>
  <c r="D185" i="38"/>
  <c r="M185" i="38"/>
  <c r="M186" i="38"/>
  <c r="M187" i="38"/>
  <c r="M188" i="38"/>
  <c r="M109" i="38"/>
  <c r="M105" i="38"/>
  <c r="M106" i="38"/>
  <c r="M107" i="38"/>
  <c r="D105" i="38"/>
  <c r="M108" i="38"/>
  <c r="M29" i="38"/>
  <c r="M25" i="38"/>
  <c r="D25" i="38"/>
  <c r="M26" i="38"/>
  <c r="M27" i="38"/>
  <c r="M28" i="38"/>
  <c r="D295" i="31"/>
  <c r="D300" i="38"/>
  <c r="M304" i="38"/>
  <c r="M302" i="38"/>
  <c r="M301" i="38"/>
  <c r="M300" i="38"/>
  <c r="M303" i="38"/>
  <c r="D220" i="38"/>
  <c r="M224" i="38"/>
  <c r="M221" i="38"/>
  <c r="M223" i="38"/>
  <c r="M220" i="38"/>
  <c r="M222" i="38"/>
  <c r="D140" i="38"/>
  <c r="M144" i="38"/>
  <c r="M141" i="38"/>
  <c r="M140" i="38"/>
  <c r="M142" i="38"/>
  <c r="M143" i="38"/>
  <c r="D60" i="38"/>
  <c r="M64" i="38"/>
  <c r="M61" i="38"/>
  <c r="M60" i="38"/>
  <c r="M63" i="38"/>
  <c r="M62" i="38"/>
  <c r="M15" i="40"/>
  <c r="D15" i="40"/>
  <c r="M16" i="40"/>
  <c r="M17" i="40"/>
  <c r="M18" i="40"/>
  <c r="M19" i="40"/>
  <c r="D10" i="33"/>
  <c r="M334" i="42"/>
  <c r="M330" i="42"/>
  <c r="M332" i="42"/>
  <c r="M331" i="42"/>
  <c r="D330" i="42"/>
  <c r="M333" i="42"/>
  <c r="M254" i="42"/>
  <c r="M251" i="42"/>
  <c r="M252" i="42"/>
  <c r="D250" i="42"/>
  <c r="M250" i="42"/>
  <c r="M253" i="42"/>
  <c r="M174" i="42"/>
  <c r="D170" i="42"/>
  <c r="M170" i="42"/>
  <c r="M172" i="42"/>
  <c r="M173" i="42"/>
  <c r="M171" i="42"/>
  <c r="M94" i="42"/>
  <c r="D90" i="42"/>
  <c r="M90" i="42"/>
  <c r="M92" i="42"/>
  <c r="M91" i="42"/>
  <c r="M93" i="42"/>
  <c r="M14" i="42"/>
  <c r="M10" i="42"/>
  <c r="M13" i="42"/>
  <c r="M12" i="42"/>
  <c r="D10" i="42"/>
  <c r="M11" i="42"/>
  <c r="M39" i="41"/>
  <c r="D35" i="41"/>
  <c r="M36" i="41"/>
  <c r="M35" i="41"/>
  <c r="M38" i="41"/>
  <c r="M37" i="41"/>
  <c r="D15" i="42"/>
  <c r="M19" i="42"/>
  <c r="M18" i="42"/>
  <c r="M17" i="42"/>
  <c r="M15" i="42"/>
  <c r="M16" i="42"/>
  <c r="M47" i="41" l="1"/>
  <c r="M47" i="34"/>
  <c r="M377" i="38"/>
  <c r="M377" i="43"/>
  <c r="M379" i="42"/>
  <c r="M49" i="40"/>
  <c r="M49" i="33"/>
  <c r="M46" i="40"/>
  <c r="M376" i="42"/>
  <c r="M46" i="33"/>
  <c r="M377" i="42"/>
  <c r="M47" i="40"/>
  <c r="M47" i="33"/>
  <c r="M378" i="42"/>
  <c r="M48" i="40"/>
  <c r="M48" i="33"/>
  <c r="M48" i="34"/>
  <c r="M378" i="38"/>
  <c r="M48" i="41"/>
  <c r="M378" i="43"/>
  <c r="M376" i="38"/>
  <c r="M46" i="34"/>
  <c r="M46" i="41"/>
  <c r="M376" i="43"/>
  <c r="M375" i="38"/>
  <c r="M45" i="41"/>
  <c r="M375" i="43"/>
  <c r="M45" i="34"/>
  <c r="M379" i="43"/>
  <c r="M49" i="34"/>
  <c r="M49" i="41"/>
  <c r="M379" i="38"/>
  <c r="L154" i="31"/>
  <c r="L74" i="31"/>
  <c r="L73" i="31"/>
  <c r="L72" i="31"/>
  <c r="L19" i="31"/>
  <c r="L18" i="31"/>
  <c r="L14" i="31"/>
  <c r="L13" i="31"/>
  <c r="L314" i="31"/>
  <c r="L313" i="31"/>
  <c r="L304" i="31"/>
  <c r="L303" i="31"/>
  <c r="L302" i="31"/>
  <c r="L279" i="31"/>
  <c r="L278" i="31"/>
  <c r="L264" i="31"/>
  <c r="L263" i="31"/>
  <c r="L254" i="31"/>
  <c r="L253" i="31"/>
  <c r="L252" i="31"/>
  <c r="L174" i="31"/>
  <c r="L84" i="31"/>
  <c r="L83" i="31"/>
  <c r="L29" i="31"/>
  <c r="L28" i="31"/>
  <c r="L373" i="31"/>
  <c r="L372" i="31"/>
  <c r="L371" i="31"/>
  <c r="L369" i="31"/>
  <c r="L368" i="31"/>
  <c r="L367" i="31"/>
  <c r="L364" i="31"/>
  <c r="L363" i="31"/>
  <c r="L362" i="31"/>
  <c r="L359" i="31"/>
  <c r="L358" i="31"/>
  <c r="L354" i="31"/>
  <c r="L353" i="31"/>
  <c r="L352" i="31"/>
  <c r="L351" i="31"/>
  <c r="L349" i="31"/>
  <c r="L348" i="31"/>
  <c r="L347" i="31"/>
  <c r="L344" i="31"/>
  <c r="L343" i="31"/>
  <c r="L339" i="31"/>
  <c r="L338" i="31"/>
  <c r="L337" i="31"/>
  <c r="L336" i="31"/>
  <c r="L334" i="31"/>
  <c r="L332" i="31"/>
  <c r="L329" i="31"/>
  <c r="L328" i="31"/>
  <c r="L324" i="31"/>
  <c r="L323" i="31"/>
  <c r="L319" i="31"/>
  <c r="L318" i="31"/>
  <c r="L317" i="31"/>
  <c r="L309" i="31"/>
  <c r="L308" i="31"/>
  <c r="L307" i="31"/>
  <c r="L299" i="31"/>
  <c r="L294" i="31"/>
  <c r="L293" i="31"/>
  <c r="L289" i="31"/>
  <c r="L288" i="31"/>
  <c r="L287" i="31"/>
  <c r="L284" i="31"/>
  <c r="L283" i="31"/>
  <c r="L274" i="31"/>
  <c r="L273" i="31"/>
  <c r="L272" i="31"/>
  <c r="L269" i="31"/>
  <c r="L268" i="31"/>
  <c r="L259" i="31"/>
  <c r="L258" i="31"/>
  <c r="L249" i="31"/>
  <c r="L244" i="31"/>
  <c r="L239" i="31"/>
  <c r="L238" i="31"/>
  <c r="L234" i="31"/>
  <c r="L233" i="31"/>
  <c r="L229" i="31"/>
  <c r="L228" i="31"/>
  <c r="L224" i="31"/>
  <c r="L223" i="31"/>
  <c r="L219" i="31"/>
  <c r="L218" i="31"/>
  <c r="L209" i="31"/>
  <c r="L208" i="31"/>
  <c r="L204" i="31"/>
  <c r="L203" i="31"/>
  <c r="L199" i="31"/>
  <c r="L194" i="31"/>
  <c r="L193" i="31"/>
  <c r="L189" i="31"/>
  <c r="L188" i="31"/>
  <c r="L183" i="31"/>
  <c r="L179" i="31"/>
  <c r="L178" i="31"/>
  <c r="L168" i="31"/>
  <c r="L167" i="31"/>
  <c r="L164" i="31"/>
  <c r="L163" i="31"/>
  <c r="L159" i="31"/>
  <c r="L149" i="31"/>
  <c r="L148" i="31"/>
  <c r="L144" i="31"/>
  <c r="L143" i="31"/>
  <c r="L139" i="31"/>
  <c r="L138" i="31"/>
  <c r="L129" i="31"/>
  <c r="L128" i="31"/>
  <c r="L124" i="31"/>
  <c r="L123" i="31"/>
  <c r="L119" i="31"/>
  <c r="L118" i="31"/>
  <c r="L114" i="31"/>
  <c r="L113" i="31"/>
  <c r="L109" i="31"/>
  <c r="L108" i="31"/>
  <c r="L99" i="31"/>
  <c r="L94" i="31"/>
  <c r="L93" i="31"/>
  <c r="L89" i="31"/>
  <c r="L88" i="31"/>
  <c r="L79" i="31"/>
  <c r="L78" i="31"/>
  <c r="L69" i="31"/>
  <c r="L68" i="31"/>
  <c r="L64" i="31"/>
  <c r="L63" i="31"/>
  <c r="L59" i="31"/>
  <c r="L53" i="31"/>
  <c r="L49" i="31"/>
  <c r="L48" i="31"/>
  <c r="L47" i="31"/>
  <c r="L44" i="31"/>
  <c r="L43" i="31"/>
  <c r="L39" i="31"/>
  <c r="L38" i="31"/>
  <c r="L34" i="31"/>
  <c r="L33" i="31"/>
  <c r="L24" i="31"/>
  <c r="L23" i="31"/>
  <c r="L24" i="33" l="1"/>
  <c r="L29" i="33"/>
  <c r="L39" i="33"/>
  <c r="Z9" i="28"/>
  <c r="Z8" i="28"/>
  <c r="Z7" i="28"/>
  <c r="Z6" i="28"/>
  <c r="Y14" i="28"/>
  <c r="Y13" i="28"/>
  <c r="Y12" i="28"/>
  <c r="Y11" i="28"/>
  <c r="Y10" i="28"/>
  <c r="Y9" i="28"/>
  <c r="Y8" i="28"/>
  <c r="Y7" i="28"/>
  <c r="Y6" i="28"/>
  <c r="X6" i="28"/>
  <c r="Z10" i="28"/>
  <c r="Z11" i="28"/>
  <c r="Z12" i="28"/>
  <c r="Z13" i="28"/>
  <c r="U14" i="28"/>
  <c r="X14" i="28"/>
  <c r="AA14" i="28"/>
  <c r="AN7" i="25"/>
  <c r="AO7" i="25"/>
  <c r="AP7" i="25"/>
  <c r="AN8" i="25"/>
  <c r="AO8" i="25"/>
  <c r="AP8" i="25"/>
  <c r="AN9" i="25"/>
  <c r="AO9" i="25"/>
  <c r="AP9" i="25"/>
  <c r="AN10" i="25"/>
  <c r="AO10" i="25"/>
  <c r="AP10" i="25"/>
  <c r="AN11" i="25"/>
  <c r="AO11" i="25"/>
  <c r="AP11" i="25"/>
  <c r="AN12" i="25"/>
  <c r="AO12" i="25"/>
  <c r="AP12" i="25"/>
  <c r="AN13" i="25"/>
  <c r="AO13" i="25"/>
  <c r="AP13" i="25"/>
  <c r="AN14" i="25"/>
  <c r="AO14" i="25"/>
  <c r="AP14" i="25"/>
  <c r="AN15" i="25"/>
  <c r="AO15" i="25"/>
  <c r="AP15" i="25"/>
  <c r="AN16" i="25"/>
  <c r="AO16" i="25"/>
  <c r="AP16" i="25"/>
  <c r="AN17" i="25"/>
  <c r="AO17" i="25"/>
  <c r="AP17" i="25"/>
  <c r="AN18" i="25"/>
  <c r="AO18" i="25"/>
  <c r="AP18" i="25"/>
  <c r="AN19" i="25"/>
  <c r="AO19" i="25"/>
  <c r="AP19" i="25"/>
  <c r="AN20" i="25"/>
  <c r="AO20" i="25"/>
  <c r="AP20" i="25"/>
  <c r="AN21" i="25"/>
  <c r="AO21" i="25"/>
  <c r="AP21" i="25"/>
  <c r="AN22" i="25"/>
  <c r="AO22" i="25"/>
  <c r="AP22" i="25"/>
  <c r="AN23" i="25"/>
  <c r="AO23" i="25"/>
  <c r="AP23" i="25"/>
  <c r="AN24" i="25"/>
  <c r="AO24" i="25"/>
  <c r="AP24" i="25"/>
  <c r="AN25" i="25"/>
  <c r="AO25" i="25"/>
  <c r="AP25" i="25"/>
  <c r="AN26" i="25"/>
  <c r="AO26" i="25"/>
  <c r="AP26" i="25"/>
  <c r="AN27" i="25"/>
  <c r="AO27" i="25"/>
  <c r="AP27" i="25"/>
  <c r="AN28" i="25"/>
  <c r="AO28" i="25"/>
  <c r="AP28" i="25"/>
  <c r="AN29" i="25"/>
  <c r="AO29" i="25"/>
  <c r="AP29" i="25"/>
  <c r="AN30" i="25"/>
  <c r="AO30" i="25"/>
  <c r="AP30" i="25"/>
  <c r="AN31" i="25"/>
  <c r="AO31" i="25"/>
  <c r="AP31" i="25"/>
  <c r="AN32" i="25"/>
  <c r="AO32" i="25"/>
  <c r="AP32" i="25"/>
  <c r="AN33" i="25"/>
  <c r="AO33" i="25"/>
  <c r="AP33" i="25"/>
  <c r="AN34" i="25"/>
  <c r="AO34" i="25"/>
  <c r="AP34" i="25"/>
  <c r="AN35" i="25"/>
  <c r="AO35" i="25"/>
  <c r="AP35" i="25"/>
  <c r="AN36" i="25"/>
  <c r="AO36" i="25"/>
  <c r="AP36" i="25"/>
  <c r="AN37" i="25"/>
  <c r="AO37" i="25"/>
  <c r="AP37" i="25"/>
  <c r="AN38" i="25"/>
  <c r="AO38" i="25"/>
  <c r="AP38" i="25"/>
  <c r="AN39" i="25"/>
  <c r="AO39" i="25"/>
  <c r="AP39" i="25"/>
  <c r="AN40" i="25"/>
  <c r="AO40" i="25"/>
  <c r="AP40" i="25"/>
  <c r="AN41" i="25"/>
  <c r="AO41" i="25"/>
  <c r="AP41" i="25"/>
  <c r="AN42" i="25"/>
  <c r="AO42" i="25"/>
  <c r="AP42" i="25"/>
  <c r="AN43" i="25"/>
  <c r="AO43" i="25"/>
  <c r="AP43" i="25"/>
  <c r="AN44" i="25"/>
  <c r="AO44" i="25"/>
  <c r="AP44" i="25"/>
  <c r="AN45" i="25"/>
  <c r="AO45" i="25"/>
  <c r="AP45" i="25"/>
  <c r="AN46" i="25"/>
  <c r="AO46" i="25"/>
  <c r="AP46" i="25"/>
  <c r="AN47" i="25"/>
  <c r="AO47" i="25"/>
  <c r="AP47" i="25"/>
  <c r="AN48" i="25"/>
  <c r="AO48" i="25"/>
  <c r="AP48" i="25"/>
  <c r="AN49" i="25"/>
  <c r="AO49" i="25"/>
  <c r="AP49" i="25"/>
  <c r="AN50" i="25"/>
  <c r="AO50" i="25"/>
  <c r="AP50" i="25"/>
  <c r="AN51" i="25"/>
  <c r="AO51" i="25"/>
  <c r="AP51" i="25"/>
  <c r="AN52" i="25"/>
  <c r="AO52" i="25"/>
  <c r="AP52" i="25"/>
  <c r="AN53" i="25"/>
  <c r="AO53" i="25"/>
  <c r="AP53" i="25"/>
  <c r="AN54" i="25"/>
  <c r="AO54" i="25"/>
  <c r="AP54" i="25"/>
  <c r="AN55" i="25"/>
  <c r="AO55" i="25"/>
  <c r="AP55" i="25"/>
  <c r="AN56" i="25"/>
  <c r="AO56" i="25"/>
  <c r="AP56" i="25"/>
  <c r="AN57" i="25"/>
  <c r="AO57" i="25"/>
  <c r="AP57" i="25"/>
  <c r="AN58" i="25"/>
  <c r="AO58" i="25"/>
  <c r="AP58" i="25"/>
  <c r="AN59" i="25"/>
  <c r="AO59" i="25"/>
  <c r="AP59" i="25"/>
  <c r="AN60" i="25"/>
  <c r="AO60" i="25"/>
  <c r="AP60" i="25"/>
  <c r="AN61" i="25"/>
  <c r="AO61" i="25"/>
  <c r="AP61" i="25"/>
  <c r="AN62" i="25"/>
  <c r="AO62" i="25"/>
  <c r="AP62" i="25"/>
  <c r="AN63" i="25"/>
  <c r="AO63" i="25"/>
  <c r="AP63" i="25"/>
  <c r="AN64" i="25"/>
  <c r="AO64" i="25"/>
  <c r="AP64" i="25"/>
  <c r="AN65" i="25"/>
  <c r="AO65" i="25"/>
  <c r="AP65" i="25"/>
  <c r="AN66" i="25"/>
  <c r="AO66" i="25"/>
  <c r="AP66" i="25"/>
  <c r="AN67" i="25"/>
  <c r="AO67" i="25"/>
  <c r="AP67" i="25"/>
  <c r="AN68" i="25"/>
  <c r="AO68" i="25"/>
  <c r="AP68" i="25"/>
  <c r="AN69" i="25"/>
  <c r="AO69" i="25"/>
  <c r="AP69" i="25"/>
  <c r="AN70" i="25"/>
  <c r="AO70" i="25"/>
  <c r="AP70" i="25"/>
  <c r="AN71" i="25"/>
  <c r="AO71" i="25"/>
  <c r="AP71" i="25"/>
  <c r="AN72" i="25"/>
  <c r="AO72" i="25"/>
  <c r="AP72" i="25"/>
  <c r="AN73" i="25"/>
  <c r="AO73" i="25"/>
  <c r="AP73" i="25"/>
  <c r="AN74" i="25"/>
  <c r="AO74" i="25"/>
  <c r="AP74" i="25"/>
  <c r="AN75" i="25"/>
  <c r="AO75" i="25"/>
  <c r="AP75" i="25"/>
  <c r="AN76" i="25"/>
  <c r="AO76" i="25"/>
  <c r="AP76" i="25"/>
  <c r="AN77" i="25"/>
  <c r="AO77" i="25"/>
  <c r="AP77" i="25"/>
  <c r="AN78" i="25"/>
  <c r="AO78" i="25"/>
  <c r="AP78" i="25"/>
  <c r="AN79" i="25"/>
  <c r="AO79" i="25"/>
  <c r="AP79" i="25"/>
  <c r="AO6" i="25"/>
  <c r="AP6" i="25"/>
  <c r="AN6" i="25"/>
  <c r="AQ73" i="25" l="1"/>
  <c r="AV73" i="25"/>
  <c r="AR73" i="25"/>
  <c r="AU73" i="25"/>
  <c r="AX73" i="25"/>
  <c r="AT73" i="25"/>
  <c r="AW73" i="25"/>
  <c r="AS73" i="25"/>
  <c r="AQ70" i="25"/>
  <c r="AX70" i="25"/>
  <c r="AT70" i="25"/>
  <c r="AW70" i="25"/>
  <c r="AS70" i="25"/>
  <c r="AV70" i="25"/>
  <c r="AR70" i="25"/>
  <c r="AU70" i="25"/>
  <c r="AQ54" i="25"/>
  <c r="AX54" i="25"/>
  <c r="AT54" i="25"/>
  <c r="AW54" i="25"/>
  <c r="AS54" i="25"/>
  <c r="AV54" i="25"/>
  <c r="AR54" i="25"/>
  <c r="AU54" i="25"/>
  <c r="AQ38" i="25"/>
  <c r="AX38" i="25"/>
  <c r="AT38" i="25"/>
  <c r="AW38" i="25"/>
  <c r="AS38" i="25"/>
  <c r="AV38" i="25"/>
  <c r="AR38" i="25"/>
  <c r="AU38" i="25"/>
  <c r="AQ22" i="25"/>
  <c r="AX22" i="25"/>
  <c r="AT22" i="25"/>
  <c r="AW22" i="25"/>
  <c r="AS22" i="25"/>
  <c r="AV22" i="25"/>
  <c r="AR22" i="25"/>
  <c r="AU22" i="25"/>
  <c r="AQ75" i="25"/>
  <c r="AU75" i="25"/>
  <c r="AX75" i="25"/>
  <c r="AT75" i="25"/>
  <c r="AW75" i="25"/>
  <c r="AS75" i="25"/>
  <c r="AV75" i="25"/>
  <c r="AR75" i="25"/>
  <c r="AQ67" i="25"/>
  <c r="AU67" i="25"/>
  <c r="AX67" i="25"/>
  <c r="AT67" i="25"/>
  <c r="AW67" i="25"/>
  <c r="AS67" i="25"/>
  <c r="AR67" i="25"/>
  <c r="AV67" i="25"/>
  <c r="AQ59" i="25"/>
  <c r="AU59" i="25"/>
  <c r="AX59" i="25"/>
  <c r="AT59" i="25"/>
  <c r="AW59" i="25"/>
  <c r="AS59" i="25"/>
  <c r="AR59" i="25"/>
  <c r="AV59" i="25"/>
  <c r="AQ51" i="25"/>
  <c r="AU51" i="25"/>
  <c r="AX51" i="25"/>
  <c r="AT51" i="25"/>
  <c r="AW51" i="25"/>
  <c r="AS51" i="25"/>
  <c r="AR51" i="25"/>
  <c r="AV51" i="25"/>
  <c r="AQ43" i="25"/>
  <c r="AU43" i="25"/>
  <c r="AX43" i="25"/>
  <c r="AT43" i="25"/>
  <c r="AW43" i="25"/>
  <c r="AS43" i="25"/>
  <c r="AR43" i="25"/>
  <c r="AV43" i="25"/>
  <c r="AQ35" i="25"/>
  <c r="AU35" i="25"/>
  <c r="AX35" i="25"/>
  <c r="AT35" i="25"/>
  <c r="AW35" i="25"/>
  <c r="AS35" i="25"/>
  <c r="AR35" i="25"/>
  <c r="AV35" i="25"/>
  <c r="AQ27" i="25"/>
  <c r="AU27" i="25"/>
  <c r="AX27" i="25"/>
  <c r="AT27" i="25"/>
  <c r="AW27" i="25"/>
  <c r="AS27" i="25"/>
  <c r="AV27" i="25"/>
  <c r="AR27" i="25"/>
  <c r="AQ19" i="25"/>
  <c r="AU19" i="25"/>
  <c r="AX19" i="25"/>
  <c r="AT19" i="25"/>
  <c r="AW19" i="25"/>
  <c r="AS19" i="25"/>
  <c r="AV19" i="25"/>
  <c r="AR19" i="25"/>
  <c r="AQ11" i="25"/>
  <c r="AU11" i="25"/>
  <c r="AX11" i="25"/>
  <c r="AT11" i="25"/>
  <c r="AW11" i="25"/>
  <c r="AS11" i="25"/>
  <c r="AR11" i="25"/>
  <c r="AV11" i="25"/>
  <c r="AQ68" i="25"/>
  <c r="AU68" i="25"/>
  <c r="AX68" i="25"/>
  <c r="AT68" i="25"/>
  <c r="AW68" i="25"/>
  <c r="AS68" i="25"/>
  <c r="AV68" i="25"/>
  <c r="AR68" i="25"/>
  <c r="AQ49" i="25"/>
  <c r="AV49" i="25"/>
  <c r="AR49" i="25"/>
  <c r="AU49" i="25"/>
  <c r="AX49" i="25"/>
  <c r="AT49" i="25"/>
  <c r="AS49" i="25"/>
  <c r="AW49" i="25"/>
  <c r="AQ78" i="25"/>
  <c r="AX78" i="25"/>
  <c r="AT78" i="25"/>
  <c r="AW78" i="25"/>
  <c r="AS78" i="25"/>
  <c r="AV78" i="25"/>
  <c r="AR78" i="25"/>
  <c r="AU78" i="25"/>
  <c r="AQ62" i="25"/>
  <c r="AX62" i="25"/>
  <c r="AT62" i="25"/>
  <c r="AW62" i="25"/>
  <c r="AS62" i="25"/>
  <c r="AV62" i="25"/>
  <c r="AR62" i="25"/>
  <c r="AU62" i="25"/>
  <c r="AQ46" i="25"/>
  <c r="AX46" i="25"/>
  <c r="AT46" i="25"/>
  <c r="AW46" i="25"/>
  <c r="AS46" i="25"/>
  <c r="AV46" i="25"/>
  <c r="AR46" i="25"/>
  <c r="AU46" i="25"/>
  <c r="AQ30" i="25"/>
  <c r="AX30" i="25"/>
  <c r="AT30" i="25"/>
  <c r="AW30" i="25"/>
  <c r="AS30" i="25"/>
  <c r="AV30" i="25"/>
  <c r="AR30" i="25"/>
  <c r="AU30" i="25"/>
  <c r="AQ14" i="25"/>
  <c r="AX14" i="25"/>
  <c r="AT14" i="25"/>
  <c r="AW14" i="25"/>
  <c r="AS14" i="25"/>
  <c r="AV14" i="25"/>
  <c r="AR14" i="25"/>
  <c r="AU14" i="25"/>
  <c r="AQ72" i="25"/>
  <c r="AW72" i="25"/>
  <c r="AS72" i="25"/>
  <c r="AV72" i="25"/>
  <c r="AR72" i="25"/>
  <c r="AU72" i="25"/>
  <c r="AX72" i="25"/>
  <c r="AT72" i="25"/>
  <c r="AQ64" i="25"/>
  <c r="AW64" i="25"/>
  <c r="AS64" i="25"/>
  <c r="AV64" i="25"/>
  <c r="AR64" i="25"/>
  <c r="AU64" i="25"/>
  <c r="AX64" i="25"/>
  <c r="AT64" i="25"/>
  <c r="AQ56" i="25"/>
  <c r="AW56" i="25"/>
  <c r="AS56" i="25"/>
  <c r="AV56" i="25"/>
  <c r="AR56" i="25"/>
  <c r="AU56" i="25"/>
  <c r="AX56" i="25"/>
  <c r="AT56" i="25"/>
  <c r="AQ48" i="25"/>
  <c r="AW48" i="25"/>
  <c r="AS48" i="25"/>
  <c r="AV48" i="25"/>
  <c r="AR48" i="25"/>
  <c r="AU48" i="25"/>
  <c r="AX48" i="25"/>
  <c r="AT48" i="25"/>
  <c r="AQ40" i="25"/>
  <c r="AW40" i="25"/>
  <c r="AS40" i="25"/>
  <c r="AV40" i="25"/>
  <c r="AR40" i="25"/>
  <c r="AU40" i="25"/>
  <c r="AX40" i="25"/>
  <c r="AT40" i="25"/>
  <c r="AQ32" i="25"/>
  <c r="AW32" i="25"/>
  <c r="AS32" i="25"/>
  <c r="AV32" i="25"/>
  <c r="AR32" i="25"/>
  <c r="AU32" i="25"/>
  <c r="AX32" i="25"/>
  <c r="AT32" i="25"/>
  <c r="AQ24" i="25"/>
  <c r="AW24" i="25"/>
  <c r="AS24" i="25"/>
  <c r="AV24" i="25"/>
  <c r="AR24" i="25"/>
  <c r="AU24" i="25"/>
  <c r="AX24" i="25"/>
  <c r="AT24" i="25"/>
  <c r="AQ16" i="25"/>
  <c r="AW16" i="25"/>
  <c r="AS16" i="25"/>
  <c r="AV16" i="25"/>
  <c r="AR16" i="25"/>
  <c r="AU16" i="25"/>
  <c r="AX16" i="25"/>
  <c r="AT16" i="25"/>
  <c r="AQ8" i="25"/>
  <c r="AW8" i="25"/>
  <c r="AS8" i="25"/>
  <c r="AV8" i="25"/>
  <c r="AR8" i="25"/>
  <c r="AU8" i="25"/>
  <c r="AX8" i="25"/>
  <c r="AT8" i="25"/>
  <c r="AQ76" i="25"/>
  <c r="AU76" i="25"/>
  <c r="AX76" i="25"/>
  <c r="AT76" i="25"/>
  <c r="AW76" i="25"/>
  <c r="AS76" i="25"/>
  <c r="AV76" i="25"/>
  <c r="AR76" i="25"/>
  <c r="AQ77" i="25"/>
  <c r="AX77" i="25"/>
  <c r="AT77" i="25"/>
  <c r="AW77" i="25"/>
  <c r="AS77" i="25"/>
  <c r="AV77" i="25"/>
  <c r="AR77" i="25"/>
  <c r="AU77" i="25"/>
  <c r="AQ45" i="25"/>
  <c r="AX45" i="25"/>
  <c r="AT45" i="25"/>
  <c r="AW45" i="25"/>
  <c r="AS45" i="25"/>
  <c r="AV45" i="25"/>
  <c r="AR45" i="25"/>
  <c r="AU45" i="25"/>
  <c r="AQ37" i="25"/>
  <c r="AX37" i="25"/>
  <c r="AT37" i="25"/>
  <c r="AW37" i="25"/>
  <c r="AS37" i="25"/>
  <c r="AV37" i="25"/>
  <c r="AR37" i="25"/>
  <c r="AU37" i="25"/>
  <c r="AQ29" i="25"/>
  <c r="AX29" i="25"/>
  <c r="AT29" i="25"/>
  <c r="AW29" i="25"/>
  <c r="AS29" i="25"/>
  <c r="AV29" i="25"/>
  <c r="AR29" i="25"/>
  <c r="AU29" i="25"/>
  <c r="AQ21" i="25"/>
  <c r="AX21" i="25"/>
  <c r="AT21" i="25"/>
  <c r="AW21" i="25"/>
  <c r="AS21" i="25"/>
  <c r="AV21" i="25"/>
  <c r="AR21" i="25"/>
  <c r="AU21" i="25"/>
  <c r="AQ13" i="25"/>
  <c r="AX13" i="25"/>
  <c r="AT13" i="25"/>
  <c r="AW13" i="25"/>
  <c r="AS13" i="25"/>
  <c r="AV13" i="25"/>
  <c r="AR13" i="25"/>
  <c r="AU13" i="25"/>
  <c r="AX6" i="25"/>
  <c r="AT6" i="25"/>
  <c r="AW6" i="25"/>
  <c r="AS6" i="25"/>
  <c r="AV6" i="25"/>
  <c r="AR6" i="25"/>
  <c r="AU6" i="25"/>
  <c r="AQ53" i="25"/>
  <c r="AX53" i="25"/>
  <c r="AT53" i="25"/>
  <c r="AW53" i="25"/>
  <c r="AS53" i="25"/>
  <c r="AV53" i="25"/>
  <c r="AR53" i="25"/>
  <c r="AU53" i="25"/>
  <c r="AQ74" i="25"/>
  <c r="AV74" i="25"/>
  <c r="AR74" i="25"/>
  <c r="AU74" i="25"/>
  <c r="AX74" i="25"/>
  <c r="AT74" i="25"/>
  <c r="AW74" i="25"/>
  <c r="AS74" i="25"/>
  <c r="AQ58" i="25"/>
  <c r="AV58" i="25"/>
  <c r="AR58" i="25"/>
  <c r="AU58" i="25"/>
  <c r="AX58" i="25"/>
  <c r="AT58" i="25"/>
  <c r="AW58" i="25"/>
  <c r="AS58" i="25"/>
  <c r="AQ42" i="25"/>
  <c r="AV42" i="25"/>
  <c r="AR42" i="25"/>
  <c r="AU42" i="25"/>
  <c r="AX42" i="25"/>
  <c r="AT42" i="25"/>
  <c r="AW42" i="25"/>
  <c r="AS42" i="25"/>
  <c r="AQ34" i="25"/>
  <c r="AV34" i="25"/>
  <c r="AR34" i="25"/>
  <c r="AU34" i="25"/>
  <c r="AX34" i="25"/>
  <c r="AT34" i="25"/>
  <c r="AW34" i="25"/>
  <c r="AS34" i="25"/>
  <c r="AQ18" i="25"/>
  <c r="AV18" i="25"/>
  <c r="AR18" i="25"/>
  <c r="AU18" i="25"/>
  <c r="AX18" i="25"/>
  <c r="AT18" i="25"/>
  <c r="AW18" i="25"/>
  <c r="AS18" i="25"/>
  <c r="AQ69" i="25"/>
  <c r="AX69" i="25"/>
  <c r="AT69" i="25"/>
  <c r="AW69" i="25"/>
  <c r="AS69" i="25"/>
  <c r="AV69" i="25"/>
  <c r="AR69" i="25"/>
  <c r="AU69" i="25"/>
  <c r="AQ61" i="25"/>
  <c r="AX61" i="25"/>
  <c r="AT61" i="25"/>
  <c r="AW61" i="25"/>
  <c r="AS61" i="25"/>
  <c r="AV61" i="25"/>
  <c r="AR61" i="25"/>
  <c r="AU61" i="25"/>
  <c r="AQ66" i="25"/>
  <c r="AV66" i="25"/>
  <c r="AR66" i="25"/>
  <c r="AU66" i="25"/>
  <c r="AX66" i="25"/>
  <c r="AT66" i="25"/>
  <c r="AW66" i="25"/>
  <c r="AS66" i="25"/>
  <c r="AQ50" i="25"/>
  <c r="AV50" i="25"/>
  <c r="AR50" i="25"/>
  <c r="AU50" i="25"/>
  <c r="AX50" i="25"/>
  <c r="AT50" i="25"/>
  <c r="AW50" i="25"/>
  <c r="AS50" i="25"/>
  <c r="AQ26" i="25"/>
  <c r="AV26" i="25"/>
  <c r="AR26" i="25"/>
  <c r="AU26" i="25"/>
  <c r="AX26" i="25"/>
  <c r="AT26" i="25"/>
  <c r="AW26" i="25"/>
  <c r="AS26" i="25"/>
  <c r="AQ10" i="25"/>
  <c r="AV10" i="25"/>
  <c r="AR10" i="25"/>
  <c r="AU10" i="25"/>
  <c r="AX10" i="25"/>
  <c r="AT10" i="25"/>
  <c r="AW10" i="25"/>
  <c r="AS10" i="25"/>
  <c r="AQ79" i="25"/>
  <c r="AW79" i="25"/>
  <c r="AS79" i="25"/>
  <c r="AV79" i="25"/>
  <c r="AR79" i="25"/>
  <c r="AU79" i="25"/>
  <c r="AT79" i="25"/>
  <c r="AX79" i="25"/>
  <c r="AQ71" i="25"/>
  <c r="AW71" i="25"/>
  <c r="AS71" i="25"/>
  <c r="AV71" i="25"/>
  <c r="AR71" i="25"/>
  <c r="AU71" i="25"/>
  <c r="AX71" i="25"/>
  <c r="AT71" i="25"/>
  <c r="AQ63" i="25"/>
  <c r="AW63" i="25"/>
  <c r="AS63" i="25"/>
  <c r="AV63" i="25"/>
  <c r="AR63" i="25"/>
  <c r="AU63" i="25"/>
  <c r="AX63" i="25"/>
  <c r="AT63" i="25"/>
  <c r="AQ55" i="25"/>
  <c r="AW55" i="25"/>
  <c r="AS55" i="25"/>
  <c r="AV55" i="25"/>
  <c r="AR55" i="25"/>
  <c r="AU55" i="25"/>
  <c r="AX55" i="25"/>
  <c r="AT55" i="25"/>
  <c r="AQ47" i="25"/>
  <c r="AW47" i="25"/>
  <c r="AS47" i="25"/>
  <c r="AV47" i="25"/>
  <c r="AR47" i="25"/>
  <c r="AU47" i="25"/>
  <c r="AT47" i="25"/>
  <c r="AX47" i="25"/>
  <c r="AQ39" i="25"/>
  <c r="AW39" i="25"/>
  <c r="AS39" i="25"/>
  <c r="AV39" i="25"/>
  <c r="AR39" i="25"/>
  <c r="AU39" i="25"/>
  <c r="AT39" i="25"/>
  <c r="AX39" i="25"/>
  <c r="AQ31" i="25"/>
  <c r="AW31" i="25"/>
  <c r="AS31" i="25"/>
  <c r="AV31" i="25"/>
  <c r="AR31" i="25"/>
  <c r="AU31" i="25"/>
  <c r="AT31" i="25"/>
  <c r="AX31" i="25"/>
  <c r="AQ23" i="25"/>
  <c r="AW23" i="25"/>
  <c r="AS23" i="25"/>
  <c r="AV23" i="25"/>
  <c r="AR23" i="25"/>
  <c r="AU23" i="25"/>
  <c r="AT23" i="25"/>
  <c r="AX23" i="25"/>
  <c r="AQ15" i="25"/>
  <c r="AW15" i="25"/>
  <c r="AS15" i="25"/>
  <c r="AV15" i="25"/>
  <c r="AR15" i="25"/>
  <c r="AU15" i="25"/>
  <c r="AT15" i="25"/>
  <c r="AX15" i="25"/>
  <c r="AQ7" i="25"/>
  <c r="AW7" i="25"/>
  <c r="AS7" i="25"/>
  <c r="AV7" i="25"/>
  <c r="AR7" i="25"/>
  <c r="AU7" i="25"/>
  <c r="AX7" i="25"/>
  <c r="AT7" i="25"/>
  <c r="AQ60" i="25"/>
  <c r="AU60" i="25"/>
  <c r="AX60" i="25"/>
  <c r="AT60" i="25"/>
  <c r="AW60" i="25"/>
  <c r="AS60" i="25"/>
  <c r="AV60" i="25"/>
  <c r="AR60" i="25"/>
  <c r="AQ52" i="25"/>
  <c r="AU52" i="25"/>
  <c r="AX52" i="25"/>
  <c r="AT52" i="25"/>
  <c r="AW52" i="25"/>
  <c r="AS52" i="25"/>
  <c r="AV52" i="25"/>
  <c r="AR52" i="25"/>
  <c r="AQ44" i="25"/>
  <c r="AU44" i="25"/>
  <c r="AX44" i="25"/>
  <c r="AT44" i="25"/>
  <c r="AW44" i="25"/>
  <c r="AS44" i="25"/>
  <c r="AV44" i="25"/>
  <c r="AR44" i="25"/>
  <c r="AQ36" i="25"/>
  <c r="AU36" i="25"/>
  <c r="AX36" i="25"/>
  <c r="AT36" i="25"/>
  <c r="AW36" i="25"/>
  <c r="AS36" i="25"/>
  <c r="AV36" i="25"/>
  <c r="AR36" i="25"/>
  <c r="AQ28" i="25"/>
  <c r="AU28" i="25"/>
  <c r="AX28" i="25"/>
  <c r="AT28" i="25"/>
  <c r="AW28" i="25"/>
  <c r="AS28" i="25"/>
  <c r="AV28" i="25"/>
  <c r="AR28" i="25"/>
  <c r="AQ20" i="25"/>
  <c r="AU20" i="25"/>
  <c r="AX20" i="25"/>
  <c r="AT20" i="25"/>
  <c r="AW20" i="25"/>
  <c r="AS20" i="25"/>
  <c r="AV20" i="25"/>
  <c r="AR20" i="25"/>
  <c r="AQ12" i="25"/>
  <c r="AU12" i="25"/>
  <c r="AX12" i="25"/>
  <c r="AT12" i="25"/>
  <c r="AW12" i="25"/>
  <c r="AS12" i="25"/>
  <c r="AV12" i="25"/>
  <c r="AR12" i="25"/>
  <c r="AQ65" i="25"/>
  <c r="AV65" i="25"/>
  <c r="AR65" i="25"/>
  <c r="AU65" i="25"/>
  <c r="AX65" i="25"/>
  <c r="AT65" i="25"/>
  <c r="AS65" i="25"/>
  <c r="AW65" i="25"/>
  <c r="AQ57" i="25"/>
  <c r="AV57" i="25"/>
  <c r="AR57" i="25"/>
  <c r="AU57" i="25"/>
  <c r="AX57" i="25"/>
  <c r="AT57" i="25"/>
  <c r="AS57" i="25"/>
  <c r="AW57" i="25"/>
  <c r="AQ41" i="25"/>
  <c r="AV41" i="25"/>
  <c r="AR41" i="25"/>
  <c r="AU41" i="25"/>
  <c r="AX41" i="25"/>
  <c r="AT41" i="25"/>
  <c r="AS41" i="25"/>
  <c r="AW41" i="25"/>
  <c r="AQ33" i="25"/>
  <c r="AV33" i="25"/>
  <c r="AR33" i="25"/>
  <c r="AU33" i="25"/>
  <c r="AX33" i="25"/>
  <c r="AT33" i="25"/>
  <c r="AS33" i="25"/>
  <c r="AW33" i="25"/>
  <c r="AQ25" i="25"/>
  <c r="AV25" i="25"/>
  <c r="AR25" i="25"/>
  <c r="AU25" i="25"/>
  <c r="AX25" i="25"/>
  <c r="AT25" i="25"/>
  <c r="AS25" i="25"/>
  <c r="AW25" i="25"/>
  <c r="AQ17" i="25"/>
  <c r="AV17" i="25"/>
  <c r="AR17" i="25"/>
  <c r="AU17" i="25"/>
  <c r="AX17" i="25"/>
  <c r="AT17" i="25"/>
  <c r="AW17" i="25"/>
  <c r="AS17" i="25"/>
  <c r="AQ9" i="25"/>
  <c r="AV9" i="25"/>
  <c r="AR9" i="25"/>
  <c r="AU9" i="25"/>
  <c r="AX9" i="25"/>
  <c r="AT9" i="25"/>
  <c r="AW9" i="25"/>
  <c r="AS9" i="25"/>
  <c r="AQ6" i="25"/>
  <c r="J18" i="22"/>
  <c r="J19" i="22"/>
  <c r="J20" i="22"/>
  <c r="J21" i="22"/>
  <c r="J22" i="22"/>
  <c r="J23" i="22"/>
  <c r="J24" i="22"/>
  <c r="J25" i="22"/>
  <c r="J26" i="22"/>
  <c r="J27" i="22"/>
  <c r="J28" i="22"/>
  <c r="J29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6" i="22"/>
  <c r="M79" i="22" l="1"/>
  <c r="M78" i="22"/>
  <c r="N78" i="22" s="1"/>
  <c r="M71" i="22"/>
  <c r="M8" i="22"/>
  <c r="N8" i="22" s="1"/>
  <c r="M6" i="22"/>
  <c r="N6" i="22" s="1"/>
  <c r="M7" i="22"/>
  <c r="N7" i="22" s="1"/>
  <c r="M11" i="22"/>
  <c r="N11" i="22" s="1"/>
  <c r="M10" i="22"/>
  <c r="M9" i="22"/>
  <c r="M27" i="22"/>
  <c r="M33" i="22"/>
  <c r="M13" i="22"/>
  <c r="M43" i="22"/>
  <c r="M19" i="22"/>
  <c r="M29" i="22"/>
  <c r="P10" i="22"/>
  <c r="O10" i="22" s="1"/>
  <c r="P18" i="22"/>
  <c r="O18" i="22" s="1"/>
  <c r="P26" i="22"/>
  <c r="O26" i="22" s="1"/>
  <c r="P34" i="22"/>
  <c r="O34" i="22" s="1"/>
  <c r="P42" i="22"/>
  <c r="O42" i="22" s="1"/>
  <c r="P50" i="22"/>
  <c r="O50" i="22" s="1"/>
  <c r="P58" i="22"/>
  <c r="O58" i="22" s="1"/>
  <c r="P66" i="22"/>
  <c r="O66" i="22" s="1"/>
  <c r="P74" i="22"/>
  <c r="O74" i="22" s="1"/>
  <c r="P32" i="22"/>
  <c r="O32" i="22" s="1"/>
  <c r="P11" i="22"/>
  <c r="O11" i="22" s="1"/>
  <c r="P19" i="22"/>
  <c r="O19" i="22" s="1"/>
  <c r="P27" i="22"/>
  <c r="O27" i="22" s="1"/>
  <c r="P35" i="22"/>
  <c r="O35" i="22" s="1"/>
  <c r="P43" i="22"/>
  <c r="O43" i="22" s="1"/>
  <c r="P51" i="22"/>
  <c r="O51" i="22" s="1"/>
  <c r="P59" i="22"/>
  <c r="O59" i="22" s="1"/>
  <c r="P67" i="22"/>
  <c r="O67" i="22" s="1"/>
  <c r="P75" i="22"/>
  <c r="O75" i="22" s="1"/>
  <c r="P40" i="22"/>
  <c r="O40" i="22" s="1"/>
  <c r="P12" i="22"/>
  <c r="O12" i="22" s="1"/>
  <c r="P20" i="22"/>
  <c r="O20" i="22" s="1"/>
  <c r="P28" i="22"/>
  <c r="O28" i="22" s="1"/>
  <c r="P36" i="22"/>
  <c r="O36" i="22" s="1"/>
  <c r="P44" i="22"/>
  <c r="O44" i="22" s="1"/>
  <c r="P52" i="22"/>
  <c r="O52" i="22" s="1"/>
  <c r="P60" i="22"/>
  <c r="O60" i="22" s="1"/>
  <c r="P68" i="22"/>
  <c r="O68" i="22" s="1"/>
  <c r="P76" i="22"/>
  <c r="O76" i="22" s="1"/>
  <c r="P24" i="22"/>
  <c r="O24" i="22" s="1"/>
  <c r="P72" i="22"/>
  <c r="O72" i="22" s="1"/>
  <c r="P13" i="22"/>
  <c r="O13" i="22" s="1"/>
  <c r="P21" i="22"/>
  <c r="O21" i="22" s="1"/>
  <c r="P29" i="22"/>
  <c r="O29" i="22" s="1"/>
  <c r="P37" i="22"/>
  <c r="O37" i="22" s="1"/>
  <c r="P45" i="22"/>
  <c r="O45" i="22" s="1"/>
  <c r="P53" i="22"/>
  <c r="O53" i="22" s="1"/>
  <c r="P61" i="22"/>
  <c r="O61" i="22" s="1"/>
  <c r="P69" i="22"/>
  <c r="O69" i="22" s="1"/>
  <c r="P77" i="22"/>
  <c r="O77" i="22" s="1"/>
  <c r="P48" i="22"/>
  <c r="O48" i="22" s="1"/>
  <c r="P14" i="22"/>
  <c r="O14" i="22" s="1"/>
  <c r="P22" i="22"/>
  <c r="O22" i="22" s="1"/>
  <c r="P30" i="22"/>
  <c r="O30" i="22" s="1"/>
  <c r="P38" i="22"/>
  <c r="O38" i="22" s="1"/>
  <c r="P46" i="22"/>
  <c r="O46" i="22" s="1"/>
  <c r="P54" i="22"/>
  <c r="O54" i="22" s="1"/>
  <c r="P62" i="22"/>
  <c r="O62" i="22" s="1"/>
  <c r="P70" i="22"/>
  <c r="O70" i="22" s="1"/>
  <c r="P78" i="22"/>
  <c r="O78" i="22" s="1"/>
  <c r="P64" i="22"/>
  <c r="O64" i="22" s="1"/>
  <c r="P7" i="22"/>
  <c r="O7" i="22" s="1"/>
  <c r="P15" i="22"/>
  <c r="O15" i="22" s="1"/>
  <c r="P23" i="22"/>
  <c r="O23" i="22" s="1"/>
  <c r="P31" i="22"/>
  <c r="O31" i="22" s="1"/>
  <c r="P39" i="22"/>
  <c r="O39" i="22" s="1"/>
  <c r="P47" i="22"/>
  <c r="O47" i="22" s="1"/>
  <c r="P55" i="22"/>
  <c r="O55" i="22" s="1"/>
  <c r="P63" i="22"/>
  <c r="O63" i="22" s="1"/>
  <c r="P71" i="22"/>
  <c r="O71" i="22" s="1"/>
  <c r="P79" i="22"/>
  <c r="O79" i="22" s="1"/>
  <c r="P8" i="22"/>
  <c r="O8" i="22" s="1"/>
  <c r="P6" i="22"/>
  <c r="O6" i="22" s="1"/>
  <c r="P16" i="22"/>
  <c r="O16" i="22" s="1"/>
  <c r="P9" i="22"/>
  <c r="O9" i="22" s="1"/>
  <c r="P17" i="22"/>
  <c r="O17" i="22" s="1"/>
  <c r="P25" i="22"/>
  <c r="O25" i="22" s="1"/>
  <c r="P33" i="22"/>
  <c r="O33" i="22" s="1"/>
  <c r="P41" i="22"/>
  <c r="O41" i="22" s="1"/>
  <c r="P49" i="22"/>
  <c r="O49" i="22" s="1"/>
  <c r="P57" i="22"/>
  <c r="O57" i="22" s="1"/>
  <c r="P65" i="22"/>
  <c r="O65" i="22" s="1"/>
  <c r="P73" i="22"/>
  <c r="O73" i="22" s="1"/>
  <c r="P56" i="22"/>
  <c r="O56" i="22" s="1"/>
  <c r="M55" i="22"/>
  <c r="M49" i="22"/>
  <c r="M39" i="22"/>
  <c r="L7" i="22"/>
  <c r="M63" i="22"/>
  <c r="M57" i="22"/>
  <c r="M51" i="22"/>
  <c r="M23" i="22"/>
  <c r="M75" i="22"/>
  <c r="M65" i="22"/>
  <c r="M59" i="22"/>
  <c r="M31" i="22"/>
  <c r="M25" i="22"/>
  <c r="M15" i="22"/>
  <c r="M73" i="22"/>
  <c r="M67" i="22"/>
  <c r="M47" i="22"/>
  <c r="M41" i="22"/>
  <c r="M35" i="22"/>
  <c r="M17" i="22"/>
  <c r="M77" i="22"/>
  <c r="M69" i="22"/>
  <c r="M61" i="22"/>
  <c r="M53" i="22"/>
  <c r="M45" i="22"/>
  <c r="M37" i="22"/>
  <c r="M21" i="22"/>
  <c r="L78" i="22"/>
  <c r="M76" i="22"/>
  <c r="M74" i="22"/>
  <c r="M72" i="22"/>
  <c r="M70" i="22"/>
  <c r="M68" i="22"/>
  <c r="M66" i="22"/>
  <c r="M64" i="22"/>
  <c r="M62" i="22"/>
  <c r="M60" i="22"/>
  <c r="M58" i="22"/>
  <c r="M56" i="22"/>
  <c r="M54" i="22"/>
  <c r="M52" i="22"/>
  <c r="M50" i="22"/>
  <c r="M48" i="22"/>
  <c r="M46" i="22"/>
  <c r="M44" i="22"/>
  <c r="M42" i="22"/>
  <c r="M40" i="22"/>
  <c r="M38" i="22"/>
  <c r="M36" i="22"/>
  <c r="M34" i="22"/>
  <c r="M32" i="22"/>
  <c r="M30" i="22"/>
  <c r="M28" i="22"/>
  <c r="M26" i="22"/>
  <c r="M24" i="22"/>
  <c r="M22" i="22"/>
  <c r="M20" i="22"/>
  <c r="M18" i="22"/>
  <c r="M16" i="22"/>
  <c r="M14" i="22"/>
  <c r="M12" i="22"/>
  <c r="L11" i="22" l="1"/>
  <c r="L8" i="22"/>
  <c r="L44" i="22"/>
  <c r="N44" i="22"/>
  <c r="L51" i="22"/>
  <c r="N51" i="22"/>
  <c r="L10" i="22"/>
  <c r="N10" i="22"/>
  <c r="L14" i="22"/>
  <c r="N14" i="22"/>
  <c r="L30" i="22"/>
  <c r="N30" i="22"/>
  <c r="L46" i="22"/>
  <c r="N46" i="22"/>
  <c r="L62" i="22"/>
  <c r="N62" i="22"/>
  <c r="L25" i="22"/>
  <c r="N25" i="22"/>
  <c r="L57" i="22"/>
  <c r="N57" i="22"/>
  <c r="L29" i="22"/>
  <c r="N29" i="22"/>
  <c r="L60" i="22"/>
  <c r="N60" i="22"/>
  <c r="L16" i="22"/>
  <c r="N16" i="22"/>
  <c r="L32" i="22"/>
  <c r="N32" i="22"/>
  <c r="L48" i="22"/>
  <c r="N48" i="22"/>
  <c r="L64" i="22"/>
  <c r="N64" i="22"/>
  <c r="L21" i="22"/>
  <c r="N21" i="22"/>
  <c r="L17" i="22"/>
  <c r="N17" i="22"/>
  <c r="L31" i="22"/>
  <c r="N31" i="22"/>
  <c r="L63" i="22"/>
  <c r="N63" i="22"/>
  <c r="L19" i="22"/>
  <c r="N19" i="22"/>
  <c r="L15" i="22"/>
  <c r="N15" i="22"/>
  <c r="L34" i="22"/>
  <c r="N34" i="22"/>
  <c r="L50" i="22"/>
  <c r="N50" i="22"/>
  <c r="L66" i="22"/>
  <c r="N66" i="22"/>
  <c r="L37" i="22"/>
  <c r="N37" i="22"/>
  <c r="L35" i="22"/>
  <c r="N35" i="22"/>
  <c r="L59" i="22"/>
  <c r="N59" i="22"/>
  <c r="L43" i="22"/>
  <c r="N43" i="22"/>
  <c r="L77" i="22"/>
  <c r="N77" i="22"/>
  <c r="L18" i="22"/>
  <c r="N18" i="22"/>
  <c r="L36" i="22"/>
  <c r="N36" i="22"/>
  <c r="L52" i="22"/>
  <c r="N52" i="22"/>
  <c r="L68" i="22"/>
  <c r="N68" i="22"/>
  <c r="L45" i="22"/>
  <c r="N45" i="22"/>
  <c r="L41" i="22"/>
  <c r="N41" i="22"/>
  <c r="L65" i="22"/>
  <c r="N65" i="22"/>
  <c r="L39" i="22"/>
  <c r="N39" i="22"/>
  <c r="L13" i="22"/>
  <c r="N13" i="22"/>
  <c r="L28" i="22"/>
  <c r="N28" i="22"/>
  <c r="L22" i="22"/>
  <c r="N22" i="22"/>
  <c r="L54" i="22"/>
  <c r="N54" i="22"/>
  <c r="L70" i="22"/>
  <c r="N70" i="22"/>
  <c r="L53" i="22"/>
  <c r="N53" i="22"/>
  <c r="L47" i="22"/>
  <c r="N47" i="22"/>
  <c r="L75" i="22"/>
  <c r="N75" i="22"/>
  <c r="L49" i="22"/>
  <c r="N49" i="22"/>
  <c r="L33" i="22"/>
  <c r="N33" i="22"/>
  <c r="L71" i="22"/>
  <c r="N71" i="22"/>
  <c r="L12" i="22"/>
  <c r="N12" i="22"/>
  <c r="L20" i="22"/>
  <c r="N20" i="22"/>
  <c r="L24" i="22"/>
  <c r="N24" i="22"/>
  <c r="L40" i="22"/>
  <c r="N40" i="22"/>
  <c r="L56" i="22"/>
  <c r="N56" i="22"/>
  <c r="L72" i="22"/>
  <c r="N72" i="22"/>
  <c r="L61" i="22"/>
  <c r="N61" i="22"/>
  <c r="L67" i="22"/>
  <c r="N67" i="22"/>
  <c r="L55" i="22"/>
  <c r="N55" i="22"/>
  <c r="L27" i="22"/>
  <c r="N27" i="22"/>
  <c r="L76" i="22"/>
  <c r="N76" i="22"/>
  <c r="L38" i="22"/>
  <c r="N38" i="22"/>
  <c r="L26" i="22"/>
  <c r="N26" i="22"/>
  <c r="L42" i="22"/>
  <c r="N42" i="22"/>
  <c r="L58" i="22"/>
  <c r="N58" i="22"/>
  <c r="L74" i="22"/>
  <c r="N74" i="22"/>
  <c r="L69" i="22"/>
  <c r="N69" i="22"/>
  <c r="L73" i="22"/>
  <c r="N73" i="22"/>
  <c r="L23" i="22"/>
  <c r="N23" i="22"/>
  <c r="L9" i="22"/>
  <c r="N9" i="22"/>
  <c r="L79" i="22"/>
  <c r="N79" i="22"/>
  <c r="X13" i="37"/>
  <c r="X12" i="37"/>
  <c r="X11" i="37"/>
  <c r="X10" i="37"/>
  <c r="X9" i="37"/>
  <c r="X8" i="37"/>
  <c r="X7" i="37"/>
  <c r="X6" i="37"/>
  <c r="Y6" i="37"/>
  <c r="Y7" i="37"/>
  <c r="U13" i="37"/>
  <c r="U12" i="37"/>
  <c r="U11" i="37"/>
  <c r="U10" i="37"/>
  <c r="U9" i="37"/>
  <c r="U8" i="37"/>
  <c r="U7" i="37"/>
  <c r="U6" i="37"/>
  <c r="R13" i="37"/>
  <c r="R12" i="37"/>
  <c r="R11" i="37"/>
  <c r="R10" i="37"/>
  <c r="R9" i="37"/>
  <c r="R8" i="37"/>
  <c r="R7" i="37"/>
  <c r="R6" i="37"/>
  <c r="O13" i="37"/>
  <c r="O12" i="37"/>
  <c r="O11" i="37"/>
  <c r="O10" i="37"/>
  <c r="O9" i="37"/>
  <c r="O8" i="37"/>
  <c r="O7" i="37"/>
  <c r="O6" i="37"/>
  <c r="L13" i="37"/>
  <c r="L12" i="37"/>
  <c r="L11" i="37"/>
  <c r="L10" i="37"/>
  <c r="L9" i="37"/>
  <c r="L8" i="37"/>
  <c r="L7" i="37"/>
  <c r="L6" i="37"/>
  <c r="I13" i="37"/>
  <c r="I12" i="37"/>
  <c r="I11" i="37"/>
  <c r="I10" i="37"/>
  <c r="I9" i="37"/>
  <c r="I8" i="37"/>
  <c r="I7" i="37"/>
  <c r="I6" i="37"/>
  <c r="F13" i="37"/>
  <c r="F12" i="37"/>
  <c r="F11" i="37"/>
  <c r="F10" i="37"/>
  <c r="F9" i="37"/>
  <c r="F8" i="37"/>
  <c r="F7" i="37"/>
  <c r="F6" i="37"/>
  <c r="X14" i="37" l="1"/>
  <c r="X80" i="1" s="1"/>
  <c r="I14" i="37"/>
  <c r="I80" i="1" s="1"/>
  <c r="U14" i="37"/>
  <c r="U80" i="1" s="1"/>
  <c r="R14" i="37"/>
  <c r="R80" i="1" s="1"/>
  <c r="O14" i="37"/>
  <c r="O80" i="1" s="1"/>
  <c r="L14" i="37"/>
  <c r="L80" i="1" s="1"/>
  <c r="F14" i="37"/>
  <c r="F80" i="1" s="1"/>
  <c r="L130" i="43"/>
  <c r="L131" i="43"/>
  <c r="L132" i="43"/>
  <c r="L133" i="43"/>
  <c r="L134" i="43"/>
  <c r="L30" i="33" l="1"/>
  <c r="L31" i="33"/>
  <c r="L32" i="33"/>
  <c r="L33" i="33"/>
  <c r="L19" i="33"/>
  <c r="L18" i="33"/>
  <c r="L17" i="33"/>
  <c r="L16" i="33"/>
  <c r="L14" i="33"/>
  <c r="L13" i="33"/>
  <c r="L12" i="33"/>
  <c r="L11" i="33"/>
  <c r="L10" i="33"/>
  <c r="L20" i="33"/>
  <c r="L21" i="33"/>
  <c r="L22" i="33"/>
  <c r="L23" i="33"/>
  <c r="F6" i="28"/>
  <c r="F7" i="28"/>
  <c r="F8" i="28"/>
  <c r="F9" i="28"/>
  <c r="F10" i="28"/>
  <c r="F11" i="28"/>
  <c r="F12" i="28"/>
  <c r="F13" i="28"/>
  <c r="L52" i="43" l="1"/>
  <c r="L371" i="42"/>
  <c r="K379" i="42"/>
  <c r="K378" i="42"/>
  <c r="K377" i="42"/>
  <c r="K376" i="42"/>
  <c r="K375" i="42"/>
  <c r="J375" i="42"/>
  <c r="K49" i="41"/>
  <c r="K48" i="41"/>
  <c r="K47" i="41"/>
  <c r="K46" i="41"/>
  <c r="K45" i="41"/>
  <c r="K379" i="43"/>
  <c r="K378" i="43"/>
  <c r="K377" i="43"/>
  <c r="K376" i="43"/>
  <c r="K375" i="43"/>
  <c r="Z14" i="28" l="1"/>
  <c r="W14" i="28"/>
  <c r="V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W14" i="26" l="1"/>
  <c r="W80" i="25" s="1"/>
  <c r="AL14" i="26"/>
  <c r="AL80" i="25" s="1"/>
  <c r="M14" i="26"/>
  <c r="M80" i="25" s="1"/>
  <c r="AB14" i="26"/>
  <c r="AB80" i="25" s="1"/>
  <c r="R14" i="26"/>
  <c r="R80" i="25" s="1"/>
  <c r="AG14" i="26"/>
  <c r="AG80" i="25" s="1"/>
  <c r="G80" i="22"/>
  <c r="E80" i="22"/>
  <c r="D80" i="22" l="1"/>
  <c r="H80" i="22"/>
  <c r="J379" i="43"/>
  <c r="I379" i="43"/>
  <c r="H379" i="43"/>
  <c r="G379" i="43"/>
  <c r="F379" i="43"/>
  <c r="E379" i="43"/>
  <c r="J378" i="43"/>
  <c r="I378" i="43"/>
  <c r="H378" i="43"/>
  <c r="G378" i="43"/>
  <c r="F378" i="43"/>
  <c r="E378" i="43"/>
  <c r="J377" i="43"/>
  <c r="I377" i="43"/>
  <c r="H377" i="43"/>
  <c r="F377" i="43"/>
  <c r="E377" i="43"/>
  <c r="J376" i="43"/>
  <c r="I376" i="43"/>
  <c r="H376" i="43"/>
  <c r="F376" i="43"/>
  <c r="E376" i="43"/>
  <c r="J375" i="43"/>
  <c r="I375" i="43"/>
  <c r="H375" i="43"/>
  <c r="G375" i="43"/>
  <c r="F375" i="43"/>
  <c r="E375" i="43"/>
  <c r="J49" i="41"/>
  <c r="I49" i="41"/>
  <c r="H49" i="41"/>
  <c r="G49" i="41"/>
  <c r="F49" i="41"/>
  <c r="E49" i="41"/>
  <c r="J48" i="41"/>
  <c r="I48" i="41"/>
  <c r="H48" i="41"/>
  <c r="G48" i="41"/>
  <c r="F48" i="41"/>
  <c r="E48" i="41"/>
  <c r="J47" i="41"/>
  <c r="I47" i="41"/>
  <c r="H47" i="41"/>
  <c r="G47" i="41"/>
  <c r="F47" i="41"/>
  <c r="E47" i="41"/>
  <c r="J46" i="41"/>
  <c r="I46" i="41"/>
  <c r="H46" i="41"/>
  <c r="G46" i="41"/>
  <c r="F46" i="41"/>
  <c r="E46" i="41"/>
  <c r="J45" i="41"/>
  <c r="I45" i="41"/>
  <c r="H45" i="41"/>
  <c r="G45" i="41"/>
  <c r="F45" i="41"/>
  <c r="E45" i="41"/>
  <c r="J379" i="42"/>
  <c r="I379" i="42"/>
  <c r="H379" i="42"/>
  <c r="G379" i="42"/>
  <c r="F379" i="42"/>
  <c r="E379" i="42"/>
  <c r="J378" i="42"/>
  <c r="I378" i="42"/>
  <c r="H378" i="42"/>
  <c r="G378" i="42"/>
  <c r="F378" i="42"/>
  <c r="E378" i="42"/>
  <c r="J377" i="42"/>
  <c r="I377" i="42"/>
  <c r="H377" i="42"/>
  <c r="G377" i="42"/>
  <c r="F377" i="42"/>
  <c r="E377" i="42"/>
  <c r="J376" i="42"/>
  <c r="I376" i="42"/>
  <c r="H376" i="42"/>
  <c r="G376" i="42"/>
  <c r="F376" i="42"/>
  <c r="E376" i="42"/>
  <c r="I375" i="42"/>
  <c r="H375" i="42"/>
  <c r="G375" i="42"/>
  <c r="F375" i="42"/>
  <c r="E375" i="42"/>
  <c r="J49" i="40"/>
  <c r="I49" i="40"/>
  <c r="H49" i="40"/>
  <c r="G49" i="40"/>
  <c r="F49" i="40"/>
  <c r="E49" i="40"/>
  <c r="J48" i="40"/>
  <c r="I48" i="40"/>
  <c r="H48" i="40"/>
  <c r="G48" i="40"/>
  <c r="F48" i="40"/>
  <c r="E48" i="40"/>
  <c r="J47" i="40"/>
  <c r="I47" i="40"/>
  <c r="H47" i="40"/>
  <c r="G47" i="40"/>
  <c r="F47" i="40"/>
  <c r="E47" i="40"/>
  <c r="J46" i="40"/>
  <c r="I46" i="40"/>
  <c r="H46" i="40"/>
  <c r="G46" i="40"/>
  <c r="F46" i="40"/>
  <c r="E46" i="40"/>
  <c r="J45" i="40"/>
  <c r="I45" i="40"/>
  <c r="H45" i="40"/>
  <c r="G45" i="40"/>
  <c r="F45" i="40"/>
  <c r="E45" i="40"/>
  <c r="F374" i="38"/>
  <c r="E374" i="38"/>
  <c r="F373" i="38"/>
  <c r="E373" i="38"/>
  <c r="F372" i="38"/>
  <c r="E372" i="38"/>
  <c r="F371" i="38"/>
  <c r="E371" i="38"/>
  <c r="F370" i="38"/>
  <c r="E370" i="38"/>
  <c r="F369" i="38"/>
  <c r="E369" i="38"/>
  <c r="F368" i="38"/>
  <c r="E368" i="38"/>
  <c r="F367" i="38"/>
  <c r="E367" i="38"/>
  <c r="F366" i="38"/>
  <c r="E366" i="38"/>
  <c r="F365" i="38"/>
  <c r="E365" i="38"/>
  <c r="F364" i="38"/>
  <c r="E364" i="38"/>
  <c r="F363" i="38"/>
  <c r="E363" i="38"/>
  <c r="F362" i="38"/>
  <c r="E362" i="38"/>
  <c r="F361" i="38"/>
  <c r="E361" i="38"/>
  <c r="F360" i="38"/>
  <c r="E360" i="38"/>
  <c r="F359" i="38"/>
  <c r="E359" i="38"/>
  <c r="F358" i="38"/>
  <c r="E358" i="38"/>
  <c r="F357" i="38"/>
  <c r="E357" i="38"/>
  <c r="F356" i="38"/>
  <c r="E356" i="38"/>
  <c r="F355" i="38"/>
  <c r="E355" i="38"/>
  <c r="F354" i="38"/>
  <c r="E354" i="38"/>
  <c r="F353" i="38"/>
  <c r="E353" i="38"/>
  <c r="F352" i="38"/>
  <c r="E352" i="38"/>
  <c r="F351" i="38"/>
  <c r="E351" i="38"/>
  <c r="F350" i="38"/>
  <c r="E350" i="38"/>
  <c r="F349" i="38"/>
  <c r="E349" i="38"/>
  <c r="F348" i="38"/>
  <c r="E348" i="38"/>
  <c r="F347" i="38"/>
  <c r="E347" i="38"/>
  <c r="F346" i="38"/>
  <c r="E346" i="38"/>
  <c r="F345" i="38"/>
  <c r="E345" i="38"/>
  <c r="F344" i="38"/>
  <c r="E344" i="38"/>
  <c r="F343" i="38"/>
  <c r="E343" i="38"/>
  <c r="F342" i="38"/>
  <c r="E342" i="38"/>
  <c r="F341" i="38"/>
  <c r="E341" i="38"/>
  <c r="F340" i="38"/>
  <c r="E340" i="38"/>
  <c r="F339" i="38"/>
  <c r="E339" i="38"/>
  <c r="F338" i="38"/>
  <c r="E338" i="38"/>
  <c r="F337" i="38"/>
  <c r="E337" i="38"/>
  <c r="F336" i="38"/>
  <c r="E336" i="38"/>
  <c r="F335" i="38"/>
  <c r="E335" i="38"/>
  <c r="F334" i="38"/>
  <c r="E334" i="38"/>
  <c r="F333" i="38"/>
  <c r="E333" i="38"/>
  <c r="F332" i="38"/>
  <c r="E332" i="38"/>
  <c r="F331" i="38"/>
  <c r="E331" i="38"/>
  <c r="F330" i="38"/>
  <c r="E330" i="38"/>
  <c r="F329" i="38"/>
  <c r="E329" i="38"/>
  <c r="F328" i="38"/>
  <c r="E328" i="38"/>
  <c r="F327" i="38"/>
  <c r="E327" i="38"/>
  <c r="F326" i="38"/>
  <c r="E326" i="38"/>
  <c r="F325" i="38"/>
  <c r="E325" i="38"/>
  <c r="F324" i="38"/>
  <c r="E324" i="38"/>
  <c r="F323" i="38"/>
  <c r="E323" i="38"/>
  <c r="F322" i="38"/>
  <c r="E322" i="38"/>
  <c r="F321" i="38"/>
  <c r="E321" i="38"/>
  <c r="F320" i="38"/>
  <c r="E320" i="38"/>
  <c r="F319" i="38"/>
  <c r="E319" i="38"/>
  <c r="F318" i="38"/>
  <c r="E318" i="38"/>
  <c r="F317" i="38"/>
  <c r="E317" i="38"/>
  <c r="F316" i="38"/>
  <c r="E316" i="38"/>
  <c r="F315" i="38"/>
  <c r="E315" i="38"/>
  <c r="F314" i="38"/>
  <c r="E314" i="38"/>
  <c r="F313" i="38"/>
  <c r="E313" i="38"/>
  <c r="F312" i="38"/>
  <c r="E312" i="38"/>
  <c r="F311" i="38"/>
  <c r="E311" i="38"/>
  <c r="F310" i="38"/>
  <c r="E310" i="38"/>
  <c r="F309" i="38"/>
  <c r="E309" i="38"/>
  <c r="F308" i="38"/>
  <c r="E308" i="38"/>
  <c r="F307" i="38"/>
  <c r="E307" i="38"/>
  <c r="F306" i="38"/>
  <c r="E306" i="38"/>
  <c r="F305" i="38"/>
  <c r="E305" i="38"/>
  <c r="F304" i="38"/>
  <c r="E304" i="38"/>
  <c r="F303" i="38"/>
  <c r="E303" i="38"/>
  <c r="F302" i="38"/>
  <c r="E302" i="38"/>
  <c r="F301" i="38"/>
  <c r="E301" i="38"/>
  <c r="F300" i="38"/>
  <c r="E300" i="38"/>
  <c r="F299" i="38"/>
  <c r="E299" i="38"/>
  <c r="F298" i="38"/>
  <c r="E298" i="38"/>
  <c r="F297" i="38"/>
  <c r="E297" i="38"/>
  <c r="F296" i="38"/>
  <c r="E296" i="38"/>
  <c r="F295" i="38"/>
  <c r="E295" i="38"/>
  <c r="F294" i="38"/>
  <c r="E294" i="38"/>
  <c r="F293" i="38"/>
  <c r="E293" i="38"/>
  <c r="F292" i="38"/>
  <c r="E292" i="38"/>
  <c r="F291" i="38"/>
  <c r="E291" i="38"/>
  <c r="F290" i="38"/>
  <c r="E290" i="38"/>
  <c r="F289" i="38"/>
  <c r="E289" i="38"/>
  <c r="F288" i="38"/>
  <c r="E288" i="38"/>
  <c r="F287" i="38"/>
  <c r="E287" i="38"/>
  <c r="F286" i="38"/>
  <c r="E286" i="38"/>
  <c r="F285" i="38"/>
  <c r="E285" i="38"/>
  <c r="F284" i="38"/>
  <c r="E284" i="38"/>
  <c r="F283" i="38"/>
  <c r="E283" i="38"/>
  <c r="F282" i="38"/>
  <c r="E282" i="38"/>
  <c r="F281" i="38"/>
  <c r="E281" i="38"/>
  <c r="F280" i="38"/>
  <c r="E280" i="38"/>
  <c r="F279" i="38"/>
  <c r="E279" i="38"/>
  <c r="F278" i="38"/>
  <c r="E278" i="38"/>
  <c r="F277" i="38"/>
  <c r="E277" i="38"/>
  <c r="F276" i="38"/>
  <c r="E276" i="38"/>
  <c r="F275" i="38"/>
  <c r="E275" i="38"/>
  <c r="F274" i="38"/>
  <c r="E274" i="38"/>
  <c r="F273" i="38"/>
  <c r="E273" i="38"/>
  <c r="F272" i="38"/>
  <c r="E272" i="38"/>
  <c r="F271" i="38"/>
  <c r="E271" i="38"/>
  <c r="F270" i="38"/>
  <c r="E270" i="38"/>
  <c r="F269" i="38"/>
  <c r="E269" i="38"/>
  <c r="F268" i="38"/>
  <c r="E268" i="38"/>
  <c r="F267" i="38"/>
  <c r="E267" i="38"/>
  <c r="F266" i="38"/>
  <c r="E266" i="38"/>
  <c r="F265" i="38"/>
  <c r="E265" i="38"/>
  <c r="F264" i="38"/>
  <c r="E264" i="38"/>
  <c r="F263" i="38"/>
  <c r="E263" i="38"/>
  <c r="F262" i="38"/>
  <c r="E262" i="38"/>
  <c r="F261" i="38"/>
  <c r="E261" i="38"/>
  <c r="F260" i="38"/>
  <c r="E260" i="38"/>
  <c r="F259" i="38"/>
  <c r="E259" i="38"/>
  <c r="F258" i="38"/>
  <c r="E258" i="38"/>
  <c r="F257" i="38"/>
  <c r="E257" i="38"/>
  <c r="F256" i="38"/>
  <c r="E256" i="38"/>
  <c r="F255" i="38"/>
  <c r="E255" i="38"/>
  <c r="F254" i="38"/>
  <c r="E254" i="38"/>
  <c r="F253" i="38"/>
  <c r="E253" i="38"/>
  <c r="F252" i="38"/>
  <c r="E252" i="38"/>
  <c r="F251" i="38"/>
  <c r="E251" i="38"/>
  <c r="F250" i="38"/>
  <c r="E250" i="38"/>
  <c r="F249" i="38"/>
  <c r="E249" i="38"/>
  <c r="F248" i="38"/>
  <c r="E248" i="38"/>
  <c r="F247" i="38"/>
  <c r="E247" i="38"/>
  <c r="F246" i="38"/>
  <c r="E246" i="38"/>
  <c r="F245" i="38"/>
  <c r="E245" i="38"/>
  <c r="F244" i="38"/>
  <c r="E244" i="38"/>
  <c r="F243" i="38"/>
  <c r="E243" i="38"/>
  <c r="F242" i="38"/>
  <c r="E242" i="38"/>
  <c r="F241" i="38"/>
  <c r="E241" i="38"/>
  <c r="F240" i="38"/>
  <c r="E240" i="38"/>
  <c r="F239" i="38"/>
  <c r="E239" i="38"/>
  <c r="F238" i="38"/>
  <c r="E238" i="38"/>
  <c r="F237" i="38"/>
  <c r="E237" i="38"/>
  <c r="F236" i="38"/>
  <c r="E236" i="38"/>
  <c r="F235" i="38"/>
  <c r="E235" i="38"/>
  <c r="F234" i="38"/>
  <c r="E234" i="38"/>
  <c r="F233" i="38"/>
  <c r="E233" i="38"/>
  <c r="F232" i="38"/>
  <c r="E232" i="38"/>
  <c r="F231" i="38"/>
  <c r="E231" i="38"/>
  <c r="F230" i="38"/>
  <c r="E230" i="38"/>
  <c r="F229" i="38"/>
  <c r="E229" i="38"/>
  <c r="F228" i="38"/>
  <c r="E228" i="38"/>
  <c r="F227" i="38"/>
  <c r="E227" i="38"/>
  <c r="F226" i="38"/>
  <c r="E226" i="38"/>
  <c r="F225" i="38"/>
  <c r="E225" i="38"/>
  <c r="F224" i="38"/>
  <c r="E224" i="38"/>
  <c r="F223" i="38"/>
  <c r="E223" i="38"/>
  <c r="F222" i="38"/>
  <c r="E222" i="38"/>
  <c r="F221" i="38"/>
  <c r="E221" i="38"/>
  <c r="F220" i="38"/>
  <c r="E220" i="38"/>
  <c r="F219" i="38"/>
  <c r="E219" i="38"/>
  <c r="F218" i="38"/>
  <c r="E218" i="38"/>
  <c r="F217" i="38"/>
  <c r="E217" i="38"/>
  <c r="F216" i="38"/>
  <c r="E216" i="38"/>
  <c r="F215" i="38"/>
  <c r="E215" i="38"/>
  <c r="F214" i="38"/>
  <c r="E214" i="38"/>
  <c r="F213" i="38"/>
  <c r="E213" i="38"/>
  <c r="F212" i="38"/>
  <c r="E212" i="38"/>
  <c r="F211" i="38"/>
  <c r="E211" i="38"/>
  <c r="F210" i="38"/>
  <c r="E210" i="38"/>
  <c r="F209" i="38"/>
  <c r="E209" i="38"/>
  <c r="F208" i="38"/>
  <c r="E208" i="38"/>
  <c r="F207" i="38"/>
  <c r="E207" i="38"/>
  <c r="F206" i="38"/>
  <c r="E206" i="38"/>
  <c r="F205" i="38"/>
  <c r="E205" i="38"/>
  <c r="F204" i="38"/>
  <c r="E204" i="38"/>
  <c r="F203" i="38"/>
  <c r="E203" i="38"/>
  <c r="F202" i="38"/>
  <c r="E202" i="38"/>
  <c r="F201" i="38"/>
  <c r="E201" i="38"/>
  <c r="F200" i="38"/>
  <c r="E200" i="38"/>
  <c r="F199" i="38"/>
  <c r="E199" i="38"/>
  <c r="F198" i="38"/>
  <c r="E198" i="38"/>
  <c r="F197" i="38"/>
  <c r="E197" i="38"/>
  <c r="F196" i="38"/>
  <c r="E196" i="38"/>
  <c r="F195" i="38"/>
  <c r="E195" i="38"/>
  <c r="F194" i="38"/>
  <c r="E194" i="38"/>
  <c r="F193" i="38"/>
  <c r="E193" i="38"/>
  <c r="F192" i="38"/>
  <c r="E192" i="38"/>
  <c r="F191" i="38"/>
  <c r="E191" i="38"/>
  <c r="F190" i="38"/>
  <c r="E190" i="38"/>
  <c r="F189" i="38"/>
  <c r="E189" i="38"/>
  <c r="F188" i="38"/>
  <c r="E188" i="38"/>
  <c r="F187" i="38"/>
  <c r="E187" i="38"/>
  <c r="F186" i="38"/>
  <c r="E186" i="38"/>
  <c r="F185" i="38"/>
  <c r="E185" i="38"/>
  <c r="F184" i="38"/>
  <c r="E184" i="38"/>
  <c r="F183" i="38"/>
  <c r="E183" i="38"/>
  <c r="F182" i="38"/>
  <c r="E182" i="38"/>
  <c r="F181" i="38"/>
  <c r="E181" i="38"/>
  <c r="F180" i="38"/>
  <c r="E180" i="38"/>
  <c r="F179" i="38"/>
  <c r="E179" i="38"/>
  <c r="F178" i="38"/>
  <c r="E178" i="38"/>
  <c r="F177" i="38"/>
  <c r="E177" i="38"/>
  <c r="F176" i="38"/>
  <c r="E176" i="38"/>
  <c r="F175" i="38"/>
  <c r="E175" i="38"/>
  <c r="F174" i="38"/>
  <c r="E174" i="38"/>
  <c r="F173" i="38"/>
  <c r="E173" i="38"/>
  <c r="F172" i="38"/>
  <c r="E172" i="38"/>
  <c r="F171" i="38"/>
  <c r="E171" i="38"/>
  <c r="F170" i="38"/>
  <c r="E170" i="38"/>
  <c r="F169" i="38"/>
  <c r="E169" i="38"/>
  <c r="F168" i="38"/>
  <c r="E168" i="38"/>
  <c r="F167" i="38"/>
  <c r="E167" i="38"/>
  <c r="F166" i="38"/>
  <c r="E166" i="38"/>
  <c r="F165" i="38"/>
  <c r="E165" i="38"/>
  <c r="F164" i="38"/>
  <c r="E164" i="38"/>
  <c r="F163" i="38"/>
  <c r="E163" i="38"/>
  <c r="F162" i="38"/>
  <c r="E162" i="38"/>
  <c r="F161" i="38"/>
  <c r="E161" i="38"/>
  <c r="F160" i="38"/>
  <c r="E160" i="38"/>
  <c r="F159" i="38"/>
  <c r="E159" i="38"/>
  <c r="F158" i="38"/>
  <c r="E158" i="38"/>
  <c r="F157" i="38"/>
  <c r="E157" i="38"/>
  <c r="F156" i="38"/>
  <c r="E156" i="38"/>
  <c r="F155" i="38"/>
  <c r="E155" i="38"/>
  <c r="F154" i="38"/>
  <c r="E154" i="38"/>
  <c r="F153" i="38"/>
  <c r="E153" i="38"/>
  <c r="F152" i="38"/>
  <c r="E152" i="38"/>
  <c r="F151" i="38"/>
  <c r="E151" i="38"/>
  <c r="F150" i="38"/>
  <c r="E150" i="38"/>
  <c r="F149" i="38"/>
  <c r="E149" i="38"/>
  <c r="F148" i="38"/>
  <c r="E148" i="38"/>
  <c r="F147" i="38"/>
  <c r="E147" i="38"/>
  <c r="F146" i="38"/>
  <c r="E146" i="38"/>
  <c r="F145" i="38"/>
  <c r="E145" i="38"/>
  <c r="F144" i="38"/>
  <c r="E144" i="38"/>
  <c r="F143" i="38"/>
  <c r="E143" i="38"/>
  <c r="F142" i="38"/>
  <c r="E142" i="38"/>
  <c r="F141" i="38"/>
  <c r="E141" i="38"/>
  <c r="F140" i="38"/>
  <c r="E140" i="38"/>
  <c r="F139" i="38"/>
  <c r="E139" i="38"/>
  <c r="F138" i="38"/>
  <c r="E138" i="38"/>
  <c r="F137" i="38"/>
  <c r="E137" i="38"/>
  <c r="F136" i="38"/>
  <c r="E136" i="38"/>
  <c r="F135" i="38"/>
  <c r="E135" i="38"/>
  <c r="F134" i="38"/>
  <c r="E134" i="38"/>
  <c r="F133" i="38"/>
  <c r="E133" i="38"/>
  <c r="F132" i="38"/>
  <c r="E132" i="38"/>
  <c r="F131" i="38"/>
  <c r="E131" i="38"/>
  <c r="F130" i="38"/>
  <c r="E130" i="38"/>
  <c r="F129" i="38"/>
  <c r="E129" i="38"/>
  <c r="F128" i="38"/>
  <c r="E128" i="38"/>
  <c r="F127" i="38"/>
  <c r="E127" i="38"/>
  <c r="F126" i="38"/>
  <c r="E126" i="38"/>
  <c r="F125" i="38"/>
  <c r="E125" i="38"/>
  <c r="F124" i="38"/>
  <c r="E124" i="38"/>
  <c r="F123" i="38"/>
  <c r="E123" i="38"/>
  <c r="F122" i="38"/>
  <c r="E122" i="38"/>
  <c r="F121" i="38"/>
  <c r="E121" i="38"/>
  <c r="F120" i="38"/>
  <c r="E120" i="38"/>
  <c r="F119" i="38"/>
  <c r="E119" i="38"/>
  <c r="F118" i="38"/>
  <c r="E118" i="38"/>
  <c r="F117" i="38"/>
  <c r="E117" i="38"/>
  <c r="F116" i="38"/>
  <c r="E116" i="38"/>
  <c r="F115" i="38"/>
  <c r="E115" i="38"/>
  <c r="F114" i="38"/>
  <c r="E114" i="38"/>
  <c r="F113" i="38"/>
  <c r="E113" i="38"/>
  <c r="F112" i="38"/>
  <c r="E112" i="38"/>
  <c r="F111" i="38"/>
  <c r="E111" i="38"/>
  <c r="F110" i="38"/>
  <c r="E110" i="38"/>
  <c r="F109" i="38"/>
  <c r="E109" i="38"/>
  <c r="F108" i="38"/>
  <c r="E108" i="38"/>
  <c r="F107" i="38"/>
  <c r="E107" i="38"/>
  <c r="F106" i="38"/>
  <c r="E106" i="38"/>
  <c r="F105" i="38"/>
  <c r="E105" i="38"/>
  <c r="F104" i="38"/>
  <c r="E104" i="38"/>
  <c r="F103" i="38"/>
  <c r="E103" i="38"/>
  <c r="F102" i="38"/>
  <c r="E102" i="38"/>
  <c r="F101" i="38"/>
  <c r="E101" i="38"/>
  <c r="F100" i="38"/>
  <c r="E100" i="38"/>
  <c r="F99" i="38"/>
  <c r="E99" i="38"/>
  <c r="F98" i="38"/>
  <c r="E98" i="38"/>
  <c r="F97" i="38"/>
  <c r="E97" i="38"/>
  <c r="F96" i="38"/>
  <c r="E96" i="38"/>
  <c r="F95" i="38"/>
  <c r="E95" i="38"/>
  <c r="F94" i="38"/>
  <c r="E94" i="38"/>
  <c r="F93" i="38"/>
  <c r="E93" i="38"/>
  <c r="F92" i="38"/>
  <c r="E92" i="38"/>
  <c r="F91" i="38"/>
  <c r="E91" i="38"/>
  <c r="F90" i="38"/>
  <c r="E90" i="38"/>
  <c r="F89" i="38"/>
  <c r="E89" i="38"/>
  <c r="F88" i="38"/>
  <c r="E88" i="38"/>
  <c r="F87" i="38"/>
  <c r="E87" i="38"/>
  <c r="F86" i="38"/>
  <c r="E86" i="38"/>
  <c r="F85" i="38"/>
  <c r="E85" i="38"/>
  <c r="F84" i="38"/>
  <c r="E84" i="38"/>
  <c r="F83" i="38"/>
  <c r="E83" i="38"/>
  <c r="F82" i="38"/>
  <c r="E82" i="38"/>
  <c r="F81" i="38"/>
  <c r="E81" i="38"/>
  <c r="F80" i="38"/>
  <c r="E80" i="38"/>
  <c r="F79" i="38"/>
  <c r="E79" i="38"/>
  <c r="F78" i="38"/>
  <c r="E78" i="38"/>
  <c r="F77" i="38"/>
  <c r="E77" i="38"/>
  <c r="F76" i="38"/>
  <c r="E76" i="38"/>
  <c r="F75" i="38"/>
  <c r="E75" i="38"/>
  <c r="F74" i="38"/>
  <c r="E74" i="38"/>
  <c r="F73" i="38"/>
  <c r="E73" i="38"/>
  <c r="F72" i="38"/>
  <c r="E72" i="38"/>
  <c r="F71" i="38"/>
  <c r="E71" i="38"/>
  <c r="F70" i="38"/>
  <c r="E70" i="38"/>
  <c r="F69" i="38"/>
  <c r="E69" i="38"/>
  <c r="F68" i="38"/>
  <c r="E68" i="38"/>
  <c r="F67" i="38"/>
  <c r="E67" i="38"/>
  <c r="F66" i="38"/>
  <c r="E66" i="38"/>
  <c r="F65" i="38"/>
  <c r="E65" i="38"/>
  <c r="F64" i="38"/>
  <c r="E64" i="38"/>
  <c r="F63" i="38"/>
  <c r="E63" i="38"/>
  <c r="F62" i="38"/>
  <c r="E62" i="38"/>
  <c r="F61" i="38"/>
  <c r="E61" i="38"/>
  <c r="F60" i="38"/>
  <c r="E60" i="38"/>
  <c r="F59" i="38"/>
  <c r="E59" i="38"/>
  <c r="F58" i="38"/>
  <c r="E58" i="38"/>
  <c r="F57" i="38"/>
  <c r="E57" i="38"/>
  <c r="F56" i="38"/>
  <c r="E56" i="38"/>
  <c r="F55" i="38"/>
  <c r="E55" i="38"/>
  <c r="F54" i="38"/>
  <c r="E54" i="38"/>
  <c r="F53" i="38"/>
  <c r="E53" i="38"/>
  <c r="F52" i="38"/>
  <c r="E52" i="38"/>
  <c r="F51" i="38"/>
  <c r="E51" i="38"/>
  <c r="F50" i="38"/>
  <c r="E50" i="38"/>
  <c r="F49" i="38"/>
  <c r="E49" i="38"/>
  <c r="F48" i="38"/>
  <c r="E48" i="38"/>
  <c r="F47" i="38"/>
  <c r="E47" i="38"/>
  <c r="F46" i="38"/>
  <c r="E46" i="38"/>
  <c r="F45" i="38"/>
  <c r="E45" i="38"/>
  <c r="F44" i="38"/>
  <c r="E44" i="38"/>
  <c r="F43" i="38"/>
  <c r="E43" i="38"/>
  <c r="F42" i="38"/>
  <c r="E42" i="38"/>
  <c r="F41" i="38"/>
  <c r="E41" i="38"/>
  <c r="F40" i="38"/>
  <c r="E40" i="38"/>
  <c r="F39" i="38"/>
  <c r="E39" i="38"/>
  <c r="F38" i="38"/>
  <c r="E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F7" i="38"/>
  <c r="E7" i="38"/>
  <c r="F6" i="38"/>
  <c r="E6" i="38"/>
  <c r="F5" i="38"/>
  <c r="E5" i="38"/>
  <c r="F374" i="31"/>
  <c r="E374" i="31"/>
  <c r="F373" i="31"/>
  <c r="E373" i="31"/>
  <c r="F372" i="31"/>
  <c r="E372" i="31"/>
  <c r="F371" i="31"/>
  <c r="E371" i="31"/>
  <c r="F370" i="31"/>
  <c r="E370" i="31"/>
  <c r="F369" i="31"/>
  <c r="E369" i="31"/>
  <c r="F368" i="31"/>
  <c r="E368" i="31"/>
  <c r="F367" i="31"/>
  <c r="E367" i="31"/>
  <c r="F366" i="31"/>
  <c r="E366" i="31"/>
  <c r="F365" i="31"/>
  <c r="E365" i="31"/>
  <c r="F364" i="31"/>
  <c r="E364" i="31"/>
  <c r="F363" i="31"/>
  <c r="E363" i="31"/>
  <c r="E362" i="31"/>
  <c r="F361" i="31"/>
  <c r="E361" i="31"/>
  <c r="F360" i="31"/>
  <c r="E360" i="31"/>
  <c r="F359" i="31"/>
  <c r="E359" i="31"/>
  <c r="F358" i="31"/>
  <c r="E358" i="31"/>
  <c r="F357" i="31"/>
  <c r="E357" i="31"/>
  <c r="F356" i="31"/>
  <c r="E356" i="31"/>
  <c r="F355" i="31"/>
  <c r="E355" i="31"/>
  <c r="F354" i="31"/>
  <c r="E354" i="31"/>
  <c r="F353" i="31"/>
  <c r="E353" i="31"/>
  <c r="F352" i="31"/>
  <c r="E352" i="31"/>
  <c r="F351" i="31"/>
  <c r="E351" i="31"/>
  <c r="F350" i="31"/>
  <c r="E350" i="31"/>
  <c r="F349" i="31"/>
  <c r="E349" i="31"/>
  <c r="F348" i="31"/>
  <c r="E348" i="31"/>
  <c r="F347" i="31"/>
  <c r="E347" i="31"/>
  <c r="F346" i="31"/>
  <c r="E346" i="31"/>
  <c r="F345" i="31"/>
  <c r="E345" i="31"/>
  <c r="F344" i="31"/>
  <c r="E344" i="31"/>
  <c r="F343" i="31"/>
  <c r="E343" i="31"/>
  <c r="F342" i="31"/>
  <c r="E342" i="31"/>
  <c r="F341" i="31"/>
  <c r="E341" i="31"/>
  <c r="F340" i="31"/>
  <c r="E340" i="31"/>
  <c r="F339" i="31"/>
  <c r="E339" i="31"/>
  <c r="F338" i="31"/>
  <c r="E338" i="31"/>
  <c r="F337" i="31"/>
  <c r="E337" i="31"/>
  <c r="F336" i="31"/>
  <c r="E336" i="31"/>
  <c r="F335" i="31"/>
  <c r="E335" i="31"/>
  <c r="F334" i="31"/>
  <c r="E334" i="31"/>
  <c r="F333" i="31"/>
  <c r="E333" i="31"/>
  <c r="F332" i="31"/>
  <c r="E332" i="31"/>
  <c r="F331" i="31"/>
  <c r="E331" i="31"/>
  <c r="F330" i="31"/>
  <c r="E330" i="31"/>
  <c r="F329" i="31"/>
  <c r="E329" i="31"/>
  <c r="F328" i="31"/>
  <c r="E328" i="31"/>
  <c r="F327" i="31"/>
  <c r="E327" i="31"/>
  <c r="F326" i="31"/>
  <c r="E326" i="31"/>
  <c r="F325" i="31"/>
  <c r="E325" i="31"/>
  <c r="F324" i="31"/>
  <c r="E324" i="31"/>
  <c r="F323" i="31"/>
  <c r="E323" i="31"/>
  <c r="F322" i="31"/>
  <c r="E322" i="31"/>
  <c r="F321" i="31"/>
  <c r="E321" i="31"/>
  <c r="F320" i="31"/>
  <c r="E320" i="31"/>
  <c r="F319" i="31"/>
  <c r="E319" i="31"/>
  <c r="F318" i="31"/>
  <c r="E318" i="31"/>
  <c r="F317" i="31"/>
  <c r="E317" i="31"/>
  <c r="F316" i="31"/>
  <c r="E316" i="31"/>
  <c r="F315" i="31"/>
  <c r="E315" i="31"/>
  <c r="F314" i="31"/>
  <c r="E314" i="31"/>
  <c r="F313" i="31"/>
  <c r="E313" i="31"/>
  <c r="F312" i="31"/>
  <c r="E312" i="31"/>
  <c r="F311" i="31"/>
  <c r="E311" i="31"/>
  <c r="F310" i="31"/>
  <c r="E310" i="31"/>
  <c r="F309" i="31"/>
  <c r="E309" i="31"/>
  <c r="F308" i="31"/>
  <c r="E308" i="31"/>
  <c r="F307" i="31"/>
  <c r="E307" i="31"/>
  <c r="F306" i="31"/>
  <c r="E306" i="31"/>
  <c r="F305" i="31"/>
  <c r="E305" i="31"/>
  <c r="F304" i="31"/>
  <c r="E304" i="31"/>
  <c r="F303" i="31"/>
  <c r="E303" i="31"/>
  <c r="F302" i="31"/>
  <c r="E302" i="31"/>
  <c r="F301" i="31"/>
  <c r="E301" i="31"/>
  <c r="F300" i="31"/>
  <c r="E300" i="31"/>
  <c r="F299" i="31"/>
  <c r="E299" i="31"/>
  <c r="F298" i="31"/>
  <c r="E298" i="31"/>
  <c r="F297" i="31"/>
  <c r="E297" i="31"/>
  <c r="F296" i="31"/>
  <c r="E296" i="31"/>
  <c r="F295" i="31"/>
  <c r="E295" i="31"/>
  <c r="F294" i="31"/>
  <c r="E294" i="31"/>
  <c r="F293" i="31"/>
  <c r="E293" i="31"/>
  <c r="F292" i="31"/>
  <c r="E292" i="31"/>
  <c r="F291" i="31"/>
  <c r="E291" i="31"/>
  <c r="F290" i="31"/>
  <c r="E290" i="31"/>
  <c r="F289" i="31"/>
  <c r="E289" i="31"/>
  <c r="F288" i="31"/>
  <c r="E288" i="31"/>
  <c r="F287" i="31"/>
  <c r="E287" i="31"/>
  <c r="F286" i="31"/>
  <c r="E286" i="31"/>
  <c r="F285" i="31"/>
  <c r="E285" i="31"/>
  <c r="F284" i="31"/>
  <c r="E284" i="31"/>
  <c r="F283" i="31"/>
  <c r="E283" i="31"/>
  <c r="F282" i="31"/>
  <c r="E282" i="31"/>
  <c r="F281" i="31"/>
  <c r="E281" i="31"/>
  <c r="F280" i="31"/>
  <c r="E280" i="31"/>
  <c r="F279" i="31"/>
  <c r="E279" i="31"/>
  <c r="F278" i="31"/>
  <c r="E278" i="31"/>
  <c r="F277" i="31"/>
  <c r="E277" i="31"/>
  <c r="F276" i="31"/>
  <c r="E276" i="31"/>
  <c r="F275" i="31"/>
  <c r="E275" i="31"/>
  <c r="F274" i="31"/>
  <c r="E274" i="31"/>
  <c r="F273" i="31"/>
  <c r="E273" i="31"/>
  <c r="F272" i="31"/>
  <c r="E272" i="31"/>
  <c r="F271" i="31"/>
  <c r="E271" i="31"/>
  <c r="F270" i="31"/>
  <c r="E270" i="31"/>
  <c r="F269" i="31"/>
  <c r="E269" i="31"/>
  <c r="F268" i="31"/>
  <c r="E268" i="31"/>
  <c r="F267" i="31"/>
  <c r="E267" i="31"/>
  <c r="F266" i="31"/>
  <c r="E266" i="31"/>
  <c r="F265" i="31"/>
  <c r="E265" i="31"/>
  <c r="F264" i="31"/>
  <c r="E264" i="31"/>
  <c r="F263" i="31"/>
  <c r="E263" i="31"/>
  <c r="F262" i="31"/>
  <c r="E262" i="31"/>
  <c r="F261" i="31"/>
  <c r="E261" i="31"/>
  <c r="F260" i="31"/>
  <c r="E260" i="31"/>
  <c r="F259" i="31"/>
  <c r="E259" i="31"/>
  <c r="F258" i="31"/>
  <c r="E258" i="31"/>
  <c r="F257" i="31"/>
  <c r="E257" i="31"/>
  <c r="F256" i="31"/>
  <c r="E256" i="31"/>
  <c r="F255" i="31"/>
  <c r="E255" i="31"/>
  <c r="F254" i="31"/>
  <c r="E254" i="31"/>
  <c r="F253" i="31"/>
  <c r="E253" i="31"/>
  <c r="F252" i="31"/>
  <c r="E252" i="31"/>
  <c r="F251" i="31"/>
  <c r="E251" i="31"/>
  <c r="F250" i="31"/>
  <c r="E250" i="31"/>
  <c r="F249" i="31"/>
  <c r="E249" i="31"/>
  <c r="F248" i="31"/>
  <c r="E248" i="31"/>
  <c r="F247" i="31"/>
  <c r="E247" i="31"/>
  <c r="F246" i="31"/>
  <c r="E246" i="31"/>
  <c r="F245" i="31"/>
  <c r="E245" i="31"/>
  <c r="F244" i="31"/>
  <c r="E244" i="31"/>
  <c r="F243" i="31"/>
  <c r="E243" i="31"/>
  <c r="F242" i="31"/>
  <c r="E242" i="31"/>
  <c r="F241" i="31"/>
  <c r="E241" i="31"/>
  <c r="F240" i="31"/>
  <c r="E240" i="31"/>
  <c r="F239" i="31"/>
  <c r="E239" i="31"/>
  <c r="F238" i="31"/>
  <c r="E238" i="31"/>
  <c r="F237" i="31"/>
  <c r="E237" i="31"/>
  <c r="F236" i="31"/>
  <c r="E236" i="31"/>
  <c r="F235" i="31"/>
  <c r="E235" i="31"/>
  <c r="F234" i="31"/>
  <c r="E234" i="31"/>
  <c r="F233" i="31"/>
  <c r="E233" i="31"/>
  <c r="F232" i="31"/>
  <c r="E232" i="31"/>
  <c r="F231" i="31"/>
  <c r="E231" i="31"/>
  <c r="F230" i="31"/>
  <c r="E230" i="31"/>
  <c r="F229" i="31"/>
  <c r="E229" i="31"/>
  <c r="F228" i="31"/>
  <c r="E228" i="31"/>
  <c r="F227" i="31"/>
  <c r="E227" i="31"/>
  <c r="F226" i="31"/>
  <c r="E226" i="31"/>
  <c r="F225" i="31"/>
  <c r="E225" i="31"/>
  <c r="F224" i="31"/>
  <c r="E224" i="31"/>
  <c r="F223" i="31"/>
  <c r="E223" i="31"/>
  <c r="F222" i="31"/>
  <c r="E222" i="31"/>
  <c r="F221" i="31"/>
  <c r="E221" i="31"/>
  <c r="F220" i="31"/>
  <c r="E220" i="31"/>
  <c r="F219" i="31"/>
  <c r="E219" i="31"/>
  <c r="F218" i="31"/>
  <c r="E218" i="31"/>
  <c r="F217" i="31"/>
  <c r="E217" i="31"/>
  <c r="F216" i="31"/>
  <c r="E216" i="31"/>
  <c r="F215" i="31"/>
  <c r="E215" i="31"/>
  <c r="F214" i="31"/>
  <c r="E214" i="31"/>
  <c r="F213" i="31"/>
  <c r="E213" i="31"/>
  <c r="F212" i="31"/>
  <c r="E212" i="31"/>
  <c r="F211" i="31"/>
  <c r="E211" i="31"/>
  <c r="F210" i="31"/>
  <c r="E210" i="31"/>
  <c r="F209" i="31"/>
  <c r="E209" i="31"/>
  <c r="F208" i="31"/>
  <c r="E208" i="31"/>
  <c r="F207" i="31"/>
  <c r="E207" i="31"/>
  <c r="F206" i="31"/>
  <c r="E206" i="31"/>
  <c r="F205" i="31"/>
  <c r="E205" i="31"/>
  <c r="F204" i="31"/>
  <c r="E204" i="31"/>
  <c r="F203" i="31"/>
  <c r="E203" i="31"/>
  <c r="F202" i="31"/>
  <c r="E202" i="31"/>
  <c r="F201" i="31"/>
  <c r="E201" i="31"/>
  <c r="F200" i="31"/>
  <c r="E200" i="31"/>
  <c r="F199" i="31"/>
  <c r="E199" i="31"/>
  <c r="F198" i="31"/>
  <c r="E198" i="31"/>
  <c r="F197" i="31"/>
  <c r="E197" i="31"/>
  <c r="F196" i="31"/>
  <c r="E196" i="31"/>
  <c r="F195" i="31"/>
  <c r="E195" i="31"/>
  <c r="F194" i="31"/>
  <c r="E194" i="31"/>
  <c r="F193" i="31"/>
  <c r="E193" i="31"/>
  <c r="F192" i="31"/>
  <c r="E192" i="31"/>
  <c r="F191" i="31"/>
  <c r="E191" i="31"/>
  <c r="F190" i="31"/>
  <c r="E190" i="31"/>
  <c r="F189" i="31"/>
  <c r="E189" i="31"/>
  <c r="F188" i="31"/>
  <c r="E188" i="31"/>
  <c r="F187" i="31"/>
  <c r="E187" i="31"/>
  <c r="F186" i="31"/>
  <c r="E186" i="31"/>
  <c r="F185" i="31"/>
  <c r="E185" i="31"/>
  <c r="F184" i="31"/>
  <c r="E184" i="31"/>
  <c r="F183" i="31"/>
  <c r="E183" i="31"/>
  <c r="F182" i="31"/>
  <c r="E182" i="31"/>
  <c r="F181" i="31"/>
  <c r="E181" i="31"/>
  <c r="F180" i="31"/>
  <c r="E180" i="31"/>
  <c r="F179" i="31"/>
  <c r="E179" i="31"/>
  <c r="F178" i="31"/>
  <c r="E178" i="31"/>
  <c r="F177" i="31"/>
  <c r="E177" i="31"/>
  <c r="F176" i="31"/>
  <c r="E176" i="31"/>
  <c r="F175" i="31"/>
  <c r="E175" i="31"/>
  <c r="F174" i="31"/>
  <c r="E174" i="31"/>
  <c r="F173" i="31"/>
  <c r="E173" i="31"/>
  <c r="F172" i="31"/>
  <c r="E172" i="31"/>
  <c r="F171" i="31"/>
  <c r="E171" i="31"/>
  <c r="F170" i="31"/>
  <c r="E170" i="31"/>
  <c r="F169" i="31"/>
  <c r="E169" i="31"/>
  <c r="F168" i="31"/>
  <c r="E168" i="31"/>
  <c r="F167" i="31"/>
  <c r="E167" i="31"/>
  <c r="F166" i="31"/>
  <c r="E166" i="31"/>
  <c r="F165" i="31"/>
  <c r="E165" i="31"/>
  <c r="F164" i="31"/>
  <c r="E164" i="31"/>
  <c r="F163" i="31"/>
  <c r="E163" i="31"/>
  <c r="F162" i="31"/>
  <c r="E162" i="31"/>
  <c r="F161" i="31"/>
  <c r="E161" i="31"/>
  <c r="F160" i="31"/>
  <c r="E160" i="31"/>
  <c r="F159" i="31"/>
  <c r="E159" i="31"/>
  <c r="F158" i="31"/>
  <c r="E158" i="31"/>
  <c r="F157" i="31"/>
  <c r="E157" i="31"/>
  <c r="F156" i="31"/>
  <c r="E156" i="31"/>
  <c r="F155" i="31"/>
  <c r="E155" i="31"/>
  <c r="F154" i="31"/>
  <c r="E154" i="31"/>
  <c r="F153" i="31"/>
  <c r="E153" i="31"/>
  <c r="F152" i="31"/>
  <c r="E152" i="31"/>
  <c r="F151" i="31"/>
  <c r="E151" i="31"/>
  <c r="F150" i="31"/>
  <c r="E150" i="31"/>
  <c r="F149" i="31"/>
  <c r="E149" i="31"/>
  <c r="F148" i="31"/>
  <c r="E148" i="31"/>
  <c r="F147" i="31"/>
  <c r="E147" i="31"/>
  <c r="F146" i="31"/>
  <c r="E146" i="31"/>
  <c r="F145" i="31"/>
  <c r="E145" i="31"/>
  <c r="F144" i="31"/>
  <c r="E144" i="31"/>
  <c r="F143" i="31"/>
  <c r="E143" i="31"/>
  <c r="F142" i="31"/>
  <c r="E142" i="31"/>
  <c r="F141" i="31"/>
  <c r="E141" i="31"/>
  <c r="F140" i="31"/>
  <c r="E140" i="31"/>
  <c r="F139" i="31"/>
  <c r="E139" i="31"/>
  <c r="F138" i="31"/>
  <c r="E138" i="31"/>
  <c r="F137" i="31"/>
  <c r="E137" i="31"/>
  <c r="F136" i="31"/>
  <c r="E136" i="31"/>
  <c r="F135" i="31"/>
  <c r="E135" i="31"/>
  <c r="F134" i="31"/>
  <c r="E134" i="31"/>
  <c r="F133" i="31"/>
  <c r="E133" i="31"/>
  <c r="F132" i="31"/>
  <c r="E132" i="31"/>
  <c r="F131" i="31"/>
  <c r="E131" i="31"/>
  <c r="F130" i="31"/>
  <c r="E130" i="31"/>
  <c r="F129" i="31"/>
  <c r="E129" i="31"/>
  <c r="F128" i="31"/>
  <c r="E128" i="31"/>
  <c r="F127" i="31"/>
  <c r="E127" i="31"/>
  <c r="F126" i="31"/>
  <c r="E126" i="31"/>
  <c r="F125" i="31"/>
  <c r="E125" i="31"/>
  <c r="F124" i="31"/>
  <c r="E124" i="31"/>
  <c r="F123" i="31"/>
  <c r="E123" i="31"/>
  <c r="F122" i="31"/>
  <c r="E122" i="31"/>
  <c r="F121" i="31"/>
  <c r="E121" i="31"/>
  <c r="F120" i="31"/>
  <c r="E120" i="31"/>
  <c r="F119" i="31"/>
  <c r="E119" i="31"/>
  <c r="F118" i="31"/>
  <c r="E118" i="31"/>
  <c r="F117" i="31"/>
  <c r="E117" i="31"/>
  <c r="F116" i="31"/>
  <c r="E116" i="31"/>
  <c r="F115" i="31"/>
  <c r="E115" i="31"/>
  <c r="F114" i="31"/>
  <c r="E114" i="31"/>
  <c r="F113" i="31"/>
  <c r="E113" i="31"/>
  <c r="F112" i="31"/>
  <c r="E112" i="31"/>
  <c r="F111" i="31"/>
  <c r="E111" i="31"/>
  <c r="F110" i="31"/>
  <c r="E110" i="31"/>
  <c r="F109" i="31"/>
  <c r="E109" i="31"/>
  <c r="F108" i="31"/>
  <c r="E108" i="31"/>
  <c r="F107" i="31"/>
  <c r="E107" i="31"/>
  <c r="F106" i="31"/>
  <c r="E106" i="31"/>
  <c r="F105" i="31"/>
  <c r="E105" i="31"/>
  <c r="F104" i="31"/>
  <c r="E104" i="31"/>
  <c r="F103" i="31"/>
  <c r="E103" i="31"/>
  <c r="F102" i="31"/>
  <c r="E102" i="31"/>
  <c r="F101" i="31"/>
  <c r="E101" i="31"/>
  <c r="F100" i="31"/>
  <c r="E100" i="31"/>
  <c r="F99" i="31"/>
  <c r="E99" i="31"/>
  <c r="F98" i="31"/>
  <c r="E98" i="31"/>
  <c r="F97" i="31"/>
  <c r="E97" i="31"/>
  <c r="F96" i="31"/>
  <c r="E96" i="31"/>
  <c r="F95" i="31"/>
  <c r="E95" i="31"/>
  <c r="F94" i="31"/>
  <c r="E94" i="31"/>
  <c r="F93" i="31"/>
  <c r="E93" i="31"/>
  <c r="F92" i="31"/>
  <c r="E92" i="31"/>
  <c r="F91" i="31"/>
  <c r="E91" i="31"/>
  <c r="F90" i="31"/>
  <c r="E90" i="31"/>
  <c r="F89" i="31"/>
  <c r="E89" i="31"/>
  <c r="F88" i="31"/>
  <c r="E88" i="31"/>
  <c r="F87" i="31"/>
  <c r="E87" i="31"/>
  <c r="F86" i="31"/>
  <c r="E86" i="31"/>
  <c r="F85" i="31"/>
  <c r="E85" i="31"/>
  <c r="F84" i="31"/>
  <c r="E84" i="31"/>
  <c r="F83" i="31"/>
  <c r="E83" i="31"/>
  <c r="F82" i="31"/>
  <c r="E82" i="31"/>
  <c r="F81" i="31"/>
  <c r="E81" i="31"/>
  <c r="F80" i="31"/>
  <c r="E80" i="31"/>
  <c r="F79" i="31"/>
  <c r="E79" i="31"/>
  <c r="F78" i="31"/>
  <c r="E78" i="31"/>
  <c r="F77" i="31"/>
  <c r="E77" i="31"/>
  <c r="F76" i="31"/>
  <c r="E76" i="31"/>
  <c r="F75" i="31"/>
  <c r="E75" i="31"/>
  <c r="F74" i="31"/>
  <c r="E74" i="31"/>
  <c r="F73" i="31"/>
  <c r="E73" i="31"/>
  <c r="F72" i="31"/>
  <c r="E72" i="31"/>
  <c r="F71" i="31"/>
  <c r="E71" i="31"/>
  <c r="F70" i="31"/>
  <c r="E70" i="31"/>
  <c r="F69" i="31"/>
  <c r="E69" i="31"/>
  <c r="F68" i="31"/>
  <c r="E68" i="31"/>
  <c r="F67" i="31"/>
  <c r="E67" i="31"/>
  <c r="F66" i="31"/>
  <c r="E66" i="31"/>
  <c r="F65" i="31"/>
  <c r="E65" i="31"/>
  <c r="F64" i="31"/>
  <c r="E64" i="31"/>
  <c r="F63" i="31"/>
  <c r="E63" i="31"/>
  <c r="F62" i="31"/>
  <c r="E62" i="31"/>
  <c r="F61" i="31"/>
  <c r="E61" i="31"/>
  <c r="F60" i="31"/>
  <c r="E60" i="31"/>
  <c r="F59" i="31"/>
  <c r="E59" i="31"/>
  <c r="F58" i="31"/>
  <c r="E58" i="31"/>
  <c r="F57" i="31"/>
  <c r="E57" i="31"/>
  <c r="F56" i="31"/>
  <c r="E56" i="31"/>
  <c r="F55" i="31"/>
  <c r="E55" i="31"/>
  <c r="F54" i="31"/>
  <c r="E54" i="31"/>
  <c r="F53" i="31"/>
  <c r="E53" i="31"/>
  <c r="F52" i="31"/>
  <c r="E52" i="31"/>
  <c r="F51" i="31"/>
  <c r="E51" i="31"/>
  <c r="F50" i="31"/>
  <c r="E50" i="31"/>
  <c r="F49" i="31"/>
  <c r="E49" i="31"/>
  <c r="F48" i="31"/>
  <c r="E48" i="31"/>
  <c r="F47" i="31"/>
  <c r="E47" i="31"/>
  <c r="F46" i="31"/>
  <c r="E46" i="31"/>
  <c r="F45" i="31"/>
  <c r="E45" i="31"/>
  <c r="F44" i="31"/>
  <c r="E44" i="31"/>
  <c r="F43" i="31"/>
  <c r="E43" i="31"/>
  <c r="F42" i="31"/>
  <c r="E42" i="31"/>
  <c r="F41" i="31"/>
  <c r="E41" i="31"/>
  <c r="F40" i="31"/>
  <c r="E40" i="31"/>
  <c r="F39" i="31"/>
  <c r="E39" i="31"/>
  <c r="F38" i="31"/>
  <c r="E38" i="31"/>
  <c r="F37" i="31"/>
  <c r="E37" i="31"/>
  <c r="F36" i="31"/>
  <c r="E36" i="31"/>
  <c r="F35" i="31"/>
  <c r="E35" i="31"/>
  <c r="F34" i="31"/>
  <c r="E34" i="31"/>
  <c r="F33" i="31"/>
  <c r="E33" i="31"/>
  <c r="F32" i="31"/>
  <c r="E32" i="31"/>
  <c r="F31" i="31"/>
  <c r="E31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F9" i="31"/>
  <c r="E9" i="31"/>
  <c r="F8" i="31"/>
  <c r="E8" i="31"/>
  <c r="F7" i="31"/>
  <c r="E7" i="31"/>
  <c r="F6" i="31"/>
  <c r="E6" i="31"/>
  <c r="F5" i="31"/>
  <c r="E5" i="31"/>
  <c r="J49" i="34"/>
  <c r="J48" i="34"/>
  <c r="J47" i="34"/>
  <c r="J46" i="34"/>
  <c r="J45" i="34"/>
  <c r="I49" i="34"/>
  <c r="I48" i="34"/>
  <c r="I47" i="34"/>
  <c r="I46" i="34"/>
  <c r="I45" i="34"/>
  <c r="H49" i="34"/>
  <c r="H48" i="34"/>
  <c r="H47" i="34"/>
  <c r="H46" i="34"/>
  <c r="H45" i="34"/>
  <c r="G49" i="33"/>
  <c r="G48" i="33"/>
  <c r="G47" i="33"/>
  <c r="G46" i="33"/>
  <c r="G45" i="33"/>
  <c r="J49" i="33"/>
  <c r="J48" i="33"/>
  <c r="J47" i="33"/>
  <c r="J46" i="33"/>
  <c r="J45" i="33"/>
  <c r="I49" i="33"/>
  <c r="I48" i="33"/>
  <c r="I47" i="33"/>
  <c r="I46" i="33"/>
  <c r="I45" i="33"/>
  <c r="H49" i="33"/>
  <c r="H48" i="33"/>
  <c r="H47" i="33"/>
  <c r="H46" i="33"/>
  <c r="H45" i="33"/>
  <c r="F44" i="33"/>
  <c r="E44" i="33"/>
  <c r="F43" i="33"/>
  <c r="E43" i="33"/>
  <c r="F42" i="33"/>
  <c r="E42" i="33"/>
  <c r="F41" i="33"/>
  <c r="E41" i="33"/>
  <c r="F40" i="33"/>
  <c r="E40" i="33"/>
  <c r="F39" i="33"/>
  <c r="E39" i="33"/>
  <c r="F38" i="33"/>
  <c r="E38" i="33"/>
  <c r="F37" i="33"/>
  <c r="E37" i="33"/>
  <c r="F36" i="33"/>
  <c r="E36" i="33"/>
  <c r="F35" i="33"/>
  <c r="E35" i="33"/>
  <c r="F34" i="33"/>
  <c r="E34" i="33"/>
  <c r="F33" i="33"/>
  <c r="E33" i="33"/>
  <c r="F32" i="33"/>
  <c r="E32" i="33"/>
  <c r="F31" i="33"/>
  <c r="E31" i="33"/>
  <c r="F30" i="33"/>
  <c r="E30" i="33"/>
  <c r="F29" i="33"/>
  <c r="E29" i="33"/>
  <c r="F28" i="33"/>
  <c r="E28" i="33"/>
  <c r="F27" i="33"/>
  <c r="E27" i="33"/>
  <c r="F26" i="33"/>
  <c r="E26" i="33"/>
  <c r="F25" i="33"/>
  <c r="E25" i="33"/>
  <c r="F24" i="33"/>
  <c r="E24" i="33"/>
  <c r="F23" i="33"/>
  <c r="E23" i="33"/>
  <c r="F22" i="33"/>
  <c r="E22" i="33"/>
  <c r="F21" i="33"/>
  <c r="E21" i="33"/>
  <c r="F20" i="33"/>
  <c r="E20" i="33"/>
  <c r="F19" i="33"/>
  <c r="E19" i="33"/>
  <c r="F18" i="33"/>
  <c r="E18" i="33"/>
  <c r="F17" i="33"/>
  <c r="E17" i="33"/>
  <c r="F16" i="33"/>
  <c r="E16" i="33"/>
  <c r="F15" i="33"/>
  <c r="E15" i="33"/>
  <c r="F14" i="33"/>
  <c r="E14" i="33"/>
  <c r="F13" i="33"/>
  <c r="E13" i="33"/>
  <c r="F12" i="33"/>
  <c r="E12" i="33"/>
  <c r="F11" i="33"/>
  <c r="E11" i="33"/>
  <c r="F10" i="33"/>
  <c r="E10" i="33"/>
  <c r="F9" i="33"/>
  <c r="E9" i="33"/>
  <c r="F8" i="33"/>
  <c r="E8" i="33"/>
  <c r="F7" i="33"/>
  <c r="E7" i="33"/>
  <c r="E6" i="33"/>
  <c r="F5" i="33"/>
  <c r="E5" i="33"/>
  <c r="F49" i="33"/>
  <c r="F48" i="33"/>
  <c r="F47" i="33"/>
  <c r="F46" i="33"/>
  <c r="F45" i="33"/>
  <c r="E49" i="33"/>
  <c r="E48" i="33"/>
  <c r="E47" i="33"/>
  <c r="E46" i="33"/>
  <c r="E45" i="33"/>
  <c r="F44" i="34"/>
  <c r="E44" i="34"/>
  <c r="F43" i="34"/>
  <c r="E43" i="34"/>
  <c r="F42" i="34"/>
  <c r="E42" i="34"/>
  <c r="F41" i="34"/>
  <c r="E41" i="34"/>
  <c r="F40" i="34"/>
  <c r="E40" i="34"/>
  <c r="F39" i="34"/>
  <c r="E39" i="34"/>
  <c r="F38" i="34"/>
  <c r="E38" i="34"/>
  <c r="F37" i="34"/>
  <c r="E37" i="34"/>
  <c r="F36" i="34"/>
  <c r="E36" i="34"/>
  <c r="F35" i="34"/>
  <c r="E35" i="34"/>
  <c r="F34" i="34"/>
  <c r="E34" i="34"/>
  <c r="F33" i="34"/>
  <c r="E33" i="34"/>
  <c r="F32" i="34"/>
  <c r="E32" i="34"/>
  <c r="F31" i="34"/>
  <c r="E31" i="34"/>
  <c r="F30" i="34"/>
  <c r="E30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F21" i="34"/>
  <c r="E21" i="34"/>
  <c r="F20" i="34"/>
  <c r="E20" i="34"/>
  <c r="F19" i="34"/>
  <c r="E19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1" i="34"/>
  <c r="E11" i="34"/>
  <c r="F10" i="34"/>
  <c r="E10" i="34"/>
  <c r="F9" i="34"/>
  <c r="E9" i="34"/>
  <c r="F8" i="34"/>
  <c r="E8" i="34"/>
  <c r="F7" i="34"/>
  <c r="E7" i="34"/>
  <c r="F6" i="34"/>
  <c r="E6" i="34"/>
  <c r="F5" i="34"/>
  <c r="E5" i="34"/>
  <c r="G49" i="34"/>
  <c r="G48" i="34"/>
  <c r="G47" i="34"/>
  <c r="G46" i="34"/>
  <c r="G45" i="34"/>
  <c r="F48" i="34"/>
  <c r="F47" i="34"/>
  <c r="F46" i="34"/>
  <c r="F45" i="34"/>
  <c r="F49" i="34"/>
  <c r="E49" i="34"/>
  <c r="E48" i="34"/>
  <c r="E47" i="34"/>
  <c r="E46" i="34"/>
  <c r="E45" i="34"/>
  <c r="L8" i="34"/>
  <c r="L7" i="34"/>
  <c r="L6" i="34"/>
  <c r="L5" i="34"/>
  <c r="L9" i="33"/>
  <c r="L8" i="33"/>
  <c r="L7" i="33"/>
  <c r="L5" i="33"/>
  <c r="Z79" i="27"/>
  <c r="Y79" i="27"/>
  <c r="X79" i="27"/>
  <c r="U79" i="27"/>
  <c r="R79" i="27"/>
  <c r="O79" i="27"/>
  <c r="L79" i="27"/>
  <c r="I79" i="27"/>
  <c r="F79" i="27"/>
  <c r="Z78" i="27"/>
  <c r="Y78" i="27"/>
  <c r="X78" i="27"/>
  <c r="U78" i="27"/>
  <c r="R78" i="27"/>
  <c r="O78" i="27"/>
  <c r="L78" i="27"/>
  <c r="I78" i="27"/>
  <c r="F78" i="27"/>
  <c r="Z77" i="27"/>
  <c r="Y77" i="27"/>
  <c r="X77" i="27"/>
  <c r="U77" i="27"/>
  <c r="R77" i="27"/>
  <c r="O77" i="27"/>
  <c r="L77" i="27"/>
  <c r="I77" i="27"/>
  <c r="F77" i="27"/>
  <c r="Z76" i="27"/>
  <c r="Y76" i="27"/>
  <c r="X76" i="27"/>
  <c r="U76" i="27"/>
  <c r="R76" i="27"/>
  <c r="O76" i="27"/>
  <c r="L76" i="27"/>
  <c r="I76" i="27"/>
  <c r="F76" i="27"/>
  <c r="Z75" i="27"/>
  <c r="Y75" i="27"/>
  <c r="X75" i="27"/>
  <c r="U75" i="27"/>
  <c r="R75" i="27"/>
  <c r="O75" i="27"/>
  <c r="L75" i="27"/>
  <c r="I75" i="27"/>
  <c r="F75" i="27"/>
  <c r="Z74" i="27"/>
  <c r="Y74" i="27"/>
  <c r="X74" i="27"/>
  <c r="U74" i="27"/>
  <c r="R74" i="27"/>
  <c r="O74" i="27"/>
  <c r="L74" i="27"/>
  <c r="I74" i="27"/>
  <c r="F74" i="27"/>
  <c r="Z73" i="27"/>
  <c r="Y73" i="27"/>
  <c r="X73" i="27"/>
  <c r="U73" i="27"/>
  <c r="R73" i="27"/>
  <c r="O73" i="27"/>
  <c r="L73" i="27"/>
  <c r="I73" i="27"/>
  <c r="F73" i="27"/>
  <c r="Z72" i="27"/>
  <c r="Y72" i="27"/>
  <c r="X72" i="27"/>
  <c r="U72" i="27"/>
  <c r="R72" i="27"/>
  <c r="O72" i="27"/>
  <c r="L72" i="27"/>
  <c r="I72" i="27"/>
  <c r="F72" i="27"/>
  <c r="Z71" i="27"/>
  <c r="Y71" i="27"/>
  <c r="X71" i="27"/>
  <c r="U71" i="27"/>
  <c r="R71" i="27"/>
  <c r="O71" i="27"/>
  <c r="L71" i="27"/>
  <c r="I71" i="27"/>
  <c r="F71" i="27"/>
  <c r="Z70" i="27"/>
  <c r="Y70" i="27"/>
  <c r="X70" i="27"/>
  <c r="U70" i="27"/>
  <c r="R70" i="27"/>
  <c r="O70" i="27"/>
  <c r="L70" i="27"/>
  <c r="I70" i="27"/>
  <c r="F70" i="27"/>
  <c r="Z69" i="27"/>
  <c r="Y69" i="27"/>
  <c r="X69" i="27"/>
  <c r="U69" i="27"/>
  <c r="R69" i="27"/>
  <c r="O69" i="27"/>
  <c r="L69" i="27"/>
  <c r="I69" i="27"/>
  <c r="F69" i="27"/>
  <c r="Z68" i="27"/>
  <c r="Y68" i="27"/>
  <c r="X68" i="27"/>
  <c r="U68" i="27"/>
  <c r="R68" i="27"/>
  <c r="O68" i="27"/>
  <c r="L68" i="27"/>
  <c r="I68" i="27"/>
  <c r="F68" i="27"/>
  <c r="Z67" i="27"/>
  <c r="Y67" i="27"/>
  <c r="X67" i="27"/>
  <c r="U67" i="27"/>
  <c r="R67" i="27"/>
  <c r="O67" i="27"/>
  <c r="L67" i="27"/>
  <c r="I67" i="27"/>
  <c r="F67" i="27"/>
  <c r="Z66" i="27"/>
  <c r="Y66" i="27"/>
  <c r="X66" i="27"/>
  <c r="U66" i="27"/>
  <c r="R66" i="27"/>
  <c r="O66" i="27"/>
  <c r="L66" i="27"/>
  <c r="I66" i="27"/>
  <c r="F66" i="27"/>
  <c r="Z65" i="27"/>
  <c r="Y65" i="27"/>
  <c r="X65" i="27"/>
  <c r="U65" i="27"/>
  <c r="R65" i="27"/>
  <c r="O65" i="27"/>
  <c r="L65" i="27"/>
  <c r="I65" i="27"/>
  <c r="F65" i="27"/>
  <c r="Z64" i="27"/>
  <c r="Y64" i="27"/>
  <c r="X64" i="27"/>
  <c r="U64" i="27"/>
  <c r="R64" i="27"/>
  <c r="O64" i="27"/>
  <c r="L64" i="27"/>
  <c r="I64" i="27"/>
  <c r="F64" i="27"/>
  <c r="Z63" i="27"/>
  <c r="Y63" i="27"/>
  <c r="X63" i="27"/>
  <c r="U63" i="27"/>
  <c r="R63" i="27"/>
  <c r="O63" i="27"/>
  <c r="L63" i="27"/>
  <c r="I63" i="27"/>
  <c r="F63" i="27"/>
  <c r="Z62" i="27"/>
  <c r="Y62" i="27"/>
  <c r="X62" i="27"/>
  <c r="U62" i="27"/>
  <c r="R62" i="27"/>
  <c r="O62" i="27"/>
  <c r="L62" i="27"/>
  <c r="I62" i="27"/>
  <c r="F62" i="27"/>
  <c r="Z61" i="27"/>
  <c r="Y61" i="27"/>
  <c r="X61" i="27"/>
  <c r="U61" i="27"/>
  <c r="R61" i="27"/>
  <c r="O61" i="27"/>
  <c r="L61" i="27"/>
  <c r="I61" i="27"/>
  <c r="F61" i="27"/>
  <c r="Z60" i="27"/>
  <c r="Y60" i="27"/>
  <c r="X60" i="27"/>
  <c r="U60" i="27"/>
  <c r="R60" i="27"/>
  <c r="O60" i="27"/>
  <c r="L60" i="27"/>
  <c r="I60" i="27"/>
  <c r="F60" i="27"/>
  <c r="Z59" i="27"/>
  <c r="Y59" i="27"/>
  <c r="X59" i="27"/>
  <c r="U59" i="27"/>
  <c r="R59" i="27"/>
  <c r="O59" i="27"/>
  <c r="L59" i="27"/>
  <c r="I59" i="27"/>
  <c r="F59" i="27"/>
  <c r="Z58" i="27"/>
  <c r="Y58" i="27"/>
  <c r="X58" i="27"/>
  <c r="U58" i="27"/>
  <c r="R58" i="27"/>
  <c r="O58" i="27"/>
  <c r="L58" i="27"/>
  <c r="I58" i="27"/>
  <c r="F58" i="27"/>
  <c r="Z57" i="27"/>
  <c r="Y57" i="27"/>
  <c r="X57" i="27"/>
  <c r="U57" i="27"/>
  <c r="R57" i="27"/>
  <c r="O57" i="27"/>
  <c r="L57" i="27"/>
  <c r="I57" i="27"/>
  <c r="F57" i="27"/>
  <c r="Z56" i="27"/>
  <c r="Y56" i="27"/>
  <c r="X56" i="27"/>
  <c r="U56" i="27"/>
  <c r="R56" i="27"/>
  <c r="O56" i="27"/>
  <c r="L56" i="27"/>
  <c r="I56" i="27"/>
  <c r="F56" i="27"/>
  <c r="Z55" i="27"/>
  <c r="Y55" i="27"/>
  <c r="X55" i="27"/>
  <c r="U55" i="27"/>
  <c r="R55" i="27"/>
  <c r="O55" i="27"/>
  <c r="L55" i="27"/>
  <c r="I55" i="27"/>
  <c r="F55" i="27"/>
  <c r="Z54" i="27"/>
  <c r="Y54" i="27"/>
  <c r="X54" i="27"/>
  <c r="U54" i="27"/>
  <c r="R54" i="27"/>
  <c r="O54" i="27"/>
  <c r="L54" i="27"/>
  <c r="I54" i="27"/>
  <c r="F54" i="27"/>
  <c r="Z53" i="27"/>
  <c r="Y53" i="27"/>
  <c r="X53" i="27"/>
  <c r="U53" i="27"/>
  <c r="R53" i="27"/>
  <c r="O53" i="27"/>
  <c r="L53" i="27"/>
  <c r="I53" i="27"/>
  <c r="F53" i="27"/>
  <c r="Z52" i="27"/>
  <c r="Y52" i="27"/>
  <c r="X52" i="27"/>
  <c r="U52" i="27"/>
  <c r="R52" i="27"/>
  <c r="O52" i="27"/>
  <c r="L52" i="27"/>
  <c r="I52" i="27"/>
  <c r="F52" i="27"/>
  <c r="Z51" i="27"/>
  <c r="Y51" i="27"/>
  <c r="X51" i="27"/>
  <c r="U51" i="27"/>
  <c r="R51" i="27"/>
  <c r="O51" i="27"/>
  <c r="L51" i="27"/>
  <c r="I51" i="27"/>
  <c r="F51" i="27"/>
  <c r="Z50" i="27"/>
  <c r="Y50" i="27"/>
  <c r="X50" i="27"/>
  <c r="U50" i="27"/>
  <c r="R50" i="27"/>
  <c r="O50" i="27"/>
  <c r="L50" i="27"/>
  <c r="I50" i="27"/>
  <c r="F50" i="27"/>
  <c r="Z49" i="27"/>
  <c r="Y49" i="27"/>
  <c r="X49" i="27"/>
  <c r="U49" i="27"/>
  <c r="R49" i="27"/>
  <c r="O49" i="27"/>
  <c r="L49" i="27"/>
  <c r="I49" i="27"/>
  <c r="F49" i="27"/>
  <c r="Z48" i="27"/>
  <c r="Y48" i="27"/>
  <c r="X48" i="27"/>
  <c r="U48" i="27"/>
  <c r="R48" i="27"/>
  <c r="O48" i="27"/>
  <c r="L48" i="27"/>
  <c r="I48" i="27"/>
  <c r="F48" i="27"/>
  <c r="Z47" i="27"/>
  <c r="Y47" i="27"/>
  <c r="X47" i="27"/>
  <c r="U47" i="27"/>
  <c r="R47" i="27"/>
  <c r="O47" i="27"/>
  <c r="L47" i="27"/>
  <c r="I47" i="27"/>
  <c r="F47" i="27"/>
  <c r="Z46" i="27"/>
  <c r="Y46" i="27"/>
  <c r="X46" i="27"/>
  <c r="U46" i="27"/>
  <c r="R46" i="27"/>
  <c r="O46" i="27"/>
  <c r="L46" i="27"/>
  <c r="I46" i="27"/>
  <c r="F46" i="27"/>
  <c r="Z45" i="27"/>
  <c r="Y45" i="27"/>
  <c r="X45" i="27"/>
  <c r="U45" i="27"/>
  <c r="R45" i="27"/>
  <c r="O45" i="27"/>
  <c r="L45" i="27"/>
  <c r="I45" i="27"/>
  <c r="F45" i="27"/>
  <c r="Z44" i="27"/>
  <c r="Y44" i="27"/>
  <c r="X44" i="27"/>
  <c r="U44" i="27"/>
  <c r="R44" i="27"/>
  <c r="O44" i="27"/>
  <c r="L44" i="27"/>
  <c r="I44" i="27"/>
  <c r="F44" i="27"/>
  <c r="Z43" i="27"/>
  <c r="Y43" i="27"/>
  <c r="X43" i="27"/>
  <c r="U43" i="27"/>
  <c r="R43" i="27"/>
  <c r="O43" i="27"/>
  <c r="L43" i="27"/>
  <c r="I43" i="27"/>
  <c r="F43" i="27"/>
  <c r="Z42" i="27"/>
  <c r="Y42" i="27"/>
  <c r="X42" i="27"/>
  <c r="U42" i="27"/>
  <c r="R42" i="27"/>
  <c r="O42" i="27"/>
  <c r="L42" i="27"/>
  <c r="I42" i="27"/>
  <c r="F42" i="27"/>
  <c r="Z41" i="27"/>
  <c r="Y41" i="27"/>
  <c r="X41" i="27"/>
  <c r="U41" i="27"/>
  <c r="R41" i="27"/>
  <c r="O41" i="27"/>
  <c r="L41" i="27"/>
  <c r="I41" i="27"/>
  <c r="F41" i="27"/>
  <c r="Z40" i="27"/>
  <c r="Y40" i="27"/>
  <c r="X40" i="27"/>
  <c r="U40" i="27"/>
  <c r="R40" i="27"/>
  <c r="O40" i="27"/>
  <c r="L40" i="27"/>
  <c r="I40" i="27"/>
  <c r="F40" i="27"/>
  <c r="Z39" i="27"/>
  <c r="Y39" i="27"/>
  <c r="X39" i="27"/>
  <c r="U39" i="27"/>
  <c r="R39" i="27"/>
  <c r="O39" i="27"/>
  <c r="L39" i="27"/>
  <c r="I39" i="27"/>
  <c r="F39" i="27"/>
  <c r="Z38" i="27"/>
  <c r="Y38" i="27"/>
  <c r="X38" i="27"/>
  <c r="U38" i="27"/>
  <c r="R38" i="27"/>
  <c r="O38" i="27"/>
  <c r="L38" i="27"/>
  <c r="I38" i="27"/>
  <c r="F38" i="27"/>
  <c r="Z37" i="27"/>
  <c r="Y37" i="27"/>
  <c r="X37" i="27"/>
  <c r="U37" i="27"/>
  <c r="R37" i="27"/>
  <c r="O37" i="27"/>
  <c r="L37" i="27"/>
  <c r="I37" i="27"/>
  <c r="F37" i="27"/>
  <c r="Z36" i="27"/>
  <c r="Y36" i="27"/>
  <c r="X36" i="27"/>
  <c r="U36" i="27"/>
  <c r="R36" i="27"/>
  <c r="O36" i="27"/>
  <c r="L36" i="27"/>
  <c r="I36" i="27"/>
  <c r="F36" i="27"/>
  <c r="Z35" i="27"/>
  <c r="Y35" i="27"/>
  <c r="X35" i="27"/>
  <c r="U35" i="27"/>
  <c r="R35" i="27"/>
  <c r="O35" i="27"/>
  <c r="L35" i="27"/>
  <c r="I35" i="27"/>
  <c r="F35" i="27"/>
  <c r="Z34" i="27"/>
  <c r="Y34" i="27"/>
  <c r="X34" i="27"/>
  <c r="U34" i="27"/>
  <c r="R34" i="27"/>
  <c r="O34" i="27"/>
  <c r="L34" i="27"/>
  <c r="I34" i="27"/>
  <c r="F34" i="27"/>
  <c r="Z33" i="27"/>
  <c r="Y33" i="27"/>
  <c r="X33" i="27"/>
  <c r="U33" i="27"/>
  <c r="R33" i="27"/>
  <c r="O33" i="27"/>
  <c r="L33" i="27"/>
  <c r="I33" i="27"/>
  <c r="F33" i="27"/>
  <c r="Z32" i="27"/>
  <c r="Y32" i="27"/>
  <c r="X32" i="27"/>
  <c r="U32" i="27"/>
  <c r="R32" i="27"/>
  <c r="O32" i="27"/>
  <c r="L32" i="27"/>
  <c r="I32" i="27"/>
  <c r="F32" i="27"/>
  <c r="Z31" i="27"/>
  <c r="Y31" i="27"/>
  <c r="X31" i="27"/>
  <c r="U31" i="27"/>
  <c r="R31" i="27"/>
  <c r="O31" i="27"/>
  <c r="L31" i="27"/>
  <c r="I31" i="27"/>
  <c r="F31" i="27"/>
  <c r="Z30" i="27"/>
  <c r="Y30" i="27"/>
  <c r="X30" i="27"/>
  <c r="U30" i="27"/>
  <c r="R30" i="27"/>
  <c r="O30" i="27"/>
  <c r="L30" i="27"/>
  <c r="I30" i="27"/>
  <c r="F30" i="27"/>
  <c r="Z29" i="27"/>
  <c r="Y29" i="27"/>
  <c r="X29" i="27"/>
  <c r="U29" i="27"/>
  <c r="R29" i="27"/>
  <c r="O29" i="27"/>
  <c r="L29" i="27"/>
  <c r="I29" i="27"/>
  <c r="F29" i="27"/>
  <c r="Z28" i="27"/>
  <c r="Y28" i="27"/>
  <c r="X28" i="27"/>
  <c r="U28" i="27"/>
  <c r="R28" i="27"/>
  <c r="O28" i="27"/>
  <c r="L28" i="27"/>
  <c r="I28" i="27"/>
  <c r="F28" i="27"/>
  <c r="Z27" i="27"/>
  <c r="Y27" i="27"/>
  <c r="X27" i="27"/>
  <c r="U27" i="27"/>
  <c r="R27" i="27"/>
  <c r="O27" i="27"/>
  <c r="L27" i="27"/>
  <c r="I27" i="27"/>
  <c r="F27" i="27"/>
  <c r="Z26" i="27"/>
  <c r="Y26" i="27"/>
  <c r="X26" i="27"/>
  <c r="U26" i="27"/>
  <c r="R26" i="27"/>
  <c r="O26" i="27"/>
  <c r="L26" i="27"/>
  <c r="I26" i="27"/>
  <c r="F26" i="27"/>
  <c r="Z25" i="27"/>
  <c r="Y25" i="27"/>
  <c r="X25" i="27"/>
  <c r="U25" i="27"/>
  <c r="R25" i="27"/>
  <c r="O25" i="27"/>
  <c r="L25" i="27"/>
  <c r="I25" i="27"/>
  <c r="F25" i="27"/>
  <c r="Z24" i="27"/>
  <c r="Y24" i="27"/>
  <c r="X24" i="27"/>
  <c r="U24" i="27"/>
  <c r="R24" i="27"/>
  <c r="O24" i="27"/>
  <c r="L24" i="27"/>
  <c r="I24" i="27"/>
  <c r="F24" i="27"/>
  <c r="Z23" i="27"/>
  <c r="Y23" i="27"/>
  <c r="X23" i="27"/>
  <c r="U23" i="27"/>
  <c r="R23" i="27"/>
  <c r="O23" i="27"/>
  <c r="L23" i="27"/>
  <c r="I23" i="27"/>
  <c r="F23" i="27"/>
  <c r="Z22" i="27"/>
  <c r="Y22" i="27"/>
  <c r="X22" i="27"/>
  <c r="U22" i="27"/>
  <c r="R22" i="27"/>
  <c r="O22" i="27"/>
  <c r="L22" i="27"/>
  <c r="I22" i="27"/>
  <c r="F22" i="27"/>
  <c r="Z21" i="27"/>
  <c r="Y21" i="27"/>
  <c r="X21" i="27"/>
  <c r="U21" i="27"/>
  <c r="R21" i="27"/>
  <c r="O21" i="27"/>
  <c r="L21" i="27"/>
  <c r="I21" i="27"/>
  <c r="F21" i="27"/>
  <c r="Z20" i="27"/>
  <c r="Y20" i="27"/>
  <c r="X20" i="27"/>
  <c r="U20" i="27"/>
  <c r="R20" i="27"/>
  <c r="O20" i="27"/>
  <c r="L20" i="27"/>
  <c r="I20" i="27"/>
  <c r="F20" i="27"/>
  <c r="Z19" i="27"/>
  <c r="Y19" i="27"/>
  <c r="X19" i="27"/>
  <c r="U19" i="27"/>
  <c r="R19" i="27"/>
  <c r="O19" i="27"/>
  <c r="L19" i="27"/>
  <c r="I19" i="27"/>
  <c r="F19" i="27"/>
  <c r="Z18" i="27"/>
  <c r="Y18" i="27"/>
  <c r="X18" i="27"/>
  <c r="U18" i="27"/>
  <c r="R18" i="27"/>
  <c r="O18" i="27"/>
  <c r="L18" i="27"/>
  <c r="I18" i="27"/>
  <c r="F18" i="27"/>
  <c r="Z17" i="27"/>
  <c r="Y17" i="27"/>
  <c r="X17" i="27"/>
  <c r="U17" i="27"/>
  <c r="R17" i="27"/>
  <c r="O17" i="27"/>
  <c r="L17" i="27"/>
  <c r="I17" i="27"/>
  <c r="F17" i="27"/>
  <c r="Z16" i="27"/>
  <c r="Y16" i="27"/>
  <c r="X16" i="27"/>
  <c r="U16" i="27"/>
  <c r="R16" i="27"/>
  <c r="O16" i="27"/>
  <c r="L16" i="27"/>
  <c r="I16" i="27"/>
  <c r="F16" i="27"/>
  <c r="Z15" i="27"/>
  <c r="Y15" i="27"/>
  <c r="X15" i="27"/>
  <c r="U15" i="27"/>
  <c r="R15" i="27"/>
  <c r="O15" i="27"/>
  <c r="L15" i="27"/>
  <c r="I15" i="27"/>
  <c r="F15" i="27"/>
  <c r="Z14" i="27"/>
  <c r="Y14" i="27"/>
  <c r="X14" i="27"/>
  <c r="U14" i="27"/>
  <c r="R14" i="27"/>
  <c r="O14" i="27"/>
  <c r="L14" i="27"/>
  <c r="I14" i="27"/>
  <c r="F14" i="27"/>
  <c r="Z13" i="27"/>
  <c r="Y13" i="27"/>
  <c r="X13" i="27"/>
  <c r="U13" i="27"/>
  <c r="R13" i="27"/>
  <c r="O13" i="27"/>
  <c r="L13" i="27"/>
  <c r="I13" i="27"/>
  <c r="F13" i="27"/>
  <c r="Z12" i="27"/>
  <c r="Y12" i="27"/>
  <c r="X12" i="27"/>
  <c r="U12" i="27"/>
  <c r="R12" i="27"/>
  <c r="O12" i="27"/>
  <c r="L12" i="27"/>
  <c r="I12" i="27"/>
  <c r="F12" i="27"/>
  <c r="Z11" i="27"/>
  <c r="Y11" i="27"/>
  <c r="X11" i="27"/>
  <c r="U11" i="27"/>
  <c r="R11" i="27"/>
  <c r="O11" i="27"/>
  <c r="L11" i="27"/>
  <c r="I11" i="27"/>
  <c r="F11" i="27"/>
  <c r="Z10" i="27"/>
  <c r="Y10" i="27"/>
  <c r="X10" i="27"/>
  <c r="U10" i="27"/>
  <c r="R10" i="27"/>
  <c r="O10" i="27"/>
  <c r="L10" i="27"/>
  <c r="I10" i="27"/>
  <c r="F10" i="27"/>
  <c r="Z9" i="27"/>
  <c r="Y9" i="27"/>
  <c r="X9" i="27"/>
  <c r="U9" i="27"/>
  <c r="R9" i="27"/>
  <c r="O9" i="27"/>
  <c r="L9" i="27"/>
  <c r="I9" i="27"/>
  <c r="F9" i="27"/>
  <c r="Z8" i="27"/>
  <c r="Y8" i="27"/>
  <c r="X8" i="27"/>
  <c r="U8" i="27"/>
  <c r="R8" i="27"/>
  <c r="O8" i="27"/>
  <c r="L8" i="27"/>
  <c r="I8" i="27"/>
  <c r="F8" i="27"/>
  <c r="Z7" i="27"/>
  <c r="Y7" i="27"/>
  <c r="X7" i="27"/>
  <c r="U7" i="27"/>
  <c r="R7" i="27"/>
  <c r="O7" i="27"/>
  <c r="L7" i="27"/>
  <c r="I7" i="27"/>
  <c r="F7" i="27"/>
  <c r="Z6" i="27"/>
  <c r="Y6" i="27"/>
  <c r="X6" i="27"/>
  <c r="U6" i="27"/>
  <c r="R6" i="27"/>
  <c r="O6" i="27"/>
  <c r="L6" i="27"/>
  <c r="I6" i="27"/>
  <c r="F6" i="27"/>
  <c r="X13" i="28"/>
  <c r="U13" i="28"/>
  <c r="R13" i="28"/>
  <c r="O13" i="28"/>
  <c r="L13" i="28"/>
  <c r="I13" i="28"/>
  <c r="X12" i="28"/>
  <c r="U12" i="28"/>
  <c r="R12" i="28"/>
  <c r="O12" i="28"/>
  <c r="L12" i="28"/>
  <c r="I12" i="28"/>
  <c r="X11" i="28"/>
  <c r="U11" i="28"/>
  <c r="R11" i="28"/>
  <c r="O11" i="28"/>
  <c r="L11" i="28"/>
  <c r="I11" i="28"/>
  <c r="X10" i="28"/>
  <c r="U10" i="28"/>
  <c r="R10" i="28"/>
  <c r="O10" i="28"/>
  <c r="L10" i="28"/>
  <c r="I10" i="28"/>
  <c r="X9" i="28"/>
  <c r="U9" i="28"/>
  <c r="R9" i="28"/>
  <c r="O9" i="28"/>
  <c r="L9" i="28"/>
  <c r="I9" i="28"/>
  <c r="X8" i="28"/>
  <c r="U8" i="28"/>
  <c r="R8" i="28"/>
  <c r="O8" i="28"/>
  <c r="L8" i="28"/>
  <c r="I8" i="28"/>
  <c r="X7" i="28"/>
  <c r="U7" i="28"/>
  <c r="R7" i="28"/>
  <c r="O7" i="28"/>
  <c r="U6" i="28"/>
  <c r="R6" i="28"/>
  <c r="O6" i="28"/>
  <c r="Y8" i="1"/>
  <c r="R11" i="23" l="1"/>
  <c r="R7" i="23"/>
  <c r="R10" i="23"/>
  <c r="R6" i="23"/>
  <c r="R13" i="23"/>
  <c r="R9" i="23"/>
  <c r="R12" i="23"/>
  <c r="R8" i="23"/>
  <c r="AA9" i="28"/>
  <c r="AB9" i="28" s="1"/>
  <c r="AA13" i="28"/>
  <c r="AB13" i="28" s="1"/>
  <c r="AA6" i="28"/>
  <c r="AF6" i="28" s="1"/>
  <c r="AA8" i="28"/>
  <c r="AB8" i="28" s="1"/>
  <c r="AA12" i="28"/>
  <c r="AB12" i="28" s="1"/>
  <c r="AA7" i="28"/>
  <c r="AB7" i="28" s="1"/>
  <c r="AA11" i="28"/>
  <c r="AB11" i="28" s="1"/>
  <c r="S7" i="23"/>
  <c r="S12" i="23"/>
  <c r="S8" i="23"/>
  <c r="S9" i="23"/>
  <c r="S11" i="23"/>
  <c r="S6" i="23"/>
  <c r="S10" i="23"/>
  <c r="S13" i="23"/>
  <c r="AA10" i="28"/>
  <c r="AB10" i="28" s="1"/>
  <c r="F80" i="22"/>
  <c r="S10" i="22"/>
  <c r="S14" i="22"/>
  <c r="S18" i="22"/>
  <c r="S22" i="22"/>
  <c r="S26" i="22"/>
  <c r="S30" i="22"/>
  <c r="S34" i="22"/>
  <c r="S38" i="22"/>
  <c r="S42" i="22"/>
  <c r="S46" i="22"/>
  <c r="S50" i="22"/>
  <c r="S54" i="22"/>
  <c r="S58" i="22"/>
  <c r="S62" i="22"/>
  <c r="S66" i="22"/>
  <c r="S70" i="22"/>
  <c r="S74" i="22"/>
  <c r="S78" i="22"/>
  <c r="S13" i="22"/>
  <c r="S25" i="22"/>
  <c r="S53" i="22"/>
  <c r="S21" i="22"/>
  <c r="S57" i="22"/>
  <c r="S7" i="22"/>
  <c r="S11" i="22"/>
  <c r="S15" i="22"/>
  <c r="S19" i="22"/>
  <c r="S23" i="22"/>
  <c r="S27" i="22"/>
  <c r="S31" i="22"/>
  <c r="S35" i="22"/>
  <c r="S39" i="22"/>
  <c r="S43" i="22"/>
  <c r="S47" i="22"/>
  <c r="S51" i="22"/>
  <c r="S55" i="22"/>
  <c r="S59" i="22"/>
  <c r="S63" i="22"/>
  <c r="S67" i="22"/>
  <c r="S71" i="22"/>
  <c r="S75" i="22"/>
  <c r="S79" i="22"/>
  <c r="S17" i="22"/>
  <c r="S45" i="22"/>
  <c r="S65" i="22"/>
  <c r="S73" i="22"/>
  <c r="S6" i="22"/>
  <c r="S33" i="22"/>
  <c r="S61" i="22"/>
  <c r="S8" i="22"/>
  <c r="S12" i="22"/>
  <c r="S16" i="22"/>
  <c r="S20" i="22"/>
  <c r="S24" i="22"/>
  <c r="S28" i="22"/>
  <c r="S32" i="22"/>
  <c r="S36" i="22"/>
  <c r="S40" i="22"/>
  <c r="S44" i="22"/>
  <c r="S48" i="22"/>
  <c r="S52" i="22"/>
  <c r="S56" i="22"/>
  <c r="S60" i="22"/>
  <c r="S64" i="22"/>
  <c r="S68" i="22"/>
  <c r="S72" i="22"/>
  <c r="S76" i="22"/>
  <c r="S41" i="22"/>
  <c r="S77" i="22"/>
  <c r="S9" i="22"/>
  <c r="S29" i="22"/>
  <c r="S49" i="22"/>
  <c r="S37" i="22"/>
  <c r="S69" i="22"/>
  <c r="AA78" i="27"/>
  <c r="AF78" i="27" s="1"/>
  <c r="AA45" i="27"/>
  <c r="AH45" i="27" s="1"/>
  <c r="AA53" i="27"/>
  <c r="AH53" i="27" s="1"/>
  <c r="AA69" i="27"/>
  <c r="AG69" i="27" s="1"/>
  <c r="AA77" i="27"/>
  <c r="AD77" i="27" s="1"/>
  <c r="AA61" i="27"/>
  <c r="AF61" i="27" s="1"/>
  <c r="AA14" i="27"/>
  <c r="AF14" i="27" s="1"/>
  <c r="AA22" i="27"/>
  <c r="AC22" i="27" s="1"/>
  <c r="AA30" i="27"/>
  <c r="AH30" i="27" s="1"/>
  <c r="AA23" i="27"/>
  <c r="AE23" i="27" s="1"/>
  <c r="AA31" i="27"/>
  <c r="AB31" i="27" s="1"/>
  <c r="AA56" i="27"/>
  <c r="AF56" i="27" s="1"/>
  <c r="AA64" i="27"/>
  <c r="AF64" i="27" s="1"/>
  <c r="AA41" i="27"/>
  <c r="AC41" i="27" s="1"/>
  <c r="AA49" i="27"/>
  <c r="AB49" i="27" s="1"/>
  <c r="AA65" i="27"/>
  <c r="AE65" i="27" s="1"/>
  <c r="AA73" i="27"/>
  <c r="AE73" i="27" s="1"/>
  <c r="AA57" i="27"/>
  <c r="AE57" i="27" s="1"/>
  <c r="AA74" i="27"/>
  <c r="AH74" i="27" s="1"/>
  <c r="AA10" i="27"/>
  <c r="AH10" i="27" s="1"/>
  <c r="AA18" i="27"/>
  <c r="AD18" i="27" s="1"/>
  <c r="AA26" i="27"/>
  <c r="AC26" i="27" s="1"/>
  <c r="AA19" i="27"/>
  <c r="AG19" i="27" s="1"/>
  <c r="AA27" i="27"/>
  <c r="AC27" i="27" s="1"/>
  <c r="AA35" i="27"/>
  <c r="AB35" i="27" s="1"/>
  <c r="AA60" i="27"/>
  <c r="AH60" i="27" s="1"/>
  <c r="AA8" i="27"/>
  <c r="AC8" i="27" s="1"/>
  <c r="AA12" i="27"/>
  <c r="AG12" i="27" s="1"/>
  <c r="AA7" i="27"/>
  <c r="AF7" i="27" s="1"/>
  <c r="AA11" i="27"/>
  <c r="AC11" i="27" s="1"/>
  <c r="AA15" i="27"/>
  <c r="AH15" i="27" s="1"/>
  <c r="AA9" i="27"/>
  <c r="AB9" i="27" s="1"/>
  <c r="AA13" i="27"/>
  <c r="AD13" i="27" s="1"/>
  <c r="AA16" i="27"/>
  <c r="AE16" i="27" s="1"/>
  <c r="AA20" i="27"/>
  <c r="AB20" i="27" s="1"/>
  <c r="AA24" i="27"/>
  <c r="AG24" i="27" s="1"/>
  <c r="AA28" i="27"/>
  <c r="AF28" i="27" s="1"/>
  <c r="AA32" i="27"/>
  <c r="AD32" i="27" s="1"/>
  <c r="AA33" i="27"/>
  <c r="AF33" i="27" s="1"/>
  <c r="AA37" i="27"/>
  <c r="AE37" i="27" s="1"/>
  <c r="AA17" i="27"/>
  <c r="AD17" i="27" s="1"/>
  <c r="AA21" i="27"/>
  <c r="AF21" i="27" s="1"/>
  <c r="AA25" i="27"/>
  <c r="AD25" i="27" s="1"/>
  <c r="AA29" i="27"/>
  <c r="AE29" i="27" s="1"/>
  <c r="AA36" i="27"/>
  <c r="AB36" i="27" s="1"/>
  <c r="AA6" i="27"/>
  <c r="AF6" i="27" s="1"/>
  <c r="AA34" i="27"/>
  <c r="AC34" i="27" s="1"/>
  <c r="AA38" i="27"/>
  <c r="AH38" i="27" s="1"/>
  <c r="AA39" i="27"/>
  <c r="AG39" i="27" s="1"/>
  <c r="AA40" i="27"/>
  <c r="AF40" i="27" s="1"/>
  <c r="AA42" i="27"/>
  <c r="AE42" i="27" s="1"/>
  <c r="AA46" i="27"/>
  <c r="AH46" i="27" s="1"/>
  <c r="AA50" i="27"/>
  <c r="AB50" i="27" s="1"/>
  <c r="AA54" i="27"/>
  <c r="AE54" i="27" s="1"/>
  <c r="AA58" i="27"/>
  <c r="AH58" i="27" s="1"/>
  <c r="AA62" i="27"/>
  <c r="AG62" i="27" s="1"/>
  <c r="AA66" i="27"/>
  <c r="AD66" i="27" s="1"/>
  <c r="AA70" i="27"/>
  <c r="AE70" i="27" s="1"/>
  <c r="AA43" i="27"/>
  <c r="AB43" i="27" s="1"/>
  <c r="AA47" i="27"/>
  <c r="AD47" i="27" s="1"/>
  <c r="AA51" i="27"/>
  <c r="AD51" i="27" s="1"/>
  <c r="AA55" i="27"/>
  <c r="AG55" i="27" s="1"/>
  <c r="AA59" i="27"/>
  <c r="AF59" i="27" s="1"/>
  <c r="AA63" i="27"/>
  <c r="AF63" i="27" s="1"/>
  <c r="AA67" i="27"/>
  <c r="AG67" i="27" s="1"/>
  <c r="AA71" i="27"/>
  <c r="AF71" i="27" s="1"/>
  <c r="AA75" i="27"/>
  <c r="AH75" i="27" s="1"/>
  <c r="AA79" i="27"/>
  <c r="AH79" i="27" s="1"/>
  <c r="AA44" i="27"/>
  <c r="AH44" i="27" s="1"/>
  <c r="AA48" i="27"/>
  <c r="AF48" i="27" s="1"/>
  <c r="AA52" i="27"/>
  <c r="AH52" i="27" s="1"/>
  <c r="AA68" i="27"/>
  <c r="AE68" i="27" s="1"/>
  <c r="AA72" i="27"/>
  <c r="AE72" i="27" s="1"/>
  <c r="AA76" i="27"/>
  <c r="AG76" i="27" s="1"/>
  <c r="Z7" i="37"/>
  <c r="Y8" i="37"/>
  <c r="Z8" i="37"/>
  <c r="Y9" i="37"/>
  <c r="Z9" i="37"/>
  <c r="Y10" i="37"/>
  <c r="Z10" i="37"/>
  <c r="Y11" i="37"/>
  <c r="Z11" i="37"/>
  <c r="Y12" i="37"/>
  <c r="Z12" i="37"/>
  <c r="Y13" i="37"/>
  <c r="Z13" i="37"/>
  <c r="Z6" i="37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14" i="37" l="1"/>
  <c r="Y80" i="1" s="1"/>
  <c r="Z14" i="37"/>
  <c r="Z80" i="1" s="1"/>
  <c r="R7" i="22"/>
  <c r="R76" i="22"/>
  <c r="R72" i="22"/>
  <c r="R68" i="22"/>
  <c r="R64" i="22"/>
  <c r="R60" i="22"/>
  <c r="R56" i="22"/>
  <c r="R52" i="22"/>
  <c r="R48" i="22"/>
  <c r="R44" i="22"/>
  <c r="R40" i="22"/>
  <c r="R36" i="22"/>
  <c r="R32" i="22"/>
  <c r="R28" i="22"/>
  <c r="R24" i="22"/>
  <c r="R20" i="22"/>
  <c r="R16" i="22"/>
  <c r="R12" i="22"/>
  <c r="R8" i="22"/>
  <c r="R79" i="22"/>
  <c r="R75" i="22"/>
  <c r="R71" i="22"/>
  <c r="R67" i="22"/>
  <c r="R63" i="22"/>
  <c r="R59" i="22"/>
  <c r="R55" i="22"/>
  <c r="R51" i="22"/>
  <c r="R47" i="22"/>
  <c r="R43" i="22"/>
  <c r="R39" i="22"/>
  <c r="R35" i="22"/>
  <c r="R31" i="22"/>
  <c r="R27" i="22"/>
  <c r="R23" i="22"/>
  <c r="R19" i="22"/>
  <c r="R15" i="22"/>
  <c r="R11" i="22"/>
  <c r="R6" i="22"/>
  <c r="R78" i="22"/>
  <c r="R74" i="22"/>
  <c r="R70" i="22"/>
  <c r="R66" i="22"/>
  <c r="R62" i="22"/>
  <c r="R58" i="22"/>
  <c r="R54" i="22"/>
  <c r="R50" i="22"/>
  <c r="R46" i="22"/>
  <c r="R42" i="22"/>
  <c r="R38" i="22"/>
  <c r="R34" i="22"/>
  <c r="R30" i="22"/>
  <c r="R26" i="22"/>
  <c r="R22" i="22"/>
  <c r="R18" i="22"/>
  <c r="R14" i="22"/>
  <c r="R10" i="22"/>
  <c r="R77" i="22"/>
  <c r="R73" i="22"/>
  <c r="R69" i="22"/>
  <c r="R65" i="22"/>
  <c r="R61" i="22"/>
  <c r="R57" i="22"/>
  <c r="R53" i="22"/>
  <c r="R49" i="22"/>
  <c r="R45" i="22"/>
  <c r="R41" i="22"/>
  <c r="R37" i="22"/>
  <c r="R33" i="22"/>
  <c r="R29" i="22"/>
  <c r="R25" i="22"/>
  <c r="R21" i="22"/>
  <c r="R17" i="22"/>
  <c r="R13" i="22"/>
  <c r="R9" i="22"/>
  <c r="AG43" i="27"/>
  <c r="AB8" i="27"/>
  <c r="AG58" i="27"/>
  <c r="AF19" i="27"/>
  <c r="AG41" i="27"/>
  <c r="AE50" i="27"/>
  <c r="AH54" i="27"/>
  <c r="AH61" i="27"/>
  <c r="AG77" i="27"/>
  <c r="AG75" i="27"/>
  <c r="AF36" i="27"/>
  <c r="AH59" i="27"/>
  <c r="AF51" i="27"/>
  <c r="AC14" i="27"/>
  <c r="AH32" i="27"/>
  <c r="AF41" i="27"/>
  <c r="AB44" i="27"/>
  <c r="AB51" i="27"/>
  <c r="AH68" i="27"/>
  <c r="AB72" i="27"/>
  <c r="AH34" i="27"/>
  <c r="AG36" i="27"/>
  <c r="AH49" i="27"/>
  <c r="AE12" i="27"/>
  <c r="AB22" i="27"/>
  <c r="AG32" i="27"/>
  <c r="AC35" i="27"/>
  <c r="AC42" i="27"/>
  <c r="AB58" i="27"/>
  <c r="AH66" i="27"/>
  <c r="AG27" i="27"/>
  <c r="AB25" i="27"/>
  <c r="AG42" i="27"/>
  <c r="AG52" i="27"/>
  <c r="AC13" i="27"/>
  <c r="AH23" i="27"/>
  <c r="AD26" i="27"/>
  <c r="AD33" i="27"/>
  <c r="AC49" i="27"/>
  <c r="AC13" i="28"/>
  <c r="AC63" i="27"/>
  <c r="AF20" i="27"/>
  <c r="AC78" i="27"/>
  <c r="AB39" i="27"/>
  <c r="AC77" i="27"/>
  <c r="AB57" i="27"/>
  <c r="AB13" i="27"/>
  <c r="AE17" i="27"/>
  <c r="AE24" i="27"/>
  <c r="AE31" i="27"/>
  <c r="AF11" i="28"/>
  <c r="AD54" i="27"/>
  <c r="AH18" i="27"/>
  <c r="AG74" i="27"/>
  <c r="AH33" i="27"/>
  <c r="AD68" i="27"/>
  <c r="AB77" i="27"/>
  <c r="AD31" i="27"/>
  <c r="AF8" i="27"/>
  <c r="AF15" i="27"/>
  <c r="AF22" i="27"/>
  <c r="AD10" i="28"/>
  <c r="AF52" i="27"/>
  <c r="AC15" i="27"/>
  <c r="AF67" i="27"/>
  <c r="AC30" i="27"/>
  <c r="AE59" i="27"/>
  <c r="AC68" i="27"/>
  <c r="AF72" i="27"/>
  <c r="AF45" i="27"/>
  <c r="AG6" i="27"/>
  <c r="AG13" i="27"/>
  <c r="AF9" i="28"/>
  <c r="AE45" i="27"/>
  <c r="AG11" i="27"/>
  <c r="AH65" i="27"/>
  <c r="AE28" i="27"/>
  <c r="AF50" i="27"/>
  <c r="AD59" i="27"/>
  <c r="AG63" i="27"/>
  <c r="AF79" i="27"/>
  <c r="AB33" i="27"/>
  <c r="AB73" i="27"/>
  <c r="AC71" i="27"/>
  <c r="AD62" i="27"/>
  <c r="AE53" i="27"/>
  <c r="AF44" i="27"/>
  <c r="AG35" i="27"/>
  <c r="AH26" i="27"/>
  <c r="AB16" i="27"/>
  <c r="AC7" i="27"/>
  <c r="AE30" i="27"/>
  <c r="AF75" i="27"/>
  <c r="AG66" i="27"/>
  <c r="AH57" i="27"/>
  <c r="AB47" i="27"/>
  <c r="AC38" i="27"/>
  <c r="AD29" i="27"/>
  <c r="AE20" i="27"/>
  <c r="AF11" i="27"/>
  <c r="AE46" i="27"/>
  <c r="AD76" i="27"/>
  <c r="AE67" i="27"/>
  <c r="AF58" i="27"/>
  <c r="AG49" i="27"/>
  <c r="AH40" i="27"/>
  <c r="AB30" i="27"/>
  <c r="AC21" i="27"/>
  <c r="AD12" i="27"/>
  <c r="AF53" i="27"/>
  <c r="AC76" i="27"/>
  <c r="AD67" i="27"/>
  <c r="AE58" i="27"/>
  <c r="AF49" i="27"/>
  <c r="AG40" i="27"/>
  <c r="AH31" i="27"/>
  <c r="AB21" i="27"/>
  <c r="AC12" i="27"/>
  <c r="AF13" i="27"/>
  <c r="AG71" i="27"/>
  <c r="AH62" i="27"/>
  <c r="AB52" i="27"/>
  <c r="AC43" i="27"/>
  <c r="AD34" i="27"/>
  <c r="AE25" i="27"/>
  <c r="AF16" i="27"/>
  <c r="AG7" i="27"/>
  <c r="AC40" i="27"/>
  <c r="AG78" i="27"/>
  <c r="AH69" i="27"/>
  <c r="AB59" i="27"/>
  <c r="AC50" i="27"/>
  <c r="AD41" i="27"/>
  <c r="AE32" i="27"/>
  <c r="AF23" i="27"/>
  <c r="AG14" i="27"/>
  <c r="AD79" i="27"/>
  <c r="AH27" i="27"/>
  <c r="AH76" i="27"/>
  <c r="AB66" i="27"/>
  <c r="AC57" i="27"/>
  <c r="AD48" i="27"/>
  <c r="AE39" i="27"/>
  <c r="AF30" i="27"/>
  <c r="AG21" i="27"/>
  <c r="AH12" i="27"/>
  <c r="AG68" i="27"/>
  <c r="AC79" i="27"/>
  <c r="AD70" i="27"/>
  <c r="AE61" i="27"/>
  <c r="AB24" i="27"/>
  <c r="AD6" i="27"/>
  <c r="AB55" i="27"/>
  <c r="AC46" i="27"/>
  <c r="AD37" i="27"/>
  <c r="AG10" i="27"/>
  <c r="AB41" i="27"/>
  <c r="AE75" i="27"/>
  <c r="AF66" i="27"/>
  <c r="AG57" i="27"/>
  <c r="AH48" i="27"/>
  <c r="AB38" i="27"/>
  <c r="AC29" i="27"/>
  <c r="AD20" i="27"/>
  <c r="AE11" i="27"/>
  <c r="AC48" i="27"/>
  <c r="AD75" i="27"/>
  <c r="AE66" i="27"/>
  <c r="AF57" i="27"/>
  <c r="AG48" i="27"/>
  <c r="AH39" i="27"/>
  <c r="AB29" i="27"/>
  <c r="AC20" i="27"/>
  <c r="AD11" i="27"/>
  <c r="AG79" i="27"/>
  <c r="AH70" i="27"/>
  <c r="AB60" i="27"/>
  <c r="AC51" i="27"/>
  <c r="AD42" i="27"/>
  <c r="AE33" i="27"/>
  <c r="AF24" i="27"/>
  <c r="AG15" i="27"/>
  <c r="AH6" i="27"/>
  <c r="AH35" i="27"/>
  <c r="AH77" i="27"/>
  <c r="AB67" i="27"/>
  <c r="AC58" i="27"/>
  <c r="AD49" i="27"/>
  <c r="AE40" i="27"/>
  <c r="AF31" i="27"/>
  <c r="AG22" i="27"/>
  <c r="AH13" i="27"/>
  <c r="AC72" i="27"/>
  <c r="AE22" i="27"/>
  <c r="AB74" i="27"/>
  <c r="AC65" i="27"/>
  <c r="AD56" i="27"/>
  <c r="AE47" i="27"/>
  <c r="AF38" i="27"/>
  <c r="AG29" i="27"/>
  <c r="AH20" i="27"/>
  <c r="AB10" i="27"/>
  <c r="AD63" i="27"/>
  <c r="AD78" i="27"/>
  <c r="AE69" i="27"/>
  <c r="AF60" i="27"/>
  <c r="AG51" i="27"/>
  <c r="AH42" i="27"/>
  <c r="AB32" i="27"/>
  <c r="AC23" i="27"/>
  <c r="AD14" i="27"/>
  <c r="AF77" i="27"/>
  <c r="AG20" i="27"/>
  <c r="AH73" i="27"/>
  <c r="AB63" i="27"/>
  <c r="AC54" i="27"/>
  <c r="AD45" i="27"/>
  <c r="AE36" i="27"/>
  <c r="AF27" i="27"/>
  <c r="AG18" i="27"/>
  <c r="AH9" i="27"/>
  <c r="AF37" i="27"/>
  <c r="AF74" i="27"/>
  <c r="AG65" i="27"/>
  <c r="AH56" i="27"/>
  <c r="AB46" i="27"/>
  <c r="AC37" i="27"/>
  <c r="AD28" i="27"/>
  <c r="AE19" i="27"/>
  <c r="AF10" i="27"/>
  <c r="AG44" i="27"/>
  <c r="AE74" i="27"/>
  <c r="AF65" i="27"/>
  <c r="AG56" i="27"/>
  <c r="AH47" i="27"/>
  <c r="AB37" i="27"/>
  <c r="AC28" i="27"/>
  <c r="AD19" i="27"/>
  <c r="AE10" i="27"/>
  <c r="AH78" i="27"/>
  <c r="AB68" i="27"/>
  <c r="AC59" i="27"/>
  <c r="AD50" i="27"/>
  <c r="AE41" i="27"/>
  <c r="AF32" i="27"/>
  <c r="AG23" i="27"/>
  <c r="AH14" i="27"/>
  <c r="AF69" i="27"/>
  <c r="AF29" i="27"/>
  <c r="AB75" i="27"/>
  <c r="AC66" i="27"/>
  <c r="AD57" i="27"/>
  <c r="AE48" i="27"/>
  <c r="AF39" i="27"/>
  <c r="AG30" i="27"/>
  <c r="AH21" i="27"/>
  <c r="AB11" i="27"/>
  <c r="AH67" i="27"/>
  <c r="AB17" i="27"/>
  <c r="AC73" i="27"/>
  <c r="AD64" i="27"/>
  <c r="AE55" i="27"/>
  <c r="AF46" i="27"/>
  <c r="AG37" i="27"/>
  <c r="AH28" i="27"/>
  <c r="AB18" i="27"/>
  <c r="AC9" i="27"/>
  <c r="AH43" i="27"/>
  <c r="AD21" i="27"/>
  <c r="AG70" i="27"/>
  <c r="AD40" i="27"/>
  <c r="AE77" i="27"/>
  <c r="AF68" i="27"/>
  <c r="AG59" i="27"/>
  <c r="AH50" i="27"/>
  <c r="AB40" i="27"/>
  <c r="AC31" i="27"/>
  <c r="AD22" i="27"/>
  <c r="AE13" i="27"/>
  <c r="AD71" i="27"/>
  <c r="AE14" i="27"/>
  <c r="AB71" i="27"/>
  <c r="AC62" i="27"/>
  <c r="AD53" i="27"/>
  <c r="AE44" i="27"/>
  <c r="AF35" i="27"/>
  <c r="AG26" i="27"/>
  <c r="AH17" i="27"/>
  <c r="AB7" i="27"/>
  <c r="AC32" i="27"/>
  <c r="AG73" i="27"/>
  <c r="AH64" i="27"/>
  <c r="AB54" i="27"/>
  <c r="AC45" i="27"/>
  <c r="AD36" i="27"/>
  <c r="AE27" i="27"/>
  <c r="AF18" i="27"/>
  <c r="AG9" i="27"/>
  <c r="AD39" i="27"/>
  <c r="AF73" i="27"/>
  <c r="AG64" i="27"/>
  <c r="AH55" i="27"/>
  <c r="AB45" i="27"/>
  <c r="AC36" i="27"/>
  <c r="AD27" i="27"/>
  <c r="AE18" i="27"/>
  <c r="AF9" i="27"/>
  <c r="AB76" i="27"/>
  <c r="AC67" i="27"/>
  <c r="AD58" i="27"/>
  <c r="AE49" i="27"/>
  <c r="AG31" i="27"/>
  <c r="AH22" i="27"/>
  <c r="AB12" i="27"/>
  <c r="AC64" i="27"/>
  <c r="AC24" i="27"/>
  <c r="AC74" i="27"/>
  <c r="AD65" i="27"/>
  <c r="AE56" i="27"/>
  <c r="AF47" i="27"/>
  <c r="AG38" i="27"/>
  <c r="AH29" i="27"/>
  <c r="AB19" i="27"/>
  <c r="AC10" i="27"/>
  <c r="AE62" i="27"/>
  <c r="AH11" i="27"/>
  <c r="AD72" i="27"/>
  <c r="AE63" i="27"/>
  <c r="AF54" i="27"/>
  <c r="AG45" i="27"/>
  <c r="AH36" i="27"/>
  <c r="AB26" i="27"/>
  <c r="AC17" i="27"/>
  <c r="AD8" i="27"/>
  <c r="AE38" i="27"/>
  <c r="AE76" i="27"/>
  <c r="AF76" i="27"/>
  <c r="AB48" i="27"/>
  <c r="AC39" i="27"/>
  <c r="AD30" i="27"/>
  <c r="AE21" i="27"/>
  <c r="AF12" i="27"/>
  <c r="AB65" i="27"/>
  <c r="AB79" i="27"/>
  <c r="AC70" i="27"/>
  <c r="AD61" i="27"/>
  <c r="AE52" i="27"/>
  <c r="AF43" i="27"/>
  <c r="AG34" i="27"/>
  <c r="AH25" i="27"/>
  <c r="AB15" i="27"/>
  <c r="AC6" i="27"/>
  <c r="AH72" i="27"/>
  <c r="AB62" i="27"/>
  <c r="AC53" i="27"/>
  <c r="AD44" i="27"/>
  <c r="AE35" i="27"/>
  <c r="AF26" i="27"/>
  <c r="AG17" i="27"/>
  <c r="AH8" i="27"/>
  <c r="AG72" i="27"/>
  <c r="AH63" i="27"/>
  <c r="AB53" i="27"/>
  <c r="AC44" i="27"/>
  <c r="AD35" i="27"/>
  <c r="AE26" i="27"/>
  <c r="AF17" i="27"/>
  <c r="AG8" i="27"/>
  <c r="AC75" i="27"/>
  <c r="AG60" i="27"/>
  <c r="AH19" i="27"/>
  <c r="AD73" i="27"/>
  <c r="AE64" i="27"/>
  <c r="AF55" i="27"/>
  <c r="AG46" i="27"/>
  <c r="AH37" i="27"/>
  <c r="AB27" i="27"/>
  <c r="AC18" i="27"/>
  <c r="AD9" i="27"/>
  <c r="AC56" i="27"/>
  <c r="AD7" i="27"/>
  <c r="AE71" i="27"/>
  <c r="AF62" i="27"/>
  <c r="AG53" i="27"/>
  <c r="AB34" i="27"/>
  <c r="AC25" i="27"/>
  <c r="AD16" i="27"/>
  <c r="AE7" i="27"/>
  <c r="AG28" i="27"/>
  <c r="AB56" i="27"/>
  <c r="AC47" i="27"/>
  <c r="AD38" i="27"/>
  <c r="AD69" i="27"/>
  <c r="AE60" i="27"/>
  <c r="AB23" i="27"/>
  <c r="AC16" i="27"/>
  <c r="AB70" i="27"/>
  <c r="AC61" i="27"/>
  <c r="AD52" i="27"/>
  <c r="AE43" i="27"/>
  <c r="AF34" i="27"/>
  <c r="AG25" i="27"/>
  <c r="AH16" i="27"/>
  <c r="AB6" i="27"/>
  <c r="AE6" i="27"/>
  <c r="AH71" i="27"/>
  <c r="AB61" i="27"/>
  <c r="AC52" i="27"/>
  <c r="AD43" i="27"/>
  <c r="AE34" i="27"/>
  <c r="AF25" i="27"/>
  <c r="AG16" i="27"/>
  <c r="AH7" i="27"/>
  <c r="AD74" i="27"/>
  <c r="AG47" i="27"/>
  <c r="AB28" i="27"/>
  <c r="AC19" i="27"/>
  <c r="AD10" i="27"/>
  <c r="AD55" i="27"/>
  <c r="AD15" i="27"/>
  <c r="AG54" i="27"/>
  <c r="AE8" i="27"/>
  <c r="AH51" i="27"/>
  <c r="AE79" i="27"/>
  <c r="AF70" i="27"/>
  <c r="AG61" i="27"/>
  <c r="AB42" i="27"/>
  <c r="AC33" i="27"/>
  <c r="AD24" i="27"/>
  <c r="AE15" i="27"/>
  <c r="AD23" i="27"/>
  <c r="AB64" i="27"/>
  <c r="AC55" i="27"/>
  <c r="AD46" i="27"/>
  <c r="AG50" i="27"/>
  <c r="AH41" i="27"/>
  <c r="AB78" i="27"/>
  <c r="AC69" i="27"/>
  <c r="AD60" i="27"/>
  <c r="AE51" i="27"/>
  <c r="AF42" i="27"/>
  <c r="AG33" i="27"/>
  <c r="AH24" i="27"/>
  <c r="AB14" i="27"/>
  <c r="AE78" i="27"/>
  <c r="AB69" i="27"/>
  <c r="AC60" i="27"/>
  <c r="AE9" i="27"/>
  <c r="AG8" i="28"/>
  <c r="AG13" i="28"/>
  <c r="AH10" i="28"/>
  <c r="AC8" i="28"/>
  <c r="AE7" i="28"/>
  <c r="AE12" i="28"/>
  <c r="AG11" i="28"/>
  <c r="AH8" i="28"/>
  <c r="AH13" i="28"/>
  <c r="AC11" i="28"/>
  <c r="AD8" i="28"/>
  <c r="AD13" i="28"/>
  <c r="AH6" i="28"/>
  <c r="AB6" i="28"/>
  <c r="AE10" i="28"/>
  <c r="AF7" i="28"/>
  <c r="AF12" i="28"/>
  <c r="AG9" i="28"/>
  <c r="AG6" i="28"/>
  <c r="AH11" i="28"/>
  <c r="AC9" i="28"/>
  <c r="AC6" i="28"/>
  <c r="AD11" i="28"/>
  <c r="AE8" i="28"/>
  <c r="AE13" i="28"/>
  <c r="AF10" i="28"/>
  <c r="AG7" i="28"/>
  <c r="AG12" i="28"/>
  <c r="AH9" i="28"/>
  <c r="AC7" i="28"/>
  <c r="AC12" i="28"/>
  <c r="AD9" i="28"/>
  <c r="AD6" i="28"/>
  <c r="AE11" i="28"/>
  <c r="AF8" i="28"/>
  <c r="AF13" i="28"/>
  <c r="AG10" i="28"/>
  <c r="AH7" i="28"/>
  <c r="AH12" i="28"/>
  <c r="AC10" i="28"/>
  <c r="AD7" i="28"/>
  <c r="AD12" i="28"/>
  <c r="AE9" i="28"/>
  <c r="AE6" i="28"/>
  <c r="I13" i="23"/>
  <c r="I12" i="23"/>
  <c r="I11" i="23"/>
  <c r="I10" i="23"/>
  <c r="I9" i="23"/>
  <c r="I8" i="23"/>
  <c r="I7" i="23"/>
  <c r="I14" i="23" l="1"/>
  <c r="I80" i="22" s="1"/>
  <c r="P8" i="23"/>
  <c r="O8" i="23" s="1"/>
  <c r="P12" i="23"/>
  <c r="O12" i="23" s="1"/>
  <c r="P9" i="23"/>
  <c r="O9" i="23" s="1"/>
  <c r="P10" i="23"/>
  <c r="O10" i="23" s="1"/>
  <c r="P13" i="23"/>
  <c r="O13" i="23" s="1"/>
  <c r="P11" i="23"/>
  <c r="O11" i="23" s="1"/>
  <c r="P7" i="23"/>
  <c r="O7" i="23" s="1"/>
  <c r="P6" i="23"/>
  <c r="O6" i="23" s="1"/>
  <c r="L374" i="43"/>
  <c r="L373" i="43"/>
  <c r="L372" i="43"/>
  <c r="L371" i="43"/>
  <c r="L370" i="43"/>
  <c r="L369" i="43"/>
  <c r="L368" i="43"/>
  <c r="L367" i="43"/>
  <c r="L366" i="43"/>
  <c r="L365" i="43"/>
  <c r="L364" i="43"/>
  <c r="L363" i="43"/>
  <c r="L362" i="43"/>
  <c r="L361" i="43"/>
  <c r="L360" i="43"/>
  <c r="L359" i="43"/>
  <c r="L358" i="43"/>
  <c r="L357" i="43"/>
  <c r="L356" i="43"/>
  <c r="L355" i="43"/>
  <c r="L354" i="43"/>
  <c r="L353" i="43"/>
  <c r="L352" i="43"/>
  <c r="L351" i="43"/>
  <c r="L350" i="43"/>
  <c r="L349" i="43"/>
  <c r="L348" i="43"/>
  <c r="L347" i="43"/>
  <c r="L346" i="43"/>
  <c r="L345" i="43"/>
  <c r="L344" i="43"/>
  <c r="L343" i="43"/>
  <c r="L342" i="43"/>
  <c r="L341" i="43"/>
  <c r="L340" i="43"/>
  <c r="L339" i="43"/>
  <c r="L338" i="43"/>
  <c r="L337" i="43"/>
  <c r="L336" i="43"/>
  <c r="L335" i="43"/>
  <c r="L334" i="43"/>
  <c r="L333" i="43"/>
  <c r="L332" i="43"/>
  <c r="L331" i="43"/>
  <c r="L330" i="43"/>
  <c r="L329" i="43"/>
  <c r="L328" i="43"/>
  <c r="L327" i="43"/>
  <c r="L326" i="43"/>
  <c r="L325" i="43"/>
  <c r="L324" i="43"/>
  <c r="L323" i="43"/>
  <c r="L322" i="43"/>
  <c r="L321" i="43"/>
  <c r="L320" i="43"/>
  <c r="L319" i="43"/>
  <c r="L318" i="43"/>
  <c r="L317" i="43"/>
  <c r="L316" i="43"/>
  <c r="L315" i="43"/>
  <c r="L314" i="43"/>
  <c r="L313" i="43"/>
  <c r="L312" i="43"/>
  <c r="L311" i="43"/>
  <c r="L310" i="43"/>
  <c r="L309" i="43"/>
  <c r="L308" i="43"/>
  <c r="L307" i="43"/>
  <c r="L306" i="43"/>
  <c r="L305" i="43"/>
  <c r="L304" i="43"/>
  <c r="L303" i="43"/>
  <c r="L302" i="43"/>
  <c r="L301" i="43"/>
  <c r="L300" i="43"/>
  <c r="L299" i="43"/>
  <c r="L298" i="43"/>
  <c r="L297" i="43"/>
  <c r="L296" i="43"/>
  <c r="L295" i="43"/>
  <c r="L294" i="43"/>
  <c r="L293" i="43"/>
  <c r="L292" i="43"/>
  <c r="L291" i="43"/>
  <c r="L290" i="43"/>
  <c r="L289" i="43"/>
  <c r="L288" i="43"/>
  <c r="L287" i="43"/>
  <c r="L286" i="43"/>
  <c r="L285" i="43"/>
  <c r="L284" i="43"/>
  <c r="L283" i="43"/>
  <c r="L282" i="43"/>
  <c r="L281" i="43"/>
  <c r="L280" i="43"/>
  <c r="L279" i="43"/>
  <c r="L278" i="43"/>
  <c r="L277" i="43"/>
  <c r="L276" i="43"/>
  <c r="L275" i="43"/>
  <c r="L274" i="43"/>
  <c r="L273" i="43"/>
  <c r="L272" i="43"/>
  <c r="L271" i="43"/>
  <c r="L270" i="43"/>
  <c r="L269" i="43"/>
  <c r="L268" i="43"/>
  <c r="L267" i="43"/>
  <c r="L266" i="43"/>
  <c r="L265" i="43"/>
  <c r="L264" i="43"/>
  <c r="L263" i="43"/>
  <c r="L262" i="43"/>
  <c r="L261" i="43"/>
  <c r="L260" i="43"/>
  <c r="L259" i="43"/>
  <c r="L258" i="43"/>
  <c r="L257" i="43"/>
  <c r="L256" i="43"/>
  <c r="L255" i="43"/>
  <c r="L254" i="43"/>
  <c r="L253" i="43"/>
  <c r="L252" i="43"/>
  <c r="L251" i="43"/>
  <c r="L250" i="43"/>
  <c r="L249" i="43"/>
  <c r="L248" i="43"/>
  <c r="L247" i="43"/>
  <c r="L246" i="43"/>
  <c r="L245" i="43"/>
  <c r="L244" i="43"/>
  <c r="L243" i="43"/>
  <c r="L242" i="43"/>
  <c r="L241" i="43"/>
  <c r="L240" i="43"/>
  <c r="L239" i="43"/>
  <c r="L238" i="43"/>
  <c r="L237" i="43"/>
  <c r="L236" i="43"/>
  <c r="L235" i="43"/>
  <c r="L234" i="43"/>
  <c r="L233" i="43"/>
  <c r="L232" i="43"/>
  <c r="L231" i="43"/>
  <c r="L230" i="43"/>
  <c r="L229" i="43"/>
  <c r="L228" i="43"/>
  <c r="L227" i="43"/>
  <c r="L226" i="43"/>
  <c r="L225" i="43"/>
  <c r="L224" i="43"/>
  <c r="L223" i="43"/>
  <c r="L222" i="43"/>
  <c r="L221" i="43"/>
  <c r="L220" i="43"/>
  <c r="L219" i="43"/>
  <c r="L218" i="43"/>
  <c r="L217" i="43"/>
  <c r="L216" i="43"/>
  <c r="L215" i="43"/>
  <c r="L214" i="43"/>
  <c r="L213" i="43"/>
  <c r="L212" i="43"/>
  <c r="L211" i="43"/>
  <c r="L210" i="43"/>
  <c r="L209" i="43"/>
  <c r="L208" i="43"/>
  <c r="L207" i="43"/>
  <c r="L206" i="43"/>
  <c r="L205" i="43"/>
  <c r="L204" i="43"/>
  <c r="L203" i="43"/>
  <c r="L202" i="43"/>
  <c r="L201" i="43"/>
  <c r="L200" i="43"/>
  <c r="L199" i="43"/>
  <c r="L198" i="43"/>
  <c r="L197" i="43"/>
  <c r="L196" i="43"/>
  <c r="L195" i="43"/>
  <c r="L194" i="43"/>
  <c r="L193" i="43"/>
  <c r="L192" i="43"/>
  <c r="L191" i="43"/>
  <c r="L190" i="43"/>
  <c r="L189" i="43"/>
  <c r="L188" i="43"/>
  <c r="L187" i="43"/>
  <c r="L186" i="43"/>
  <c r="L185" i="43"/>
  <c r="L184" i="43"/>
  <c r="L183" i="43"/>
  <c r="L182" i="43"/>
  <c r="L181" i="43"/>
  <c r="L180" i="43"/>
  <c r="L179" i="43"/>
  <c r="L178" i="43"/>
  <c r="L177" i="43"/>
  <c r="L176" i="43"/>
  <c r="L175" i="43"/>
  <c r="L174" i="43"/>
  <c r="L173" i="43"/>
  <c r="L172" i="43"/>
  <c r="L171" i="43"/>
  <c r="L170" i="43"/>
  <c r="L169" i="43"/>
  <c r="L168" i="43"/>
  <c r="L167" i="43"/>
  <c r="L166" i="43"/>
  <c r="L165" i="43"/>
  <c r="L164" i="43"/>
  <c r="L163" i="43"/>
  <c r="L162" i="43"/>
  <c r="L161" i="43"/>
  <c r="L160" i="43"/>
  <c r="L159" i="43"/>
  <c r="L158" i="43"/>
  <c r="L157" i="43"/>
  <c r="L156" i="43"/>
  <c r="L155" i="43"/>
  <c r="L154" i="43"/>
  <c r="L153" i="43"/>
  <c r="L152" i="43"/>
  <c r="L151" i="43"/>
  <c r="L150" i="43"/>
  <c r="L149" i="43"/>
  <c r="L148" i="43"/>
  <c r="L147" i="43"/>
  <c r="L146" i="43"/>
  <c r="L145" i="43"/>
  <c r="L144" i="43"/>
  <c r="L143" i="43"/>
  <c r="L142" i="43"/>
  <c r="L141" i="43"/>
  <c r="L140" i="43"/>
  <c r="L139" i="43"/>
  <c r="L138" i="43"/>
  <c r="L137" i="43"/>
  <c r="L136" i="43"/>
  <c r="L135" i="43"/>
  <c r="L129" i="43"/>
  <c r="L128" i="43"/>
  <c r="L127" i="43"/>
  <c r="L126" i="43"/>
  <c r="L125" i="43"/>
  <c r="L124" i="43"/>
  <c r="L123" i="43"/>
  <c r="L122" i="43"/>
  <c r="L121" i="43"/>
  <c r="L120" i="43"/>
  <c r="L119" i="43"/>
  <c r="L118" i="43"/>
  <c r="L117" i="43"/>
  <c r="L116" i="43"/>
  <c r="L115" i="43"/>
  <c r="L114" i="43"/>
  <c r="L113" i="43"/>
  <c r="L112" i="43"/>
  <c r="L111" i="43"/>
  <c r="L110" i="43"/>
  <c r="L109" i="43"/>
  <c r="L108" i="43"/>
  <c r="L107" i="43"/>
  <c r="L106" i="43"/>
  <c r="L105" i="43"/>
  <c r="L104" i="43"/>
  <c r="L103" i="43"/>
  <c r="L102" i="43"/>
  <c r="L101" i="43"/>
  <c r="L100" i="43"/>
  <c r="L99" i="43"/>
  <c r="L98" i="43"/>
  <c r="L97" i="43"/>
  <c r="L96" i="43"/>
  <c r="L95" i="43"/>
  <c r="L94" i="43"/>
  <c r="L93" i="43"/>
  <c r="L92" i="43"/>
  <c r="L91" i="43"/>
  <c r="L90" i="43"/>
  <c r="L89" i="43"/>
  <c r="L88" i="43"/>
  <c r="L87" i="43"/>
  <c r="L86" i="43"/>
  <c r="L85" i="43"/>
  <c r="L84" i="43"/>
  <c r="L83" i="43"/>
  <c r="L82" i="43"/>
  <c r="L81" i="43"/>
  <c r="L80" i="43"/>
  <c r="L79" i="43"/>
  <c r="L78" i="43"/>
  <c r="L77" i="43"/>
  <c r="L76" i="43"/>
  <c r="L75" i="43"/>
  <c r="L74" i="43"/>
  <c r="L73" i="43"/>
  <c r="L72" i="43"/>
  <c r="L71" i="43"/>
  <c r="L70" i="43"/>
  <c r="L69" i="43"/>
  <c r="L68" i="43"/>
  <c r="L67" i="43"/>
  <c r="L66" i="43"/>
  <c r="L65" i="43"/>
  <c r="L64" i="43"/>
  <c r="L63" i="43"/>
  <c r="L62" i="43"/>
  <c r="L61" i="43"/>
  <c r="L60" i="43"/>
  <c r="L59" i="43"/>
  <c r="L58" i="43"/>
  <c r="L57" i="43"/>
  <c r="L56" i="43"/>
  <c r="L55" i="43"/>
  <c r="L54" i="43"/>
  <c r="L53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10" i="43"/>
  <c r="L9" i="43"/>
  <c r="L8" i="43"/>
  <c r="L7" i="43"/>
  <c r="L6" i="43"/>
  <c r="L5" i="43"/>
  <c r="L374" i="42"/>
  <c r="L373" i="42"/>
  <c r="L372" i="42"/>
  <c r="L370" i="42"/>
  <c r="L369" i="42"/>
  <c r="L368" i="42"/>
  <c r="L367" i="42"/>
  <c r="L366" i="42"/>
  <c r="L365" i="42"/>
  <c r="L364" i="42"/>
  <c r="L363" i="42"/>
  <c r="L362" i="42"/>
  <c r="L361" i="42"/>
  <c r="L360" i="42"/>
  <c r="L359" i="42"/>
  <c r="L358" i="42"/>
  <c r="L357" i="42"/>
  <c r="L356" i="42"/>
  <c r="L355" i="42"/>
  <c r="L354" i="42"/>
  <c r="L353" i="42"/>
  <c r="L352" i="42"/>
  <c r="L351" i="42"/>
  <c r="L350" i="42"/>
  <c r="L349" i="42"/>
  <c r="L348" i="42"/>
  <c r="L347" i="42"/>
  <c r="L346" i="42"/>
  <c r="L345" i="42"/>
  <c r="L344" i="42"/>
  <c r="L343" i="42"/>
  <c r="L342" i="42"/>
  <c r="L341" i="42"/>
  <c r="L340" i="42"/>
  <c r="L339" i="42"/>
  <c r="L338" i="42"/>
  <c r="L337" i="42"/>
  <c r="L336" i="42"/>
  <c r="L335" i="42"/>
  <c r="L334" i="42"/>
  <c r="L333" i="42"/>
  <c r="L332" i="42"/>
  <c r="L331" i="42"/>
  <c r="L330" i="42"/>
  <c r="L329" i="42"/>
  <c r="L328" i="42"/>
  <c r="L327" i="42"/>
  <c r="L326" i="42"/>
  <c r="L325" i="42"/>
  <c r="L324" i="42"/>
  <c r="L323" i="42"/>
  <c r="L322" i="42"/>
  <c r="L321" i="42"/>
  <c r="L320" i="42"/>
  <c r="L319" i="42"/>
  <c r="L318" i="42"/>
  <c r="L317" i="42"/>
  <c r="L316" i="42"/>
  <c r="L315" i="42"/>
  <c r="L314" i="42"/>
  <c r="L313" i="42"/>
  <c r="L312" i="42"/>
  <c r="L311" i="42"/>
  <c r="L310" i="42"/>
  <c r="L309" i="42"/>
  <c r="L308" i="42"/>
  <c r="L307" i="42"/>
  <c r="L306" i="42"/>
  <c r="L305" i="42"/>
  <c r="L304" i="42"/>
  <c r="L303" i="42"/>
  <c r="L302" i="42"/>
  <c r="L301" i="42"/>
  <c r="L300" i="42"/>
  <c r="L299" i="42"/>
  <c r="L298" i="42"/>
  <c r="L297" i="42"/>
  <c r="L296" i="42"/>
  <c r="L295" i="42"/>
  <c r="L294" i="42"/>
  <c r="L293" i="42"/>
  <c r="L292" i="42"/>
  <c r="L291" i="42"/>
  <c r="L290" i="42"/>
  <c r="L289" i="42"/>
  <c r="L288" i="42"/>
  <c r="L287" i="42"/>
  <c r="L286" i="42"/>
  <c r="L285" i="42"/>
  <c r="L284" i="42"/>
  <c r="L283" i="42"/>
  <c r="L282" i="42"/>
  <c r="L281" i="42"/>
  <c r="L280" i="42"/>
  <c r="L279" i="42"/>
  <c r="L278" i="42"/>
  <c r="L277" i="42"/>
  <c r="L276" i="42"/>
  <c r="L275" i="42"/>
  <c r="L274" i="42"/>
  <c r="L273" i="42"/>
  <c r="L272" i="42"/>
  <c r="L271" i="42"/>
  <c r="L270" i="42"/>
  <c r="L269" i="42"/>
  <c r="L268" i="42"/>
  <c r="L267" i="42"/>
  <c r="L266" i="42"/>
  <c r="L265" i="42"/>
  <c r="L264" i="42"/>
  <c r="L263" i="42"/>
  <c r="L262" i="42"/>
  <c r="L261" i="42"/>
  <c r="L260" i="42"/>
  <c r="L259" i="42"/>
  <c r="L258" i="42"/>
  <c r="L257" i="42"/>
  <c r="L256" i="42"/>
  <c r="L255" i="42"/>
  <c r="L254" i="42"/>
  <c r="L253" i="42"/>
  <c r="L252" i="42"/>
  <c r="L251" i="42"/>
  <c r="L250" i="42"/>
  <c r="L249" i="42"/>
  <c r="L248" i="42"/>
  <c r="L247" i="42"/>
  <c r="L246" i="42"/>
  <c r="L245" i="42"/>
  <c r="L244" i="42"/>
  <c r="L243" i="42"/>
  <c r="L242" i="42"/>
  <c r="L241" i="42"/>
  <c r="L240" i="42"/>
  <c r="L239" i="42"/>
  <c r="L238" i="42"/>
  <c r="L237" i="42"/>
  <c r="L236" i="42"/>
  <c r="L235" i="42"/>
  <c r="L234" i="42"/>
  <c r="L233" i="42"/>
  <c r="L232" i="42"/>
  <c r="L231" i="42"/>
  <c r="L230" i="42"/>
  <c r="L229" i="42"/>
  <c r="L228" i="42"/>
  <c r="L227" i="42"/>
  <c r="L226" i="42"/>
  <c r="L225" i="42"/>
  <c r="L224" i="42"/>
  <c r="L223" i="42"/>
  <c r="L222" i="42"/>
  <c r="L221" i="42"/>
  <c r="L220" i="42"/>
  <c r="L219" i="42"/>
  <c r="L218" i="42"/>
  <c r="L217" i="42"/>
  <c r="L216" i="42"/>
  <c r="L215" i="42"/>
  <c r="L214" i="42"/>
  <c r="L213" i="42"/>
  <c r="L212" i="42"/>
  <c r="L211" i="42"/>
  <c r="L210" i="42"/>
  <c r="L209" i="42"/>
  <c r="L208" i="42"/>
  <c r="L207" i="42"/>
  <c r="L206" i="42"/>
  <c r="L205" i="42"/>
  <c r="L204" i="42"/>
  <c r="L203" i="42"/>
  <c r="L202" i="42"/>
  <c r="L201" i="42"/>
  <c r="L200" i="42"/>
  <c r="L199" i="42"/>
  <c r="L198" i="42"/>
  <c r="L197" i="42"/>
  <c r="L196" i="42"/>
  <c r="L195" i="42"/>
  <c r="L194" i="42"/>
  <c r="L193" i="42"/>
  <c r="L192" i="42"/>
  <c r="L191" i="42"/>
  <c r="L190" i="42"/>
  <c r="L189" i="42"/>
  <c r="L188" i="42"/>
  <c r="L187" i="42"/>
  <c r="L186" i="42"/>
  <c r="L185" i="42"/>
  <c r="L184" i="42"/>
  <c r="L183" i="42"/>
  <c r="L182" i="42"/>
  <c r="L181" i="42"/>
  <c r="L180" i="42"/>
  <c r="L179" i="42"/>
  <c r="L178" i="42"/>
  <c r="L177" i="42"/>
  <c r="L176" i="42"/>
  <c r="L175" i="42"/>
  <c r="L174" i="42"/>
  <c r="L173" i="42"/>
  <c r="L172" i="42"/>
  <c r="L171" i="42"/>
  <c r="L170" i="42"/>
  <c r="L169" i="42"/>
  <c r="L168" i="42"/>
  <c r="L167" i="42"/>
  <c r="L166" i="42"/>
  <c r="L165" i="42"/>
  <c r="L164" i="42"/>
  <c r="L163" i="42"/>
  <c r="L162" i="42"/>
  <c r="L161" i="42"/>
  <c r="L160" i="42"/>
  <c r="L159" i="42"/>
  <c r="L158" i="42"/>
  <c r="L157" i="42"/>
  <c r="L156" i="42"/>
  <c r="L155" i="42"/>
  <c r="L154" i="42"/>
  <c r="L153" i="42"/>
  <c r="L152" i="42"/>
  <c r="L151" i="42"/>
  <c r="L150" i="42"/>
  <c r="L149" i="42"/>
  <c r="L148" i="42"/>
  <c r="L147" i="42"/>
  <c r="L146" i="42"/>
  <c r="L145" i="42"/>
  <c r="L144" i="42"/>
  <c r="L143" i="42"/>
  <c r="L142" i="42"/>
  <c r="L141" i="42"/>
  <c r="L140" i="42"/>
  <c r="L139" i="42"/>
  <c r="L138" i="42"/>
  <c r="L137" i="42"/>
  <c r="L136" i="42"/>
  <c r="L135" i="42"/>
  <c r="L134" i="42"/>
  <c r="L133" i="42"/>
  <c r="L132" i="42"/>
  <c r="L131" i="42"/>
  <c r="L130" i="42"/>
  <c r="L129" i="42"/>
  <c r="L128" i="42"/>
  <c r="L127" i="42"/>
  <c r="L126" i="42"/>
  <c r="L125" i="42"/>
  <c r="L124" i="42"/>
  <c r="L123" i="42"/>
  <c r="L122" i="42"/>
  <c r="L121" i="42"/>
  <c r="L120" i="42"/>
  <c r="L119" i="42"/>
  <c r="L118" i="42"/>
  <c r="L117" i="42"/>
  <c r="L116" i="42"/>
  <c r="L115" i="42"/>
  <c r="L114" i="42"/>
  <c r="L113" i="42"/>
  <c r="L112" i="42"/>
  <c r="L111" i="42"/>
  <c r="L110" i="42"/>
  <c r="L109" i="42"/>
  <c r="L108" i="42"/>
  <c r="L107" i="42"/>
  <c r="L106" i="42"/>
  <c r="L105" i="42"/>
  <c r="L104" i="42"/>
  <c r="L103" i="42"/>
  <c r="L102" i="42"/>
  <c r="L101" i="42"/>
  <c r="L100" i="42"/>
  <c r="L99" i="42"/>
  <c r="L98" i="42"/>
  <c r="L97" i="42"/>
  <c r="L96" i="42"/>
  <c r="L95" i="42"/>
  <c r="L94" i="42"/>
  <c r="L93" i="42"/>
  <c r="L92" i="42"/>
  <c r="L91" i="42"/>
  <c r="L90" i="42"/>
  <c r="L89" i="42"/>
  <c r="L88" i="42"/>
  <c r="L87" i="42"/>
  <c r="L86" i="42"/>
  <c r="L85" i="42"/>
  <c r="L84" i="42"/>
  <c r="L83" i="42"/>
  <c r="L82" i="42"/>
  <c r="L81" i="42"/>
  <c r="L80" i="42"/>
  <c r="L79" i="42"/>
  <c r="L78" i="42"/>
  <c r="L77" i="42"/>
  <c r="L76" i="42"/>
  <c r="L75" i="42"/>
  <c r="L74" i="42"/>
  <c r="L73" i="42"/>
  <c r="L72" i="42"/>
  <c r="L71" i="42"/>
  <c r="L70" i="42"/>
  <c r="L69" i="42"/>
  <c r="L68" i="42"/>
  <c r="L67" i="42"/>
  <c r="L66" i="42"/>
  <c r="L65" i="42"/>
  <c r="L64" i="42"/>
  <c r="L63" i="42"/>
  <c r="L62" i="42"/>
  <c r="L61" i="42"/>
  <c r="L60" i="42"/>
  <c r="L59" i="42"/>
  <c r="L58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L6" i="42"/>
  <c r="L5" i="42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374" i="38" l="1"/>
  <c r="L373" i="38"/>
  <c r="L372" i="38"/>
  <c r="L371" i="38"/>
  <c r="L370" i="38"/>
  <c r="L369" i="38"/>
  <c r="L368" i="38"/>
  <c r="L367" i="38"/>
  <c r="L366" i="38"/>
  <c r="L365" i="38"/>
  <c r="L364" i="38"/>
  <c r="L363" i="38"/>
  <c r="L362" i="38"/>
  <c r="L361" i="38"/>
  <c r="L360" i="38"/>
  <c r="L359" i="38"/>
  <c r="L358" i="38"/>
  <c r="L357" i="38"/>
  <c r="L356" i="38"/>
  <c r="L355" i="38"/>
  <c r="L354" i="38"/>
  <c r="L353" i="38"/>
  <c r="L352" i="38"/>
  <c r="L351" i="38"/>
  <c r="L350" i="38"/>
  <c r="L349" i="38"/>
  <c r="L348" i="38"/>
  <c r="L347" i="38"/>
  <c r="L346" i="38"/>
  <c r="L345" i="38"/>
  <c r="L344" i="38"/>
  <c r="L343" i="38"/>
  <c r="L342" i="38"/>
  <c r="L341" i="38"/>
  <c r="L340" i="38"/>
  <c r="L339" i="38"/>
  <c r="L338" i="38"/>
  <c r="L337" i="38"/>
  <c r="L336" i="38"/>
  <c r="L335" i="38"/>
  <c r="L334" i="38"/>
  <c r="L333" i="38"/>
  <c r="L332" i="38"/>
  <c r="L331" i="38"/>
  <c r="L330" i="38"/>
  <c r="L329" i="38"/>
  <c r="L328" i="38"/>
  <c r="L327" i="38"/>
  <c r="L326" i="38"/>
  <c r="L325" i="38"/>
  <c r="L324" i="38"/>
  <c r="L323" i="38"/>
  <c r="L322" i="38"/>
  <c r="L321" i="38"/>
  <c r="L320" i="38"/>
  <c r="L319" i="38"/>
  <c r="L318" i="38"/>
  <c r="L317" i="38"/>
  <c r="L316" i="38"/>
  <c r="L315" i="38"/>
  <c r="L314" i="38"/>
  <c r="L313" i="38"/>
  <c r="L312" i="38"/>
  <c r="L311" i="38"/>
  <c r="L310" i="38"/>
  <c r="L309" i="38"/>
  <c r="L308" i="38"/>
  <c r="L307" i="38"/>
  <c r="L306" i="38"/>
  <c r="L305" i="38"/>
  <c r="L304" i="38"/>
  <c r="L303" i="38"/>
  <c r="L302" i="38"/>
  <c r="L301" i="38"/>
  <c r="L300" i="38"/>
  <c r="L299" i="38"/>
  <c r="L298" i="38"/>
  <c r="L297" i="38"/>
  <c r="L296" i="38"/>
  <c r="L295" i="38"/>
  <c r="L294" i="38"/>
  <c r="L293" i="38"/>
  <c r="L292" i="38"/>
  <c r="L291" i="38"/>
  <c r="L290" i="38"/>
  <c r="L289" i="38"/>
  <c r="L288" i="38"/>
  <c r="L287" i="38"/>
  <c r="L286" i="38"/>
  <c r="L285" i="38"/>
  <c r="L284" i="38"/>
  <c r="L283" i="38"/>
  <c r="L282" i="38"/>
  <c r="L281" i="38"/>
  <c r="L280" i="38"/>
  <c r="L279" i="38"/>
  <c r="L278" i="38"/>
  <c r="L277" i="38"/>
  <c r="L276" i="38"/>
  <c r="L275" i="38"/>
  <c r="L274" i="38"/>
  <c r="L273" i="38"/>
  <c r="L272" i="38"/>
  <c r="L271" i="38"/>
  <c r="L270" i="38"/>
  <c r="L269" i="38"/>
  <c r="L268" i="38"/>
  <c r="L267" i="38"/>
  <c r="L266" i="38"/>
  <c r="L265" i="38"/>
  <c r="L264" i="38"/>
  <c r="L263" i="38"/>
  <c r="L262" i="38"/>
  <c r="L261" i="38"/>
  <c r="L260" i="38"/>
  <c r="L259" i="38"/>
  <c r="L258" i="38"/>
  <c r="L257" i="38"/>
  <c r="L256" i="38"/>
  <c r="L255" i="38"/>
  <c r="L254" i="38"/>
  <c r="L253" i="38"/>
  <c r="L252" i="38"/>
  <c r="L251" i="38"/>
  <c r="L250" i="38"/>
  <c r="L249" i="38"/>
  <c r="L248" i="38"/>
  <c r="L247" i="38"/>
  <c r="L246" i="38"/>
  <c r="L245" i="38"/>
  <c r="L244" i="38"/>
  <c r="L243" i="38"/>
  <c r="L242" i="38"/>
  <c r="L241" i="38"/>
  <c r="L240" i="38"/>
  <c r="L239" i="38"/>
  <c r="L238" i="38"/>
  <c r="L237" i="38"/>
  <c r="L236" i="38"/>
  <c r="L235" i="38"/>
  <c r="L234" i="38"/>
  <c r="L233" i="38"/>
  <c r="L232" i="38"/>
  <c r="L231" i="38"/>
  <c r="L230" i="38"/>
  <c r="L229" i="38"/>
  <c r="L228" i="38"/>
  <c r="L227" i="38"/>
  <c r="L226" i="38"/>
  <c r="L225" i="38"/>
  <c r="L224" i="38"/>
  <c r="L223" i="38"/>
  <c r="L222" i="38"/>
  <c r="L221" i="38"/>
  <c r="L220" i="38"/>
  <c r="L219" i="38"/>
  <c r="L218" i="38"/>
  <c r="L217" i="38"/>
  <c r="L216" i="38"/>
  <c r="L215" i="38"/>
  <c r="L214" i="38"/>
  <c r="L213" i="38"/>
  <c r="L212" i="38"/>
  <c r="L211" i="38"/>
  <c r="L210" i="38"/>
  <c r="L209" i="38"/>
  <c r="L208" i="38"/>
  <c r="L207" i="38"/>
  <c r="L206" i="38"/>
  <c r="L205" i="38"/>
  <c r="L204" i="38"/>
  <c r="L203" i="38"/>
  <c r="L202" i="38"/>
  <c r="L201" i="38"/>
  <c r="L200" i="38"/>
  <c r="L199" i="38"/>
  <c r="L198" i="38"/>
  <c r="L197" i="38"/>
  <c r="L196" i="38"/>
  <c r="L195" i="38"/>
  <c r="L194" i="38"/>
  <c r="L193" i="38"/>
  <c r="L192" i="38"/>
  <c r="L191" i="38"/>
  <c r="L190" i="38"/>
  <c r="L189" i="38"/>
  <c r="L188" i="38"/>
  <c r="L187" i="38"/>
  <c r="L186" i="38"/>
  <c r="L185" i="38"/>
  <c r="L184" i="38"/>
  <c r="L183" i="38"/>
  <c r="L182" i="38"/>
  <c r="L181" i="38"/>
  <c r="L180" i="38"/>
  <c r="L179" i="38"/>
  <c r="L178" i="38"/>
  <c r="L177" i="38"/>
  <c r="L176" i="38"/>
  <c r="L175" i="38"/>
  <c r="L174" i="38"/>
  <c r="L173" i="38"/>
  <c r="L172" i="38"/>
  <c r="L171" i="38"/>
  <c r="L170" i="38"/>
  <c r="L169" i="38"/>
  <c r="L168" i="38"/>
  <c r="L167" i="38"/>
  <c r="L166" i="38"/>
  <c r="L165" i="38"/>
  <c r="L164" i="38"/>
  <c r="L163" i="38"/>
  <c r="L162" i="38"/>
  <c r="L161" i="38"/>
  <c r="L160" i="38"/>
  <c r="L159" i="38"/>
  <c r="L158" i="38"/>
  <c r="L157" i="38"/>
  <c r="L156" i="38"/>
  <c r="L155" i="38"/>
  <c r="L154" i="38"/>
  <c r="L153" i="38"/>
  <c r="L152" i="38"/>
  <c r="L151" i="38"/>
  <c r="L150" i="38"/>
  <c r="L149" i="38"/>
  <c r="L148" i="38"/>
  <c r="L147" i="38"/>
  <c r="L146" i="38"/>
  <c r="L145" i="38"/>
  <c r="L144" i="38"/>
  <c r="L143" i="38"/>
  <c r="L142" i="38"/>
  <c r="L141" i="38"/>
  <c r="L140" i="38"/>
  <c r="L139" i="38"/>
  <c r="L138" i="38"/>
  <c r="L137" i="38"/>
  <c r="L136" i="38"/>
  <c r="L135" i="38"/>
  <c r="L134" i="38"/>
  <c r="L133" i="38"/>
  <c r="L132" i="38"/>
  <c r="L131" i="38"/>
  <c r="L130" i="38"/>
  <c r="L129" i="38"/>
  <c r="L128" i="38"/>
  <c r="L127" i="38"/>
  <c r="L126" i="38"/>
  <c r="L125" i="38"/>
  <c r="L124" i="38"/>
  <c r="L123" i="38"/>
  <c r="L122" i="38"/>
  <c r="L121" i="38"/>
  <c r="L120" i="38"/>
  <c r="L119" i="38"/>
  <c r="L118" i="38"/>
  <c r="L117" i="38"/>
  <c r="L116" i="38"/>
  <c r="L115" i="38"/>
  <c r="L114" i="38"/>
  <c r="L113" i="38"/>
  <c r="L112" i="38"/>
  <c r="L111" i="38"/>
  <c r="L110" i="38"/>
  <c r="L109" i="38"/>
  <c r="L108" i="38"/>
  <c r="L107" i="38"/>
  <c r="L106" i="38"/>
  <c r="L105" i="38"/>
  <c r="L104" i="38"/>
  <c r="L103" i="38"/>
  <c r="L102" i="38"/>
  <c r="L101" i="38"/>
  <c r="L100" i="38"/>
  <c r="L99" i="38"/>
  <c r="L98" i="38"/>
  <c r="L97" i="38"/>
  <c r="L96" i="38"/>
  <c r="L95" i="38"/>
  <c r="L94" i="38"/>
  <c r="L93" i="38"/>
  <c r="L92" i="38"/>
  <c r="L91" i="38"/>
  <c r="L90" i="38"/>
  <c r="L89" i="38"/>
  <c r="L88" i="38"/>
  <c r="L87" i="38"/>
  <c r="L86" i="38"/>
  <c r="L85" i="38"/>
  <c r="L84" i="38"/>
  <c r="L83" i="38"/>
  <c r="L82" i="38"/>
  <c r="L81" i="38"/>
  <c r="L80" i="38"/>
  <c r="L79" i="38"/>
  <c r="L78" i="38"/>
  <c r="L77" i="38"/>
  <c r="L76" i="38"/>
  <c r="L75" i="38"/>
  <c r="L74" i="38"/>
  <c r="L73" i="38"/>
  <c r="L72" i="38"/>
  <c r="L71" i="38"/>
  <c r="L70" i="38"/>
  <c r="L69" i="38"/>
  <c r="L68" i="38"/>
  <c r="L67" i="38"/>
  <c r="L66" i="38"/>
  <c r="L65" i="38"/>
  <c r="L64" i="38"/>
  <c r="L63" i="38"/>
  <c r="L62" i="38"/>
  <c r="L61" i="38"/>
  <c r="L60" i="38"/>
  <c r="L59" i="38"/>
  <c r="L58" i="38"/>
  <c r="L57" i="38"/>
  <c r="L56" i="38"/>
  <c r="L55" i="38"/>
  <c r="L54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370" i="31"/>
  <c r="L366" i="31"/>
  <c r="L365" i="31"/>
  <c r="L361" i="31"/>
  <c r="L360" i="31"/>
  <c r="L357" i="31"/>
  <c r="L356" i="31"/>
  <c r="L355" i="31"/>
  <c r="L350" i="31"/>
  <c r="L346" i="31"/>
  <c r="L345" i="31"/>
  <c r="L342" i="31"/>
  <c r="L341" i="31"/>
  <c r="L340" i="31"/>
  <c r="L335" i="31"/>
  <c r="L333" i="31"/>
  <c r="L331" i="31"/>
  <c r="L330" i="31"/>
  <c r="L327" i="31"/>
  <c r="L326" i="31"/>
  <c r="L325" i="31"/>
  <c r="L322" i="31"/>
  <c r="L321" i="31"/>
  <c r="L320" i="31"/>
  <c r="L316" i="31"/>
  <c r="L315" i="31"/>
  <c r="L312" i="31"/>
  <c r="L311" i="31"/>
  <c r="L310" i="31"/>
  <c r="L306" i="31"/>
  <c r="L305" i="31"/>
  <c r="L301" i="31"/>
  <c r="L300" i="31"/>
  <c r="L298" i="31"/>
  <c r="L297" i="31"/>
  <c r="L296" i="31"/>
  <c r="L295" i="31"/>
  <c r="L292" i="31"/>
  <c r="L291" i="31"/>
  <c r="L290" i="31"/>
  <c r="L286" i="31"/>
  <c r="L285" i="31"/>
  <c r="L282" i="31"/>
  <c r="L281" i="31"/>
  <c r="L280" i="31"/>
  <c r="L277" i="31"/>
  <c r="L276" i="31"/>
  <c r="L275" i="31"/>
  <c r="L271" i="31"/>
  <c r="L270" i="31"/>
  <c r="L267" i="31"/>
  <c r="L266" i="31"/>
  <c r="L265" i="31"/>
  <c r="L262" i="31"/>
  <c r="L261" i="31"/>
  <c r="L260" i="31"/>
  <c r="L257" i="31"/>
  <c r="L256" i="31"/>
  <c r="L255" i="31"/>
  <c r="L251" i="31"/>
  <c r="L250" i="31"/>
  <c r="L248" i="31"/>
  <c r="L247" i="31"/>
  <c r="L246" i="31"/>
  <c r="L245" i="31"/>
  <c r="L243" i="31"/>
  <c r="L242" i="31"/>
  <c r="L241" i="31"/>
  <c r="L240" i="31"/>
  <c r="L237" i="31"/>
  <c r="L236" i="31"/>
  <c r="L235" i="31"/>
  <c r="L232" i="31"/>
  <c r="L231" i="31"/>
  <c r="L230" i="31"/>
  <c r="L227" i="31"/>
  <c r="L226" i="31"/>
  <c r="L225" i="31"/>
  <c r="L222" i="31"/>
  <c r="L221" i="31"/>
  <c r="L220" i="31"/>
  <c r="L217" i="31"/>
  <c r="L216" i="31"/>
  <c r="L215" i="31"/>
  <c r="L214" i="31"/>
  <c r="L213" i="31"/>
  <c r="L212" i="31"/>
  <c r="L211" i="31"/>
  <c r="L210" i="31"/>
  <c r="L207" i="31"/>
  <c r="L206" i="31"/>
  <c r="L205" i="31"/>
  <c r="L202" i="31"/>
  <c r="L201" i="31"/>
  <c r="L200" i="31"/>
  <c r="L198" i="31"/>
  <c r="L197" i="31"/>
  <c r="L196" i="31"/>
  <c r="L195" i="31"/>
  <c r="L192" i="31"/>
  <c r="L191" i="31"/>
  <c r="L190" i="31"/>
  <c r="L187" i="31"/>
  <c r="L186" i="31"/>
  <c r="L185" i="31"/>
  <c r="L184" i="31"/>
  <c r="L182" i="31"/>
  <c r="L181" i="31"/>
  <c r="L180" i="31"/>
  <c r="L177" i="31"/>
  <c r="L176" i="31"/>
  <c r="L175" i="31"/>
  <c r="L173" i="31"/>
  <c r="L172" i="31"/>
  <c r="L171" i="31"/>
  <c r="L170" i="31"/>
  <c r="L169" i="31"/>
  <c r="L166" i="31"/>
  <c r="L165" i="31"/>
  <c r="L162" i="31"/>
  <c r="L161" i="31"/>
  <c r="L160" i="31"/>
  <c r="L158" i="31"/>
  <c r="L157" i="31"/>
  <c r="L156" i="31"/>
  <c r="L155" i="31"/>
  <c r="L153" i="31"/>
  <c r="L152" i="31"/>
  <c r="L151" i="31"/>
  <c r="L150" i="31"/>
  <c r="L147" i="31"/>
  <c r="L146" i="31"/>
  <c r="L145" i="31"/>
  <c r="L142" i="31"/>
  <c r="L141" i="31"/>
  <c r="L140" i="31"/>
  <c r="L137" i="31"/>
  <c r="L136" i="31"/>
  <c r="L135" i="31"/>
  <c r="L134" i="31"/>
  <c r="L133" i="31"/>
  <c r="L132" i="31"/>
  <c r="L131" i="31"/>
  <c r="L130" i="31"/>
  <c r="L127" i="31"/>
  <c r="L126" i="31"/>
  <c r="L125" i="31"/>
  <c r="L122" i="31"/>
  <c r="L121" i="31"/>
  <c r="L120" i="31"/>
  <c r="L117" i="31"/>
  <c r="L116" i="31"/>
  <c r="L115" i="31"/>
  <c r="L112" i="31"/>
  <c r="L111" i="31"/>
  <c r="L110" i="31"/>
  <c r="L107" i="31"/>
  <c r="L106" i="31"/>
  <c r="L105" i="31"/>
  <c r="L104" i="31"/>
  <c r="L103" i="31"/>
  <c r="L102" i="31"/>
  <c r="L101" i="31"/>
  <c r="L100" i="31"/>
  <c r="L98" i="31"/>
  <c r="L97" i="31"/>
  <c r="L96" i="31"/>
  <c r="L95" i="31"/>
  <c r="L92" i="31"/>
  <c r="L91" i="31"/>
  <c r="L90" i="31"/>
  <c r="L87" i="31"/>
  <c r="L86" i="31"/>
  <c r="L85" i="31"/>
  <c r="L82" i="31"/>
  <c r="L81" i="31"/>
  <c r="L80" i="31"/>
  <c r="L77" i="31"/>
  <c r="L76" i="31"/>
  <c r="L75" i="31"/>
  <c r="L71" i="31"/>
  <c r="L70" i="31"/>
  <c r="L67" i="31"/>
  <c r="L66" i="31"/>
  <c r="L65" i="31"/>
  <c r="L62" i="31"/>
  <c r="L61" i="31"/>
  <c r="L60" i="31"/>
  <c r="L58" i="31"/>
  <c r="L57" i="31"/>
  <c r="L56" i="31"/>
  <c r="L55" i="31"/>
  <c r="L54" i="31"/>
  <c r="L52" i="31"/>
  <c r="L51" i="31"/>
  <c r="L50" i="31"/>
  <c r="L46" i="31"/>
  <c r="L45" i="31"/>
  <c r="L42" i="31"/>
  <c r="L41" i="31"/>
  <c r="L40" i="31"/>
  <c r="L37" i="31"/>
  <c r="L36" i="31"/>
  <c r="L35" i="31"/>
  <c r="L32" i="31"/>
  <c r="L31" i="31"/>
  <c r="L30" i="31"/>
  <c r="L27" i="31"/>
  <c r="L26" i="31"/>
  <c r="L25" i="31"/>
  <c r="L22" i="31"/>
  <c r="L21" i="31"/>
  <c r="L20" i="31"/>
  <c r="L17" i="31"/>
  <c r="L16" i="31"/>
  <c r="L15" i="31"/>
  <c r="L12" i="31"/>
  <c r="L11" i="31"/>
  <c r="L10" i="31"/>
  <c r="L9" i="31"/>
  <c r="L8" i="31"/>
  <c r="L7" i="31"/>
  <c r="L6" i="31"/>
  <c r="L5" i="31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25" i="33"/>
  <c r="L26" i="33"/>
  <c r="L27" i="33"/>
  <c r="L28" i="33"/>
  <c r="L34" i="33"/>
  <c r="L35" i="33"/>
  <c r="L36" i="33"/>
  <c r="L37" i="33"/>
  <c r="L38" i="33"/>
  <c r="L40" i="33"/>
  <c r="L41" i="33"/>
  <c r="L42" i="33"/>
  <c r="L43" i="33"/>
  <c r="L44" i="33"/>
  <c r="L6" i="1"/>
  <c r="I6" i="22"/>
  <c r="M7" i="23" l="1"/>
  <c r="M12" i="23"/>
  <c r="M10" i="23"/>
  <c r="M13" i="23"/>
  <c r="M8" i="23"/>
  <c r="M9" i="23"/>
  <c r="M6" i="23"/>
  <c r="M11" i="23"/>
  <c r="L6" i="22"/>
  <c r="AA8" i="37"/>
  <c r="AF8" i="37" s="1"/>
  <c r="AA12" i="37"/>
  <c r="AA7" i="37"/>
  <c r="AF7" i="37" s="1"/>
  <c r="AA11" i="37"/>
  <c r="AF11" i="37" s="1"/>
  <c r="AA13" i="37"/>
  <c r="AA9" i="37"/>
  <c r="AF9" i="37" s="1"/>
  <c r="AA6" i="37"/>
  <c r="AA10" i="37"/>
  <c r="AF10" i="37" s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" i="1"/>
  <c r="AA6" i="1" l="1"/>
  <c r="AC6" i="1" s="1"/>
  <c r="AB6" i="1"/>
  <c r="AA7" i="1"/>
  <c r="AD7" i="1" s="1"/>
  <c r="AF6" i="37"/>
  <c r="AA14" i="37"/>
  <c r="L11" i="23"/>
  <c r="N11" i="23"/>
  <c r="L9" i="23"/>
  <c r="N9" i="23"/>
  <c r="L8" i="23"/>
  <c r="N8" i="23"/>
  <c r="L13" i="23"/>
  <c r="N13" i="23"/>
  <c r="L10" i="23"/>
  <c r="N10" i="23"/>
  <c r="L12" i="23"/>
  <c r="N12" i="23"/>
  <c r="L7" i="23"/>
  <c r="N7" i="23"/>
  <c r="L6" i="23"/>
  <c r="N6" i="23"/>
  <c r="AD9" i="37"/>
  <c r="AH9" i="37"/>
  <c r="AC9" i="37"/>
  <c r="AB9" i="37"/>
  <c r="AE9" i="37"/>
  <c r="AG9" i="37"/>
  <c r="AG13" i="37"/>
  <c r="AC13" i="37"/>
  <c r="AF13" i="37"/>
  <c r="AE13" i="37"/>
  <c r="AB13" i="37"/>
  <c r="AD13" i="37"/>
  <c r="AH13" i="37"/>
  <c r="AG11" i="37"/>
  <c r="AH11" i="37"/>
  <c r="AC11" i="37"/>
  <c r="AB11" i="37"/>
  <c r="AD11" i="37"/>
  <c r="AE11" i="37"/>
  <c r="AH7" i="37"/>
  <c r="AB7" i="37"/>
  <c r="AC7" i="37"/>
  <c r="AD7" i="37"/>
  <c r="AE7" i="37"/>
  <c r="AG7" i="37"/>
  <c r="AB12" i="37"/>
  <c r="AH12" i="37"/>
  <c r="AC12" i="37"/>
  <c r="AG12" i="37"/>
  <c r="AE12" i="37"/>
  <c r="AF12" i="37"/>
  <c r="AD12" i="37"/>
  <c r="AB8" i="37"/>
  <c r="AD8" i="37"/>
  <c r="AC8" i="37"/>
  <c r="AE8" i="37"/>
  <c r="AG8" i="37"/>
  <c r="AH8" i="37"/>
  <c r="AH10" i="37"/>
  <c r="AG10" i="37"/>
  <c r="AB10" i="37"/>
  <c r="AE10" i="37"/>
  <c r="AC10" i="37"/>
  <c r="AD10" i="37"/>
  <c r="AB6" i="37"/>
  <c r="AD6" i="37"/>
  <c r="AH6" i="37"/>
  <c r="AC6" i="37"/>
  <c r="AE6" i="37"/>
  <c r="AG6" i="37"/>
  <c r="AA66" i="1"/>
  <c r="AG66" i="1" s="1"/>
  <c r="AA62" i="1"/>
  <c r="AD62" i="1" s="1"/>
  <c r="AA58" i="1"/>
  <c r="AH58" i="1" s="1"/>
  <c r="AA54" i="1"/>
  <c r="AE54" i="1" s="1"/>
  <c r="AA50" i="1"/>
  <c r="AF50" i="1" s="1"/>
  <c r="AA46" i="1"/>
  <c r="AE46" i="1" s="1"/>
  <c r="AA42" i="1"/>
  <c r="AC42" i="1" s="1"/>
  <c r="AA38" i="1"/>
  <c r="AF38" i="1" s="1"/>
  <c r="AA34" i="1"/>
  <c r="AG34" i="1" s="1"/>
  <c r="AA30" i="1"/>
  <c r="AG30" i="1" s="1"/>
  <c r="AA26" i="1"/>
  <c r="AD26" i="1" s="1"/>
  <c r="AA22" i="1"/>
  <c r="AG22" i="1" s="1"/>
  <c r="AA18" i="1"/>
  <c r="AB18" i="1" s="1"/>
  <c r="AA14" i="1"/>
  <c r="AG14" i="1" s="1"/>
  <c r="AA10" i="1"/>
  <c r="AD10" i="1" s="1"/>
  <c r="AA72" i="1"/>
  <c r="AC72" i="1" s="1"/>
  <c r="AA64" i="1"/>
  <c r="AG64" i="1" s="1"/>
  <c r="AA56" i="1"/>
  <c r="AC56" i="1" s="1"/>
  <c r="AA48" i="1"/>
  <c r="AG48" i="1" s="1"/>
  <c r="AA40" i="1"/>
  <c r="AC40" i="1" s="1"/>
  <c r="AA28" i="1"/>
  <c r="AE28" i="1" s="1"/>
  <c r="AA20" i="1"/>
  <c r="AF20" i="1" s="1"/>
  <c r="AA8" i="1"/>
  <c r="AF8" i="1" s="1"/>
  <c r="AA76" i="1"/>
  <c r="AH76" i="1" s="1"/>
  <c r="AA68" i="1"/>
  <c r="AD68" i="1" s="1"/>
  <c r="AA60" i="1"/>
  <c r="AG60" i="1" s="1"/>
  <c r="AA52" i="1"/>
  <c r="AD52" i="1" s="1"/>
  <c r="AA44" i="1"/>
  <c r="AB44" i="1" s="1"/>
  <c r="AA36" i="1"/>
  <c r="AB36" i="1" s="1"/>
  <c r="AA32" i="1"/>
  <c r="AC32" i="1" s="1"/>
  <c r="AA24" i="1"/>
  <c r="AH24" i="1" s="1"/>
  <c r="AA16" i="1"/>
  <c r="AD16" i="1" s="1"/>
  <c r="AA12" i="1"/>
  <c r="AH12" i="1" s="1"/>
  <c r="AA77" i="1"/>
  <c r="AE77" i="1" s="1"/>
  <c r="AA73" i="1"/>
  <c r="AH73" i="1" s="1"/>
  <c r="AA69" i="1"/>
  <c r="AB69" i="1" s="1"/>
  <c r="AA65" i="1"/>
  <c r="AD65" i="1" s="1"/>
  <c r="AA61" i="1"/>
  <c r="AE61" i="1" s="1"/>
  <c r="AA57" i="1"/>
  <c r="AH57" i="1" s="1"/>
  <c r="AA53" i="1"/>
  <c r="AD53" i="1" s="1"/>
  <c r="AA49" i="1"/>
  <c r="AH49" i="1" s="1"/>
  <c r="AA45" i="1"/>
  <c r="AG45" i="1" s="1"/>
  <c r="AA41" i="1"/>
  <c r="AB41" i="1" s="1"/>
  <c r="AA37" i="1"/>
  <c r="AD37" i="1" s="1"/>
  <c r="AA33" i="1"/>
  <c r="AB33" i="1" s="1"/>
  <c r="AA29" i="1"/>
  <c r="AG29" i="1" s="1"/>
  <c r="AA25" i="1"/>
  <c r="AC25" i="1" s="1"/>
  <c r="AA21" i="1"/>
  <c r="AC21" i="1" s="1"/>
  <c r="AA17" i="1"/>
  <c r="AF17" i="1" s="1"/>
  <c r="AA13" i="1"/>
  <c r="AF13" i="1" s="1"/>
  <c r="AA9" i="1"/>
  <c r="AC9" i="1" s="1"/>
  <c r="AA70" i="1"/>
  <c r="AB70" i="1" s="1"/>
  <c r="AA74" i="1"/>
  <c r="AB74" i="1" s="1"/>
  <c r="AA78" i="1"/>
  <c r="AG78" i="1" s="1"/>
  <c r="AA79" i="1"/>
  <c r="AG79" i="1" s="1"/>
  <c r="AA75" i="1"/>
  <c r="AB75" i="1" s="1"/>
  <c r="AA71" i="1"/>
  <c r="AE71" i="1" s="1"/>
  <c r="AA67" i="1"/>
  <c r="AF67" i="1" s="1"/>
  <c r="AA63" i="1"/>
  <c r="AH63" i="1" s="1"/>
  <c r="AA59" i="1"/>
  <c r="AE59" i="1" s="1"/>
  <c r="AA55" i="1"/>
  <c r="AF55" i="1" s="1"/>
  <c r="AA51" i="1"/>
  <c r="AE51" i="1" s="1"/>
  <c r="AA47" i="1"/>
  <c r="AD47" i="1" s="1"/>
  <c r="AA43" i="1"/>
  <c r="AB43" i="1" s="1"/>
  <c r="AA39" i="1"/>
  <c r="AB39" i="1" s="1"/>
  <c r="AA35" i="1"/>
  <c r="AF35" i="1" s="1"/>
  <c r="AA31" i="1"/>
  <c r="AD31" i="1" s="1"/>
  <c r="AA27" i="1"/>
  <c r="AC27" i="1" s="1"/>
  <c r="AA23" i="1"/>
  <c r="AF23" i="1" s="1"/>
  <c r="AA19" i="1"/>
  <c r="AD19" i="1" s="1"/>
  <c r="AA15" i="1"/>
  <c r="AG15" i="1" s="1"/>
  <c r="AA11" i="1"/>
  <c r="AB11" i="1" s="1"/>
  <c r="AC7" i="1" l="1"/>
  <c r="AB7" i="1"/>
  <c r="AF7" i="1"/>
  <c r="AG7" i="1"/>
  <c r="AE7" i="1"/>
  <c r="AH7" i="1"/>
  <c r="AH6" i="1"/>
  <c r="AF6" i="1"/>
  <c r="AE6" i="1"/>
  <c r="AG6" i="1"/>
  <c r="AD6" i="1"/>
  <c r="AA80" i="1"/>
  <c r="AB14" i="37"/>
  <c r="AB80" i="1" s="1"/>
  <c r="AG14" i="37"/>
  <c r="AG80" i="1" s="1"/>
  <c r="AC14" i="37"/>
  <c r="AC80" i="1" s="1"/>
  <c r="AE14" i="37"/>
  <c r="AE80" i="1" s="1"/>
  <c r="AH14" i="37"/>
  <c r="AH80" i="1" s="1"/>
  <c r="AD14" i="37"/>
  <c r="AD80" i="1" s="1"/>
  <c r="AF14" i="37"/>
  <c r="AF80" i="1" s="1"/>
  <c r="AD54" i="1"/>
  <c r="AD49" i="1"/>
  <c r="AF36" i="1"/>
  <c r="AF51" i="1"/>
  <c r="AB53" i="1"/>
  <c r="AC61" i="1"/>
  <c r="AF58" i="1"/>
  <c r="AH14" i="1"/>
  <c r="AD58" i="1"/>
  <c r="AC28" i="1"/>
  <c r="AF25" i="1"/>
  <c r="AC64" i="1"/>
  <c r="AC19" i="1"/>
  <c r="AG42" i="1"/>
  <c r="AC34" i="1"/>
  <c r="AF14" i="1"/>
  <c r="AD41" i="1"/>
  <c r="AF12" i="1"/>
  <c r="AF19" i="1"/>
  <c r="AD72" i="1"/>
  <c r="AC29" i="1"/>
  <c r="AF42" i="1"/>
  <c r="AB14" i="1"/>
  <c r="AF9" i="1"/>
  <c r="AD29" i="1"/>
  <c r="AG10" i="1"/>
  <c r="AC18" i="1"/>
  <c r="AH50" i="1"/>
  <c r="AD25" i="1"/>
  <c r="AG70" i="1"/>
  <c r="AH79" i="1"/>
  <c r="AD24" i="1"/>
  <c r="AD71" i="1"/>
  <c r="AF26" i="1"/>
  <c r="AB78" i="1"/>
  <c r="AE79" i="1"/>
  <c r="AG19" i="1"/>
  <c r="AE38" i="1"/>
  <c r="AH68" i="1"/>
  <c r="AD28" i="1"/>
  <c r="AH34" i="1"/>
  <c r="AC79" i="1"/>
  <c r="AE66" i="1"/>
  <c r="AH47" i="1"/>
  <c r="AD8" i="1"/>
  <c r="AD39" i="1"/>
  <c r="AG68" i="1"/>
  <c r="AB79" i="1"/>
  <c r="AE63" i="1"/>
  <c r="AH29" i="1"/>
  <c r="AF64" i="1"/>
  <c r="AH20" i="1"/>
  <c r="AG41" i="1"/>
  <c r="AC65" i="1"/>
  <c r="AB26" i="1"/>
  <c r="AC24" i="1"/>
  <c r="AC47" i="1"/>
  <c r="AE50" i="1"/>
  <c r="AH64" i="1"/>
  <c r="AH15" i="1"/>
  <c r="AE65" i="1"/>
  <c r="AD23" i="1"/>
  <c r="AG52" i="1"/>
  <c r="AF47" i="1"/>
  <c r="AE47" i="1"/>
  <c r="AB47" i="1"/>
  <c r="AF48" i="1"/>
  <c r="AB8" i="1"/>
  <c r="AC49" i="1"/>
  <c r="AE19" i="1"/>
  <c r="AC31" i="1"/>
  <c r="AE34" i="1"/>
  <c r="AH32" i="1"/>
  <c r="AB61" i="1"/>
  <c r="AC78" i="1"/>
  <c r="AE25" i="1"/>
  <c r="AG36" i="1"/>
  <c r="AG65" i="1"/>
  <c r="AE15" i="1"/>
  <c r="AB71" i="1"/>
  <c r="AF32" i="1"/>
  <c r="AG49" i="1"/>
  <c r="AE68" i="1"/>
  <c r="AH25" i="1"/>
  <c r="AC15" i="1"/>
  <c r="AF76" i="1"/>
  <c r="AH16" i="1"/>
  <c r="AC46" i="1"/>
  <c r="AF75" i="1"/>
  <c r="AE48" i="1"/>
  <c r="AH78" i="1"/>
  <c r="AG9" i="1"/>
  <c r="AF73" i="1"/>
  <c r="AG74" i="1"/>
  <c r="AB65" i="1"/>
  <c r="AE36" i="1"/>
  <c r="AH17" i="1"/>
  <c r="AD57" i="1"/>
  <c r="AF68" i="1"/>
  <c r="AB12" i="1"/>
  <c r="AC14" i="1"/>
  <c r="AH55" i="1"/>
  <c r="AE32" i="1"/>
  <c r="AH46" i="1"/>
  <c r="AB73" i="1"/>
  <c r="AF57" i="1"/>
  <c r="AG25" i="1"/>
  <c r="AG58" i="1"/>
  <c r="AD18" i="1"/>
  <c r="AC50" i="1"/>
  <c r="AE20" i="1"/>
  <c r="AG47" i="1"/>
  <c r="AC44" i="1"/>
  <c r="AE67" i="1"/>
  <c r="AE13" i="1"/>
  <c r="AD44" i="1"/>
  <c r="AE53" i="1"/>
  <c r="AD75" i="1"/>
  <c r="AD11" i="1"/>
  <c r="AF30" i="1"/>
  <c r="AG40" i="1"/>
  <c r="AF69" i="1"/>
  <c r="AC23" i="1"/>
  <c r="AD33" i="1"/>
  <c r="AE42" i="1"/>
  <c r="AF52" i="1"/>
  <c r="AG62" i="1"/>
  <c r="AH72" i="1"/>
  <c r="AH8" i="1"/>
  <c r="AB68" i="1"/>
  <c r="AF11" i="1"/>
  <c r="AH31" i="1"/>
  <c r="AC54" i="1"/>
  <c r="AD64" i="1"/>
  <c r="AE73" i="1"/>
  <c r="AF59" i="1"/>
  <c r="AH71" i="1"/>
  <c r="AC69" i="1"/>
  <c r="AD79" i="1"/>
  <c r="AD15" i="1"/>
  <c r="AE24" i="1"/>
  <c r="AF34" i="1"/>
  <c r="AG44" i="1"/>
  <c r="AH54" i="1"/>
  <c r="AB22" i="1"/>
  <c r="AB63" i="1"/>
  <c r="AG33" i="1"/>
  <c r="AD34" i="1"/>
  <c r="AC36" i="1"/>
  <c r="AD46" i="1"/>
  <c r="AE55" i="1"/>
  <c r="AF65" i="1"/>
  <c r="AG75" i="1"/>
  <c r="AG11" i="1"/>
  <c r="AH21" i="1"/>
  <c r="AB55" i="1"/>
  <c r="AH67" i="1"/>
  <c r="AE27" i="1"/>
  <c r="AC75" i="1"/>
  <c r="AC11" i="1"/>
  <c r="AD21" i="1"/>
  <c r="AE30" i="1"/>
  <c r="AF40" i="1"/>
  <c r="AG50" i="1"/>
  <c r="AH60" i="1"/>
  <c r="AB16" i="1"/>
  <c r="AF15" i="1"/>
  <c r="AC48" i="1"/>
  <c r="AC26" i="1"/>
  <c r="AD36" i="1"/>
  <c r="AE45" i="1"/>
  <c r="AH75" i="1"/>
  <c r="AC57" i="1"/>
  <c r="AD67" i="1"/>
  <c r="AE76" i="1"/>
  <c r="AE12" i="1"/>
  <c r="AF22" i="1"/>
  <c r="AG32" i="1"/>
  <c r="AH42" i="1"/>
  <c r="AB34" i="1"/>
  <c r="AC16" i="1"/>
  <c r="AG63" i="1"/>
  <c r="AB19" i="1"/>
  <c r="AF53" i="1"/>
  <c r="AB27" i="1"/>
  <c r="AG39" i="1"/>
  <c r="AG67" i="1"/>
  <c r="AH13" i="1"/>
  <c r="AC67" i="1"/>
  <c r="AE22" i="1"/>
  <c r="AH52" i="1"/>
  <c r="AB24" i="1"/>
  <c r="AE21" i="1"/>
  <c r="AH35" i="1"/>
  <c r="AD59" i="1"/>
  <c r="AF78" i="1"/>
  <c r="AG24" i="1"/>
  <c r="AB42" i="1"/>
  <c r="AC8" i="1"/>
  <c r="AB51" i="1"/>
  <c r="AF37" i="1"/>
  <c r="AB67" i="1"/>
  <c r="AG23" i="1"/>
  <c r="AB60" i="1"/>
  <c r="AF44" i="1"/>
  <c r="AG69" i="1"/>
  <c r="AD56" i="1"/>
  <c r="AF43" i="1"/>
  <c r="AB30" i="1"/>
  <c r="AH43" i="1"/>
  <c r="AC71" i="1"/>
  <c r="AD17" i="1"/>
  <c r="AE26" i="1"/>
  <c r="AG46" i="1"/>
  <c r="AH56" i="1"/>
  <c r="AB20" i="1"/>
  <c r="AE49" i="1"/>
  <c r="AG53" i="1"/>
  <c r="AB13" i="1"/>
  <c r="AC38" i="1"/>
  <c r="AD48" i="1"/>
  <c r="AE57" i="1"/>
  <c r="AF27" i="1"/>
  <c r="AH39" i="1"/>
  <c r="AC53" i="1"/>
  <c r="AD63" i="1"/>
  <c r="AE72" i="1"/>
  <c r="AE8" i="1"/>
  <c r="AF18" i="1"/>
  <c r="AG28" i="1"/>
  <c r="AH38" i="1"/>
  <c r="AB38" i="1"/>
  <c r="AB64" i="1"/>
  <c r="AH51" i="1"/>
  <c r="AE35" i="1"/>
  <c r="AC20" i="1"/>
  <c r="AD30" i="1"/>
  <c r="AE39" i="1"/>
  <c r="AF49" i="1"/>
  <c r="AG59" i="1"/>
  <c r="AH69" i="1"/>
  <c r="AB72" i="1"/>
  <c r="AH19" i="1"/>
  <c r="AC59" i="1"/>
  <c r="AD69" i="1"/>
  <c r="AE78" i="1"/>
  <c r="AE14" i="1"/>
  <c r="AF24" i="1"/>
  <c r="AH44" i="1"/>
  <c r="AB32" i="1"/>
  <c r="AG17" i="1"/>
  <c r="AE43" i="1"/>
  <c r="AC74" i="1"/>
  <c r="AC10" i="1"/>
  <c r="AD20" i="1"/>
  <c r="AF79" i="1"/>
  <c r="AB17" i="1"/>
  <c r="AC41" i="1"/>
  <c r="AD51" i="1"/>
  <c r="AE60" i="1"/>
  <c r="AF70" i="1"/>
  <c r="AG16" i="1"/>
  <c r="AH26" i="1"/>
  <c r="AB50" i="1"/>
  <c r="AD74" i="1"/>
  <c r="AH41" i="1"/>
  <c r="AB77" i="1"/>
  <c r="AF21" i="1"/>
  <c r="AF77" i="1"/>
  <c r="AH65" i="1"/>
  <c r="AF60" i="1"/>
  <c r="AC62" i="1"/>
  <c r="AG13" i="1"/>
  <c r="AC13" i="1"/>
  <c r="AH62" i="1"/>
  <c r="AD77" i="1"/>
  <c r="AC63" i="1"/>
  <c r="AD73" i="1"/>
  <c r="AD9" i="1"/>
  <c r="AE18" i="1"/>
  <c r="AF28" i="1"/>
  <c r="AG38" i="1"/>
  <c r="AH48" i="1"/>
  <c r="AB28" i="1"/>
  <c r="AE9" i="1"/>
  <c r="AG37" i="1"/>
  <c r="AB29" i="1"/>
  <c r="AC30" i="1"/>
  <c r="AD40" i="1"/>
  <c r="AE41" i="1"/>
  <c r="AG77" i="1"/>
  <c r="AH23" i="1"/>
  <c r="AC45" i="1"/>
  <c r="AD55" i="1"/>
  <c r="AE64" i="1"/>
  <c r="AF74" i="1"/>
  <c r="AF10" i="1"/>
  <c r="AG20" i="1"/>
  <c r="AH30" i="1"/>
  <c r="AB46" i="1"/>
  <c r="AE37" i="1"/>
  <c r="AH11" i="1"/>
  <c r="AE11" i="1"/>
  <c r="AC76" i="1"/>
  <c r="AC12" i="1"/>
  <c r="AD22" i="1"/>
  <c r="AE31" i="1"/>
  <c r="AF41" i="1"/>
  <c r="AG51" i="1"/>
  <c r="AH61" i="1"/>
  <c r="AB15" i="1"/>
  <c r="AE29" i="1"/>
  <c r="AB25" i="1"/>
  <c r="AC51" i="1"/>
  <c r="AD61" i="1"/>
  <c r="AE70" i="1"/>
  <c r="AF16" i="1"/>
  <c r="AG26" i="1"/>
  <c r="AH36" i="1"/>
  <c r="AB40" i="1"/>
  <c r="AH59" i="1"/>
  <c r="AC66" i="1"/>
  <c r="AD76" i="1"/>
  <c r="AD12" i="1"/>
  <c r="AF71" i="1"/>
  <c r="AB57" i="1"/>
  <c r="AC33" i="1"/>
  <c r="AD43" i="1"/>
  <c r="AE52" i="1"/>
  <c r="AF62" i="1"/>
  <c r="AG72" i="1"/>
  <c r="AG8" i="1"/>
  <c r="AH18" i="1"/>
  <c r="AB58" i="1"/>
  <c r="AD66" i="1"/>
  <c r="AG55" i="1"/>
  <c r="AF61" i="1"/>
  <c r="AH33" i="1"/>
  <c r="AC77" i="1"/>
  <c r="AG54" i="1"/>
  <c r="AB76" i="1"/>
  <c r="AE16" i="1"/>
  <c r="AE75" i="1"/>
  <c r="AD38" i="1"/>
  <c r="AH77" i="1"/>
  <c r="AD13" i="1"/>
  <c r="AC55" i="1"/>
  <c r="AE74" i="1"/>
  <c r="AE10" i="1"/>
  <c r="AH40" i="1"/>
  <c r="AG21" i="1"/>
  <c r="AB45" i="1"/>
  <c r="AC22" i="1"/>
  <c r="AD32" i="1"/>
  <c r="AE33" i="1"/>
  <c r="AG61" i="1"/>
  <c r="AC37" i="1"/>
  <c r="AE56" i="1"/>
  <c r="AF66" i="1"/>
  <c r="AG76" i="1"/>
  <c r="AG12" i="1"/>
  <c r="AH22" i="1"/>
  <c r="AB54" i="1"/>
  <c r="AF63" i="1"/>
  <c r="AC68" i="1"/>
  <c r="AD78" i="1"/>
  <c r="AD14" i="1"/>
  <c r="AE23" i="1"/>
  <c r="AF33" i="1"/>
  <c r="AG43" i="1"/>
  <c r="AH53" i="1"/>
  <c r="AB23" i="1"/>
  <c r="AF39" i="1"/>
  <c r="AB49" i="1"/>
  <c r="AC43" i="1"/>
  <c r="AE62" i="1"/>
  <c r="AF72" i="1"/>
  <c r="AG18" i="1"/>
  <c r="AH28" i="1"/>
  <c r="AB48" i="1"/>
  <c r="AH27" i="1"/>
  <c r="AC58" i="1"/>
  <c r="AD35" i="1"/>
  <c r="AE44" i="1"/>
  <c r="AF54" i="1"/>
  <c r="AH74" i="1"/>
  <c r="AH10" i="1"/>
  <c r="AB66" i="1"/>
  <c r="AD50" i="1"/>
  <c r="AB59" i="1"/>
  <c r="AG31" i="1"/>
  <c r="AF45" i="1"/>
  <c r="AH9" i="1"/>
  <c r="AB62" i="1"/>
  <c r="AC60" i="1"/>
  <c r="AG35" i="1"/>
  <c r="AH45" i="1"/>
  <c r="AB31" i="1"/>
  <c r="AC35" i="1"/>
  <c r="AD45" i="1"/>
  <c r="AB56" i="1"/>
  <c r="AB9" i="1"/>
  <c r="AD60" i="1"/>
  <c r="AE69" i="1"/>
  <c r="AF31" i="1"/>
  <c r="AC17" i="1"/>
  <c r="AD27" i="1"/>
  <c r="AF46" i="1"/>
  <c r="AG56" i="1"/>
  <c r="AH66" i="1"/>
  <c r="AB10" i="1"/>
  <c r="AG71" i="1"/>
  <c r="AB35" i="1"/>
  <c r="AF29" i="1"/>
  <c r="AB21" i="1"/>
  <c r="AD70" i="1"/>
  <c r="AC39" i="1"/>
  <c r="AE58" i="1"/>
  <c r="AB52" i="1"/>
  <c r="AC70" i="1"/>
  <c r="AE17" i="1"/>
  <c r="AB37" i="1"/>
  <c r="AE40" i="1"/>
  <c r="AH70" i="1"/>
  <c r="AC52" i="1"/>
  <c r="AG27" i="1"/>
  <c r="AH37" i="1"/>
  <c r="AG57" i="1"/>
  <c r="AD42" i="1"/>
  <c r="AF56" i="1"/>
  <c r="AG73" i="1"/>
  <c r="AC73" i="1"/>
  <c r="H14" i="26" l="1"/>
  <c r="H80" i="25" s="1"/>
</calcChain>
</file>

<file path=xl/sharedStrings.xml><?xml version="1.0" encoding="utf-8"?>
<sst xmlns="http://schemas.openxmlformats.org/spreadsheetml/2006/main" count="5420" uniqueCount="1132">
  <si>
    <t>広域連合全体</t>
  </si>
  <si>
    <t>豊能医療圏</t>
    <rPh sb="0" eb="2">
      <t>トヨノ</t>
    </rPh>
    <rPh sb="2" eb="4">
      <t>イリョウ</t>
    </rPh>
    <rPh sb="4" eb="5">
      <t>ケン</t>
    </rPh>
    <phoneticPr fontId="31"/>
  </si>
  <si>
    <t>豊中市</t>
  </si>
  <si>
    <t>池田市</t>
  </si>
  <si>
    <t>吹田市</t>
  </si>
  <si>
    <t>箕面市</t>
  </si>
  <si>
    <t>豊能町</t>
  </si>
  <si>
    <t>能勢町</t>
  </si>
  <si>
    <t>三島医療圏</t>
    <rPh sb="0" eb="1">
      <t>ミシマ</t>
    </rPh>
    <rPh sb="1" eb="3">
      <t>イリョウ</t>
    </rPh>
    <rPh sb="3" eb="4">
      <t>ケン</t>
    </rPh>
    <phoneticPr fontId="31"/>
  </si>
  <si>
    <t>高槻市</t>
  </si>
  <si>
    <t>茨木市</t>
  </si>
  <si>
    <t>摂津市</t>
  </si>
  <si>
    <t>島本町</t>
  </si>
  <si>
    <t>北河内医療圏</t>
    <rPh sb="0" eb="2">
      <t>キタカワチ</t>
    </rPh>
    <rPh sb="2" eb="4">
      <t>イリョウ</t>
    </rPh>
    <rPh sb="4" eb="5">
      <t>ケン</t>
    </rPh>
    <phoneticPr fontId="31"/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</si>
  <si>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</si>
  <si>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</si>
  <si>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</si>
  <si>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</si>
  <si>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</si>
  <si>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</si>
  <si>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</si>
  <si>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中河内医療圏</t>
    <rPh sb="0" eb="2">
      <t>ナカガウチ</t>
    </rPh>
    <rPh sb="2" eb="4">
      <t>イリョウ</t>
    </rPh>
    <rPh sb="4" eb="5">
      <t>ケン</t>
    </rPh>
    <phoneticPr fontId="31"/>
  </si>
  <si>
    <t>八尾市</t>
  </si>
  <si>
    <t>柏原市</t>
  </si>
  <si>
    <t>東大阪市</t>
  </si>
  <si>
    <t>南河内医療圏</t>
    <rPh sb="0" eb="2">
      <t>カワチ</t>
    </rPh>
    <rPh sb="2" eb="4">
      <t>イリョウ</t>
    </rPh>
    <rPh sb="4" eb="5">
      <t>ケン</t>
    </rPh>
    <phoneticPr fontId="31"/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</si>
  <si>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</si>
  <si>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</si>
  <si>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</si>
  <si>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</si>
  <si>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</si>
  <si>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</si>
  <si>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</si>
  <si>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</si>
  <si>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</si>
  <si>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堺市医療圏</t>
    <rPh sb="0" eb="2">
      <t>サカイシ</t>
    </rPh>
    <rPh sb="2" eb="4">
      <t>イリョウ</t>
    </rPh>
    <rPh sb="4" eb="5">
      <t>ケン</t>
    </rPh>
    <phoneticPr fontId="31"/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</si>
  <si>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</si>
  <si>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</si>
  <si>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</si>
  <si>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</si>
  <si>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</si>
  <si>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</si>
  <si>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</si>
  <si>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</si>
  <si>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泉州医療圏</t>
    <rPh sb="0" eb="1">
      <t>センシュウ</t>
    </rPh>
    <rPh sb="1" eb="3">
      <t>イリョウ</t>
    </rPh>
    <rPh sb="3" eb="4">
      <t>ケン</t>
    </rPh>
    <phoneticPr fontId="31"/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</si>
  <si>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</si>
  <si>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</si>
  <si>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</si>
  <si>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</si>
  <si>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</si>
  <si>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</si>
  <si>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</si>
  <si>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</si>
  <si>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</si>
  <si>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</si>
  <si>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</si>
  <si>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</si>
  <si>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大阪市医療圏</t>
    <rPh sb="0" eb="2">
      <t>オオサカシ</t>
    </rPh>
    <rPh sb="2" eb="4">
      <t>イリョウ</t>
    </rPh>
    <rPh sb="4" eb="5">
      <t>ケン</t>
    </rPh>
    <phoneticPr fontId="31"/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</si>
  <si>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</si>
  <si>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</si>
  <si>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</si>
  <si>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</si>
  <si>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</si>
  <si>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</si>
  <si>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</si>
  <si>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65歳～69歳</t>
    <rPh sb="2" eb="3">
      <t>サイ</t>
    </rPh>
    <rPh sb="6" eb="7">
      <t>サイ</t>
    </rPh>
    <phoneticPr fontId="4"/>
  </si>
  <si>
    <t>70歳～74歳</t>
    <rPh sb="2" eb="3">
      <t>サイ</t>
    </rPh>
    <rPh sb="6" eb="7">
      <t>サイ</t>
    </rPh>
    <phoneticPr fontId="4"/>
  </si>
  <si>
    <t>75歳～79歳</t>
    <rPh sb="2" eb="3">
      <t>サイ</t>
    </rPh>
    <rPh sb="6" eb="7">
      <t>サイ</t>
    </rPh>
    <phoneticPr fontId="4"/>
  </si>
  <si>
    <t>80歳～84歳</t>
    <rPh sb="2" eb="3">
      <t>サイ</t>
    </rPh>
    <rPh sb="6" eb="7">
      <t>サイ</t>
    </rPh>
    <phoneticPr fontId="4"/>
  </si>
  <si>
    <t>85歳～89歳</t>
    <rPh sb="2" eb="3">
      <t>サイ</t>
    </rPh>
    <rPh sb="6" eb="7">
      <t>サイ</t>
    </rPh>
    <phoneticPr fontId="4"/>
  </si>
  <si>
    <t>90歳～94歳</t>
    <rPh sb="2" eb="3">
      <t>サイ</t>
    </rPh>
    <rPh sb="6" eb="7">
      <t>サイ</t>
    </rPh>
    <phoneticPr fontId="4"/>
  </si>
  <si>
    <t>95歳～</t>
    <rPh sb="2" eb="3">
      <t>サイ</t>
    </rPh>
    <phoneticPr fontId="4"/>
  </si>
  <si>
    <t>D/C</t>
    <phoneticPr fontId="4"/>
  </si>
  <si>
    <t>その他レセプトの医療費(円)　※</t>
    <phoneticPr fontId="4"/>
  </si>
  <si>
    <t>E</t>
    <phoneticPr fontId="4"/>
  </si>
  <si>
    <t>高額レセプトの医療費(円)　※</t>
    <phoneticPr fontId="4"/>
  </si>
  <si>
    <t>D</t>
    <phoneticPr fontId="4"/>
  </si>
  <si>
    <t>医療費全体(円)　※</t>
    <phoneticPr fontId="4"/>
  </si>
  <si>
    <t>C</t>
    <phoneticPr fontId="4"/>
  </si>
  <si>
    <t>B/A</t>
    <phoneticPr fontId="4"/>
  </si>
  <si>
    <t>高額レセプト件数(件)</t>
    <phoneticPr fontId="4"/>
  </si>
  <si>
    <t>B</t>
    <phoneticPr fontId="4"/>
  </si>
  <si>
    <t>レセプト件数(件)</t>
    <phoneticPr fontId="4"/>
  </si>
  <si>
    <t>A</t>
    <phoneticPr fontId="4"/>
  </si>
  <si>
    <t>年齢階層</t>
    <phoneticPr fontId="4"/>
  </si>
  <si>
    <t>入院外(円)</t>
    <phoneticPr fontId="4"/>
  </si>
  <si>
    <t>入院(円)</t>
    <phoneticPr fontId="4"/>
  </si>
  <si>
    <t>総計(円)</t>
    <phoneticPr fontId="4"/>
  </si>
  <si>
    <t>合計</t>
    <phoneticPr fontId="4"/>
  </si>
  <si>
    <t>入院外(人)</t>
    <phoneticPr fontId="4"/>
  </si>
  <si>
    <t>入院(人)</t>
    <phoneticPr fontId="4"/>
  </si>
  <si>
    <t>入院外(件)</t>
    <phoneticPr fontId="4"/>
  </si>
  <si>
    <t>入院(件)</t>
    <phoneticPr fontId="4"/>
  </si>
  <si>
    <t>入院外および入院(件)</t>
    <phoneticPr fontId="4"/>
  </si>
  <si>
    <t>A</t>
    <phoneticPr fontId="4"/>
  </si>
  <si>
    <t>B</t>
    <phoneticPr fontId="4"/>
  </si>
  <si>
    <t>B/A</t>
    <phoneticPr fontId="4"/>
  </si>
  <si>
    <t>C</t>
    <phoneticPr fontId="4"/>
  </si>
  <si>
    <t>D</t>
    <phoneticPr fontId="4"/>
  </si>
  <si>
    <t>E</t>
    <phoneticPr fontId="4"/>
  </si>
  <si>
    <t>D/C</t>
    <phoneticPr fontId="4"/>
  </si>
  <si>
    <t>レセプト件数
(件)</t>
    <phoneticPr fontId="4"/>
  </si>
  <si>
    <t>高額レセプト
件数(件)</t>
    <phoneticPr fontId="4"/>
  </si>
  <si>
    <t>入院</t>
    <rPh sb="0" eb="2">
      <t>ニュウイン</t>
    </rPh>
    <phoneticPr fontId="4"/>
  </si>
  <si>
    <t>医療費(円)</t>
    <rPh sb="0" eb="2">
      <t>イリョウ</t>
    </rPh>
    <rPh sb="2" eb="3">
      <t>ヒ</t>
    </rPh>
    <phoneticPr fontId="4"/>
  </si>
  <si>
    <t>入院外</t>
    <rPh sb="0" eb="2">
      <t>ニュウイン</t>
    </rPh>
    <rPh sb="2" eb="3">
      <t>ガイ</t>
    </rPh>
    <phoneticPr fontId="4"/>
  </si>
  <si>
    <t>合計</t>
    <rPh sb="0" eb="2">
      <t>ゴウケイ</t>
    </rPh>
    <phoneticPr fontId="4"/>
  </si>
  <si>
    <t>患者数(人)</t>
    <rPh sb="0" eb="3">
      <t>カンジャスウ</t>
    </rPh>
    <rPh sb="4" eb="5">
      <t>ニン</t>
    </rPh>
    <phoneticPr fontId="4"/>
  </si>
  <si>
    <t>レセプト件数(件)</t>
    <rPh sb="4" eb="6">
      <t>ケンスウ</t>
    </rPh>
    <rPh sb="7" eb="8">
      <t>ケン</t>
    </rPh>
    <phoneticPr fontId="4"/>
  </si>
  <si>
    <t>順位</t>
    <phoneticPr fontId="4"/>
  </si>
  <si>
    <t>入院</t>
    <phoneticPr fontId="4"/>
  </si>
  <si>
    <t>入院外</t>
    <phoneticPr fontId="4"/>
  </si>
  <si>
    <t>合計</t>
    <phoneticPr fontId="4"/>
  </si>
  <si>
    <t>中分類</t>
    <rPh sb="0" eb="3">
      <t>チュウブンルイ</t>
    </rPh>
    <phoneticPr fontId="4"/>
  </si>
  <si>
    <t>地区</t>
    <rPh sb="0" eb="2">
      <t>チク</t>
    </rPh>
    <phoneticPr fontId="4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</si>
  <si>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</si>
  <si>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</si>
  <si>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</si>
  <si>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</si>
  <si>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</si>
  <si>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</si>
  <si>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</si>
  <si>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</si>
  <si>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</si>
  <si>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</si>
  <si>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</si>
  <si>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</si>
  <si>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</si>
  <si>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</si>
  <si>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</si>
  <si>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</si>
  <si>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</si>
  <si>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</si>
  <si>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合計(円)</t>
    <phoneticPr fontId="4"/>
  </si>
  <si>
    <t>合計(円)</t>
    <phoneticPr fontId="4"/>
  </si>
  <si>
    <t>合計(件)</t>
    <phoneticPr fontId="4"/>
  </si>
  <si>
    <t>合計(件)</t>
    <phoneticPr fontId="4"/>
  </si>
  <si>
    <t>市区町村</t>
    <rPh sb="0" eb="2">
      <t>シク</t>
    </rPh>
    <rPh sb="2" eb="4">
      <t>チョウソン</t>
    </rPh>
    <phoneticPr fontId="4"/>
  </si>
  <si>
    <t>合計に対する構成比(%)</t>
    <rPh sb="0" eb="2">
      <t>ゴウケイ</t>
    </rPh>
    <rPh sb="3" eb="4">
      <t>タイ</t>
    </rPh>
    <rPh sb="6" eb="8">
      <t>コウセイ</t>
    </rPh>
    <rPh sb="8" eb="9">
      <t>ヒ</t>
    </rPh>
    <phoneticPr fontId="4"/>
  </si>
  <si>
    <t>※主要傷病名…高額レセプト発生患者の分析期間の全レセプトを医療費分解後、患者毎に最も医療費が高額となった疾病。</t>
    <phoneticPr fontId="4"/>
  </si>
  <si>
    <t>※患者一人当たりの医療費…高額レセプト発生患者の分析期間中の患者一人当たり医療費。</t>
    <phoneticPr fontId="4"/>
  </si>
  <si>
    <t>市区町村</t>
    <rPh sb="0" eb="1">
      <t>シ</t>
    </rPh>
    <rPh sb="1" eb="2">
      <t>ク</t>
    </rPh>
    <rPh sb="2" eb="4">
      <t>マチムラ</t>
    </rPh>
    <phoneticPr fontId="4"/>
  </si>
  <si>
    <t>豊能医療圏</t>
  </si>
  <si>
    <t>三島医療圏</t>
  </si>
  <si>
    <t>北河内医療圏</t>
  </si>
  <si>
    <t>中河内医療圏</t>
  </si>
  <si>
    <t>南河内医療圏</t>
  </si>
  <si>
    <t>堺市医療圏</t>
  </si>
  <si>
    <t>泉州医療圏</t>
  </si>
  <si>
    <t>大阪市医療圏</t>
  </si>
  <si>
    <t>1402</t>
  </si>
  <si>
    <t>0904</t>
  </si>
  <si>
    <t>0604</t>
  </si>
  <si>
    <t>0907</t>
  </si>
  <si>
    <t>1901</t>
  </si>
  <si>
    <t>0903</t>
  </si>
  <si>
    <t>0210</t>
  </si>
  <si>
    <t>1011</t>
  </si>
  <si>
    <t>0906</t>
  </si>
  <si>
    <t>0506</t>
  </si>
  <si>
    <t>くも膜下出血</t>
  </si>
  <si>
    <t>0209</t>
  </si>
  <si>
    <t>1305</t>
  </si>
  <si>
    <t>0208</t>
  </si>
  <si>
    <t>0605</t>
  </si>
  <si>
    <t>2106</t>
  </si>
  <si>
    <t>9999</t>
  </si>
  <si>
    <t>腎不全</t>
  </si>
  <si>
    <t>脳性麻痺及びその他の麻痺性症候群</t>
  </si>
  <si>
    <t>白血病</t>
  </si>
  <si>
    <t>頚腕症候群</t>
  </si>
  <si>
    <t>悪性リンパ腫</t>
  </si>
  <si>
    <t>自律神経系の障害</t>
  </si>
  <si>
    <t>その他の理由による保健サービスの利用者</t>
  </si>
  <si>
    <t>分類外</t>
  </si>
  <si>
    <t>骨折</t>
  </si>
  <si>
    <t>その他の心疾患</t>
  </si>
  <si>
    <t>その他の呼吸器系の疾患</t>
  </si>
  <si>
    <t>脳梗塞</t>
  </si>
  <si>
    <t>1310</t>
  </si>
  <si>
    <t>その他の筋骨格系及び結合組織の疾患</t>
  </si>
  <si>
    <t>0501</t>
  </si>
  <si>
    <t>血管性及び詳細不明の認知症</t>
  </si>
  <si>
    <t>脳梗塞後の片麻痺</t>
  </si>
  <si>
    <t>1308</t>
  </si>
  <si>
    <t>肩関節周囲炎</t>
  </si>
  <si>
    <t>0507</t>
  </si>
  <si>
    <t>その他の精神及び行動の障害</t>
  </si>
  <si>
    <t>0912</t>
  </si>
  <si>
    <t>その他の循環器系の疾患</t>
  </si>
  <si>
    <t>1800</t>
  </si>
  <si>
    <t>症状，徴候及び異常臨床所見・異常検査所見で他に分類されないもの</t>
  </si>
  <si>
    <t>くも膜下出血後遺症</t>
  </si>
  <si>
    <t>片麻痺</t>
  </si>
  <si>
    <t>0107</t>
  </si>
  <si>
    <t>真菌症</t>
  </si>
  <si>
    <t>頚肩腕症候群</t>
  </si>
  <si>
    <t>0905</t>
  </si>
  <si>
    <t>脳内出血</t>
  </si>
  <si>
    <t>脳動脈硬化症</t>
  </si>
  <si>
    <t>0105</t>
  </si>
  <si>
    <t>ウイルス性肝炎</t>
  </si>
  <si>
    <t>0302</t>
  </si>
  <si>
    <t>その他の血液及び造血器の疾患並びに免疫機構の障害</t>
  </si>
  <si>
    <t>0205</t>
  </si>
  <si>
    <t>0601</t>
  </si>
  <si>
    <t>パーキンソン病</t>
  </si>
  <si>
    <t>不全麻痺</t>
  </si>
  <si>
    <t>知的障害</t>
  </si>
  <si>
    <t>痙性四肢麻痺</t>
  </si>
  <si>
    <t>ＩＣ－ＰＣ動脈瘤破裂によるくも膜下出血</t>
  </si>
  <si>
    <t>0201</t>
  </si>
  <si>
    <t>四肢麻痺</t>
  </si>
  <si>
    <t>急性骨髄性白血病</t>
  </si>
  <si>
    <t>1004</t>
  </si>
  <si>
    <t>肺炎</t>
  </si>
  <si>
    <t>1303</t>
  </si>
  <si>
    <t>0902</t>
  </si>
  <si>
    <t>虚血性心疾患</t>
  </si>
  <si>
    <t>1302</t>
  </si>
  <si>
    <t>関節症</t>
  </si>
  <si>
    <t>1113</t>
  </si>
  <si>
    <t>その他の消化器系の疾患</t>
  </si>
  <si>
    <t>1111</t>
  </si>
  <si>
    <t>胆石症及び胆のう炎</t>
  </si>
  <si>
    <t>0202</t>
  </si>
  <si>
    <t>1309</t>
  </si>
  <si>
    <t>骨の密度及び構造の障害</t>
  </si>
  <si>
    <t>0704</t>
  </si>
  <si>
    <t>その他の眼及び付属器の疾患</t>
  </si>
  <si>
    <t>　　高額レセプト件数及び割合</t>
    <phoneticPr fontId="4"/>
  </si>
  <si>
    <t>資格確認日…1日でも資格があれば分析対象としている。</t>
    <rPh sb="0" eb="2">
      <t>シカク</t>
    </rPh>
    <rPh sb="2" eb="4">
      <t>カクニン</t>
    </rPh>
    <rPh sb="4" eb="5">
      <t>ビ</t>
    </rPh>
    <phoneticPr fontId="4"/>
  </si>
  <si>
    <t>　　地区別</t>
    <rPh sb="2" eb="4">
      <t>チク</t>
    </rPh>
    <phoneticPr fontId="4"/>
  </si>
  <si>
    <t>【グラフ用】</t>
    <rPh sb="4" eb="5">
      <t>ヨウ</t>
    </rPh>
    <phoneticPr fontId="4"/>
  </si>
  <si>
    <t>医療費全体
(円)</t>
    <phoneticPr fontId="4"/>
  </si>
  <si>
    <t>高額レセプトの
医療費(円)</t>
    <phoneticPr fontId="4"/>
  </si>
  <si>
    <t>その他レセプトの
医療費(円)</t>
    <phoneticPr fontId="4"/>
  </si>
  <si>
    <t>高額レセプト件数割合</t>
    <rPh sb="0" eb="2">
      <t>コウガク</t>
    </rPh>
    <rPh sb="6" eb="8">
      <t>ケンスウ</t>
    </rPh>
    <rPh sb="8" eb="10">
      <t>ワリアイ</t>
    </rPh>
    <phoneticPr fontId="4"/>
  </si>
  <si>
    <t>高額レセプト医療費割合</t>
    <rPh sb="0" eb="2">
      <t>コウガク</t>
    </rPh>
    <rPh sb="6" eb="9">
      <t>イリョウヒ</t>
    </rPh>
    <rPh sb="9" eb="11">
      <t>ワリアイ</t>
    </rPh>
    <phoneticPr fontId="4"/>
  </si>
  <si>
    <t>高額レセプト件数割合</t>
    <phoneticPr fontId="4"/>
  </si>
  <si>
    <t>高額レセプト医療費割合</t>
    <phoneticPr fontId="4"/>
  </si>
  <si>
    <t>　　高額レセプト件数割合</t>
    <rPh sb="8" eb="10">
      <t>ケンスウ</t>
    </rPh>
    <rPh sb="10" eb="12">
      <t>ワリアイ</t>
    </rPh>
    <phoneticPr fontId="4"/>
  </si>
  <si>
    <t>　　高額レセプト医療費割合</t>
    <rPh sb="8" eb="10">
      <t>イリョウ</t>
    </rPh>
    <rPh sb="10" eb="11">
      <t>ヒ</t>
    </rPh>
    <rPh sb="11" eb="13">
      <t>ワリアイ</t>
    </rPh>
    <phoneticPr fontId="4"/>
  </si>
  <si>
    <t>千早赤阪村</t>
    <phoneticPr fontId="4"/>
  </si>
  <si>
    <t>　　市区町村別</t>
    <rPh sb="2" eb="4">
      <t>シク</t>
    </rPh>
    <rPh sb="4" eb="6">
      <t>チョウソン</t>
    </rPh>
    <rPh sb="6" eb="7">
      <t>ベツ</t>
    </rPh>
    <phoneticPr fontId="4"/>
  </si>
  <si>
    <t>65歳～69歳</t>
  </si>
  <si>
    <t>70歳～74歳</t>
  </si>
  <si>
    <t>75歳～79歳</t>
  </si>
  <si>
    <t>80歳～84歳</t>
  </si>
  <si>
    <t>85歳～89歳</t>
  </si>
  <si>
    <t>90歳～94歳</t>
  </si>
  <si>
    <t>95歳～</t>
  </si>
  <si>
    <t>　　広域連合全体</t>
    <rPh sb="2" eb="4">
      <t>コウイキ</t>
    </rPh>
    <rPh sb="4" eb="6">
      <t>レンゴウ</t>
    </rPh>
    <rPh sb="6" eb="8">
      <t>ゼンタイ</t>
    </rPh>
    <phoneticPr fontId="4"/>
  </si>
  <si>
    <t>　  市区町村別</t>
    <rPh sb="3" eb="5">
      <t>シク</t>
    </rPh>
    <rPh sb="5" eb="7">
      <t>チョウソン</t>
    </rPh>
    <rPh sb="7" eb="8">
      <t>ベツ</t>
    </rPh>
    <phoneticPr fontId="4"/>
  </si>
  <si>
    <t>※患者数…高額レセプト発生患者を主要傷病名で中分類ごとに集計。</t>
    <phoneticPr fontId="4"/>
  </si>
  <si>
    <t>　　地区別</t>
    <rPh sb="2" eb="4">
      <t>チク</t>
    </rPh>
    <rPh sb="4" eb="5">
      <t>ベツ</t>
    </rPh>
    <phoneticPr fontId="4"/>
  </si>
  <si>
    <t>　　市区町村別</t>
    <rPh sb="2" eb="3">
      <t>シ</t>
    </rPh>
    <rPh sb="3" eb="4">
      <t>ク</t>
    </rPh>
    <rPh sb="4" eb="6">
      <t>マチムラ</t>
    </rPh>
    <rPh sb="6" eb="7">
      <t>ベツ</t>
    </rPh>
    <phoneticPr fontId="4"/>
  </si>
  <si>
    <t>　　高額レセプト件数割合</t>
    <phoneticPr fontId="4"/>
  </si>
  <si>
    <t>　　地区別</t>
  </si>
  <si>
    <t>　　高額レセプト医療費割合</t>
    <phoneticPr fontId="4"/>
  </si>
  <si>
    <t>　　市区町村別</t>
  </si>
  <si>
    <t>　　高額レセプト件数及び割合</t>
    <rPh sb="2" eb="4">
      <t>コウガク</t>
    </rPh>
    <rPh sb="8" eb="10">
      <t>ケンスウ</t>
    </rPh>
    <rPh sb="10" eb="11">
      <t>オヨ</t>
    </rPh>
    <rPh sb="12" eb="14">
      <t>ワリアイ</t>
    </rPh>
    <phoneticPr fontId="4"/>
  </si>
  <si>
    <t>　　高額(５万点以上)レセプト　年齢階層別医療費</t>
    <phoneticPr fontId="4"/>
  </si>
  <si>
    <t>　　高額(５万点以上)レセプト　年齢階層別レセプト件数</t>
    <phoneticPr fontId="4"/>
  </si>
  <si>
    <t>　　高額(５万点以上)レセプト　年齢階層別レセプト件数</t>
    <rPh sb="2" eb="4">
      <t>コウガク</t>
    </rPh>
    <rPh sb="6" eb="10">
      <t>マンテンイジョウ</t>
    </rPh>
    <rPh sb="16" eb="18">
      <t>ネンレイ</t>
    </rPh>
    <rPh sb="18" eb="20">
      <t>カイソウ</t>
    </rPh>
    <rPh sb="20" eb="21">
      <t>ベツ</t>
    </rPh>
    <rPh sb="25" eb="27">
      <t>ケンスウ</t>
    </rPh>
    <phoneticPr fontId="4"/>
  </si>
  <si>
    <t>　　高額(５万点以上)レセプト発生患者の疾病傾向(患者数順)(広域連合全体基準)</t>
    <phoneticPr fontId="4"/>
  </si>
  <si>
    <t>　　高額(５万点以上)レセプト発生患者の疾病傾向(患者数順)</t>
    <phoneticPr fontId="4"/>
  </si>
  <si>
    <t>　　高額(５万点以上)レセプト　年齢階層別患者数</t>
    <phoneticPr fontId="4"/>
  </si>
  <si>
    <t>　　高額(５万点以上)レセプト発生患者の疾病傾向(患者一人当たりの医療費順)</t>
    <rPh sb="25" eb="27">
      <t>カンジャ</t>
    </rPh>
    <rPh sb="27" eb="29">
      <t>ヒトリ</t>
    </rPh>
    <rPh sb="29" eb="30">
      <t>ア</t>
    </rPh>
    <rPh sb="33" eb="35">
      <t>イリョウ</t>
    </rPh>
    <rPh sb="35" eb="36">
      <t>ヒ</t>
    </rPh>
    <rPh sb="36" eb="37">
      <t>ジュン</t>
    </rPh>
    <phoneticPr fontId="4"/>
  </si>
  <si>
    <t>　　高額(５万点以上)レセプト発生患者の疾病傾向(患者数順)</t>
    <rPh sb="25" eb="27">
      <t>カンジャ</t>
    </rPh>
    <rPh sb="27" eb="28">
      <t>スウ</t>
    </rPh>
    <rPh sb="28" eb="29">
      <t>ジュン</t>
    </rPh>
    <phoneticPr fontId="4"/>
  </si>
  <si>
    <t>　　高額(５万点以上)レセプト発生患者の疾病傾向(患者一人当たりの医療費順)(広域連合全体基準)</t>
    <rPh sb="25" eb="27">
      <t>カンジャ</t>
    </rPh>
    <rPh sb="27" eb="29">
      <t>ヒトリ</t>
    </rPh>
    <rPh sb="29" eb="30">
      <t>ア</t>
    </rPh>
    <rPh sb="33" eb="35">
      <t>イリョウ</t>
    </rPh>
    <rPh sb="35" eb="36">
      <t>ヒ</t>
    </rPh>
    <rPh sb="36" eb="37">
      <t>ジュン</t>
    </rPh>
    <rPh sb="39" eb="41">
      <t>コウイキ</t>
    </rPh>
    <rPh sb="41" eb="43">
      <t>レンゴウ</t>
    </rPh>
    <rPh sb="43" eb="45">
      <t>ゼンタイ</t>
    </rPh>
    <rPh sb="45" eb="47">
      <t>キジュン</t>
    </rPh>
    <phoneticPr fontId="4"/>
  </si>
  <si>
    <t>　　高額(５万点以上)レセプト発生患者の疾病傾向(患者一人当たりの医療費順)(広域連合全体基準)</t>
    <rPh sb="25" eb="27">
      <t>カンジャ</t>
    </rPh>
    <rPh sb="27" eb="29">
      <t>ヒトリ</t>
    </rPh>
    <rPh sb="29" eb="30">
      <t>ア</t>
    </rPh>
    <rPh sb="33" eb="35">
      <t>イリョウ</t>
    </rPh>
    <rPh sb="35" eb="36">
      <t>ヒ</t>
    </rPh>
    <rPh sb="36" eb="37">
      <t>ジュン</t>
    </rPh>
    <phoneticPr fontId="4"/>
  </si>
  <si>
    <t>※医療費全体…データ化範囲(分析対象)全体での医療費。</t>
  </si>
  <si>
    <t>データ化範囲(分析対象)…入院(DPCを含む)、入院外、調剤の電子レセプト。</t>
  </si>
  <si>
    <t>総レセプト件数に占める高額レセプトの割合(%)</t>
  </si>
  <si>
    <t>総医療費に占める高額レセプトの割合(%)</t>
  </si>
  <si>
    <t>割合(%)
(総レセプト件数に占める高額レセプトの割合)</t>
    <rPh sb="25" eb="27">
      <t>ワリアイ</t>
    </rPh>
    <phoneticPr fontId="4"/>
  </si>
  <si>
    <t>構成比(%)</t>
  </si>
  <si>
    <t>合計
(実人数)</t>
    <rPh sb="0" eb="2">
      <t>ゴウケイ</t>
    </rPh>
    <rPh sb="4" eb="5">
      <t>ジツ</t>
    </rPh>
    <rPh sb="5" eb="7">
      <t>ニンズウ</t>
    </rPh>
    <phoneticPr fontId="4"/>
  </si>
  <si>
    <t>被保険者数
(人)</t>
    <rPh sb="0" eb="4">
      <t>ヒホケンシャ</t>
    </rPh>
    <rPh sb="4" eb="5">
      <t>スウ</t>
    </rPh>
    <rPh sb="7" eb="8">
      <t>ニン</t>
    </rPh>
    <phoneticPr fontId="4"/>
  </si>
  <si>
    <t>入院外および
入院(人)</t>
    <phoneticPr fontId="4"/>
  </si>
  <si>
    <t>　 　地区別</t>
    <rPh sb="3" eb="5">
      <t>チク</t>
    </rPh>
    <phoneticPr fontId="4"/>
  </si>
  <si>
    <t>　　 高額(５万点以上)レセプト 年齢階層別患者数</t>
    <rPh sb="3" eb="5">
      <t>コウガク</t>
    </rPh>
    <rPh sb="7" eb="11">
      <t>マンテンイジョウ</t>
    </rPh>
    <rPh sb="17" eb="19">
      <t>ネンレイ</t>
    </rPh>
    <rPh sb="19" eb="21">
      <t>カイソウ</t>
    </rPh>
    <rPh sb="21" eb="22">
      <t>ベツ</t>
    </rPh>
    <rPh sb="22" eb="25">
      <t>カンジャスウ</t>
    </rPh>
    <phoneticPr fontId="4"/>
  </si>
  <si>
    <t>　　 市区町村別</t>
    <rPh sb="3" eb="4">
      <t>シ</t>
    </rPh>
    <rPh sb="4" eb="5">
      <t>ク</t>
    </rPh>
    <rPh sb="5" eb="7">
      <t>チョウソン</t>
    </rPh>
    <rPh sb="7" eb="8">
      <t>ベツ</t>
    </rPh>
    <phoneticPr fontId="4"/>
  </si>
  <si>
    <t>　 　高額(５万点以上)レセプト 年齢階層別患者数</t>
    <rPh sb="3" eb="5">
      <t>コウガク</t>
    </rPh>
    <rPh sb="7" eb="11">
      <t>マンテンイジョウ</t>
    </rPh>
    <rPh sb="17" eb="19">
      <t>ネンレイ</t>
    </rPh>
    <rPh sb="19" eb="21">
      <t>カイソウ</t>
    </rPh>
    <rPh sb="21" eb="22">
      <t>ベツ</t>
    </rPh>
    <rPh sb="22" eb="25">
      <t>カンジャスウ</t>
    </rPh>
    <phoneticPr fontId="4"/>
  </si>
  <si>
    <t>割合(%)
(総医療費に
占める高額
レセプトの
割合)</t>
    <rPh sb="25" eb="27">
      <t>ワリアイ</t>
    </rPh>
    <phoneticPr fontId="4"/>
  </si>
  <si>
    <t>【表作成用】</t>
    <rPh sb="1" eb="2">
      <t>ヒョウ</t>
    </rPh>
    <rPh sb="2" eb="5">
      <t>サクセイヨウ</t>
    </rPh>
    <phoneticPr fontId="4"/>
  </si>
  <si>
    <t>豊能医療圏</t>
    <rPh sb="0" eb="2">
      <t>トヨノ</t>
    </rPh>
    <rPh sb="2" eb="4">
      <t>イリョウ</t>
    </rPh>
    <rPh sb="4" eb="5">
      <t>ケン</t>
    </rPh>
    <phoneticPr fontId="33"/>
  </si>
  <si>
    <t>三島医療圏</t>
    <rPh sb="0" eb="1">
      <t>ミシマ</t>
    </rPh>
    <rPh sb="1" eb="3">
      <t>イリョウ</t>
    </rPh>
    <rPh sb="3" eb="4">
      <t>ケン</t>
    </rPh>
    <phoneticPr fontId="33"/>
  </si>
  <si>
    <t>北河内医療圏</t>
    <rPh sb="0" eb="2">
      <t>キタカワチ</t>
    </rPh>
    <rPh sb="2" eb="4">
      <t>イリョウ</t>
    </rPh>
    <rPh sb="4" eb="5">
      <t>ケン</t>
    </rPh>
    <phoneticPr fontId="33"/>
  </si>
  <si>
    <t>中河内医療圏</t>
    <rPh sb="0" eb="2">
      <t>ナカガウチ</t>
    </rPh>
    <rPh sb="2" eb="4">
      <t>イリョウ</t>
    </rPh>
    <rPh sb="4" eb="5">
      <t>ケン</t>
    </rPh>
    <phoneticPr fontId="33"/>
  </si>
  <si>
    <t>南河内医療圏</t>
    <rPh sb="0" eb="2">
      <t>カワチ</t>
    </rPh>
    <rPh sb="2" eb="4">
      <t>イリョウ</t>
    </rPh>
    <rPh sb="4" eb="5">
      <t>ケン</t>
    </rPh>
    <phoneticPr fontId="33"/>
  </si>
  <si>
    <t>堺市医療圏</t>
    <rPh sb="0" eb="2">
      <t>サカイシ</t>
    </rPh>
    <rPh sb="2" eb="4">
      <t>イリョウ</t>
    </rPh>
    <rPh sb="4" eb="5">
      <t>ケン</t>
    </rPh>
    <phoneticPr fontId="33"/>
  </si>
  <si>
    <t>泉州医療圏</t>
    <rPh sb="0" eb="1">
      <t>センシュウ</t>
    </rPh>
    <rPh sb="1" eb="3">
      <t>イリョウ</t>
    </rPh>
    <rPh sb="3" eb="4">
      <t>ケン</t>
    </rPh>
    <phoneticPr fontId="33"/>
  </si>
  <si>
    <t>大阪市医療圏</t>
    <rPh sb="0" eb="2">
      <t>オオサカシ</t>
    </rPh>
    <rPh sb="2" eb="4">
      <t>イリョウ</t>
    </rPh>
    <rPh sb="4" eb="5">
      <t>ケン</t>
    </rPh>
    <phoneticPr fontId="33"/>
  </si>
  <si>
    <t>広域連合全体</t>
    <phoneticPr fontId="4"/>
  </si>
  <si>
    <t>被保険者数(人)</t>
    <rPh sb="0" eb="4">
      <t>ヒホケンシャ</t>
    </rPh>
    <rPh sb="4" eb="5">
      <t>スウ</t>
    </rPh>
    <rPh sb="6" eb="7">
      <t>ニン</t>
    </rPh>
    <phoneticPr fontId="4"/>
  </si>
  <si>
    <t>被保険者数
(人)</t>
    <rPh sb="0" eb="4">
      <t>ヒホケンシャ</t>
    </rPh>
    <rPh sb="4" eb="5">
      <t>スウ</t>
    </rPh>
    <rPh sb="7" eb="8">
      <t>ニン</t>
    </rPh>
    <phoneticPr fontId="4"/>
  </si>
  <si>
    <t>患者割合(%)
(被保険者数に占める割合)</t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4"/>
  </si>
  <si>
    <t>被保険者数(人)</t>
    <rPh sb="0" eb="4">
      <t>ヒホケンシャ</t>
    </rPh>
    <rPh sb="4" eb="5">
      <t>スウ</t>
    </rPh>
    <rPh sb="6" eb="7">
      <t>ニン</t>
    </rPh>
    <phoneticPr fontId="4"/>
  </si>
  <si>
    <t>患者割合
(%)
(被保険者数に占める割合)</t>
    <rPh sb="2" eb="4">
      <t>ワリアイ</t>
    </rPh>
    <rPh sb="10" eb="14">
      <t>ヒホケンシャ</t>
    </rPh>
    <rPh sb="14" eb="15">
      <t>スウ</t>
    </rPh>
    <rPh sb="16" eb="17">
      <t>シ</t>
    </rPh>
    <rPh sb="19" eb="21">
      <t>ワリアイ</t>
    </rPh>
    <phoneticPr fontId="4"/>
  </si>
  <si>
    <t>大阪市</t>
    <phoneticPr fontId="4"/>
  </si>
  <si>
    <t>慢性腎不全,末期腎不全,腎性貧血</t>
  </si>
  <si>
    <t>急性骨髄性白血病,慢性骨髄性白血病,慢性リンパ性白血病</t>
  </si>
  <si>
    <t>くも膜下出血,くも膜下出血後遺症,ＩＣ－ＰＣ動脈瘤破裂によるくも膜下出血</t>
  </si>
  <si>
    <t>慢性骨髄性白血病,急性骨髄性白血病,慢性リンパ性白血病</t>
  </si>
  <si>
    <t>くも膜下出血,くも膜下出血後遺症,前交通動脈瘤破裂によるくも膜下出血</t>
  </si>
  <si>
    <t>慢性腎不全,腎性貧血,末期腎不全</t>
  </si>
  <si>
    <t>大腿骨頚部骨折,大腿骨転子部骨折,腰椎圧迫骨折</t>
  </si>
  <si>
    <t>うっ血性心不全,慢性心不全,大動脈弁狭窄症</t>
  </si>
  <si>
    <t>前立腺癌,多発性骨髄腫,去勢抵抗性前立腺癌</t>
  </si>
  <si>
    <t>心原性脳塞栓症,脳梗塞,脳梗塞後遺症</t>
  </si>
  <si>
    <t>誤嚥性肺炎,間質性肺炎,慢性呼吸不全</t>
  </si>
  <si>
    <t>うっ血性心不全,慢性心不全,発作性心房細動</t>
  </si>
  <si>
    <t>前立腺癌,多発性骨髄腫,膵頭部癌</t>
  </si>
  <si>
    <t>脳梗塞後遺症,脳梗塞,心原性脳塞栓症</t>
  </si>
  <si>
    <t>脳梗塞,脳梗塞後遺症,心原性脳塞栓症</t>
  </si>
  <si>
    <t>誤嚥性肺炎,間質性肺炎,特発性肺線維症</t>
  </si>
  <si>
    <t>うっ血性心不全,慢性心不全,慢性うっ血性心不全</t>
  </si>
  <si>
    <t>誤嚥性肺炎,間質性肺炎,呼吸不全</t>
  </si>
  <si>
    <t>うっ血性心不全,慢性心不全,心房細動</t>
  </si>
  <si>
    <t>慢性骨髄性白血病,急性骨髄性白血病</t>
  </si>
  <si>
    <t>末期腎不全,慢性腎不全,腎性貧血</t>
  </si>
  <si>
    <t>くも膜下出血,くも膜下出血後遺症,中大脳動脈瘤破裂によるくも膜下出血</t>
  </si>
  <si>
    <t>慢性腎不全,腎性貧血,慢性腎臓病ステージＧ５</t>
  </si>
  <si>
    <t>くも膜下出血,ＩＣ－ＰＣ動脈瘤破裂によるくも膜下出血,前交通動脈瘤破裂によるくも膜下出血</t>
  </si>
  <si>
    <t>急性骨髄性白血病,慢性骨髄性白血病,急性前骨髄球性白血病</t>
  </si>
  <si>
    <t>くも膜下出血,くも膜下出血後遺症,脳底動脈瘤破裂によるくも膜下出血</t>
  </si>
  <si>
    <t>慢性腎不全,腎性貧血,腎不全</t>
  </si>
  <si>
    <t>くも膜下出血後遺症,くも膜下出血,ＩＣ－ＰＣ動脈瘤破裂によるくも膜下出血</t>
  </si>
  <si>
    <t>急性骨髄性白血病,慢性骨髄性白血病,成人Ｔ細胞白血病リンパ腫</t>
  </si>
  <si>
    <t>慢性腎不全,腎性貧血,慢性腎臓病ステージＧ５Ｄ</t>
  </si>
  <si>
    <t>慢性骨髄性白血病,急性骨髄性白血病,成人Ｔ細胞白血病リンパ腫</t>
  </si>
  <si>
    <t>慢性骨髄性白血病,急性骨髄性白血病,急性前骨髄球性白血病</t>
  </si>
  <si>
    <t>慢性腎不全,末期腎不全,慢性腎臓病ステージＧ５Ｄ</t>
  </si>
  <si>
    <t>大腿骨転子部骨折,大腿骨頚部骨折,腰椎圧迫骨折</t>
  </si>
  <si>
    <t>脳梗塞,心原性脳塞栓症,アテローム血栓性脳梗塞</t>
  </si>
  <si>
    <t>大腿骨頚部骨折,腰椎圧迫骨折,大腿骨転子部骨折</t>
  </si>
  <si>
    <t>誤嚥性肺炎,間質性肺炎,特発性間質性肺炎</t>
  </si>
  <si>
    <t>腰椎圧迫骨折,大腿骨転子部骨折,大腿骨頚部骨折</t>
  </si>
  <si>
    <t>脳梗塞,脳梗塞後遺症,アテローム血栓性脳梗塞</t>
  </si>
  <si>
    <t>うっ血性心不全,慢性心不全,心不全</t>
  </si>
  <si>
    <t>脳梗塞,心原性脳塞栓症,脳梗塞後遺症</t>
  </si>
  <si>
    <t>うっ血性心不全,慢性うっ血性心不全,慢性心不全</t>
  </si>
  <si>
    <t>誤嚥性肺炎,慢性呼吸不全,特発性肺線維症</t>
  </si>
  <si>
    <t>うっ血性心不全,発作性心房細動,持続性心房細動</t>
  </si>
  <si>
    <t>大腿骨頚部骨折,大腿骨転子部骨折,橈骨遠位端骨折</t>
  </si>
  <si>
    <t>うっ血性心不全,慢性心不全,非弁膜症性心房細動</t>
  </si>
  <si>
    <t>前立腺癌,去勢抵抗性前立腺癌,膵頭部癌</t>
  </si>
  <si>
    <t>前立腺癌,去勢抵抗性前立腺癌,多発性骨髄腫</t>
  </si>
  <si>
    <t>前立腺癌,膵頭部癌,去勢抵抗性前立腺癌</t>
  </si>
  <si>
    <t>心原性脳塞栓症,脳梗塞,アテローム血栓性脳梗塞</t>
  </si>
  <si>
    <t>前立腺癌,膵頭部癌,多発性骨髄腫</t>
  </si>
  <si>
    <t>アテローム血栓性脳梗塞,心原性脳塞栓症,脳梗塞</t>
  </si>
  <si>
    <t>誤嚥性肺炎,特発性肺線維症,間質性肺炎</t>
  </si>
  <si>
    <t>前立腺癌,多発性骨髄腫,膀胱癌</t>
  </si>
  <si>
    <t>アテローム血栓性脳梗塞,脳梗塞後遺症,心原性脳塞栓症</t>
  </si>
  <si>
    <t>誤嚥性肺炎,慢性呼吸不全,間質性肺炎</t>
  </si>
  <si>
    <t>うっ血性心不全,大動脈弁狭窄症,慢性心不全</t>
  </si>
  <si>
    <t>うっ血性心不全,心房細動,慢性心不全</t>
  </si>
  <si>
    <t>脳梗塞,脳梗塞後遺症,ラクナ梗塞</t>
  </si>
  <si>
    <t>脳梗塞,アテローム血栓性脳梗塞,心原性脳塞栓症</t>
  </si>
  <si>
    <t>脳梗塞後遺症,心原性脳塞栓症,脳梗塞</t>
  </si>
  <si>
    <t>大腿骨頚部骨折,腰椎圧迫骨折,転子間骨折</t>
  </si>
  <si>
    <t>うっ血性心不全,心不全,慢性心不全</t>
  </si>
  <si>
    <t>慢性心不全,うっ血性心不全,心房細動</t>
  </si>
  <si>
    <t>前立腺癌,腎癌,多発性骨髄腫</t>
  </si>
  <si>
    <t>脳梗塞,アテローム血栓性脳梗塞,脳梗塞後遺症</t>
  </si>
  <si>
    <t>大腿骨頚部骨折,大腿骨転子部骨折,骨折</t>
  </si>
  <si>
    <t>びまん性大細胞型Ｂ細胞性リンパ腫,悪性リンパ腫,マントル細胞リンパ腫</t>
  </si>
  <si>
    <t>片麻痺,脳性麻痺,四肢麻痺</t>
  </si>
  <si>
    <t>※高額レセプトの医療費…高額(５万点以上)レセプトの医療費。</t>
  </si>
  <si>
    <t>疾病分類(中分類)</t>
  </si>
  <si>
    <t>医療費(円)※</t>
  </si>
  <si>
    <t>患者一人当たりの医療費(円)※</t>
  </si>
  <si>
    <t>主要傷病名※
(上位3疾病まで記載)</t>
  </si>
  <si>
    <t>患者数
(人)※</t>
  </si>
  <si>
    <t>患者一人
当たりの
医療費(円)※</t>
  </si>
  <si>
    <t>※医療費…高額レセプト発生患者の分析期間の全レセプトの医療費(高額レセプトに限らない)。</t>
    <rPh sb="1" eb="3">
      <t>イリョウ</t>
    </rPh>
    <rPh sb="3" eb="4">
      <t>ヒ</t>
    </rPh>
    <phoneticPr fontId="4"/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</si>
  <si>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</si>
  <si>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患者割合(%)
(被保険者数に占める割合)</t>
    <rPh sb="0" eb="2">
      <t>カンジャ</t>
    </rPh>
    <rPh sb="13" eb="14">
      <t>スウ</t>
    </rPh>
    <phoneticPr fontId="4"/>
  </si>
  <si>
    <t>患者割合(%)
(被保険者数に占める割合)</t>
    <rPh sb="0" eb="2">
      <t>カンジャ</t>
    </rPh>
    <phoneticPr fontId="4"/>
  </si>
  <si>
    <t>以上</t>
    <rPh sb="0" eb="2">
      <t>イジョウ</t>
    </rPh>
    <phoneticPr fontId="5"/>
  </si>
  <si>
    <t>以下</t>
    <rPh sb="0" eb="2">
      <t>イカ</t>
    </rPh>
    <phoneticPr fontId="5"/>
  </si>
  <si>
    <t>未満</t>
    <rPh sb="0" eb="2">
      <t>ミマン</t>
    </rPh>
    <phoneticPr fontId="5"/>
  </si>
  <si>
    <t>患者数
(人)※</t>
    <phoneticPr fontId="4"/>
  </si>
  <si>
    <t>主要傷病名※
(上位3疾病まで記載)</t>
    <phoneticPr fontId="4"/>
  </si>
  <si>
    <t>-</t>
  </si>
  <si>
    <t>誤嚥性肺炎,間質性肺炎,胸水貯留</t>
  </si>
  <si>
    <t>急性骨髄性白血病,Ｐｈ陽性急性リンパ性白血病,慢性骨髄性白血病</t>
  </si>
  <si>
    <t>中大脳動脈瘤破裂によるくも膜下出血,くも膜下出血後遺症</t>
  </si>
  <si>
    <t>くも膜下出血,中大脳動脈瘤破裂によるくも膜下出血,ＩＣ－ＰＣ動脈瘤破裂によるくも膜下出血</t>
  </si>
  <si>
    <t>片麻痺,脳性麻痺</t>
  </si>
  <si>
    <t>くも膜下出血後遺症,くも膜下出血,前交通動脈瘤破裂によるくも膜下出血</t>
  </si>
  <si>
    <t>くも膜下出血後遺症,前交通動脈瘤破裂によるくも膜下出血,ＩＣ－ＰＣ動脈瘤破裂によるくも膜下出血</t>
  </si>
  <si>
    <t>びまん性大細胞型Ｂ細胞性リンパ腫,悪性リンパ腫,末梢性Ｔ細胞リンパ腫</t>
  </si>
  <si>
    <t>心原性脳塞栓症,アテローム血栓性脳梗塞,脳梗塞</t>
  </si>
  <si>
    <t>誤嚥性肺炎,胸水貯留,間質性肺炎</t>
  </si>
  <si>
    <t>アテローム血栓性脳梗塞,脳梗塞,心原性脳塞栓症</t>
  </si>
  <si>
    <t>心原性脳塞栓症,アテローム血栓性脳梗塞,脳梗塞後遺症</t>
  </si>
  <si>
    <t>前立腺癌,膀胱癌,多発性骨髄腫</t>
  </si>
  <si>
    <t>前立腺癌,膀胱癌,膵頭部癌</t>
  </si>
  <si>
    <t>誤嚥性肺炎,呼吸不全,特発性肺線維症</t>
  </si>
  <si>
    <t>うっ血性心不全,慢性うっ血性心不全,大動脈弁狭窄症</t>
  </si>
  <si>
    <t>脳梗塞,心原性脳塞栓症,アテローム血栓性脳梗塞・急性期</t>
  </si>
  <si>
    <t>うっ血性心不全,慢性うっ血性心不全,発作性心房細動</t>
  </si>
  <si>
    <t>脳梗塞,心原性脳塞栓症,ラクナ梗塞</t>
  </si>
  <si>
    <t>脳梗塞後遺症,脳梗塞,ラクナ梗塞</t>
  </si>
  <si>
    <t>うっ血性心不全,慢性心不全,洞不全症候群</t>
  </si>
  <si>
    <t>心原性脳塞栓症,脳梗塞後遺症,アテローム血栓性脳梗塞・急性期</t>
  </si>
  <si>
    <t>アテローム血栓性脳梗塞・急性期,脳梗塞,心原性脳塞栓症</t>
  </si>
  <si>
    <t>脳梗塞,ラクナ梗塞,多発性脳梗塞</t>
  </si>
  <si>
    <t>広域連合全体</t>
    <phoneticPr fontId="4"/>
  </si>
  <si>
    <t>※その他レセプトの医療費…高額(５万点以上)レセプト以外の医療費。</t>
    <phoneticPr fontId="4"/>
  </si>
  <si>
    <t>データ化範囲(分析対象)…入院(DPCを含む)、入院外、調剤の電子レセプト。対象診療年月は令和2年4月～令和3年3月診療分(12カ月分)。</t>
    <phoneticPr fontId="4"/>
  </si>
  <si>
    <t>　　　　　　　　　　　　対象診療年月は令和2年4月～令和3年3月診療分(12カ月分)。</t>
    <phoneticPr fontId="4"/>
  </si>
  <si>
    <t>年齢基準日…令和3年3月31日時点。</t>
    <phoneticPr fontId="4"/>
  </si>
  <si>
    <t>患者一人
当たりの
医療費(円)
※</t>
    <phoneticPr fontId="4"/>
  </si>
  <si>
    <t>【グラフラベル用】</t>
    <rPh sb="7" eb="8">
      <t>ヨウ</t>
    </rPh>
    <phoneticPr fontId="4"/>
  </si>
  <si>
    <t>高額レセプトの医療費 ※</t>
    <phoneticPr fontId="4"/>
  </si>
  <si>
    <t>その他レセプトの医療費 ※</t>
    <phoneticPr fontId="4"/>
  </si>
  <si>
    <t>総レセプト件数に占める高額レセプトの割合</t>
    <rPh sb="18" eb="20">
      <t>ワリアイ</t>
    </rPh>
    <phoneticPr fontId="4"/>
  </si>
  <si>
    <t>くも膜下出血後遺症,くも膜下出血,中大脳動脈瘤破裂によるくも膜下出血</t>
  </si>
  <si>
    <t>片麻痺,脳梗塞後の片麻痺,脳性麻痺</t>
  </si>
  <si>
    <t>急性骨髄性白血病,慢性骨髄性白血病,成人Ｔ細胞白血病リンパ腫・リンパ腫型</t>
  </si>
  <si>
    <t>片麻痺,脳性麻痺,完全麻痺</t>
  </si>
  <si>
    <t>脳性麻痺,片麻痺,不全麻痺</t>
  </si>
  <si>
    <t>くも膜下出血,くも膜下出血後遺症,内頚動脈瘤破裂によるくも膜下出血</t>
  </si>
  <si>
    <t>片麻痺,四肢麻痺,不全片麻痺</t>
  </si>
  <si>
    <t>くも膜下出血後遺症,くも膜下出血,前大脳動脈瘤破裂によるくも膜下出血</t>
  </si>
  <si>
    <t>急性骨髄性白血病,慢性骨髄性白血病,急性リンパ性白血病</t>
  </si>
  <si>
    <t>最重度知的障害</t>
  </si>
  <si>
    <t>前交通動脈瘤破裂によるくも膜下出血,くも膜下出血後遺症,特発性くも膜下出血</t>
  </si>
  <si>
    <t>Ｐｈ陽性急性リンパ性白血病,急性骨髄性白血病,慢性骨髄性白血病</t>
  </si>
  <si>
    <t>急性前骨髄球性白血病,急性骨髄性白血病</t>
  </si>
  <si>
    <t>脳性麻痺,四肢不全麻痺</t>
  </si>
  <si>
    <t>急性骨髄性白血病,急性リンパ性白血病,成人Ｔ細胞白血病リンパ腫</t>
  </si>
  <si>
    <t>くも膜下出血後遺症,くも膜下出血,後交通動脈瘤破裂によるくも膜下出血</t>
  </si>
  <si>
    <t>骨髄異形成関連変化を伴う急性骨髄性白血病,慢性骨髄単球性白血病</t>
  </si>
  <si>
    <t>くも膜下出血,ＩＣ－ＰＣ動脈瘤破裂によるくも膜下出血,脳動脈瘤破裂</t>
  </si>
  <si>
    <t>慢性骨髄性白血病,Ｐｈ陽性急性リンパ性白血病,慢性リンパ性白血病</t>
  </si>
  <si>
    <t>くも膜下出血後遺症,くも膜下出血,脳動静脈奇形破裂によるくも膜下出血</t>
  </si>
  <si>
    <t>慢性腎臓病ステージＧ５Ｄ,慢性腎不全,末期腎不全</t>
  </si>
  <si>
    <t>慢性骨髄性白血病,急性白血病</t>
  </si>
  <si>
    <t>脳性麻痺,片麻痺</t>
  </si>
  <si>
    <t>ＩＣ－ＰＣ動脈瘤破裂によるくも膜下出血,後大脳動脈瘤破裂によるくも膜下出血,前交通動脈瘤破裂によるくも膜下出血</t>
  </si>
  <si>
    <t>脳梗塞後の片麻痺,片麻痺</t>
  </si>
  <si>
    <t>慢性腎不全,末期腎不全,慢性腎臓病ステージＧ４</t>
  </si>
  <si>
    <t>急性骨髄性白血病,骨髄性白血病</t>
  </si>
  <si>
    <t>後交通動脈瘤破裂によるくも膜下出血,脳底動脈瘤破裂によるくも膜下出血,ＩＣ－ＰＣ動脈瘤破裂によるくも膜下出血</t>
  </si>
  <si>
    <t>成人Ｔ細胞白血病リンパ腫,慢性骨髄性白血病,Ｔ細胞性大顆粒リンパ球白血病</t>
  </si>
  <si>
    <t>下肢麻痺</t>
  </si>
  <si>
    <t>くも膜下出血,前交通動脈瘤破裂によるくも膜下出血,くも膜下出血後遺症</t>
  </si>
  <si>
    <t>慢性リンパ性白血病,急性前骨髄球性白血病,慢性骨髄性白血病</t>
  </si>
  <si>
    <t>脳性麻痺,四肢麻痺,片麻痺</t>
  </si>
  <si>
    <t>くも膜下出血,ＩＣ－ＰＣ動脈瘤破裂によるくも膜下出血,中大脳動脈瘤破裂によるくも膜下出血</t>
  </si>
  <si>
    <t>慢性骨髄性白血病,慢性骨髄性白血病慢性期</t>
  </si>
  <si>
    <t>慢性骨髄性白血病,急性骨髄性白血病,Ｐｈ陽性急性リンパ性白血病</t>
  </si>
  <si>
    <t>片麻痺,脳性麻痺,痙性対麻痺</t>
  </si>
  <si>
    <t>中大脳動脈瘤破裂によるくも膜下出血,くも膜下出血,内頚動脈瘤破裂によるくも膜下出血</t>
  </si>
  <si>
    <t>慢性リンパ性白血病,急性骨髄性白血病,急性リンパ性白血病</t>
  </si>
  <si>
    <t>中大脳動脈瘤破裂によるくも膜下出血,内頚動脈瘤破裂によるくも膜下出血,ＩＣ－ＰＣ動脈瘤破裂によるくも膜下出血</t>
  </si>
  <si>
    <t>慢性腎不全,慢性腎臓病ステージＧ５,腎性貧血</t>
  </si>
  <si>
    <t>急性骨髄性白血病,慢性骨髄性白血病,ヘアリー細胞白血病</t>
  </si>
  <si>
    <t>慢性骨髄性白血病,急性リンパ性白血病,Ｔ細胞性大顆粒リンパ球白血病</t>
  </si>
  <si>
    <t>片麻痺,下肢麻痺,不全片麻痺</t>
  </si>
  <si>
    <t>慢性骨髄性白血病,急性骨髄性白血病,急性骨髄単球性白血病</t>
  </si>
  <si>
    <t>脳性麻痺,四肢不全麻痺,脊髄中心症候群</t>
  </si>
  <si>
    <t>脳底動脈瘤破裂によるくも膜下出血,くも膜下出血後遺症,ＩＣ－ＰＣ動脈瘤破裂によるくも膜下出血</t>
  </si>
  <si>
    <t>急性骨髄性白血病,ＣＣＲ４陽性成人Ｔ細胞白血病リンパ腫,慢性骨髄性白血病</t>
  </si>
  <si>
    <t>脳性麻痺,不全麻痺</t>
  </si>
  <si>
    <t>くも膜下出血後遺症,前交通動脈瘤破裂によるくも膜下出血,脳動静脈奇形破裂</t>
  </si>
  <si>
    <t>慢性骨髄性白血病,成人Ｔ細胞白血病リンパ腫・急性型</t>
  </si>
  <si>
    <t>脳性麻痺</t>
  </si>
  <si>
    <t>慢性骨髄性白血病,慢性骨髄性白血病急性転化,慢性骨髄性白血病慢性期</t>
  </si>
  <si>
    <t>片麻痺,四肢麻痺,脳梗塞後の片麻痺</t>
  </si>
  <si>
    <t>ＩＣ－ＰＣ動脈瘤破裂によるくも膜下出血,くも膜下出血</t>
  </si>
  <si>
    <t>慢性骨髄性白血病,ＦＬＴ３－ＩＴＤ変異陽性急性骨髄性白血病,成人Ｔ細胞白血病リンパ腫</t>
  </si>
  <si>
    <t>片麻痺,下肢麻痺,痙性片麻痺</t>
  </si>
  <si>
    <t>くも膜下出血後遺症,ＩＣ－ＰＣ動脈瘤破裂によるくも膜下出血,くも膜下出血</t>
  </si>
  <si>
    <t>急性骨髄性白血病,慢性リンパ性白血病,急性リンパ性白血病</t>
  </si>
  <si>
    <t>脳性麻痺,完全麻痺</t>
  </si>
  <si>
    <t>成人Ｔ細胞白血病リンパ腫,慢性骨髄性白血病,急性リンパ性白血病</t>
  </si>
  <si>
    <t>慢性骨髄性白血病,急性リンパ性白血病,急性骨髄性白血病</t>
  </si>
  <si>
    <t>慢性リンパ性白血病,慢性骨髄性白血病,急性前骨髄球性白血病</t>
  </si>
  <si>
    <t>くも膜下出血,前大脳動脈瘤破裂によるくも膜下出血,中大脳動脈瘤破裂によるくも膜下出血</t>
  </si>
  <si>
    <t>急性前骨髄球性白血病,慢性骨髄性白血病慢性期,急性骨髄性白血病</t>
  </si>
  <si>
    <t>くも膜下出血,前大脳動脈瘤破裂によるくも膜下出血,くも膜下出血後遺症</t>
  </si>
  <si>
    <t>急性骨髄性白血病,慢性骨髄性白血病慢性期,慢性骨髄性白血病</t>
  </si>
  <si>
    <t>くも膜下出血後遺症,ＩＣ－ＰＣ動脈瘤破裂によるくも膜下出血,前交通動脈瘤破裂によるくも膜下出血</t>
  </si>
  <si>
    <t>前大脳動脈瘤破裂によるくも膜下出血,くも膜下出血後遺症</t>
  </si>
  <si>
    <t>慢性骨髄性白血病,急性骨髄性白血病,成人Ｔ細胞白血病リンパ腫・リンパ腫型</t>
  </si>
  <si>
    <t>片麻痺,脳梗塞後の片麻痺</t>
  </si>
  <si>
    <t>くも膜下出血後遺症,くも膜下出血,内頚動脈瘤破裂によるくも膜下出血</t>
  </si>
  <si>
    <t>急性骨髄性白血病,慢性骨髄性白血病,骨髄異形成関連変化を伴う急性骨髄性白血病</t>
  </si>
  <si>
    <t>片麻痺,脳梗塞後の片麻痺,四肢不全麻痺</t>
  </si>
  <si>
    <t>急性骨髄性白血病,慢性リンパ性白血病,慢性骨髄性白血病</t>
  </si>
  <si>
    <t>片麻痺,胸髄麻痺</t>
  </si>
  <si>
    <t>片麻痺,完全麻痺,下肢麻痺</t>
  </si>
  <si>
    <t>慢性腎不全,末期腎不全,慢性腎臓病ステージＧ５</t>
  </si>
  <si>
    <t>脳性麻痺,四肢麻痺</t>
  </si>
  <si>
    <t>くも膜下出血,内頚動脈瘤破裂によるくも膜下出血,中大脳動脈瘤破裂によるくも膜下出血</t>
  </si>
  <si>
    <t>急性骨髄性白血病,慢性骨髄性白血病,二次性白血病</t>
  </si>
  <si>
    <t>くも膜下出血,内頚動脈瘤破裂によるくも膜下出血,くも膜下出血後遺症</t>
  </si>
  <si>
    <t>脳性麻痺,不全麻痺,下肢麻痺</t>
  </si>
  <si>
    <t>くも膜下出血,くも膜下出血後遺症,脳動脈瘤破裂</t>
  </si>
  <si>
    <t>脳性麻痺,対麻痺</t>
  </si>
  <si>
    <t>ＩＣ－ＰＣ動脈瘤破裂によるくも膜下出血,くも膜下出血,内頚動脈瘤破裂によるくも膜下出血</t>
  </si>
  <si>
    <t>片麻痺,痙性麻痺</t>
  </si>
  <si>
    <t>ＩＣ－ＰＣ動脈瘤破裂によるくも膜下出血,くも膜下出血,くも膜下出血後遺症</t>
  </si>
  <si>
    <t>成人Ｔ細胞白血病リンパ腫,慢性骨髄性白血病,慢性リンパ性白血病</t>
  </si>
  <si>
    <t>成人Ｔ細胞白血病リンパ腫,慢性骨髄単球性白血病,慢性リンパ性白血病</t>
  </si>
  <si>
    <t>脳梗塞後の片麻痺,片麻痺,脳性麻痺</t>
  </si>
  <si>
    <t>慢性骨髄単球性白血病,慢性リンパ性白血病,急性骨髄性白血病</t>
  </si>
  <si>
    <t>前交通動脈瘤破裂によるくも膜下出血,くも膜下出血後遺症,くも膜下出血</t>
  </si>
  <si>
    <t>慢性骨髄単球性白血病,慢性骨髄性白血病,慢性骨髄性白血病慢性期</t>
  </si>
  <si>
    <t>くも膜下出血後遺症,くも膜下出血,脳動脈瘤破裂</t>
  </si>
  <si>
    <t>慢性骨髄性白血病,骨髄異形成関連変化を伴う急性骨髄性白血病,急性骨髄性白血病</t>
  </si>
  <si>
    <t>片麻痺,痙性対麻痺</t>
  </si>
  <si>
    <t>くも膜下出血,ＩＣ－ＰＣ動脈瘤破裂によるくも膜下出血,内頚動脈瘤破裂によるくも膜下出血</t>
  </si>
  <si>
    <t>慢性骨髄性白血病,急性前骨髄球性白血病,ヘアリー細胞白血病</t>
  </si>
  <si>
    <t>くも膜下出血,脳底動脈瘤破裂によるくも膜下出血,くも膜下出血後遺症</t>
  </si>
  <si>
    <t>慢性骨髄性白血病,慢性リンパ性白血病,Ｐｈ陽性急性リンパ性白血病</t>
  </si>
  <si>
    <t>破裂性椎骨動脈解離によるくも膜下出血</t>
  </si>
  <si>
    <t>慢性骨髄性白血病,成人Ｔ細胞白血病リンパ腫・リンパ腫型,骨髄異形成関連変化を伴う急性骨髄性白血病</t>
  </si>
  <si>
    <t>痙性脊髄麻痺</t>
  </si>
  <si>
    <t>脳底動脈瘤破裂によるくも膜下出血</t>
  </si>
  <si>
    <t>急性骨髄性白血病,ヘアリー細胞白血病,慢性リンパ性白血病</t>
  </si>
  <si>
    <t>くも膜下出血,前大脳動脈瘤破裂によるくも膜下出血</t>
  </si>
  <si>
    <t>くも膜下出血,ＩＣ－ＰＣ動脈瘤破裂によるくも膜下出血,前大脳動脈瘤破裂によるくも膜下出血</t>
  </si>
  <si>
    <t>成人Ｔ細胞白血病リンパ腫,慢性リンパ性白血病,慢性骨髄性白血病</t>
  </si>
  <si>
    <t>片麻痺,対麻痺,脊髄不全麻痺</t>
  </si>
  <si>
    <t>慢性腎不全,慢性腎臓病ステージＧ５Ｄ,末期腎不全</t>
  </si>
  <si>
    <t>慢性骨髄性白血病,急性骨髄性白血病・最未分化型,急性骨髄性白血病</t>
  </si>
  <si>
    <t>くも膜下出血後遺症,中大脳動脈瘤破裂によるくも膜下出血,ＩＣ－ＰＣ動脈瘤破裂によるくも膜下出血</t>
  </si>
  <si>
    <t>くも膜下出血,椎骨動脈瘤破裂によるくも膜下出血</t>
  </si>
  <si>
    <t>急性前骨髄球性白血病,ＣＣＲ４陽性成人Ｔ細胞白血病リンパ腫,急性骨髄性白血病</t>
  </si>
  <si>
    <t>不全麻痺,上肢麻痺,痙性麻痺</t>
  </si>
  <si>
    <t>くも膜下出血後遺症,中大脳動脈瘤破裂によるくも膜下出血,前交通動脈瘤破裂によるくも膜下出血</t>
  </si>
  <si>
    <t>慢性腎不全,急性腎不全,慢性腎臓病ステージＧ３</t>
  </si>
  <si>
    <t>ＢＣＲ－ＡＢＬ１陽性Ｂリンパ芽球性白血病</t>
  </si>
  <si>
    <t>急性骨髄性白血病,慢性骨髄性白血病慢性期,慢性骨髄性白血病急性転化</t>
  </si>
  <si>
    <t>痙性対麻痺</t>
  </si>
  <si>
    <t>急性骨髄性白血病,白血病</t>
  </si>
  <si>
    <t>前交通動脈瘤破裂によるくも膜下出血,脳動静脈奇形破裂</t>
  </si>
  <si>
    <t>慢性腎不全,末期腎不全,急性腎不全</t>
  </si>
  <si>
    <t>急性骨髄性白血病,成人Ｔ細胞白血病リンパ腫</t>
  </si>
  <si>
    <t>慢性骨髄性白血病慢性期</t>
  </si>
  <si>
    <t>慢性腎不全,腎性貧血,急性腎後性腎不全</t>
  </si>
  <si>
    <t>急性リンパ性白血病</t>
  </si>
  <si>
    <t>脳動脈硬化（症）</t>
  </si>
  <si>
    <t>肩の傷害＜損傷＞</t>
  </si>
  <si>
    <t>視床出血,脳出血後遺症,脳皮質下出血</t>
  </si>
  <si>
    <t>心内異物</t>
  </si>
  <si>
    <t>1003</t>
  </si>
  <si>
    <t>その他の急性上気道感染症</t>
  </si>
  <si>
    <t>急性咽頭扁桃炎</t>
  </si>
  <si>
    <t>1108</t>
  </si>
  <si>
    <t>慢性肝炎（アルコール性のものを除く）</t>
  </si>
  <si>
    <t>慢性肝炎</t>
  </si>
  <si>
    <t>2220</t>
  </si>
  <si>
    <t>その他の特殊目的用コード</t>
  </si>
  <si>
    <t>ＣＯＶＩＤ－１９</t>
  </si>
  <si>
    <t>胃瘻造設状態,気管切開術後,人工股関節置換術後</t>
  </si>
  <si>
    <t>知的障害＜精神遅滞＞</t>
  </si>
  <si>
    <t>胃瘻造設状態,人工膝関節置換術後,人工股関節置換術後</t>
  </si>
  <si>
    <t>その他の悪性新生物＜腫瘍＞</t>
  </si>
  <si>
    <t>廃用症候群,顕微鏡的多発血管炎,外反母趾</t>
  </si>
  <si>
    <t>廃用症候群,肩関節拘縮,顕微鏡的多発血管炎</t>
  </si>
  <si>
    <t>うっ血性心不全,持続性心房細動,発作性心房細動</t>
  </si>
  <si>
    <t>発作性心房細動,うっ血性心不全,慢性心不全</t>
  </si>
  <si>
    <t>前立腺癌,去勢抵抗性前立腺癌,膀胱癌</t>
  </si>
  <si>
    <t>誤嚥性肺炎,特発性間質性肺炎,慢性呼吸不全</t>
  </si>
  <si>
    <t>脳梗塞,心原性脳塞栓症,多発性脳梗塞</t>
  </si>
  <si>
    <t>誤嚥性肺炎,胸水貯留,特発性間質性肺炎</t>
  </si>
  <si>
    <t>大腿骨転子部骨折,腰椎圧迫骨折,大腿骨頚部骨折</t>
  </si>
  <si>
    <t>誤嚥性肺炎,特発性肺線維症,呼吸不全</t>
  </si>
  <si>
    <t>多発性骨髄腫,膵頭部癌,前立腺癌</t>
  </si>
  <si>
    <t>誤嚥性肺炎,特発性器質化肺炎,特発性間質性肺炎</t>
  </si>
  <si>
    <t>うっ血性心不全,完全房室ブロック,心不全</t>
  </si>
  <si>
    <t>前立腺癌,膵体部癌,去勢抵抗性前立腺癌</t>
  </si>
  <si>
    <t>誤嚥性肺炎,慢性２型呼吸不全,特発性肺線維症</t>
  </si>
  <si>
    <t>ラクナ梗塞,脳梗塞後遺症,アテローム血栓性脳梗塞</t>
  </si>
  <si>
    <t>誤嚥性肺炎,慢性呼吸不全,特発性間質性肺炎</t>
  </si>
  <si>
    <t>前立腺癌,卵巣癌,多発性骨髄腫</t>
  </si>
  <si>
    <t>多発性骨髄腫,前立腺癌,膵頭部癌</t>
  </si>
  <si>
    <t>うっ血性心不全,慢性心不全,持続性心房細動</t>
  </si>
  <si>
    <t>脳梗塞後遺症,脳梗塞,アテローム血栓性脳梗塞</t>
  </si>
  <si>
    <t>前立腺癌,多発性骨髄腫,胆管癌</t>
  </si>
  <si>
    <t>アテローム血栓性脳梗塞,心原性脳塞栓症,脳梗塞後遺症</t>
  </si>
  <si>
    <t>多発性骨髄腫,前立腺癌,去勢抵抗性前立腺癌</t>
  </si>
  <si>
    <t>誤嚥性肺炎,胸水貯留,膿胸</t>
  </si>
  <si>
    <t>多発性脳梗塞,脳梗塞,多発性ラクナ梗塞</t>
  </si>
  <si>
    <t>アテローム血栓性脳梗塞,脳梗塞後遺症,脳梗塞</t>
  </si>
  <si>
    <t>脳梗塞後遺症,ラクナ梗塞,心原性脳塞栓症</t>
  </si>
  <si>
    <t>去勢抵抗性前立腺癌,前立腺癌,多発性骨髄腫</t>
  </si>
  <si>
    <t>前立腺癌,多発性骨髄腫,腎盂癌</t>
  </si>
  <si>
    <t>うっ血性心不全,発作性心房細動,大動脈弁狭窄症</t>
  </si>
  <si>
    <t>誤嚥性肺炎,特発性間質性肺炎,間質性肺炎</t>
  </si>
  <si>
    <t>前立腺癌,多発性骨髄腫,卵巣癌</t>
  </si>
  <si>
    <t>誤嚥性肺炎,間質性肺炎,気管支拡張症</t>
  </si>
  <si>
    <t>脳梗塞,多発性脳梗塞,心原性脳塞栓症</t>
  </si>
  <si>
    <t>誤嚥性肺炎,呼吸不全,間質性肺炎</t>
  </si>
  <si>
    <t>前立腺癌,膀胱癌,去勢抵抗性前立腺癌</t>
  </si>
  <si>
    <t>誤嚥性肺炎,間質性肺炎,びまん性間質性肺炎</t>
  </si>
  <si>
    <t>前立腺癌,多発性骨髄腫,腎癌</t>
  </si>
  <si>
    <t>脳梗塞後遺症,脳梗塞,アテローム血栓性脳梗塞・急性期</t>
  </si>
  <si>
    <t>脳梗塞,ラクナ梗塞,脳梗塞後遺症</t>
  </si>
  <si>
    <t>大腿骨転子部骨折,大腿骨頚部骨折,橈骨遠位端骨折</t>
  </si>
  <si>
    <t>多発性骨髄腫,前立腺癌,腎癌</t>
  </si>
  <si>
    <t>誤嚥性肺炎,特発性器質化肺炎,間質性肺炎</t>
  </si>
  <si>
    <t>前立腺癌,去勢抵抗性前立腺癌,腎細胞癌</t>
  </si>
  <si>
    <t>慢性心不全,うっ血性心不全,心不全</t>
  </si>
  <si>
    <t>前立腺癌,去勢抵抗性前立腺癌,腎癌</t>
  </si>
  <si>
    <t>前立腺癌,去勢抵抗性前立腺癌,転移性肺腫瘍</t>
  </si>
  <si>
    <t>誤嚥性肺炎,間質性肺炎,気管支狭窄症</t>
  </si>
  <si>
    <t>アテローム血栓性脳梗塞,脳梗塞後遺症,ラクナ梗塞</t>
  </si>
  <si>
    <t>うっ血性心不全,肺高血圧症,発作性心房細動</t>
  </si>
  <si>
    <t>前立腺癌,腎細胞癌,多発性骨髄腫</t>
  </si>
  <si>
    <t>前立腺癌,腎癌,尿管癌</t>
  </si>
  <si>
    <t>腰椎圧迫骨折,大腿骨頚部骨折,大腿骨転子部骨折</t>
  </si>
  <si>
    <t>うっ血性心不全,発作性心房細動,洞不全症候群</t>
  </si>
  <si>
    <t>心原性脳塞栓症,脳梗塞,ラクナ梗塞</t>
  </si>
  <si>
    <t>食道癌,空腸癌,膀胱側壁部膀胱癌</t>
  </si>
  <si>
    <t>誤嚥性肺炎,胸水貯留,食物嚥下性肺炎</t>
  </si>
  <si>
    <t>脳梗塞,多発性脳梗塞,ラクナ梗塞</t>
  </si>
  <si>
    <t>うっ血性心不全,心房細動,慢性うっ血性心不全</t>
  </si>
  <si>
    <t>前立腺癌,胸膜中皮腫,膵癌</t>
  </si>
  <si>
    <t>誤嚥性肺炎,慢性呼吸不全,気腫合併肺線維症</t>
  </si>
  <si>
    <t>誤嚥性肺炎,慢性２型呼吸不全,間質性肺炎</t>
  </si>
  <si>
    <t>慢性心不全,心房細動,発作性心房細動</t>
  </si>
  <si>
    <t>前立腺癌,甲状腺癌,胸部食道癌</t>
  </si>
  <si>
    <t>特発性間質性肺炎,慢性呼吸不全,膿胸</t>
  </si>
  <si>
    <t>前立腺癌,再発卵巣癌,食道癌</t>
  </si>
  <si>
    <t>誤嚥性肺炎,慢性呼吸不全,気道狭窄</t>
  </si>
  <si>
    <t>うっ血性心不全,大動脈弁狭窄症,発作性心房細動</t>
  </si>
  <si>
    <t>前立腺癌,下部胆管癌,去勢抵抗性前立腺癌</t>
  </si>
  <si>
    <t>うっ血性心不全,大動脈弁狭窄症,慢性血栓塞栓性肺高血圧症</t>
  </si>
  <si>
    <t>去勢抵抗性前立腺癌,尿管癌,多発性骨髄腫</t>
  </si>
  <si>
    <t>誤嚥性肺炎,気腫合併肺線維症,間質性肺炎</t>
  </si>
  <si>
    <t>脳梗塞後遺症,多発性脳梗塞,血栓性脳梗塞</t>
  </si>
  <si>
    <t>くも膜下出血，くも膜下出血後遺症，ＩＣ－ＰＣ動脈瘤破裂によるくも膜下出血</t>
  </si>
  <si>
    <t>知的障害，最重度知的障害</t>
  </si>
  <si>
    <t>慢性腎不全，末期腎不全，腎性貧血</t>
  </si>
  <si>
    <t>急性骨髄性白血病，慢性骨髄性白血病，慢性リンパ性白血病</t>
  </si>
  <si>
    <t>片麻痺，脳性麻痺，四肢麻痺</t>
  </si>
  <si>
    <t>びまん性大細胞型Ｂ細胞性リンパ腫，悪性リンパ腫，ＣＤ２０陽性Ｂ細胞性非ホジキンリンパ腫</t>
  </si>
  <si>
    <t>視床出血，脳皮質下出血，被殻出血</t>
  </si>
  <si>
    <t>胃瘻造設状態，人工股関節置換術後，大腿骨人工骨頭置換術後</t>
  </si>
  <si>
    <t>腹部大動脈瘤，胸部大動脈瘤，急性大動脈解離ＳｔａｎｆｏｒｄＡ</t>
  </si>
  <si>
    <t>認知症，血管性認知症，老年精神病</t>
  </si>
  <si>
    <t>摂食障害，高次脳機能障害，器質性精神障害</t>
  </si>
  <si>
    <t>気管，気管支及び肺の悪性新生物＜腫瘍＞</t>
  </si>
  <si>
    <t>上葉肺癌，下葉肺癌，肺癌</t>
  </si>
  <si>
    <t>運動器不安定症，嚥下障害，意識障害</t>
  </si>
  <si>
    <t>Ｃ型慢性肝炎，Ｃ型肝炎，Ｃ型肝硬変</t>
  </si>
  <si>
    <t>パーキンソン病，パーキンソン症候群，パーキンソン病Ｙａｈｒ５</t>
  </si>
  <si>
    <t>播種性血管内凝固，特発性血小板減少性紫斑病，発熱性好中球減少症</t>
  </si>
  <si>
    <t>肺アスペルギルス症，深在性真菌症，侵襲性肺アスペルギルス症</t>
  </si>
  <si>
    <t>多系統萎縮症，神経調節性失神，自律神経障害</t>
  </si>
  <si>
    <t>心原性脳塞栓症，脳梗塞，アテローム血栓性脳梗塞</t>
  </si>
  <si>
    <t>大腿骨頚部骨折，大腿骨転子部骨折，腰椎圧迫骨折</t>
  </si>
  <si>
    <t>うっ血性心不全，慢性心不全，慢性うっ血性心不全</t>
  </si>
  <si>
    <t>前立腺癌，膵頭部癌，多発性骨髄腫</t>
  </si>
  <si>
    <t>誤嚥性肺炎，間質性肺炎，特発性間質性肺炎</t>
  </si>
  <si>
    <t>廃用症候群，人工股関節周囲骨折，顕微鏡的多発血管炎</t>
  </si>
  <si>
    <t>鼡径ヘルニア，癒着性イレウス，急性胆管炎</t>
  </si>
  <si>
    <t>変形性膝関節症，変形性股関節症，一側性原発性膝関節症</t>
  </si>
  <si>
    <t>肺炎，急性肺炎，細菌性肺炎</t>
  </si>
  <si>
    <t>労作性狭心症，不安定狭心症，狭心症</t>
  </si>
  <si>
    <t>脊椎障害（脊椎症を含む）</t>
  </si>
  <si>
    <t>腰部脊柱管狭窄症，変形性腰椎症，頚椎症性脊髄症</t>
  </si>
  <si>
    <t>総胆管結石性胆管炎，総胆管結石，急性胆のう炎</t>
  </si>
  <si>
    <t>胃の悪性新生物＜腫瘍＞</t>
  </si>
  <si>
    <t>胃体部癌，胃癌，胃前庭部癌</t>
  </si>
  <si>
    <t>結腸の悪性新生物＜腫瘍＞</t>
  </si>
  <si>
    <t>Ｓ状結腸癌，上行結腸癌，横行結腸癌</t>
  </si>
  <si>
    <t>骨粗鬆症，骨折の危険性の高い骨粗鬆症，骨粗鬆症・脊椎病的骨折あり</t>
  </si>
  <si>
    <t>網膜前膜，加齢黄斑変性，開放隅角緑内障</t>
  </si>
  <si>
    <t>急性リンパ性白血病，Ｐｈ陽性急性リンパ性白血病，急性骨髄性白血病</t>
  </si>
  <si>
    <t>前交通動脈瘤破裂によるくも膜下出血，内頚動脈瘤破裂によるくも膜下出血，特発性くも膜下出血</t>
  </si>
  <si>
    <t>0404</t>
  </si>
  <si>
    <t>その他の内分泌，栄養及び代謝疾患</t>
  </si>
  <si>
    <t>脱水症，心アミロイドーシス，低ナトリウム血症</t>
  </si>
  <si>
    <t>播種性血管内凝固，特発性血小板減少性紫斑病，血友病Ａ</t>
  </si>
  <si>
    <t>大腿骨人工骨頭置換術後，大腿切断術後</t>
  </si>
  <si>
    <t>廃用症候群，特発性大腿骨内顆骨壊死，ＡＮＣＡ関連血管炎</t>
  </si>
  <si>
    <t>うっ血性心不全，慢性うっ血性心不全，慢性心不全</t>
  </si>
  <si>
    <t>前立腺癌，膵頭部癌，転移性脳腫瘍</t>
  </si>
  <si>
    <t>不明</t>
  </si>
  <si>
    <t>1701</t>
  </si>
  <si>
    <t>心臓の先天奇形</t>
  </si>
  <si>
    <t>二尖大動脈弁</t>
  </si>
  <si>
    <t>輸血後鉄過剰症，脱水症，低ナトリウム血症</t>
  </si>
  <si>
    <t>びまん性大細胞型Ｂ細胞性リンパ腫，濾胞性リンパ腫，濾胞性リンパ腫・グレード１</t>
  </si>
  <si>
    <t>大腿骨転子部骨折，大腿骨頚部骨折，腰椎圧迫骨折</t>
  </si>
  <si>
    <t>発作性心房細動，うっ血性心不全，慢性心不全</t>
  </si>
  <si>
    <t>前立腺癌，膀胱癌，去勢抵抗性前立腺癌</t>
  </si>
  <si>
    <t>誤嚥性肺炎，特発性間質性肺炎，慢性呼吸不全</t>
  </si>
  <si>
    <t>脳梗塞，心原性脳塞栓症，ラクナ梗塞</t>
  </si>
  <si>
    <t>急性骨髄性白血病，急性リンパ性白血病，慢性骨髄性白血病</t>
  </si>
  <si>
    <t>びまん性大細胞型Ｂ細胞性リンパ腫，末梢性Ｔ細胞リンパ腫・詳細不明，混合細胞型古典的ホジキンリンパ腫</t>
  </si>
  <si>
    <t>摂食障害</t>
  </si>
  <si>
    <t>0108</t>
  </si>
  <si>
    <t>感染症及び寄生虫症の続発・後遺症</t>
  </si>
  <si>
    <t>陳旧性肺結核</t>
  </si>
  <si>
    <t>腰椎圧迫骨折，大腿骨転子部骨折，大腿骨頚部骨折</t>
  </si>
  <si>
    <t>膵頭部癌，多発性骨髄腫，前立腺癌</t>
  </si>
  <si>
    <t>誤嚥性肺炎，胸水貯留，急性呼吸窮迫症候群</t>
  </si>
  <si>
    <t>脳梗塞，脳梗塞後遺症，心原性脳塞栓症</t>
  </si>
  <si>
    <t>0301</t>
  </si>
  <si>
    <t>貧血</t>
  </si>
  <si>
    <t>貧血，発作性夜間ヘモグロビン尿症，鉄欠乏性貧血</t>
  </si>
  <si>
    <t>低ナトリウム血症，脱水症，心アミロイドーシス</t>
  </si>
  <si>
    <t>高次脳機能障害</t>
  </si>
  <si>
    <t>慢性腎不全，末期腎不全，慢性腎臓病ステージＧ５Ｄ</t>
  </si>
  <si>
    <t>くも膜下出血後遺症，くも膜下出血，後交通動脈瘤破裂によるくも膜下出血</t>
  </si>
  <si>
    <t>前立腺癌，転移性脳腫瘍，多発性骨髄腫</t>
  </si>
  <si>
    <t>誤嚥性肺炎，特発性間質性肺炎，間質性肺炎</t>
  </si>
  <si>
    <t>くも膜下出血，ＩＣ－ＰＣ動脈瘤破裂によるくも膜下出血，くも膜下出血後遺症</t>
  </si>
  <si>
    <t>再生不良性貧血，鉄欠乏性貧血，最重症再生不良性貧血</t>
  </si>
  <si>
    <t>パーキンソン病Ｙａｈｒ５，パーキンソン病，パーキンソン病Ｙａｈｒ３</t>
  </si>
  <si>
    <t>うっ血性心不全，慢性うっ血性心不全，発作性心房細動</t>
  </si>
  <si>
    <t>前立腺癌，膀胱癌，膵頭部癌</t>
  </si>
  <si>
    <t>アテローム血栓性脳梗塞，脳梗塞，心原性脳塞栓症</t>
  </si>
  <si>
    <t>脱水症，低カリウム血症，低ナトリウム血症</t>
  </si>
  <si>
    <t>多系統萎縮症</t>
  </si>
  <si>
    <t>播種性血管内凝固，血友病Ａ，特発性血小板減少性紫斑病</t>
  </si>
  <si>
    <t>慢性腎臓病ステージＧ５Ｄ，慢性腎不全，末期腎不全</t>
  </si>
  <si>
    <t>0505</t>
  </si>
  <si>
    <t>神経症性障害，ストレス関連障害及び身体表現性障害</t>
  </si>
  <si>
    <t>不安神経症</t>
  </si>
  <si>
    <t>うっ血性心不全，発作性心房細動，洞不全症候群</t>
  </si>
  <si>
    <t>心原性脳塞栓症，アテローム血栓性脳梗塞，脳梗塞</t>
  </si>
  <si>
    <t>急性肺炎，肺炎，細菌性肺炎</t>
  </si>
  <si>
    <t>深在性真菌症</t>
  </si>
  <si>
    <t>内頚動脈瘤破裂によるくも膜下出血，前交通動脈瘤破裂によるくも膜下出血，ＩＣ－ＰＣ動脈瘤破裂によるくも膜下出血</t>
  </si>
  <si>
    <t>慢性腎不全，腎性貧血，末期腎不全</t>
  </si>
  <si>
    <t>うっ血性心不全，慢性心不全，大動脈弁狭窄症</t>
  </si>
  <si>
    <t>尿管癌，膵頭部癌，前立腺癌</t>
  </si>
  <si>
    <t>誤嚥性肺炎，胸水貯留，膿胸</t>
  </si>
  <si>
    <t>脱水症，心アミロイドーシス，栄養失調</t>
  </si>
  <si>
    <t>発作性夜間ヘモグロビン尿症，出血性貧血，貧血</t>
  </si>
  <si>
    <t>視床出血，被殻出血，脳出血</t>
  </si>
  <si>
    <t>慢性腎不全，末期腎不全，急性腎前性腎不全</t>
  </si>
  <si>
    <t>0211</t>
  </si>
  <si>
    <t>良性新生物＜腫瘍＞及びその他の新生物＜腫瘍＞</t>
  </si>
  <si>
    <t>骨髄線維症，骨髄異形成症候群，胃粘膜下腫瘍</t>
  </si>
  <si>
    <t>うっ血性心不全，慢性うっ血性心不全，完全房室ブロック</t>
  </si>
  <si>
    <t>心原性脳塞栓症，ラクナ梗塞，アテローム血栓性脳梗塞</t>
  </si>
  <si>
    <t>誤嚥性肺炎，間質性肺炎，急性呼吸窮迫症候群</t>
  </si>
  <si>
    <t>後交通動脈瘤破裂によるくも膜下出血，脳底動脈瘤破裂によるくも膜下出血，ＩＣ－ＰＣ動脈瘤破裂によるくも膜下出血</t>
  </si>
  <si>
    <t>びまん性大細胞型Ｂ細胞性リンパ腫，末梢性Ｔ細胞リンパ腫，Ｂ細胞性非ホジキンリンパ腫</t>
  </si>
  <si>
    <t>認知症，血管性認知症</t>
  </si>
  <si>
    <t>末期腎不全，慢性腎不全，腎性貧血</t>
  </si>
  <si>
    <t>廃用症候群，化膿性関節炎・膝関節，リウマチ性多発筋痛</t>
  </si>
  <si>
    <t>うっ血性心不全，慢性心不全，完全房室ブロック</t>
  </si>
  <si>
    <t>前立腺癌，膵体部癌，多発性骨髄腫</t>
  </si>
  <si>
    <t>脳梗塞，アテローム血栓性脳梗塞，心原性脳塞栓症</t>
  </si>
  <si>
    <t>1008</t>
  </si>
  <si>
    <t>急性又は慢性と明示されない気管支炎</t>
  </si>
  <si>
    <t>気管支炎</t>
  </si>
  <si>
    <t>前交通動脈瘤破裂によるくも膜下出血，ＩＣ－ＰＣ動脈瘤破裂によるくも膜下出血，くも膜下出血</t>
  </si>
  <si>
    <t>0606</t>
  </si>
  <si>
    <t>その他の神経系の疾患</t>
  </si>
  <si>
    <t>脊髄小脳変性症，正常圧水頭症，慢性炎症性脱髄性多発神経炎</t>
  </si>
  <si>
    <t>1202</t>
  </si>
  <si>
    <t>皮膚炎及び湿疹</t>
  </si>
  <si>
    <t>皮膚そう痒症，おむつ皮膚炎，そう痒</t>
  </si>
  <si>
    <t>多系統萎縮症，シャイ・ドレーガー症候群</t>
  </si>
  <si>
    <t>前立腺癌，去勢抵抗性前立腺癌，膵頭部癌</t>
  </si>
  <si>
    <t>誤嚥性肺炎，間質性肺炎，胸水貯留</t>
  </si>
  <si>
    <t>皮膚そう痒症</t>
  </si>
  <si>
    <t>気管切開術後，人工肛門形成状態，胃瘻造設状態</t>
  </si>
  <si>
    <t>胸部大動脈瘤，肺塞栓症，解離性胸部大動脈瘤</t>
  </si>
  <si>
    <t>うっ血性心不全，慢性心不全，心不全</t>
  </si>
  <si>
    <t>膵頭部癌，前立腺癌，多発性骨髄腫</t>
  </si>
  <si>
    <t>アテローム血栓性脳梗塞・急性期，心原性脳塞栓症，脳梗塞</t>
  </si>
  <si>
    <t>くも膜下出血，前交通動脈瘤破裂によるくも膜下出血，中大脳動脈瘤破裂によるくも膜下出血</t>
  </si>
  <si>
    <t>被殻出血，脳出血後遺症，視床出血</t>
  </si>
  <si>
    <t>びまん性大細胞型Ｂ細胞性リンパ腫，濾胞性リンパ腫，末梢性Ｔ細胞リンパ腫</t>
  </si>
  <si>
    <t>誤嚥性肺炎，間質性肺炎，慢性呼吸不全</t>
  </si>
  <si>
    <t>脳梗塞後遺症，心原性脳塞栓症，脳梗塞</t>
  </si>
  <si>
    <t>0104</t>
  </si>
  <si>
    <t>皮膚及び粘膜の病変を伴うウイルス性疾患</t>
  </si>
  <si>
    <t>ヘルペス脳炎</t>
  </si>
  <si>
    <t>脱水症，心アミロイドーシス，低カリウム血症</t>
  </si>
  <si>
    <t>慢性リンパ性白血病，急性骨髄性白血病，急性リンパ性白血病</t>
  </si>
  <si>
    <t>前立腺癌，膵頭部癌，去勢抵抗性前立腺癌</t>
  </si>
  <si>
    <t>心原性脳塞栓症，アテローム血栓性脳梗塞，脳梗塞後遺症</t>
  </si>
  <si>
    <t>脱水症，低カリウム血症，心アミロイドーシス</t>
  </si>
  <si>
    <t>ＩＣ－ＰＣ動脈瘤破裂によるくも膜下出血，内頚動脈瘤破裂によるくも膜下出血，中大脳動脈瘤破裂によるくも膜下出血</t>
  </si>
  <si>
    <t>慢性腎不全，慢性腎臓病ステージＧ５，末期腎不全</t>
  </si>
  <si>
    <t>白癬，肺アスペルギルス症，深在性真菌症</t>
  </si>
  <si>
    <t>前立腺癌，膵頭部癌，卵巣癌</t>
  </si>
  <si>
    <t>廃用症候群，全身性エリテマトーデス，人工股関節周囲骨折</t>
  </si>
  <si>
    <t>ＩＣ－ＰＣ動脈瘤破裂によるくも膜下出血，くも膜下出血，くも膜下出血後遺症</t>
  </si>
  <si>
    <t>片麻痺，下肢麻痺，不全片麻痺</t>
  </si>
  <si>
    <t>侵襲性肺アスペルギルス症，真菌症</t>
  </si>
  <si>
    <t>運動器不安定症，遷延性意識障害，嚥下障害</t>
  </si>
  <si>
    <t>うっ血性心不全，発作性心房細動，慢性心不全</t>
  </si>
  <si>
    <t>前立腺癌，多発性骨髄腫，膵頭部癌</t>
  </si>
  <si>
    <t>廃用症候群，肩関節拘縮，腰椎椎間板性椎間孔狭窄症</t>
  </si>
  <si>
    <t>くも膜下出血後遺症，内頚動脈瘤破裂によるくも膜下出血，中大脳動脈瘤破裂によるくも膜下出血</t>
  </si>
  <si>
    <t>脳性麻痺，四肢不全麻痺，脊髄中心症候群</t>
  </si>
  <si>
    <t>気管切開術後，人工股関節置換術後，胃瘻造設状態</t>
  </si>
  <si>
    <t>うっ血性心不全，慢性心不全，持続性心房細動</t>
  </si>
  <si>
    <t>廃用症候群，横紋筋融解，リウマチ性多発筋痛</t>
  </si>
  <si>
    <t>誤嚥性肺炎，呼吸不全，特発性肺線維症</t>
  </si>
  <si>
    <t>脱水症，心アミロイドーシス，高カリウム血症</t>
  </si>
  <si>
    <t>急性骨髄性白血病，慢性骨髄性白血病，ＣＣＲ４陽性成人Ｔ細胞白血病リンパ腫</t>
  </si>
  <si>
    <t>びまん性大細胞型Ｂ細胞性リンパ腫，悪性リンパ腫，非ホジキンリンパ腫</t>
  </si>
  <si>
    <t>アテローム血栓性脳梗塞，心原性脳塞栓症，ラクナ梗塞</t>
  </si>
  <si>
    <t>1109</t>
  </si>
  <si>
    <t>肝硬変（アルコール性のものを除く）</t>
  </si>
  <si>
    <t>肝硬変症，非代償性肝硬変，原発性胆汁性肝硬変</t>
  </si>
  <si>
    <t>認知症</t>
  </si>
  <si>
    <t>腹部大動脈瘤，胸部大動脈瘤，重症虚血肢</t>
  </si>
  <si>
    <t>誤嚥性肺炎，呼吸不全，胸水貯留</t>
  </si>
  <si>
    <t>アテローム血栓性脳梗塞，心原性脳塞栓症，脳梗塞後遺症</t>
  </si>
  <si>
    <t>前立腺癌，多発性骨髄腫，腎癌</t>
  </si>
  <si>
    <t>急性骨髄性白血病，成人Ｔ細胞白血病リンパ腫・リンパ腫型，骨髄異形成関連変化を伴う急性骨髄性白血病</t>
  </si>
  <si>
    <t>高次脳機能障害，摂食障害</t>
  </si>
  <si>
    <t>脳出血後遺症，視床出血，脳皮質下出血</t>
  </si>
  <si>
    <t>廃用症候群，横紋筋融解，人工股関節周囲骨折</t>
  </si>
  <si>
    <t>慢性腎不全，慢性腎臓病ステージＧ５，腎性貧血</t>
  </si>
  <si>
    <t>0106</t>
  </si>
  <si>
    <t>その他のウイルス性疾患</t>
  </si>
  <si>
    <t>サイトメガロウイルス腸炎，クロイツフェルト・ヤコブ病</t>
  </si>
  <si>
    <t>不安障害</t>
  </si>
  <si>
    <t>うっ血性心不全，慢性心不全，発作性心房細動</t>
  </si>
  <si>
    <t>廃用症候群，股関節拘縮，足関節拘縮</t>
  </si>
  <si>
    <t>前立腺癌，多発性骨髄腫，去勢抵抗性前立腺癌</t>
  </si>
  <si>
    <t>成人Ｔ細胞白血病リンパ腫，ＦＬＴ３－ＩＴＤ変異陽性急性骨髄性白血病，慢性骨髄性白血病</t>
  </si>
  <si>
    <t>片麻痺，四肢麻痺，脳性麻痺</t>
  </si>
  <si>
    <t>0807</t>
  </si>
  <si>
    <t>その他の耳疾患</t>
  </si>
  <si>
    <t>感音難聴</t>
  </si>
  <si>
    <t>多発性脳梗塞，心原性脳塞栓症，アテローム血栓性脳梗塞</t>
  </si>
  <si>
    <t>前立腺癌，多発性骨髄腫，膀胱癌</t>
  </si>
  <si>
    <t>肺結核後遺症</t>
  </si>
  <si>
    <t>くも膜下出血，前交通動脈瘤破裂によるくも膜下出血，前大脳動脈瘤破裂によるくも膜下出血</t>
  </si>
  <si>
    <t>0403</t>
  </si>
  <si>
    <t>脂質異常症</t>
  </si>
  <si>
    <t>高脂血症，家族性高コレステロール血症</t>
  </si>
  <si>
    <t>誤嚥性肺炎，呼吸不全，間質性肺炎</t>
  </si>
  <si>
    <t>心原性脳塞栓症，脳梗塞，脳梗塞後遺症</t>
  </si>
  <si>
    <t>完全麻痺，脳性麻痺</t>
  </si>
  <si>
    <t>急性骨髄性白血病，慢性リンパ性白血病，急性リンパ性白血病</t>
  </si>
  <si>
    <t>慢性腎不全，腎不全，腎性貧血</t>
  </si>
  <si>
    <t>多発性骨髄腫，前立腺癌，膵頭部癌</t>
  </si>
  <si>
    <t>アテローム血栓性脳梗塞，心原性脳塞栓症，脳梗塞</t>
  </si>
  <si>
    <t>急性骨髄性白血病，慢性骨髄性白血病</t>
  </si>
  <si>
    <t>くも膜下出血後遺症，くも膜下出血，内頚動脈瘤破裂によるくも膜下出血</t>
  </si>
  <si>
    <t>1307</t>
  </si>
  <si>
    <t>その他の脊柱障害</t>
  </si>
  <si>
    <t>変性側弯症，腰椎側弯症，腰椎変性すべり症</t>
  </si>
  <si>
    <t>胃瘻造設状態</t>
  </si>
  <si>
    <t>うっ血性心不全，慢性心不全，非弁膜症性心房細動</t>
  </si>
  <si>
    <t>アテローム血栓性脳梗塞，脳梗塞，脳梗塞後遺症</t>
  </si>
  <si>
    <t>気管切開術後，胃瘻造設状態，人工肛門形成状態</t>
  </si>
  <si>
    <t>アレルギー性皮膚炎</t>
  </si>
  <si>
    <t>くも膜下出血後遺症，中大脳動脈瘤破裂によるくも膜下出血，内頚動脈瘤破裂によるくも膜下出血</t>
  </si>
  <si>
    <t>自律神経障害</t>
  </si>
  <si>
    <t>誤嚥性肺炎，胸水貯留，肺化膿症</t>
  </si>
  <si>
    <t>心原性脳塞栓症，ラクナ梗塞，脳梗塞後遺症</t>
  </si>
  <si>
    <t>急性リンパ性白血病，慢性骨髄性白血病，急性骨髄性白血病</t>
  </si>
  <si>
    <t>高次脳機能障害，器質性精神障害</t>
  </si>
  <si>
    <t>廃用症候群，人工股関節周囲骨折，人工関節周囲骨折</t>
  </si>
  <si>
    <t>脳梗塞，心原性脳塞栓症，アテローム血栓性脳梗塞</t>
  </si>
  <si>
    <t>慢性リンパ性白血病，慢性骨髄性白血病，急性リンパ性白血病</t>
  </si>
  <si>
    <t>くも膜下出血，中大脳動脈瘤破裂によるくも膜下出血，くも膜下出血後遺症</t>
  </si>
  <si>
    <t>0401</t>
  </si>
  <si>
    <t>甲状腺障害</t>
  </si>
  <si>
    <t>甲状腺機能低下症</t>
  </si>
  <si>
    <t>前立腺癌，去勢抵抗性前立腺癌，多発性骨髄腫</t>
  </si>
  <si>
    <t>脳梗塞，ラクナ梗塞，心原性脳塞栓症</t>
  </si>
  <si>
    <t>前大脳動脈瘤破裂によるくも膜下出血，くも膜下出血，中大脳動脈瘤破裂によるくも膜下出血</t>
  </si>
  <si>
    <t>胃瘻造設状態，気管切開術後，人工股関節置換術後</t>
  </si>
  <si>
    <t>誤嚥性肺炎，肺化膿症，胸水貯留</t>
  </si>
  <si>
    <t>急性骨髄性白血病，慢性骨髄性白血病慢性期，急性リンパ性白血病</t>
  </si>
  <si>
    <t>濾胞性リンパ腫，中枢神経系原発びまん性大細胞型Ｂ細胞性リンパ腫，びまん性大細胞型Ｂ細胞性リンパ腫</t>
  </si>
  <si>
    <t>くも膜下出血，ＩＣ－ＰＣ動脈瘤破裂によるくも膜下出血，前大脳動脈瘤破裂によるくも膜下出血</t>
  </si>
  <si>
    <t>うっ血性心不全，大動脈弁狭窄症，持続性心房細動</t>
  </si>
  <si>
    <t>変形性腰椎症，腰部脊柱管狭窄症，頚椎症性脊髄症</t>
  </si>
  <si>
    <t>再生不良性貧血，貧血，発作性夜間ヘモグロビン尿症</t>
  </si>
  <si>
    <t>1702</t>
  </si>
  <si>
    <t>その他の先天奇形，変形及び染色体異常</t>
  </si>
  <si>
    <t>側頭葉海綿状血管腫</t>
  </si>
  <si>
    <t>Ｐｈ陽性急性リンパ性白血病，慢性骨髄性白血病，急性骨髄性白血病</t>
  </si>
  <si>
    <t>肺真菌症，カンジダ症</t>
  </si>
  <si>
    <t>慢性心不全，うっ血性心不全，心房細動</t>
  </si>
  <si>
    <t>廃用症候群，肩関節拘縮，人工股関節周囲骨折</t>
  </si>
  <si>
    <t>くも膜下出血後遺症，前大脳動脈瘤破裂によるくも膜下出血</t>
  </si>
  <si>
    <t>0504</t>
  </si>
  <si>
    <t>気分［感情］障害（躁うつ病を含む）</t>
  </si>
  <si>
    <t>うつ状態，精神病症状を伴う躁病</t>
  </si>
  <si>
    <t>遷延性意識障害，嚥下障害，痙攣重積発作</t>
  </si>
  <si>
    <t>気管切開術後，人工膝関節置換術後</t>
  </si>
  <si>
    <t>慢性腎不全，末期腎不全，急性腎後性腎不全</t>
  </si>
  <si>
    <t>前立腺癌，膀胱側壁部膀胱癌，多発性骨髄腫</t>
  </si>
  <si>
    <t>くも膜下出血，ＩＣ－ＰＣ動脈瘤破裂によるくも膜下出血，中大脳動脈瘤破裂によるくも膜下出血</t>
  </si>
  <si>
    <t>人工股関節置換術後，気管切開術後，胃瘻造設状態</t>
  </si>
  <si>
    <t>肺アスペルギルス症，真菌症，肺アスペルギローマ</t>
  </si>
  <si>
    <t>廃用症候群，顕微鏡的多発血管炎，人工関節周囲骨折</t>
  </si>
  <si>
    <t>うっ血性心不全，大動脈弁狭窄症，慢性心不全</t>
  </si>
  <si>
    <t>脳梗塞，ラクナ梗塞，脳梗塞後遺症</t>
  </si>
  <si>
    <t>くも膜下出血後遺症，くも膜下出血，前交通動脈瘤破裂によるくも膜下出血</t>
  </si>
  <si>
    <t>両側性感音難聴</t>
  </si>
  <si>
    <t>誤嚥性肺炎，間質性肺炎，膿胸</t>
  </si>
  <si>
    <t>再生不良性貧血，発作性夜間ヘモグロビン尿症，重症再生不良性貧血</t>
  </si>
  <si>
    <t>粘液水腫性昏睡</t>
  </si>
  <si>
    <t>脊髄硬膜動静脈瘻</t>
  </si>
  <si>
    <t>老人性ＴＴＲアミロイドーシス，中等度栄養失調症，脱水症</t>
  </si>
  <si>
    <t>うっ血性心不全，発作性心房細動，完全房室ブロック</t>
  </si>
  <si>
    <t>侵襲性肺アスペルギルス症，深在性真菌症，肺アスペルギルス症</t>
  </si>
  <si>
    <t>片麻痺，胸髄麻痺</t>
  </si>
  <si>
    <t>くも膜下出血，くも膜下出血後遺症，中大脳動脈瘤破裂によるくも膜下出血</t>
  </si>
  <si>
    <t>うっ血性心不全，慢性心不全，洞不全症候群</t>
  </si>
  <si>
    <t>誤嚥性肺炎，特発性間質性肺炎，胸水貯留</t>
  </si>
  <si>
    <t>心原性脳塞栓症，血栓性脳梗塞，脳梗塞</t>
  </si>
  <si>
    <t>腰椎すべり症，変性側弯症</t>
  </si>
  <si>
    <t>肺アスペルギルス症</t>
  </si>
  <si>
    <t>くも膜下出血後遺症，中大脳動脈瘤破裂によるくも膜下出血</t>
  </si>
  <si>
    <t>腹部大動脈瘤，急性大動脈解離ＳｔａｎｆｏｒｄＡ，深部静脈血栓症</t>
  </si>
  <si>
    <t>慢性うっ血性心不全，うっ血性心不全，大動脈弁狭窄症</t>
  </si>
  <si>
    <t>廃用症候群，巨細胞動脈炎，人工股関節周囲骨折</t>
  </si>
  <si>
    <t>摂食障害，高次脳機能障害，せん妄</t>
  </si>
  <si>
    <t>びまん性大細胞型Ｂ細胞性リンパ腫，マントル細胞リンパ腫，悪性リンパ腫</t>
  </si>
  <si>
    <t>胃瘻造設状態，人工膝関節置換術後，人工股関節置換術後</t>
  </si>
  <si>
    <t>廃用症候群，顕微鏡的多発血管炎，化膿性関節炎・膝関節</t>
  </si>
  <si>
    <t>脳性麻痺，四肢麻痺</t>
  </si>
  <si>
    <t>人工股関節置換術後，胃瘻造設状態，人工膝関節置換術後</t>
  </si>
  <si>
    <t>慢性腎不全，末期腎不全，慢性腎臓病ステージＧ５</t>
  </si>
  <si>
    <t>廃用症候群，人工股関節周囲骨折，化膿性関節炎・膝関節</t>
  </si>
  <si>
    <t>うっ血性心不全，大動脈弁狭窄症，発作性心房細動</t>
  </si>
  <si>
    <t>去勢抵抗性前立腺癌，前立腺癌，膵頭部癌</t>
  </si>
  <si>
    <t>脳梗塞，心原性脳塞栓症，脳梗塞後遺症</t>
  </si>
  <si>
    <t>1903</t>
  </si>
  <si>
    <t>熱傷及び腐食</t>
  </si>
  <si>
    <t>大腿部第２度熱傷</t>
  </si>
  <si>
    <t>1904</t>
  </si>
  <si>
    <t>中毒</t>
  </si>
  <si>
    <t>医薬品中毒</t>
  </si>
  <si>
    <t>急性骨髄性白血病，慢性骨髄性白血病，成人Ｔ細胞白血病リンパ腫</t>
  </si>
  <si>
    <t>誤嚥性肺炎，間質性肺炎，びまん性間質性肺炎</t>
  </si>
  <si>
    <t>アテローム血栓性脳梗塞，心原性脳塞栓症，アテローム血栓性脳梗塞・急性期</t>
  </si>
  <si>
    <t>くも膜下出血，内頚動脈瘤破裂によるくも膜下出血，前交通動脈瘤破裂によるくも膜下出血</t>
  </si>
  <si>
    <t>脳性麻痺，不全麻痺，片麻痺</t>
  </si>
  <si>
    <t>慢性骨髄性白血病，急性骨髄性白血病，慢性リンパ性白血病</t>
  </si>
  <si>
    <t>誤嚥性肺炎，間質性肺炎，老人性嚥下性肺炎</t>
  </si>
  <si>
    <t>くも膜下出血，前交通動脈瘤破裂によるくも膜下出血，くも膜下出血後遺症</t>
  </si>
  <si>
    <t>脳性麻痺，対麻痺</t>
  </si>
  <si>
    <t>低ナトリウム血症，脱水症，低カリウム血症</t>
  </si>
  <si>
    <t>うっ血性心不全，慢性心不全，左心不全</t>
  </si>
  <si>
    <t>心原性脳塞栓症，アテローム血栓性脳梗塞・急性期，脳梗塞</t>
  </si>
  <si>
    <t>片麻痺，痙性麻痺</t>
  </si>
  <si>
    <t>ＩＣ－ＰＣ動脈瘤破裂によるくも膜下出血，前交通動脈瘤破裂によるくも膜下出血，内頚動脈瘤破裂によるくも膜下出血</t>
  </si>
  <si>
    <t>進行性多巣性白質脳症</t>
  </si>
  <si>
    <t>脳動静脈奇形</t>
  </si>
  <si>
    <t>両側性感音難聴，突発性難聴</t>
  </si>
  <si>
    <t>胸部大動脈瘤，腹部大動脈瘤，弓部大動脈瘤</t>
  </si>
  <si>
    <t>脳梗塞後の片麻痺，片麻痺</t>
  </si>
  <si>
    <t>大腿骨頚部骨折，転子間骨折，腰椎圧迫骨折</t>
  </si>
  <si>
    <t>廃用症候群，殿部壊死性筋膜炎，顕微鏡的多発血管炎</t>
  </si>
  <si>
    <t>誤嚥性肺炎，呼吸不全，老人性嚥下性肺炎</t>
  </si>
  <si>
    <t>脳梗塞後の片麻痺，脳性麻痺，片麻痺</t>
  </si>
  <si>
    <t>精神神経症</t>
  </si>
  <si>
    <t>くも膜下出血後遺症，くも膜下出血，脳底動脈瘤破裂によるくも膜下出血</t>
  </si>
  <si>
    <t>変形性膝関節症，原発性膝関節症，続発性股関節症</t>
  </si>
  <si>
    <t>急性骨髄性白血病，慢性骨髄単球性白血病，慢性リンパ性白血病</t>
  </si>
  <si>
    <t>腹部大動脈瘤，胸部大動脈瘤，急性大動脈解離</t>
  </si>
  <si>
    <t>びまん性大細胞型Ｂ細胞性リンパ腫，悪性リンパ腫，濾胞性リンパ腫</t>
  </si>
  <si>
    <t>誤嚥性肺炎，特発性肺線維症，間質性肺炎</t>
  </si>
  <si>
    <t>前交通動脈瘤破裂によるくも膜下出血，くも膜下出血，椎骨動脈瘤破裂によるくも膜下出血</t>
  </si>
  <si>
    <t>慢性腎不全，慢性腎臓病ステージＧ５Ｄ，腎性貧血</t>
  </si>
  <si>
    <t>認知症，老年期うつ病，血管性認知症</t>
  </si>
  <si>
    <t>1107</t>
  </si>
  <si>
    <t>アルコール性肝疾患</t>
  </si>
  <si>
    <t>アルコール性肝硬変に伴う食道静脈瘤，非代償性アルコール性肝硬変</t>
  </si>
  <si>
    <t>心原性脳塞栓症，脳梗塞後遺症，ラクナ梗塞</t>
  </si>
  <si>
    <t>正常圧水頭症，進行性核上性麻痺，全身型重症筋無力症</t>
  </si>
  <si>
    <t>くも膜下出血，くも膜下出血後遺症，内頚動脈瘤破裂によるくも膜下出血</t>
  </si>
  <si>
    <t>急性骨髄性白血病，慢性骨髄性白血病，Ｐｈ陽性急性リンパ性白血病</t>
  </si>
  <si>
    <t>うっ血性心不全，完全房室ブロック，慢性うっ血性心不全</t>
  </si>
  <si>
    <t>肺炎，細菌性肺炎，急性肺炎</t>
  </si>
  <si>
    <t>疣贅</t>
  </si>
  <si>
    <t>慢性骨髄性白血病，急性骨髄性白血病</t>
  </si>
  <si>
    <t>0102</t>
  </si>
  <si>
    <t>結核</t>
  </si>
  <si>
    <t>肺結核</t>
  </si>
  <si>
    <t>高次脳機能障害，てんかん性精神病</t>
  </si>
  <si>
    <t>労作性狭心症，狭心症，不安定狭心症</t>
  </si>
  <si>
    <t>貧血，発作性夜間ヘモグロビン尿症，小球性低色素性貧血</t>
  </si>
  <si>
    <t>慢性骨髄性白血病，急性骨髄性白血病，骨髄異形成関連変化を伴う急性骨髄性白血病</t>
  </si>
  <si>
    <t>片麻痺，痙性対麻痺</t>
  </si>
  <si>
    <t>慢性うっ血性心不全，うっ血性心不全，慢性心不全</t>
  </si>
  <si>
    <t>くも膜下出血，前大脳動脈瘤破裂によるくも膜下出血，ＩＣ－ＰＣ動脈瘤破裂によるくも膜下出血</t>
  </si>
  <si>
    <t>意識障害，遷延性意識障害，運動器不安定症</t>
  </si>
  <si>
    <t>ＨＩＶ感染症</t>
  </si>
  <si>
    <t>気管切開術後，人工膝関節置換術後，胃瘻造設状態</t>
  </si>
  <si>
    <t>びまん性大細胞型Ｂ細胞性リンパ腫，悪性リンパ腫，古典的ホジキンリンパ腫</t>
  </si>
  <si>
    <t>誤嚥性肺炎，間質性肺炎，続発性気胸</t>
  </si>
  <si>
    <t>鼡径ヘルニア，急性汎発性腹膜炎，絞扼性イレウス</t>
  </si>
  <si>
    <t>脂漏性皮膚炎，湿疹，皮膚そう痒症</t>
  </si>
  <si>
    <t>くも膜下出血，前大脳動脈瘤破裂によるくも膜下出血，中大脳動脈瘤破裂によるくも膜下出血</t>
  </si>
  <si>
    <t>びまん性大細胞型Ｂ細胞性リンパ腫，濾胞性リンパ腫・グレード１，末梢性Ｔ細胞リンパ腫</t>
  </si>
  <si>
    <t>廃用症候群，外反母趾，化膿性関節炎・膝関節</t>
  </si>
  <si>
    <t>誤嚥性肺炎，間質性肺炎，急性肺水腫</t>
  </si>
  <si>
    <t>膵頭部癌，前立腺癌，去勢抵抗性前立腺癌</t>
  </si>
  <si>
    <t>くも膜下出血，くも膜下出血後遺症，頭蓋内動脈瘤破裂によるくも膜下出血</t>
  </si>
  <si>
    <t>被殻出血，脳皮質下出血，視床出血</t>
  </si>
  <si>
    <t>腹部大動脈瘤，急性大動脈解離ＳｔａｎｆｏｒｄＡ，食道静脈瘤</t>
  </si>
  <si>
    <t>うっ血性心不全，心不全，慢性心不全</t>
  </si>
  <si>
    <t>心原性脳塞栓症，脳梗塞，ラクナ梗塞</t>
  </si>
  <si>
    <t>誤嚥性肺炎，胸水貯留，間質性肺炎</t>
  </si>
  <si>
    <t>湿疹，皮膚そう痒症</t>
  </si>
  <si>
    <t>うっ血性心不全，急性心不全，慢性心不全</t>
  </si>
  <si>
    <t>誤嚥性肺炎，間質性肺炎，特発性器質化肺炎</t>
  </si>
  <si>
    <t>心原性脳塞栓症，ラクナ梗塞，脳梗塞</t>
  </si>
  <si>
    <t>1408</t>
  </si>
  <si>
    <t>乳房及びその他の女性生殖器の疾患</t>
  </si>
  <si>
    <t>直腸腟瘻</t>
  </si>
  <si>
    <t>気管切開術後，胃瘻造設状態，人工膝関節置換術後</t>
  </si>
  <si>
    <t>急性骨髄性白血病，慢性リンパ性白血病，ヘアリー細胞白血病</t>
  </si>
  <si>
    <t>大腿骨頚部骨折，腰椎圧迫骨折，大腿骨転子部骨折</t>
  </si>
  <si>
    <t>うっ血性心不全，慢性心不全，心房細動</t>
  </si>
  <si>
    <t>多発性骨髄腫，前立腺癌，腎癌</t>
  </si>
  <si>
    <t>湿疹</t>
  </si>
  <si>
    <t>慢性骨髄性白血病，成人Ｔ細胞白血病リンパ腫・急性型</t>
  </si>
  <si>
    <t>大腿骨頚部骨折，大腿骨転子部骨折，橈骨遠位端骨折</t>
  </si>
  <si>
    <t>前立腺癌，多発性骨髄腫，腎細胞癌</t>
  </si>
  <si>
    <t>くも膜下出血，内頚動脈瘤破裂によるくも膜下出血，くも膜下出血後遺症</t>
  </si>
  <si>
    <t>急性骨髄性白血病，慢性骨髄性白血病，急性前骨髄球性白血病</t>
  </si>
  <si>
    <t>誤嚥性肺炎，間質性肺炎，呼吸不全</t>
  </si>
  <si>
    <t>慢性腎不全，腎性貧血，急性腎性腎不全</t>
  </si>
  <si>
    <t>マントル細胞リンパ腫，混合細胞型古典的ホジキンリンパ腫，濾胞性リンパ腫</t>
  </si>
  <si>
    <t>前立腺癌，去勢抵抗性前立腺癌，膀胱側壁部膀胱癌</t>
  </si>
  <si>
    <t>変形性膝関節症，一側性原発性膝関節症，変形性股関節症</t>
  </si>
  <si>
    <t>くも膜下出血，ＩＣ－ＰＣ動脈瘤破裂によるくも膜下出血，前交通動脈瘤破裂によるくも膜下出血</t>
  </si>
  <si>
    <t>遷延性意識障害，老衰，高炭酸ガス血症</t>
  </si>
  <si>
    <t>びまん性大細胞型Ｂ細胞性リンパ腫，マントル細胞リンパ腫，古典的ホジキンリンパ腫</t>
  </si>
  <si>
    <t>血管性認知症，認知症</t>
  </si>
  <si>
    <t>前立腺癌，去勢抵抗性前立腺癌，転移性肺腫瘍</t>
  </si>
  <si>
    <t>労作性狭心症，不安定狭心症，無症候性心筋虚血</t>
  </si>
  <si>
    <t>誤嚥性肺炎，間質性肺炎，肺化膿症</t>
  </si>
  <si>
    <t>播種性血管内凝固，無顆粒球症，後天性血友病Ａ</t>
  </si>
  <si>
    <t>ＩＣ－ＰＣ動脈瘤破裂によるくも膜下出血，くも膜下出血，中大脳動脈瘤破裂によるくも膜下出血</t>
  </si>
  <si>
    <t>うっ血性心不全，非弁膜症性発作性心房細動，完全房室ブロック</t>
  </si>
  <si>
    <t>くも膜下出血後遺症，中大脳動脈瘤破裂によるくも膜下出血，ＩＣ－ＰＣ動脈瘤破裂によるくも膜下出血</t>
  </si>
  <si>
    <t>アテローム血栓性脳梗塞・急性期，脳梗塞，心原性脳塞栓症</t>
  </si>
  <si>
    <t>前立腺癌，腎細胞癌，多発性骨髄腫</t>
  </si>
  <si>
    <t>誤嚥性肺炎，間質性肺炎，特発性肺線維症</t>
  </si>
  <si>
    <t>脊柱後弯，腰椎後弯</t>
  </si>
  <si>
    <t>Ｃ型肝炎</t>
  </si>
  <si>
    <t>うつ状態，うつ病</t>
  </si>
  <si>
    <t>慢性腎不全，腎性貧血，腎不全</t>
  </si>
  <si>
    <t>廃用症候群，リウマチ性多発筋痛，好酸球性多発血管炎性肉芽腫症</t>
  </si>
  <si>
    <t>前立腺癌，腎癌，去勢抵抗性前立腺癌</t>
  </si>
  <si>
    <t>0207</t>
  </si>
  <si>
    <t>子宮の悪性新生物＜腫瘍＞</t>
  </si>
  <si>
    <t>子宮体癌</t>
  </si>
  <si>
    <t>腎移植後</t>
  </si>
  <si>
    <t>意識障害，遷延性意識障害</t>
  </si>
  <si>
    <t>腰椎圧迫骨折，大腿骨頚部骨折，大腿骨転子部骨折</t>
  </si>
  <si>
    <t>廃用症候群，顕微鏡的多発血管炎，好酸球性多発血管炎性肉芽腫症</t>
  </si>
  <si>
    <t>前立腺癌，去勢抵抗性前立腺癌，膵体部癌</t>
  </si>
  <si>
    <t>全身性アミロイドーシス，家族性アミロイドポリニューロパチー，脱水症</t>
  </si>
  <si>
    <t>播種性血管内凝固</t>
  </si>
  <si>
    <t>前立腺癌，胆のう癌，腎癌</t>
  </si>
  <si>
    <t>鼡径ヘルニア，直腸脱，癒着性イレウス</t>
  </si>
  <si>
    <t>急性大動脈解離ＳｔａｎｆｏｒｄＡ，胸腹部大動脈瘤，弓部大動脈瘤</t>
  </si>
  <si>
    <t>0602</t>
  </si>
  <si>
    <t>アルツハイマー病</t>
  </si>
  <si>
    <t>アルツハイマー型認知症</t>
  </si>
  <si>
    <t>急性骨髄性白血病，慢性骨髄性白血病慢性期，慢性骨髄性白血病急性転化</t>
  </si>
  <si>
    <t>大腿骨頚部骨折，大腿骨転子部骨折，大腿骨頚部内側骨折</t>
  </si>
  <si>
    <t>廃用症候群，距骨壊死</t>
  </si>
  <si>
    <t>うっ血性心不全，大動脈弁狭窄症，心不全</t>
  </si>
  <si>
    <t>膀胱側壁部膀胱癌，食道癌，膵頭部癌</t>
  </si>
  <si>
    <t>脳梗塞，脳梗塞・急性期，ラクナ梗塞</t>
  </si>
  <si>
    <t>1104</t>
  </si>
  <si>
    <t>胃潰瘍及び十二指腸潰瘍</t>
  </si>
  <si>
    <t>穿孔性十二指腸潰瘍</t>
  </si>
  <si>
    <t>認知症，老年精神病</t>
  </si>
  <si>
    <t>0603</t>
  </si>
  <si>
    <t>てんかん</t>
  </si>
  <si>
    <t>難治性てんかん，症候性てんかん</t>
  </si>
  <si>
    <t>大腿骨頚部骨折，大腿骨転子部骨折，骨折</t>
  </si>
  <si>
    <t>慢性うっ血性心不全，うっ血性心不全，心房細動</t>
  </si>
  <si>
    <t>細菌性肺炎，肺炎，肺炎球菌肺炎</t>
  </si>
  <si>
    <t>急性骨髄性白血病，白血病</t>
  </si>
  <si>
    <t>摂食障害，高次脳機能障害</t>
  </si>
  <si>
    <t>くも膜下出血，脳底動脈瘤破裂によるくも膜下出血，前大脳動脈瘤破裂によるくも膜下出血</t>
  </si>
  <si>
    <t>1902</t>
  </si>
  <si>
    <t>頭蓋内損傷及び内臓の損傷</t>
  </si>
  <si>
    <t>急性硬膜下血腫・頭蓋内に達する開放創合併なし，外傷性くも膜下出血・頭蓋内に達する開放創合併なし，外傷性気胸・胸腔に達する開放創合併なし</t>
  </si>
  <si>
    <t>うっ血性心不全，慢性うっ血性心不全，大動脈弁狭窄症</t>
  </si>
  <si>
    <t>誤嚥性肺炎，胸水貯留，老人性嚥下性肺炎</t>
  </si>
  <si>
    <t>廃用症候群，下腿壊死性筋膜炎，ＡＮＣＡ関連血管炎</t>
  </si>
  <si>
    <t>急性骨髄性白血病，成人Ｔ細胞白血病リンパ腫</t>
  </si>
  <si>
    <t>カンジダ症</t>
  </si>
  <si>
    <t>てんかん，症候性てんかん</t>
  </si>
  <si>
    <t>前立腺癌，癌性胸膜炎，胸部食道癌</t>
  </si>
  <si>
    <t>一側性原発性膝関節症，一側性続発性股関節症，変形性膝関節症</t>
  </si>
  <si>
    <t>廃用症候群，横紋筋融解，人工膝関節周囲骨折</t>
  </si>
  <si>
    <t>変性側弯症</t>
  </si>
  <si>
    <t>慢性腎不全，腎性貧血，慢性腎臓病ステージＧ５Ｄ</t>
  </si>
  <si>
    <t>びまん性大細胞型Ｂ細胞性リンパ腫，中枢神経系原発びまん性大細胞型Ｂ細胞性リンパ腫，未分化大細胞リンパ腫</t>
  </si>
  <si>
    <t>脳出血後遺症，視床出血，脳幹部出血</t>
  </si>
  <si>
    <t>前立腺癌，腎癌，癌性腹膜炎</t>
  </si>
  <si>
    <t>廃用症候群，人工膝関節周囲骨折，膝関節水症</t>
  </si>
  <si>
    <t>脳梗塞，アテローム血栓性脳梗塞・急性期，脳梗塞後遺症</t>
  </si>
  <si>
    <t>急性骨髄性白血病，Ｐｈ陽性急性リンパ性白血病，慢性骨髄性白血病</t>
  </si>
  <si>
    <t>慢性腎不全，腎性貧血，急性腎後性腎不全</t>
  </si>
  <si>
    <t>非小細胞肺癌，下葉肺腺癌，中葉肺癌</t>
  </si>
  <si>
    <t>うっ血性心不全，大動脈弁狭窄症，慢性うっ血性心不全</t>
  </si>
  <si>
    <t>下部胆管癌，前立腺癌，去勢抵抗性前立腺癌</t>
  </si>
  <si>
    <t>心原性脳塞栓症，脳梗塞，アテローム血栓性脳梗塞・急性期</t>
  </si>
  <si>
    <t>橋出血，脳出血後遺症</t>
  </si>
  <si>
    <t>1203</t>
  </si>
  <si>
    <t>その他の皮膚及び皮下組織の疾患</t>
  </si>
  <si>
    <t>褥瘡・ステージＩＶ，足背皮膚潰瘍，仙骨部褥瘡</t>
  </si>
  <si>
    <t>去勢抵抗性前立腺癌，尿管癌，膵頭部癌</t>
  </si>
  <si>
    <t>誤嚥性肺炎，間質性肺炎，気腫合併肺線維症</t>
  </si>
  <si>
    <t>変形性膝関節症，原発性膝関節症，一側性形成不全性股関節症</t>
  </si>
  <si>
    <t>骨髄異形成症候群，上皮内癌</t>
  </si>
  <si>
    <t>正常圧水頭症</t>
  </si>
  <si>
    <t>被殻出血，脳出血後遺症</t>
  </si>
  <si>
    <t>うっ血性心不全，発作性心房細動，慢性うっ血性心不全</t>
  </si>
  <si>
    <t>脳梗塞後遺症，アテローム血栓性脳梗塞・急性期，血栓性脳梗塞</t>
  </si>
  <si>
    <t>疾病分類(中分類)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</si>
</sst>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#,##0&quot;カ月合計&quot;"/>
    <numFmt numFmtId="181" formatCode="#,##0&quot;カ月平均&quot;"/>
    <numFmt numFmtId="182" formatCode="ggge&quot;年&quot;m&quot;月&quot;"/>
  </numFmts>
  <fonts count="5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E0C7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5" fillId="0" borderId="0"/>
    <xf numFmtId="0" fontId="29" fillId="7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9" fillId="0" borderId="0" xfId="0" applyNumberFormat="1" applyFont="1" applyAlignment="1">
      <alignment vertical="center"/>
    </xf>
    <xf numFmtId="0" fontId="40" fillId="0" borderId="0" xfId="0" applyNumberFormat="1" applyFont="1">
      <alignment vertical="center"/>
    </xf>
    <xf numFmtId="0" fontId="39" fillId="0" borderId="0" xfId="0" applyFont="1">
      <alignment vertical="center"/>
    </xf>
    <xf numFmtId="0" fontId="41" fillId="0" borderId="0" xfId="2" applyNumberFormat="1" applyFont="1" applyFill="1" applyBorder="1" applyAlignment="1">
      <alignment vertical="center"/>
    </xf>
    <xf numFmtId="0" fontId="39" fillId="0" borderId="0" xfId="0" applyNumberFormat="1" applyFont="1">
      <alignment vertical="center"/>
    </xf>
    <xf numFmtId="0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>
      <alignment vertical="center"/>
    </xf>
    <xf numFmtId="181" fontId="43" fillId="27" borderId="17" xfId="2" applyNumberFormat="1" applyFont="1" applyFill="1" applyBorder="1" applyAlignment="1">
      <alignment horizontal="center" vertical="center" shrinkToFit="1"/>
    </xf>
    <xf numFmtId="180" fontId="43" fillId="27" borderId="37" xfId="2" applyNumberFormat="1" applyFont="1" applyFill="1" applyBorder="1" applyAlignment="1">
      <alignment horizontal="center" vertical="center" shrinkToFit="1"/>
    </xf>
    <xf numFmtId="0" fontId="43" fillId="0" borderId="3" xfId="2" applyNumberFormat="1" applyFont="1" applyFill="1" applyBorder="1" applyAlignment="1">
      <alignment horizontal="center" vertical="center"/>
    </xf>
    <xf numFmtId="0" fontId="43" fillId="0" borderId="20" xfId="2" applyNumberFormat="1" applyFont="1" applyFill="1" applyBorder="1" applyAlignment="1">
      <alignment horizontal="left" vertical="center"/>
    </xf>
    <xf numFmtId="0" fontId="43" fillId="0" borderId="19" xfId="2" applyNumberFormat="1" applyFont="1" applyFill="1" applyBorder="1" applyAlignment="1">
      <alignment horizontal="left" vertical="center"/>
    </xf>
    <xf numFmtId="0" fontId="43" fillId="0" borderId="22" xfId="2" applyNumberFormat="1" applyFont="1" applyFill="1" applyBorder="1" applyAlignment="1">
      <alignment horizontal="center" vertical="center"/>
    </xf>
    <xf numFmtId="0" fontId="43" fillId="0" borderId="35" xfId="2" applyNumberFormat="1" applyFont="1" applyFill="1" applyBorder="1" applyAlignment="1">
      <alignment horizontal="left" vertical="center"/>
    </xf>
    <xf numFmtId="0" fontId="43" fillId="0" borderId="20" xfId="2" applyNumberFormat="1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vertical="center"/>
    </xf>
    <xf numFmtId="0" fontId="44" fillId="0" borderId="22" xfId="0" applyNumberFormat="1" applyFont="1" applyBorder="1" applyAlignment="1">
      <alignment vertical="center"/>
    </xf>
    <xf numFmtId="0" fontId="45" fillId="0" borderId="0" xfId="2" applyNumberFormat="1" applyFont="1" applyFill="1" applyBorder="1" applyAlignment="1">
      <alignment vertical="center"/>
    </xf>
    <xf numFmtId="0" fontId="40" fillId="0" borderId="0" xfId="0" applyNumberFormat="1" applyFont="1" applyAlignment="1">
      <alignment vertical="center"/>
    </xf>
    <xf numFmtId="182" fontId="43" fillId="27" borderId="3" xfId="2" applyNumberFormat="1" applyFont="1" applyFill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39" fillId="0" borderId="0" xfId="0" applyFont="1" applyBorder="1">
      <alignment vertical="center"/>
    </xf>
    <xf numFmtId="0" fontId="44" fillId="0" borderId="3" xfId="1387" applyFont="1" applyFill="1" applyBorder="1">
      <alignment vertical="center"/>
    </xf>
    <xf numFmtId="179" fontId="39" fillId="0" borderId="0" xfId="1551" applyNumberFormat="1" applyFont="1" applyBorder="1" applyAlignment="1">
      <alignment horizontal="right" vertical="center" shrinkToFit="1"/>
    </xf>
    <xf numFmtId="0" fontId="44" fillId="0" borderId="3" xfId="1387" applyFont="1" applyBorder="1">
      <alignment vertical="center"/>
    </xf>
    <xf numFmtId="0" fontId="44" fillId="27" borderId="3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center" vertical="center"/>
    </xf>
    <xf numFmtId="0" fontId="44" fillId="27" borderId="46" xfId="0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 wrapText="1"/>
    </xf>
    <xf numFmtId="0" fontId="44" fillId="27" borderId="46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shrinkToFit="1"/>
    </xf>
    <xf numFmtId="179" fontId="44" fillId="0" borderId="4" xfId="1551" applyNumberFormat="1" applyFont="1" applyBorder="1" applyAlignment="1">
      <alignment horizontal="right" vertical="center" shrinkToFit="1"/>
    </xf>
    <xf numFmtId="179" fontId="44" fillId="0" borderId="7" xfId="1551" applyNumberFormat="1" applyFont="1" applyFill="1" applyBorder="1" applyAlignment="1">
      <alignment horizontal="right" vertical="center" shrinkToFit="1"/>
    </xf>
    <xf numFmtId="179" fontId="44" fillId="0" borderId="7" xfId="1551" applyNumberFormat="1" applyFont="1" applyBorder="1" applyAlignment="1">
      <alignment horizontal="right" vertical="center" shrinkToFit="1"/>
    </xf>
    <xf numFmtId="0" fontId="44" fillId="0" borderId="0" xfId="0" applyFont="1" applyBorder="1">
      <alignment vertical="center"/>
    </xf>
    <xf numFmtId="0" fontId="44" fillId="0" borderId="74" xfId="0" applyFont="1" applyFill="1" applyBorder="1" applyAlignment="1">
      <alignment vertical="center"/>
    </xf>
    <xf numFmtId="0" fontId="44" fillId="0" borderId="74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26" xfId="0" applyFont="1" applyFill="1" applyBorder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179" fontId="44" fillId="0" borderId="0" xfId="0" applyNumberFormat="1" applyFont="1" applyFill="1" applyBorder="1">
      <alignment vertical="center"/>
    </xf>
    <xf numFmtId="0" fontId="39" fillId="0" borderId="0" xfId="0" applyFont="1" applyFill="1">
      <alignment vertical="center"/>
    </xf>
    <xf numFmtId="0" fontId="44" fillId="0" borderId="0" xfId="0" applyFont="1">
      <alignment vertical="center"/>
    </xf>
    <xf numFmtId="0" fontId="44" fillId="0" borderId="3" xfId="0" applyFont="1" applyBorder="1">
      <alignment vertical="center"/>
    </xf>
    <xf numFmtId="0" fontId="44" fillId="0" borderId="3" xfId="1387" applyFont="1" applyFill="1" applyBorder="1" applyAlignment="1">
      <alignment vertical="center"/>
    </xf>
    <xf numFmtId="0" fontId="44" fillId="0" borderId="3" xfId="1387" applyFont="1" applyBorder="1" applyAlignment="1">
      <alignment vertical="center"/>
    </xf>
    <xf numFmtId="0" fontId="43" fillId="0" borderId="3" xfId="1148" applyFont="1" applyBorder="1" applyAlignment="1" applyProtection="1">
      <alignment vertical="center"/>
      <protection locked="0"/>
    </xf>
    <xf numFmtId="0" fontId="40" fillId="0" borderId="0" xfId="0" applyFont="1">
      <alignment vertical="center"/>
    </xf>
    <xf numFmtId="0" fontId="48" fillId="0" borderId="0" xfId="0" applyFont="1">
      <alignment vertical="center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/>
    </xf>
    <xf numFmtId="0" fontId="44" fillId="27" borderId="41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79" fontId="44" fillId="0" borderId="43" xfId="1551" applyNumberFormat="1" applyFont="1" applyFill="1" applyBorder="1" applyAlignment="1">
      <alignment horizontal="right" vertical="center"/>
    </xf>
    <xf numFmtId="0" fontId="44" fillId="27" borderId="49" xfId="0" applyFont="1" applyFill="1" applyBorder="1" applyAlignment="1">
      <alignment horizontal="center" vertical="center"/>
    </xf>
    <xf numFmtId="0" fontId="44" fillId="27" borderId="72" xfId="0" applyFont="1" applyFill="1" applyBorder="1" applyAlignment="1">
      <alignment horizontal="center" vertical="center"/>
    </xf>
    <xf numFmtId="0" fontId="44" fillId="27" borderId="2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177" fontId="39" fillId="0" borderId="0" xfId="0" applyNumberFormat="1" applyFont="1">
      <alignment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44" fillId="0" borderId="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178" fontId="44" fillId="0" borderId="50" xfId="1" applyNumberFormat="1" applyFont="1" applyBorder="1" applyAlignment="1">
      <alignment horizontal="right" vertical="center" shrinkToFit="1"/>
    </xf>
    <xf numFmtId="178" fontId="44" fillId="0" borderId="48" xfId="1" applyNumberFormat="1" applyFont="1" applyBorder="1" applyAlignment="1">
      <alignment horizontal="right" vertical="center" shrinkToFit="1"/>
    </xf>
    <xf numFmtId="178" fontId="44" fillId="0" borderId="51" xfId="1" applyNumberFormat="1" applyFont="1" applyBorder="1" applyAlignment="1">
      <alignment horizontal="right" vertical="center" shrinkToFit="1"/>
    </xf>
    <xf numFmtId="178" fontId="44" fillId="0" borderId="62" xfId="1" applyNumberFormat="1" applyFont="1" applyBorder="1" applyAlignment="1">
      <alignment horizontal="right" vertical="center" shrinkToFit="1"/>
    </xf>
    <xf numFmtId="49" fontId="44" fillId="0" borderId="66" xfId="0" applyNumberFormat="1" applyFont="1" applyFill="1" applyBorder="1" applyAlignment="1">
      <alignment horizontal="center" vertical="center" shrinkToFit="1"/>
    </xf>
    <xf numFmtId="178" fontId="44" fillId="0" borderId="66" xfId="1" applyNumberFormat="1" applyFont="1" applyFill="1" applyBorder="1" applyAlignment="1">
      <alignment horizontal="right" vertical="center" shrinkToFit="1"/>
    </xf>
    <xf numFmtId="178" fontId="44" fillId="0" borderId="67" xfId="1" applyNumberFormat="1" applyFont="1" applyFill="1" applyBorder="1" applyAlignment="1">
      <alignment horizontal="right" vertical="center" shrinkToFit="1"/>
    </xf>
    <xf numFmtId="178" fontId="44" fillId="0" borderId="68" xfId="1" applyNumberFormat="1" applyFont="1" applyFill="1" applyBorder="1" applyAlignment="1">
      <alignment horizontal="right" vertical="center" shrinkToFit="1"/>
    </xf>
    <xf numFmtId="178" fontId="44" fillId="0" borderId="66" xfId="1" applyNumberFormat="1" applyFont="1" applyBorder="1" applyAlignment="1">
      <alignment horizontal="right" vertical="center" shrinkToFit="1"/>
    </xf>
    <xf numFmtId="49" fontId="44" fillId="0" borderId="48" xfId="0" applyNumberFormat="1" applyFont="1" applyFill="1" applyBorder="1" applyAlignment="1">
      <alignment horizontal="center" vertical="center" shrinkToFit="1"/>
    </xf>
    <xf numFmtId="178" fontId="44" fillId="0" borderId="48" xfId="1" applyNumberFormat="1" applyFont="1" applyFill="1" applyBorder="1" applyAlignment="1">
      <alignment horizontal="right" vertical="center" shrinkToFit="1"/>
    </xf>
    <xf numFmtId="178" fontId="44" fillId="0" borderId="55" xfId="1" applyNumberFormat="1" applyFont="1" applyFill="1" applyBorder="1" applyAlignment="1">
      <alignment horizontal="right" vertical="center" shrinkToFit="1"/>
    </xf>
    <xf numFmtId="178" fontId="44" fillId="0" borderId="56" xfId="1" applyNumberFormat="1" applyFont="1" applyFill="1" applyBorder="1" applyAlignment="1">
      <alignment horizontal="right" vertical="center" shrinkToFit="1"/>
    </xf>
    <xf numFmtId="49" fontId="44" fillId="0" borderId="51" xfId="0" applyNumberFormat="1" applyFont="1" applyFill="1" applyBorder="1" applyAlignment="1">
      <alignment horizontal="center" vertical="center" shrinkToFit="1"/>
    </xf>
    <xf numFmtId="178" fontId="44" fillId="0" borderId="51" xfId="1" applyNumberFormat="1" applyFont="1" applyFill="1" applyBorder="1" applyAlignment="1">
      <alignment horizontal="right" vertical="center" shrinkToFit="1"/>
    </xf>
    <xf numFmtId="178" fontId="44" fillId="0" borderId="58" xfId="1" applyNumberFormat="1" applyFont="1" applyFill="1" applyBorder="1" applyAlignment="1">
      <alignment horizontal="right" vertical="center" shrinkToFit="1"/>
    </xf>
    <xf numFmtId="178" fontId="44" fillId="0" borderId="59" xfId="1" applyNumberFormat="1" applyFont="1" applyFill="1" applyBorder="1" applyAlignment="1">
      <alignment horizontal="right" vertical="center" shrinkToFit="1"/>
    </xf>
    <xf numFmtId="49" fontId="44" fillId="0" borderId="50" xfId="0" applyNumberFormat="1" applyFont="1" applyFill="1" applyBorder="1" applyAlignment="1">
      <alignment horizontal="center" vertical="center" shrinkToFit="1"/>
    </xf>
    <xf numFmtId="49" fontId="44" fillId="0" borderId="62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vertical="center" wrapText="1"/>
    </xf>
    <xf numFmtId="179" fontId="39" fillId="0" borderId="0" xfId="1551" applyNumberFormat="1" applyFont="1" applyFill="1" applyBorder="1" applyAlignment="1">
      <alignment horizontal="right" vertical="center" shrinkToFit="1"/>
    </xf>
    <xf numFmtId="177" fontId="46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>
      <alignment vertical="center"/>
    </xf>
    <xf numFmtId="0" fontId="44" fillId="0" borderId="0" xfId="0" applyFont="1" applyFill="1">
      <alignment vertical="center"/>
    </xf>
    <xf numFmtId="179" fontId="44" fillId="0" borderId="3" xfId="1551" applyNumberFormat="1" applyFont="1" applyFill="1" applyBorder="1" applyAlignment="1">
      <alignment horizontal="right" vertical="center" shrinkToFit="1"/>
    </xf>
    <xf numFmtId="179" fontId="44" fillId="0" borderId="3" xfId="1" applyNumberFormat="1" applyFont="1" applyFill="1" applyBorder="1" applyAlignment="1">
      <alignment horizontal="right" vertical="center" shrinkToFit="1"/>
    </xf>
    <xf numFmtId="0" fontId="44" fillId="0" borderId="0" xfId="0" applyFont="1" applyFill="1" applyBorder="1">
      <alignment vertical="center"/>
    </xf>
    <xf numFmtId="179" fontId="44" fillId="0" borderId="4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0" fontId="49" fillId="0" borderId="0" xfId="0" applyNumberFormat="1" applyFont="1">
      <alignment vertical="center"/>
    </xf>
    <xf numFmtId="0" fontId="44" fillId="27" borderId="26" xfId="0" applyNumberFormat="1" applyFont="1" applyFill="1" applyBorder="1" applyAlignment="1">
      <alignment horizontal="center" vertical="center"/>
    </xf>
    <xf numFmtId="0" fontId="44" fillId="27" borderId="41" xfId="0" applyNumberFormat="1" applyFont="1" applyFill="1" applyBorder="1" applyAlignment="1">
      <alignment horizontal="center" vertical="center"/>
    </xf>
    <xf numFmtId="0" fontId="44" fillId="27" borderId="3" xfId="0" applyNumberFormat="1" applyFont="1" applyFill="1" applyBorder="1" applyAlignment="1">
      <alignment horizontal="center" vertical="center"/>
    </xf>
    <xf numFmtId="0" fontId="44" fillId="27" borderId="49" xfId="0" applyNumberFormat="1" applyFont="1" applyFill="1" applyBorder="1" applyAlignment="1">
      <alignment horizontal="center" vertical="center"/>
    </xf>
    <xf numFmtId="0" fontId="44" fillId="27" borderId="46" xfId="0" applyNumberFormat="1" applyFont="1" applyFill="1" applyBorder="1" applyAlignment="1">
      <alignment horizontal="center" vertical="center"/>
    </xf>
    <xf numFmtId="0" fontId="44" fillId="27" borderId="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2" applyNumberFormat="1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 shrinkToFit="1"/>
    </xf>
    <xf numFmtId="178" fontId="43" fillId="0" borderId="3" xfId="2" applyNumberFormat="1" applyFont="1" applyFill="1" applyBorder="1" applyAlignment="1">
      <alignment horizontal="right" vertical="center" shrinkToFit="1"/>
    </xf>
    <xf numFmtId="178" fontId="43" fillId="0" borderId="32" xfId="2" applyNumberFormat="1" applyFont="1" applyFill="1" applyBorder="1" applyAlignment="1">
      <alignment horizontal="right" vertical="center" shrinkToFit="1"/>
    </xf>
    <xf numFmtId="178" fontId="43" fillId="0" borderId="31" xfId="2" applyNumberFormat="1" applyFont="1" applyFill="1" applyBorder="1" applyAlignment="1">
      <alignment horizontal="right" vertical="center" shrinkToFit="1"/>
    </xf>
    <xf numFmtId="179" fontId="43" fillId="0" borderId="3" xfId="1551" applyNumberFormat="1" applyFont="1" applyFill="1" applyBorder="1" applyAlignment="1">
      <alignment horizontal="right" vertical="center" shrinkToFit="1"/>
    </xf>
    <xf numFmtId="178" fontId="43" fillId="0" borderId="36" xfId="1551" applyNumberFormat="1" applyFont="1" applyFill="1" applyBorder="1" applyAlignment="1">
      <alignment horizontal="right" vertical="center" shrinkToFit="1"/>
    </xf>
    <xf numFmtId="178" fontId="43" fillId="0" borderId="22" xfId="2" applyNumberFormat="1" applyFont="1" applyFill="1" applyBorder="1" applyAlignment="1">
      <alignment horizontal="right" vertical="center" shrinkToFit="1"/>
    </xf>
    <xf numFmtId="178" fontId="43" fillId="0" borderId="34" xfId="2" applyNumberFormat="1" applyFont="1" applyFill="1" applyBorder="1" applyAlignment="1">
      <alignment horizontal="right" vertical="center" shrinkToFit="1"/>
    </xf>
    <xf numFmtId="178" fontId="43" fillId="0" borderId="33" xfId="2" applyNumberFormat="1" applyFont="1" applyFill="1" applyBorder="1" applyAlignment="1">
      <alignment horizontal="right" vertical="center" shrinkToFit="1"/>
    </xf>
    <xf numFmtId="178" fontId="43" fillId="0" borderId="3" xfId="1" applyNumberFormat="1" applyFont="1" applyFill="1" applyBorder="1" applyAlignment="1">
      <alignment horizontal="right" vertical="center" shrinkToFit="1"/>
    </xf>
    <xf numFmtId="178" fontId="43" fillId="0" borderId="32" xfId="1" applyNumberFormat="1" applyFont="1" applyFill="1" applyBorder="1" applyAlignment="1">
      <alignment horizontal="right" vertical="center" shrinkToFit="1"/>
    </xf>
    <xf numFmtId="178" fontId="43" fillId="0" borderId="31" xfId="1" applyNumberFormat="1" applyFont="1" applyFill="1" applyBorder="1" applyAlignment="1">
      <alignment horizontal="right" vertical="center" shrinkToFit="1"/>
    </xf>
    <xf numFmtId="179" fontId="43" fillId="0" borderId="30" xfId="1551" applyNumberFormat="1" applyFont="1" applyFill="1" applyBorder="1" applyAlignment="1">
      <alignment horizontal="right" vertical="center" shrinkToFit="1"/>
    </xf>
    <xf numFmtId="178" fontId="43" fillId="0" borderId="29" xfId="2" applyNumberFormat="1" applyFont="1" applyFill="1" applyBorder="1" applyAlignment="1">
      <alignment horizontal="right" vertical="center" shrinkToFit="1"/>
    </xf>
    <xf numFmtId="179" fontId="44" fillId="0" borderId="4" xfId="1551" applyNumberFormat="1" applyFont="1" applyFill="1" applyBorder="1" applyAlignment="1">
      <alignment horizontal="right" vertical="center" shrinkToFit="1"/>
    </xf>
    <xf numFmtId="178" fontId="44" fillId="0" borderId="26" xfId="1" applyNumberFormat="1" applyFont="1" applyFill="1" applyBorder="1" applyAlignment="1">
      <alignment horizontal="right" vertical="center"/>
    </xf>
    <xf numFmtId="178" fontId="44" fillId="0" borderId="41" xfId="1" applyNumberFormat="1" applyFont="1" applyFill="1" applyBorder="1" applyAlignment="1">
      <alignment horizontal="right" vertical="center"/>
    </xf>
    <xf numFmtId="179" fontId="44" fillId="0" borderId="41" xfId="1551" applyNumberFormat="1" applyFont="1" applyFill="1" applyBorder="1" applyAlignment="1">
      <alignment horizontal="right" vertical="center"/>
    </xf>
    <xf numFmtId="178" fontId="44" fillId="0" borderId="27" xfId="1" applyNumberFormat="1" applyFont="1" applyFill="1" applyBorder="1" applyAlignment="1">
      <alignment horizontal="right" vertical="center"/>
    </xf>
    <xf numFmtId="178" fontId="44" fillId="0" borderId="42" xfId="1" applyNumberFormat="1" applyFont="1" applyFill="1" applyBorder="1" applyAlignment="1">
      <alignment horizontal="right" vertical="center"/>
    </xf>
    <xf numFmtId="179" fontId="44" fillId="0" borderId="4" xfId="1" applyNumberFormat="1" applyFont="1" applyFill="1" applyBorder="1" applyAlignment="1">
      <alignment horizontal="right" vertical="center" shrinkToFit="1"/>
    </xf>
    <xf numFmtId="179" fontId="44" fillId="0" borderId="7" xfId="1" applyNumberFormat="1" applyFont="1" applyFill="1" applyBorder="1" applyAlignment="1">
      <alignment horizontal="right" vertical="center" shrinkToFit="1"/>
    </xf>
    <xf numFmtId="49" fontId="44" fillId="0" borderId="3" xfId="0" applyNumberFormat="1" applyFont="1" applyFill="1" applyBorder="1" applyAlignment="1">
      <alignment horizontal="center" vertical="center" shrinkToFit="1"/>
    </xf>
    <xf numFmtId="178" fontId="44" fillId="0" borderId="3" xfId="1" applyNumberFormat="1" applyFont="1" applyFill="1" applyBorder="1" applyAlignment="1">
      <alignment horizontal="right" vertical="center" shrinkToFit="1"/>
    </xf>
    <xf numFmtId="178" fontId="44" fillId="0" borderId="26" xfId="1" applyNumberFormat="1" applyFont="1" applyFill="1" applyBorder="1" applyAlignment="1">
      <alignment horizontal="right" vertical="center" shrinkToFit="1"/>
    </xf>
    <xf numFmtId="178" fontId="44" fillId="0" borderId="41" xfId="1" applyNumberFormat="1" applyFont="1" applyFill="1" applyBorder="1" applyAlignment="1">
      <alignment horizontal="right" vertical="center" shrinkToFit="1"/>
    </xf>
    <xf numFmtId="178" fontId="44" fillId="0" borderId="50" xfId="1" applyNumberFormat="1" applyFont="1" applyFill="1" applyBorder="1" applyAlignment="1">
      <alignment horizontal="right" vertical="center" shrinkToFit="1"/>
    </xf>
    <xf numFmtId="178" fontId="44" fillId="0" borderId="52" xfId="1" applyNumberFormat="1" applyFont="1" applyFill="1" applyBorder="1" applyAlignment="1">
      <alignment horizontal="right" vertical="center" shrinkToFit="1"/>
    </xf>
    <xf numFmtId="178" fontId="44" fillId="0" borderId="53" xfId="1" applyNumberFormat="1" applyFont="1" applyFill="1" applyBorder="1" applyAlignment="1">
      <alignment horizontal="right" vertical="center" shrinkToFit="1"/>
    </xf>
    <xf numFmtId="178" fontId="44" fillId="0" borderId="62" xfId="1" applyNumberFormat="1" applyFont="1" applyFill="1" applyBorder="1" applyAlignment="1">
      <alignment horizontal="right" vertical="center" shrinkToFit="1"/>
    </xf>
    <xf numFmtId="178" fontId="44" fillId="0" borderId="63" xfId="1" applyNumberFormat="1" applyFont="1" applyFill="1" applyBorder="1" applyAlignment="1">
      <alignment horizontal="right" vertical="center" shrinkToFit="1"/>
    </xf>
    <xf numFmtId="178" fontId="44" fillId="0" borderId="64" xfId="1" applyNumberFormat="1" applyFont="1" applyFill="1" applyBorder="1" applyAlignment="1">
      <alignment horizontal="right" vertical="center" shrinkToFit="1"/>
    </xf>
    <xf numFmtId="0" fontId="39" fillId="0" borderId="77" xfId="0" applyFont="1" applyBorder="1">
      <alignment vertical="center"/>
    </xf>
    <xf numFmtId="0" fontId="39" fillId="0" borderId="78" xfId="0" applyFont="1" applyBorder="1">
      <alignment vertical="center"/>
    </xf>
    <xf numFmtId="0" fontId="39" fillId="0" borderId="79" xfId="0" applyFont="1" applyBorder="1">
      <alignment vertical="center"/>
    </xf>
    <xf numFmtId="0" fontId="39" fillId="0" borderId="80" xfId="0" applyFont="1" applyBorder="1">
      <alignment vertical="center"/>
    </xf>
    <xf numFmtId="0" fontId="39" fillId="28" borderId="3" xfId="0" applyFont="1" applyFill="1" applyBorder="1">
      <alignment vertical="center"/>
    </xf>
    <xf numFmtId="179" fontId="39" fillId="0" borderId="0" xfId="1551" applyNumberFormat="1" applyFont="1" applyBorder="1">
      <alignment vertical="center"/>
    </xf>
    <xf numFmtId="0" fontId="39" fillId="0" borderId="0" xfId="0" applyFont="1" applyBorder="1" applyAlignment="1">
      <alignment vertical="center"/>
    </xf>
    <xf numFmtId="179" fontId="39" fillId="0" borderId="0" xfId="1551" applyNumberFormat="1" applyFont="1" applyBorder="1" applyAlignment="1">
      <alignment vertical="center"/>
    </xf>
    <xf numFmtId="0" fontId="39" fillId="0" borderId="81" xfId="0" applyFont="1" applyBorder="1" applyAlignment="1">
      <alignment vertical="center"/>
    </xf>
    <xf numFmtId="0" fontId="39" fillId="29" borderId="3" xfId="0" applyFont="1" applyFill="1" applyBorder="1">
      <alignment vertical="center"/>
    </xf>
    <xf numFmtId="0" fontId="39" fillId="30" borderId="3" xfId="0" applyFont="1" applyFill="1" applyBorder="1">
      <alignment vertical="center"/>
    </xf>
    <xf numFmtId="0" fontId="39" fillId="31" borderId="3" xfId="0" applyFont="1" applyFill="1" applyBorder="1">
      <alignment vertical="center"/>
    </xf>
    <xf numFmtId="0" fontId="39" fillId="32" borderId="3" xfId="0" applyFont="1" applyFill="1" applyBorder="1">
      <alignment vertical="center"/>
    </xf>
    <xf numFmtId="0" fontId="39" fillId="0" borderId="82" xfId="0" applyFont="1" applyBorder="1">
      <alignment vertical="center"/>
    </xf>
    <xf numFmtId="0" fontId="39" fillId="0" borderId="83" xfId="0" applyFont="1" applyBorder="1">
      <alignment vertical="center"/>
    </xf>
    <xf numFmtId="0" fontId="39" fillId="0" borderId="84" xfId="0" applyFont="1" applyBorder="1" applyAlignment="1">
      <alignment vertical="center"/>
    </xf>
    <xf numFmtId="0" fontId="39" fillId="0" borderId="81" xfId="0" applyFont="1" applyBorder="1">
      <alignment vertical="center"/>
    </xf>
    <xf numFmtId="0" fontId="39" fillId="0" borderId="84" xfId="0" applyFont="1" applyBorder="1">
      <alignment vertical="center"/>
    </xf>
    <xf numFmtId="0" fontId="40" fillId="0" borderId="0" xfId="0" applyFont="1" applyAlignment="1">
      <alignment vertical="center" shrinkToFit="1"/>
    </xf>
    <xf numFmtId="178" fontId="44" fillId="0" borderId="27" xfId="1" applyNumberFormat="1" applyFont="1" applyFill="1" applyBorder="1" applyAlignment="1">
      <alignment horizontal="right" vertical="center" shrinkToFit="1"/>
    </xf>
    <xf numFmtId="0" fontId="44" fillId="27" borderId="20" xfId="0" applyFont="1" applyFill="1" applyBorder="1" applyAlignment="1">
      <alignment horizontal="center" vertical="center" wrapText="1"/>
    </xf>
    <xf numFmtId="179" fontId="44" fillId="0" borderId="85" xfId="1551" applyNumberFormat="1" applyFont="1" applyFill="1" applyBorder="1" applyAlignment="1">
      <alignment horizontal="right" vertical="center"/>
    </xf>
    <xf numFmtId="179" fontId="44" fillId="0" borderId="86" xfId="1551" applyNumberFormat="1" applyFont="1" applyFill="1" applyBorder="1" applyAlignment="1">
      <alignment horizontal="right" vertical="center"/>
    </xf>
    <xf numFmtId="0" fontId="44" fillId="27" borderId="85" xfId="0" applyFont="1" applyFill="1" applyBorder="1" applyAlignment="1">
      <alignment horizontal="center" vertical="center"/>
    </xf>
    <xf numFmtId="0" fontId="42" fillId="27" borderId="41" xfId="0" applyFont="1" applyFill="1" applyBorder="1" applyAlignment="1">
      <alignment horizontal="center" vertical="center" wrapText="1"/>
    </xf>
    <xf numFmtId="0" fontId="44" fillId="27" borderId="26" xfId="0" applyFont="1" applyFill="1" applyBorder="1" applyAlignment="1">
      <alignment horizontal="center" vertical="center" wrapText="1"/>
    </xf>
    <xf numFmtId="179" fontId="44" fillId="0" borderId="23" xfId="1551" applyNumberFormat="1" applyFont="1" applyFill="1" applyBorder="1" applyAlignment="1">
      <alignment horizontal="right" vertical="center" shrinkToFit="1"/>
    </xf>
    <xf numFmtId="179" fontId="44" fillId="0" borderId="5" xfId="1551" applyNumberFormat="1" applyFont="1" applyFill="1" applyBorder="1" applyAlignment="1">
      <alignment horizontal="right" vertical="center" shrinkToFit="1"/>
    </xf>
    <xf numFmtId="179" fontId="50" fillId="0" borderId="0" xfId="1551" applyNumberFormat="1" applyFont="1">
      <alignment vertical="center"/>
    </xf>
    <xf numFmtId="178" fontId="39" fillId="0" borderId="0" xfId="0" applyNumberFormat="1" applyFont="1">
      <alignment vertical="center"/>
    </xf>
    <xf numFmtId="179" fontId="39" fillId="0" borderId="0" xfId="1551" applyNumberFormat="1" applyFont="1">
      <alignment vertical="center"/>
    </xf>
    <xf numFmtId="178" fontId="39" fillId="0" borderId="0" xfId="0" applyNumberFormat="1" applyFont="1" applyAlignment="1">
      <alignment vertical="center" shrinkToFit="1"/>
    </xf>
    <xf numFmtId="178" fontId="44" fillId="0" borderId="23" xfId="1387" applyNumberFormat="1" applyFont="1" applyFill="1" applyBorder="1" applyAlignment="1">
      <alignment horizontal="right" vertical="center" shrinkToFit="1"/>
    </xf>
    <xf numFmtId="0" fontId="44" fillId="0" borderId="3" xfId="0" applyFont="1" applyBorder="1" applyAlignment="1">
      <alignment horizontal="center" vertical="center" wrapText="1"/>
    </xf>
    <xf numFmtId="0" fontId="32" fillId="0" borderId="0" xfId="0" applyFont="1">
      <alignment vertical="center"/>
    </xf>
    <xf numFmtId="178" fontId="44" fillId="0" borderId="90" xfId="1" applyNumberFormat="1" applyFont="1" applyBorder="1" applyAlignment="1">
      <alignment horizontal="right" vertical="center" shrinkToFit="1"/>
    </xf>
    <xf numFmtId="178" fontId="44" fillId="0" borderId="91" xfId="1" applyNumberFormat="1" applyFont="1" applyBorder="1" applyAlignment="1">
      <alignment horizontal="right" vertical="center" shrinkToFit="1"/>
    </xf>
    <xf numFmtId="178" fontId="44" fillId="0" borderId="92" xfId="1" applyNumberFormat="1" applyFont="1" applyBorder="1" applyAlignment="1">
      <alignment horizontal="right" vertical="center" shrinkToFit="1"/>
    </xf>
    <xf numFmtId="178" fontId="44" fillId="0" borderId="93" xfId="1" applyNumberFormat="1" applyFont="1" applyBorder="1" applyAlignment="1">
      <alignment horizontal="right" vertical="center" shrinkToFit="1"/>
    </xf>
    <xf numFmtId="178" fontId="44" fillId="0" borderId="94" xfId="1" applyNumberFormat="1" applyFont="1" applyFill="1" applyBorder="1" applyAlignment="1">
      <alignment horizontal="right" vertical="center" shrinkToFit="1"/>
    </xf>
    <xf numFmtId="178" fontId="44" fillId="0" borderId="91" xfId="1" applyNumberFormat="1" applyFont="1" applyFill="1" applyBorder="1" applyAlignment="1">
      <alignment horizontal="right" vertical="center" shrinkToFit="1"/>
    </xf>
    <xf numFmtId="178" fontId="44" fillId="0" borderId="92" xfId="1" applyNumberFormat="1" applyFont="1" applyFill="1" applyBorder="1" applyAlignment="1">
      <alignment horizontal="right" vertical="center" shrinkToFit="1"/>
    </xf>
    <xf numFmtId="179" fontId="44" fillId="0" borderId="54" xfId="1551" applyNumberFormat="1" applyFont="1" applyBorder="1" applyAlignment="1">
      <alignment horizontal="right" vertical="center" shrinkToFit="1"/>
    </xf>
    <xf numFmtId="179" fontId="44" fillId="0" borderId="57" xfId="1551" applyNumberFormat="1" applyFont="1" applyBorder="1" applyAlignment="1">
      <alignment horizontal="right" vertical="center" shrinkToFit="1"/>
    </xf>
    <xf numFmtId="179" fontId="44" fillId="0" borderId="60" xfId="1551" applyNumberFormat="1" applyFont="1" applyBorder="1" applyAlignment="1">
      <alignment horizontal="right" vertical="center" shrinkToFit="1"/>
    </xf>
    <xf numFmtId="179" fontId="44" fillId="0" borderId="65" xfId="1551" applyNumberFormat="1" applyFont="1" applyBorder="1" applyAlignment="1">
      <alignment horizontal="right" vertical="center" shrinkToFit="1"/>
    </xf>
    <xf numFmtId="179" fontId="44" fillId="0" borderId="69" xfId="1551" applyNumberFormat="1" applyFont="1" applyFill="1" applyBorder="1" applyAlignment="1">
      <alignment horizontal="right" vertical="center" shrinkToFit="1"/>
    </xf>
    <xf numFmtId="179" fontId="44" fillId="0" borderId="57" xfId="1551" applyNumberFormat="1" applyFont="1" applyFill="1" applyBorder="1" applyAlignment="1">
      <alignment horizontal="right" vertical="center" shrinkToFit="1"/>
    </xf>
    <xf numFmtId="179" fontId="44" fillId="0" borderId="60" xfId="1551" applyNumberFormat="1" applyFont="1" applyFill="1" applyBorder="1" applyAlignment="1">
      <alignment horizontal="right" vertical="center" shrinkToFit="1"/>
    </xf>
    <xf numFmtId="178" fontId="44" fillId="0" borderId="94" xfId="1" applyNumberFormat="1" applyFont="1" applyBorder="1" applyAlignment="1">
      <alignment horizontal="right" vertical="center" shrinkToFit="1"/>
    </xf>
    <xf numFmtId="179" fontId="44" fillId="0" borderId="69" xfId="1551" applyNumberFormat="1" applyFont="1" applyBorder="1" applyAlignment="1">
      <alignment horizontal="right" vertical="center" shrinkToFit="1"/>
    </xf>
    <xf numFmtId="178" fontId="44" fillId="0" borderId="90" xfId="1" applyNumberFormat="1" applyFont="1" applyFill="1" applyBorder="1" applyAlignment="1">
      <alignment horizontal="right" vertical="center" shrinkToFit="1"/>
    </xf>
    <xf numFmtId="0" fontId="44" fillId="27" borderId="3" xfId="0" applyFont="1" applyFill="1" applyBorder="1" applyAlignment="1">
      <alignment horizontal="center" vertical="center"/>
    </xf>
    <xf numFmtId="178" fontId="44" fillId="0" borderId="23" xfId="0" applyNumberFormat="1" applyFont="1" applyBorder="1" applyAlignment="1">
      <alignment horizontal="right" vertical="center"/>
    </xf>
    <xf numFmtId="178" fontId="44" fillId="0" borderId="5" xfId="0" applyNumberFormat="1" applyFont="1" applyBorder="1" applyAlignment="1">
      <alignment horizontal="right" vertical="center"/>
    </xf>
    <xf numFmtId="179" fontId="44" fillId="0" borderId="42" xfId="1551" applyNumberFormat="1" applyFont="1" applyFill="1" applyBorder="1" applyAlignment="1">
      <alignment horizontal="right" vertical="center"/>
    </xf>
    <xf numFmtId="178" fontId="44" fillId="0" borderId="7" xfId="0" applyNumberFormat="1" applyFont="1" applyFill="1" applyBorder="1" applyAlignment="1">
      <alignment horizontal="right" vertical="center" shrinkToFit="1"/>
    </xf>
    <xf numFmtId="178" fontId="44" fillId="0" borderId="3" xfId="0" applyNumberFormat="1" applyFont="1" applyBorder="1" applyAlignment="1">
      <alignment horizontal="right" vertical="center"/>
    </xf>
    <xf numFmtId="179" fontId="44" fillId="0" borderId="3" xfId="1551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3" fillId="0" borderId="0" xfId="2" applyNumberFormat="1" applyFont="1" applyFill="1" applyBorder="1" applyAlignment="1">
      <alignment horizontal="center" vertical="center" wrapText="1"/>
    </xf>
    <xf numFmtId="179" fontId="44" fillId="0" borderId="0" xfId="1551" applyNumberFormat="1" applyFont="1" applyBorder="1" applyAlignment="1">
      <alignment horizontal="right" vertical="center" shrinkToFit="1"/>
    </xf>
    <xf numFmtId="0" fontId="43" fillId="0" borderId="20" xfId="2" applyNumberFormat="1" applyFont="1" applyFill="1" applyBorder="1" applyAlignment="1">
      <alignment vertical="center"/>
    </xf>
    <xf numFmtId="0" fontId="47" fillId="0" borderId="20" xfId="2" applyNumberFormat="1" applyFont="1" applyFill="1" applyBorder="1" applyAlignment="1">
      <alignment vertical="center"/>
    </xf>
    <xf numFmtId="0" fontId="43" fillId="0" borderId="28" xfId="2" applyNumberFormat="1" applyFont="1" applyFill="1" applyBorder="1" applyAlignment="1">
      <alignment vertical="center"/>
    </xf>
    <xf numFmtId="0" fontId="43" fillId="0" borderId="3" xfId="2" applyNumberFormat="1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 wrapText="1"/>
    </xf>
    <xf numFmtId="178" fontId="44" fillId="0" borderId="3" xfId="0" applyNumberFormat="1" applyFont="1" applyFill="1" applyBorder="1" applyAlignment="1">
      <alignment horizontal="right" vertical="center"/>
    </xf>
    <xf numFmtId="178" fontId="44" fillId="0" borderId="3" xfId="1" applyNumberFormat="1" applyFont="1" applyFill="1" applyBorder="1" applyAlignment="1">
      <alignment horizontal="right" vertical="center"/>
    </xf>
    <xf numFmtId="178" fontId="44" fillId="0" borderId="7" xfId="1" applyNumberFormat="1" applyFont="1" applyFill="1" applyBorder="1" applyAlignment="1">
      <alignment horizontal="right" vertical="center" shrinkToFit="1"/>
    </xf>
    <xf numFmtId="178" fontId="44" fillId="0" borderId="4" xfId="1" applyNumberFormat="1" applyFont="1" applyBorder="1" applyAlignment="1">
      <alignment horizontal="right" vertical="center" shrinkToFit="1"/>
    </xf>
    <xf numFmtId="178" fontId="44" fillId="0" borderId="4" xfId="1" applyNumberFormat="1" applyFont="1" applyFill="1" applyBorder="1" applyAlignment="1">
      <alignment horizontal="right" vertical="center" shrinkToFit="1"/>
    </xf>
    <xf numFmtId="178" fontId="44" fillId="0" borderId="4" xfId="0" applyNumberFormat="1" applyFont="1" applyFill="1" applyBorder="1" applyAlignment="1">
      <alignment horizontal="right" vertical="center" shrinkToFit="1"/>
    </xf>
    <xf numFmtId="178" fontId="44" fillId="0" borderId="26" xfId="0" applyNumberFormat="1" applyFont="1" applyFill="1" applyBorder="1" applyAlignment="1">
      <alignment horizontal="right" vertical="center" shrinkToFit="1"/>
    </xf>
    <xf numFmtId="178" fontId="44" fillId="0" borderId="73" xfId="0" applyNumberFormat="1" applyFont="1" applyFill="1" applyBorder="1" applyAlignment="1">
      <alignment horizontal="right" vertical="center" shrinkToFit="1"/>
    </xf>
    <xf numFmtId="178" fontId="44" fillId="0" borderId="49" xfId="0" applyNumberFormat="1" applyFont="1" applyFill="1" applyBorder="1" applyAlignment="1">
      <alignment horizontal="right" vertical="center" shrinkToFit="1"/>
    </xf>
    <xf numFmtId="178" fontId="44" fillId="0" borderId="72" xfId="0" applyNumberFormat="1" applyFont="1" applyFill="1" applyBorder="1" applyAlignment="1">
      <alignment horizontal="right" vertical="center" shrinkToFit="1"/>
    </xf>
    <xf numFmtId="178" fontId="44" fillId="0" borderId="27" xfId="0" applyNumberFormat="1" applyFont="1" applyFill="1" applyBorder="1" applyAlignment="1">
      <alignment horizontal="right" vertical="center" shrinkToFit="1"/>
    </xf>
    <xf numFmtId="178" fontId="44" fillId="0" borderId="42" xfId="0" applyNumberFormat="1" applyFont="1" applyFill="1" applyBorder="1" applyAlignment="1">
      <alignment horizontal="right" vertical="center" shrinkToFit="1"/>
    </xf>
    <xf numFmtId="178" fontId="44" fillId="0" borderId="75" xfId="0" applyNumberFormat="1" applyFont="1" applyFill="1" applyBorder="1" applyAlignment="1">
      <alignment horizontal="right" vertical="center" shrinkToFit="1"/>
    </xf>
    <xf numFmtId="0" fontId="44" fillId="0" borderId="3" xfId="0" applyNumberFormat="1" applyFont="1" applyFill="1" applyBorder="1" applyAlignment="1">
      <alignment vertical="center" wrapText="1"/>
    </xf>
    <xf numFmtId="0" fontId="44" fillId="0" borderId="50" xfId="0" applyNumberFormat="1" applyFont="1" applyFill="1" applyBorder="1" applyAlignment="1">
      <alignment vertical="center" wrapText="1"/>
    </xf>
    <xf numFmtId="0" fontId="44" fillId="0" borderId="48" xfId="0" applyNumberFormat="1" applyFont="1" applyFill="1" applyBorder="1" applyAlignment="1">
      <alignment vertical="center" wrapText="1"/>
    </xf>
    <xf numFmtId="0" fontId="44" fillId="0" borderId="51" xfId="0" applyNumberFormat="1" applyFont="1" applyFill="1" applyBorder="1" applyAlignment="1">
      <alignment vertical="center" wrapText="1"/>
    </xf>
    <xf numFmtId="0" fontId="44" fillId="0" borderId="62" xfId="0" applyNumberFormat="1" applyFont="1" applyFill="1" applyBorder="1" applyAlignment="1">
      <alignment vertical="center" wrapText="1"/>
    </xf>
    <xf numFmtId="0" fontId="44" fillId="0" borderId="66" xfId="0" applyNumberFormat="1" applyFont="1" applyFill="1" applyBorder="1" applyAlignment="1">
      <alignment vertical="center" wrapText="1"/>
    </xf>
    <xf numFmtId="178" fontId="39" fillId="0" borderId="0" xfId="0" applyNumberFormat="1" applyFont="1" applyFill="1">
      <alignment vertical="center"/>
    </xf>
    <xf numFmtId="0" fontId="39" fillId="0" borderId="0" xfId="0" applyFont="1" applyFill="1" applyAlignment="1">
      <alignment vertical="center"/>
    </xf>
    <xf numFmtId="0" fontId="44" fillId="0" borderId="4" xfId="0" applyFont="1" applyFill="1" applyBorder="1" applyAlignment="1">
      <alignment horizontal="center" vertical="center" shrinkToFit="1"/>
    </xf>
    <xf numFmtId="0" fontId="43" fillId="0" borderId="3" xfId="1148" applyFont="1" applyFill="1" applyBorder="1" applyAlignment="1" applyProtection="1">
      <alignment vertical="center"/>
      <protection locked="0"/>
    </xf>
    <xf numFmtId="0" fontId="39" fillId="0" borderId="28" xfId="0" applyFont="1" applyFill="1" applyBorder="1">
      <alignment vertical="center"/>
    </xf>
    <xf numFmtId="178" fontId="43" fillId="0" borderId="23" xfId="1148" applyNumberFormat="1" applyFont="1" applyFill="1" applyBorder="1" applyAlignment="1" applyProtection="1">
      <alignment horizontal="right" vertical="center" shrinkToFit="1"/>
      <protection locked="0"/>
    </xf>
    <xf numFmtId="177" fontId="39" fillId="0" borderId="0" xfId="0" applyNumberFormat="1" applyFont="1" applyFill="1">
      <alignment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72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44" fillId="33" borderId="3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10" fontId="39" fillId="0" borderId="0" xfId="1551" applyNumberFormat="1" applyFont="1" applyBorder="1">
      <alignment vertical="center"/>
    </xf>
    <xf numFmtId="10" fontId="39" fillId="0" borderId="0" xfId="1551" applyNumberFormat="1" applyFont="1" applyBorder="1" applyAlignment="1">
      <alignment vertical="center"/>
    </xf>
    <xf numFmtId="10" fontId="44" fillId="0" borderId="4" xfId="1551" applyNumberFormat="1" applyFont="1" applyFill="1" applyBorder="1" applyAlignment="1">
      <alignment horizontal="right" vertical="center" shrinkToFit="1"/>
    </xf>
    <xf numFmtId="10" fontId="44" fillId="0" borderId="7" xfId="1551" applyNumberFormat="1" applyFont="1" applyFill="1" applyBorder="1" applyAlignment="1">
      <alignment horizontal="right" vertical="center" shrinkToFit="1"/>
    </xf>
    <xf numFmtId="10" fontId="43" fillId="0" borderId="3" xfId="1551" applyNumberFormat="1" applyFont="1" applyFill="1" applyBorder="1" applyAlignment="1">
      <alignment horizontal="right" vertical="center" shrinkToFit="1"/>
    </xf>
    <xf numFmtId="10" fontId="43" fillId="0" borderId="32" xfId="1551" applyNumberFormat="1" applyFont="1" applyFill="1" applyBorder="1" applyAlignment="1">
      <alignment horizontal="right" vertical="center" shrinkToFit="1"/>
    </xf>
    <xf numFmtId="0" fontId="39" fillId="0" borderId="24" xfId="0" applyFont="1" applyBorder="1">
      <alignment vertical="center"/>
    </xf>
    <xf numFmtId="0" fontId="39" fillId="0" borderId="24" xfId="0" applyFont="1" applyFill="1" applyBorder="1">
      <alignment vertical="center"/>
    </xf>
    <xf numFmtId="10" fontId="44" fillId="0" borderId="3" xfId="1551" applyNumberFormat="1" applyFont="1" applyFill="1" applyBorder="1" applyAlignment="1">
      <alignment horizontal="right" vertical="center" shrinkToFit="1"/>
    </xf>
    <xf numFmtId="10" fontId="44" fillId="0" borderId="41" xfId="0" applyNumberFormat="1" applyFont="1" applyFill="1" applyBorder="1" applyAlignment="1">
      <alignment horizontal="right" vertical="center"/>
    </xf>
    <xf numFmtId="10" fontId="44" fillId="0" borderId="85" xfId="0" applyNumberFormat="1" applyFont="1" applyFill="1" applyBorder="1" applyAlignment="1">
      <alignment horizontal="right" vertical="center"/>
    </xf>
    <xf numFmtId="0" fontId="44" fillId="33" borderId="20" xfId="0" applyFont="1" applyFill="1" applyBorder="1" applyAlignment="1">
      <alignment horizontal="center" vertical="center"/>
    </xf>
    <xf numFmtId="49" fontId="44" fillId="0" borderId="99" xfId="0" applyNumberFormat="1" applyFont="1" applyFill="1" applyBorder="1" applyAlignment="1">
      <alignment horizontal="center" vertical="center" shrinkToFit="1"/>
    </xf>
    <xf numFmtId="0" fontId="44" fillId="0" borderId="99" xfId="0" applyNumberFormat="1" applyFont="1" applyFill="1" applyBorder="1" applyAlignment="1">
      <alignment vertical="center" wrapText="1"/>
    </xf>
    <xf numFmtId="178" fontId="44" fillId="0" borderId="102" xfId="1" applyNumberFormat="1" applyFont="1" applyBorder="1" applyAlignment="1">
      <alignment horizontal="right" vertical="center" shrinkToFit="1"/>
    </xf>
    <xf numFmtId="179" fontId="44" fillId="0" borderId="103" xfId="1551" applyNumberFormat="1" applyFont="1" applyBorder="1" applyAlignment="1">
      <alignment horizontal="right" vertical="center" shrinkToFit="1"/>
    </xf>
    <xf numFmtId="0" fontId="43" fillId="0" borderId="0" xfId="2" applyNumberFormat="1" applyFont="1" applyFill="1" applyBorder="1" applyAlignment="1">
      <alignment vertical="center"/>
    </xf>
    <xf numFmtId="0" fontId="47" fillId="0" borderId="0" xfId="2" applyNumberFormat="1" applyFont="1" applyFill="1" applyBorder="1" applyAlignment="1">
      <alignment vertical="center"/>
    </xf>
    <xf numFmtId="178" fontId="44" fillId="0" borderId="28" xfId="1" applyNumberFormat="1" applyFont="1" applyFill="1" applyBorder="1" applyAlignment="1">
      <alignment horizontal="right" vertical="center" shrinkToFit="1"/>
    </xf>
    <xf numFmtId="179" fontId="44" fillId="0" borderId="108" xfId="1551" applyNumberFormat="1" applyFont="1" applyFill="1" applyBorder="1" applyAlignment="1">
      <alignment horizontal="right" vertical="center" shrinkToFit="1"/>
    </xf>
    <xf numFmtId="179" fontId="44" fillId="0" borderId="65" xfId="1551" applyNumberFormat="1" applyFont="1" applyFill="1" applyBorder="1" applyAlignment="1">
      <alignment horizontal="right" vertical="center" shrinkToFit="1"/>
    </xf>
    <xf numFmtId="178" fontId="44" fillId="0" borderId="107" xfId="1" applyNumberFormat="1" applyFont="1" applyBorder="1" applyAlignment="1">
      <alignment horizontal="right" vertical="center" shrinkToFit="1"/>
    </xf>
    <xf numFmtId="179" fontId="44" fillId="0" borderId="109" xfId="1551" applyNumberFormat="1" applyFont="1" applyBorder="1" applyAlignment="1">
      <alignment horizontal="right" vertical="center" shrinkToFit="1"/>
    </xf>
    <xf numFmtId="178" fontId="44" fillId="0" borderId="28" xfId="1" applyNumberFormat="1" applyFont="1" applyBorder="1" applyAlignment="1">
      <alignment horizontal="right" vertical="center" shrinkToFit="1"/>
    </xf>
    <xf numFmtId="179" fontId="44" fillId="0" borderId="108" xfId="1551" applyNumberFormat="1" applyFont="1" applyBorder="1" applyAlignment="1">
      <alignment horizontal="right" vertical="center" shrinkToFit="1"/>
    </xf>
    <xf numFmtId="179" fontId="44" fillId="0" borderId="109" xfId="1551" applyNumberFormat="1" applyFont="1" applyFill="1" applyBorder="1" applyAlignment="1">
      <alignment horizontal="right" vertical="center" shrinkToFit="1"/>
    </xf>
    <xf numFmtId="178" fontId="44" fillId="0" borderId="75" xfId="1" applyNumberFormat="1" applyFont="1" applyFill="1" applyBorder="1" applyAlignment="1">
      <alignment horizontal="right" vertical="center" shrinkToFit="1"/>
    </xf>
    <xf numFmtId="178" fontId="44" fillId="0" borderId="110" xfId="1" applyNumberFormat="1" applyFont="1" applyFill="1" applyBorder="1" applyAlignment="1">
      <alignment horizontal="right" vertical="center" shrinkToFit="1"/>
    </xf>
    <xf numFmtId="178" fontId="44" fillId="0" borderId="111" xfId="1" applyNumberFormat="1" applyFont="1" applyFill="1" applyBorder="1" applyAlignment="1">
      <alignment horizontal="right" vertical="center" shrinkToFit="1"/>
    </xf>
    <xf numFmtId="178" fontId="44" fillId="0" borderId="24" xfId="0" applyNumberFormat="1" applyFont="1" applyBorder="1" applyAlignment="1">
      <alignment horizontal="right" vertical="center"/>
    </xf>
    <xf numFmtId="178" fontId="44" fillId="0" borderId="49" xfId="0" applyNumberFormat="1" applyFont="1" applyBorder="1" applyAlignment="1">
      <alignment horizontal="right" vertical="center"/>
    </xf>
    <xf numFmtId="178" fontId="44" fillId="0" borderId="110" xfId="0" applyNumberFormat="1" applyFont="1" applyBorder="1" applyAlignment="1">
      <alignment horizontal="right" vertical="center"/>
    </xf>
    <xf numFmtId="178" fontId="44" fillId="0" borderId="112" xfId="0" applyNumberFormat="1" applyFont="1" applyBorder="1" applyAlignment="1">
      <alignment horizontal="right" vertical="center"/>
    </xf>
    <xf numFmtId="178" fontId="44" fillId="0" borderId="27" xfId="0" applyNumberFormat="1" applyFont="1" applyBorder="1" applyAlignment="1">
      <alignment horizontal="right" vertical="center"/>
    </xf>
    <xf numFmtId="179" fontId="44" fillId="0" borderId="22" xfId="1" applyNumberFormat="1" applyFont="1" applyFill="1" applyBorder="1" applyAlignment="1">
      <alignment horizontal="right" vertical="center" shrinkToFit="1"/>
    </xf>
    <xf numFmtId="179" fontId="44" fillId="0" borderId="113" xfId="1" applyNumberFormat="1" applyFont="1" applyFill="1" applyBorder="1" applyAlignment="1">
      <alignment horizontal="right" vertical="center" shrinkToFit="1"/>
    </xf>
    <xf numFmtId="179" fontId="44" fillId="0" borderId="7" xfId="0" applyNumberFormat="1" applyFont="1" applyFill="1" applyBorder="1" applyAlignment="1">
      <alignment horizontal="right" vertical="center" shrinkToFit="1"/>
    </xf>
    <xf numFmtId="0" fontId="44" fillId="27" borderId="76" xfId="0" applyNumberFormat="1" applyFont="1" applyFill="1" applyBorder="1" applyAlignment="1">
      <alignment horizontal="center" vertical="center"/>
    </xf>
    <xf numFmtId="178" fontId="44" fillId="0" borderId="114" xfId="1" applyNumberFormat="1" applyFont="1" applyFill="1" applyBorder="1" applyAlignment="1">
      <alignment horizontal="right" vertical="center" shrinkToFit="1"/>
    </xf>
    <xf numFmtId="179" fontId="44" fillId="0" borderId="115" xfId="1551" applyNumberFormat="1" applyFont="1" applyFill="1" applyBorder="1" applyAlignment="1">
      <alignment horizontal="right" vertical="center" shrinkToFit="1"/>
    </xf>
    <xf numFmtId="178" fontId="44" fillId="0" borderId="87" xfId="1" applyNumberFormat="1" applyFont="1" applyBorder="1" applyAlignment="1">
      <alignment horizontal="right" vertical="center" shrinkToFit="1"/>
    </xf>
    <xf numFmtId="179" fontId="44" fillId="0" borderId="115" xfId="1551" applyNumberFormat="1" applyFont="1" applyBorder="1" applyAlignment="1">
      <alignment horizontal="right" vertical="center" shrinkToFit="1"/>
    </xf>
    <xf numFmtId="178" fontId="44" fillId="0" borderId="4" xfId="1387" applyNumberFormat="1" applyFont="1" applyFill="1" applyBorder="1" applyAlignment="1">
      <alignment horizontal="right" vertical="center" shrinkToFit="1"/>
    </xf>
    <xf numFmtId="178" fontId="44" fillId="0" borderId="7" xfId="1387" applyNumberFormat="1" applyFont="1" applyFill="1" applyBorder="1" applyAlignment="1">
      <alignment horizontal="right" vertical="center" shrinkToFit="1"/>
    </xf>
    <xf numFmtId="178" fontId="44" fillId="0" borderId="6" xfId="0" applyNumberFormat="1" applyFont="1" applyFill="1" applyBorder="1" applyAlignment="1">
      <alignment horizontal="right" vertical="center" shrinkToFit="1"/>
    </xf>
    <xf numFmtId="178" fontId="43" fillId="0" borderId="4" xfId="1148" applyNumberFormat="1" applyFont="1" applyFill="1" applyBorder="1" applyAlignment="1" applyProtection="1">
      <alignment horizontal="right" vertical="center" shrinkToFit="1"/>
      <protection locked="0"/>
    </xf>
    <xf numFmtId="178" fontId="44" fillId="0" borderId="99" xfId="1" applyNumberFormat="1" applyFont="1" applyFill="1" applyBorder="1" applyAlignment="1">
      <alignment horizontal="right" vertical="center" shrinkToFit="1"/>
    </xf>
    <xf numFmtId="178" fontId="44" fillId="0" borderId="100" xfId="1" applyNumberFormat="1" applyFont="1" applyFill="1" applyBorder="1" applyAlignment="1">
      <alignment horizontal="right" vertical="center" shrinkToFit="1"/>
    </xf>
    <xf numFmtId="178" fontId="44" fillId="0" borderId="101" xfId="1" applyNumberFormat="1" applyFont="1" applyFill="1" applyBorder="1" applyAlignment="1">
      <alignment horizontal="right" vertical="center" shrinkToFit="1"/>
    </xf>
    <xf numFmtId="0" fontId="44" fillId="0" borderId="0" xfId="0" applyFont="1" applyFill="1" applyAlignment="1">
      <alignment vertical="center"/>
    </xf>
    <xf numFmtId="0" fontId="43" fillId="27" borderId="40" xfId="2" applyNumberFormat="1" applyFont="1" applyFill="1" applyBorder="1" applyAlignment="1">
      <alignment horizontal="center" vertical="center"/>
    </xf>
    <xf numFmtId="0" fontId="43" fillId="27" borderId="39" xfId="2" applyNumberFormat="1" applyFont="1" applyFill="1" applyBorder="1" applyAlignment="1">
      <alignment horizontal="center" vertical="center"/>
    </xf>
    <xf numFmtId="0" fontId="43" fillId="27" borderId="38" xfId="2" applyNumberFormat="1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 wrapText="1"/>
    </xf>
    <xf numFmtId="0" fontId="44" fillId="27" borderId="22" xfId="0" applyFont="1" applyFill="1" applyBorder="1" applyAlignment="1">
      <alignment horizontal="center" vertical="center" wrapText="1"/>
    </xf>
    <xf numFmtId="0" fontId="44" fillId="27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44" fillId="27" borderId="44" xfId="0" applyFont="1" applyFill="1" applyBorder="1" applyAlignment="1">
      <alignment vertical="center"/>
    </xf>
    <xf numFmtId="0" fontId="44" fillId="27" borderId="45" xfId="0" applyFont="1" applyFill="1" applyBorder="1" applyAlignment="1">
      <alignment vertical="center"/>
    </xf>
    <xf numFmtId="0" fontId="44" fillId="27" borderId="47" xfId="0" applyFont="1" applyFill="1" applyBorder="1" applyAlignment="1">
      <alignment vertical="center"/>
    </xf>
    <xf numFmtId="0" fontId="44" fillId="27" borderId="4" xfId="0" applyFont="1" applyFill="1" applyBorder="1" applyAlignment="1">
      <alignment horizontal="center" vertical="center"/>
    </xf>
    <xf numFmtId="0" fontId="44" fillId="27" borderId="21" xfId="0" applyFont="1" applyFill="1" applyBorder="1" applyAlignment="1">
      <alignment horizontal="center" vertical="center"/>
    </xf>
    <xf numFmtId="0" fontId="44" fillId="27" borderId="22" xfId="0" applyFont="1" applyFill="1" applyBorder="1" applyAlignment="1">
      <alignment horizontal="center" vertical="center"/>
    </xf>
    <xf numFmtId="0" fontId="43" fillId="27" borderId="4" xfId="2" applyNumberFormat="1" applyFont="1" applyFill="1" applyBorder="1" applyAlignment="1">
      <alignment horizontal="center" vertical="center" wrapText="1"/>
    </xf>
    <xf numFmtId="0" fontId="43" fillId="27" borderId="22" xfId="2" applyNumberFormat="1" applyFont="1" applyFill="1" applyBorder="1" applyAlignment="1">
      <alignment horizontal="center" vertical="center" wrapText="1"/>
    </xf>
    <xf numFmtId="0" fontId="40" fillId="27" borderId="4" xfId="0" applyFont="1" applyFill="1" applyBorder="1" applyAlignment="1">
      <alignment horizontal="center" vertical="center" wrapText="1" shrinkToFit="1"/>
    </xf>
    <xf numFmtId="0" fontId="40" fillId="27" borderId="22" xfId="0" applyFont="1" applyFill="1" applyBorder="1" applyAlignment="1">
      <alignment horizontal="center" vertical="center" wrapText="1" shrinkToFit="1"/>
    </xf>
    <xf numFmtId="0" fontId="44" fillId="27" borderId="20" xfId="0" applyFont="1" applyFill="1" applyBorder="1" applyAlignment="1">
      <alignment horizontal="center" vertical="center"/>
    </xf>
    <xf numFmtId="0" fontId="44" fillId="27" borderId="18" xfId="0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 shrinkToFit="1"/>
    </xf>
    <xf numFmtId="0" fontId="44" fillId="27" borderId="21" xfId="0" applyFont="1" applyFill="1" applyBorder="1" applyAlignment="1">
      <alignment horizontal="center" vertical="center" shrinkToFit="1"/>
    </xf>
    <xf numFmtId="0" fontId="44" fillId="27" borderId="22" xfId="0" applyFont="1" applyFill="1" applyBorder="1" applyAlignment="1">
      <alignment horizontal="center" vertical="center" shrinkToFit="1"/>
    </xf>
    <xf numFmtId="0" fontId="44" fillId="27" borderId="19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0" fillId="33" borderId="4" xfId="0" applyFont="1" applyFill="1" applyBorder="1" applyAlignment="1">
      <alignment horizontal="center" vertical="center" wrapText="1" shrinkToFit="1"/>
    </xf>
    <xf numFmtId="0" fontId="40" fillId="33" borderId="22" xfId="0" applyFont="1" applyFill="1" applyBorder="1" applyAlignment="1">
      <alignment horizontal="center" vertical="center" wrapText="1" shrinkToFit="1"/>
    </xf>
    <xf numFmtId="0" fontId="44" fillId="0" borderId="5" xfId="0" applyFont="1" applyFill="1" applyBorder="1" applyAlignment="1">
      <alignment horizontal="center" vertical="center" shrinkToFit="1"/>
    </xf>
    <xf numFmtId="0" fontId="44" fillId="0" borderId="6" xfId="0" applyFont="1" applyFill="1" applyBorder="1" applyAlignment="1">
      <alignment horizontal="center" vertical="center" shrinkToFit="1"/>
    </xf>
    <xf numFmtId="0" fontId="44" fillId="33" borderId="4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4" xfId="0" applyFont="1" applyFill="1" applyBorder="1" applyAlignment="1">
      <alignment horizontal="center" vertical="center" shrinkToFit="1"/>
    </xf>
    <xf numFmtId="0" fontId="44" fillId="33" borderId="21" xfId="0" applyFont="1" applyFill="1" applyBorder="1" applyAlignment="1">
      <alignment horizontal="center" vertical="center" shrinkToFit="1"/>
    </xf>
    <xf numFmtId="0" fontId="44" fillId="33" borderId="22" xfId="0" applyFont="1" applyFill="1" applyBorder="1" applyAlignment="1">
      <alignment horizontal="center" vertical="center" shrinkToFit="1"/>
    </xf>
    <xf numFmtId="0" fontId="44" fillId="33" borderId="4" xfId="0" applyFont="1" applyFill="1" applyBorder="1" applyAlignment="1">
      <alignment horizontal="center" vertical="center" wrapText="1"/>
    </xf>
    <xf numFmtId="0" fontId="42" fillId="33" borderId="4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/>
    </xf>
    <xf numFmtId="0" fontId="44" fillId="33" borderId="3" xfId="0" applyFont="1" applyFill="1" applyBorder="1" applyAlignment="1">
      <alignment horizontal="center" vertical="center"/>
    </xf>
    <xf numFmtId="0" fontId="43" fillId="27" borderId="3" xfId="0" applyNumberFormat="1" applyFont="1" applyFill="1" applyBorder="1" applyAlignment="1">
      <alignment horizontal="center" vertical="center"/>
    </xf>
    <xf numFmtId="0" fontId="42" fillId="27" borderId="3" xfId="0" applyNumberFormat="1" applyFont="1" applyFill="1" applyBorder="1" applyAlignment="1">
      <alignment horizontal="center" vertical="center" wrapText="1"/>
    </xf>
    <xf numFmtId="0" fontId="42" fillId="27" borderId="3" xfId="0" applyNumberFormat="1" applyFont="1" applyFill="1" applyBorder="1" applyAlignment="1">
      <alignment horizontal="center" vertical="center"/>
    </xf>
    <xf numFmtId="0" fontId="40" fillId="27" borderId="3" xfId="0" applyNumberFormat="1" applyFont="1" applyFill="1" applyBorder="1" applyAlignment="1">
      <alignment horizontal="center" vertical="center" wrapText="1"/>
    </xf>
    <xf numFmtId="0" fontId="40" fillId="27" borderId="3" xfId="0" applyNumberFormat="1" applyFont="1" applyFill="1" applyBorder="1" applyAlignment="1">
      <alignment horizontal="center" vertical="center"/>
    </xf>
    <xf numFmtId="0" fontId="44" fillId="27" borderId="3" xfId="0" applyNumberFormat="1" applyFont="1" applyFill="1" applyBorder="1" applyAlignment="1">
      <alignment horizontal="center" vertical="center"/>
    </xf>
    <xf numFmtId="0" fontId="44" fillId="27" borderId="23" xfId="0" applyNumberFormat="1" applyFont="1" applyFill="1" applyBorder="1" applyAlignment="1">
      <alignment horizontal="center" vertical="center"/>
    </xf>
    <xf numFmtId="0" fontId="44" fillId="27" borderId="46" xfId="0" applyNumberFormat="1" applyFont="1" applyFill="1" applyBorder="1" applyAlignment="1">
      <alignment horizontal="center" vertical="center"/>
    </xf>
    <xf numFmtId="0" fontId="44" fillId="27" borderId="25" xfId="0" applyNumberFormat="1" applyFont="1" applyFill="1" applyBorder="1" applyAlignment="1">
      <alignment horizontal="center" vertical="center"/>
    </xf>
    <xf numFmtId="0" fontId="44" fillId="27" borderId="35" xfId="0" applyNumberFormat="1" applyFont="1" applyFill="1" applyBorder="1" applyAlignment="1">
      <alignment horizontal="center" vertical="center"/>
    </xf>
    <xf numFmtId="0" fontId="44" fillId="27" borderId="3" xfId="0" applyNumberFormat="1" applyFont="1" applyFill="1" applyBorder="1" applyAlignment="1">
      <alignment horizontal="center" vertical="center" wrapText="1"/>
    </xf>
    <xf numFmtId="0" fontId="44" fillId="27" borderId="20" xfId="0" applyNumberFormat="1" applyFont="1" applyFill="1" applyBorder="1" applyAlignment="1">
      <alignment horizontal="center" vertical="center" wrapText="1"/>
    </xf>
    <xf numFmtId="0" fontId="44" fillId="27" borderId="18" xfId="0" applyNumberFormat="1" applyFont="1" applyFill="1" applyBorder="1" applyAlignment="1">
      <alignment horizontal="center" vertical="center"/>
    </xf>
    <xf numFmtId="0" fontId="44" fillId="27" borderId="19" xfId="0" applyNumberFormat="1" applyFont="1" applyFill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27" borderId="4" xfId="0" applyNumberFormat="1" applyFont="1" applyFill="1" applyBorder="1" applyAlignment="1">
      <alignment horizontal="center" vertical="center"/>
    </xf>
    <xf numFmtId="0" fontId="42" fillId="27" borderId="4" xfId="0" applyNumberFormat="1" applyFont="1" applyFill="1" applyBorder="1" applyAlignment="1">
      <alignment horizontal="center" vertical="center" wrapText="1"/>
    </xf>
    <xf numFmtId="0" fontId="42" fillId="27" borderId="21" xfId="0" applyNumberFormat="1" applyFont="1" applyFill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 wrapText="1"/>
    </xf>
    <xf numFmtId="0" fontId="44" fillId="0" borderId="95" xfId="0" applyFont="1" applyBorder="1" applyAlignment="1">
      <alignment horizontal="center" vertical="center" wrapText="1"/>
    </xf>
    <xf numFmtId="0" fontId="44" fillId="0" borderId="96" xfId="0" applyFont="1" applyBorder="1" applyAlignment="1">
      <alignment horizontal="center" vertical="center" wrapText="1"/>
    </xf>
    <xf numFmtId="178" fontId="44" fillId="0" borderId="88" xfId="0" applyNumberFormat="1" applyFont="1" applyBorder="1" applyAlignment="1">
      <alignment horizontal="right" vertical="center" shrinkToFit="1"/>
    </xf>
    <xf numFmtId="178" fontId="44" fillId="34" borderId="21" xfId="0" applyNumberFormat="1" applyFont="1" applyFill="1" applyBorder="1" applyAlignment="1">
      <alignment horizontal="right" vertical="center" shrinkToFit="1"/>
    </xf>
    <xf numFmtId="178" fontId="44" fillId="34" borderId="87" xfId="0" applyNumberFormat="1" applyFont="1" applyFill="1" applyBorder="1" applyAlignment="1">
      <alignment horizontal="right" vertical="center" shrinkToFit="1"/>
    </xf>
    <xf numFmtId="178" fontId="44" fillId="0" borderId="89" xfId="0" applyNumberFormat="1" applyFont="1" applyBorder="1" applyAlignment="1">
      <alignment horizontal="right" vertical="center" shrinkToFit="1"/>
    </xf>
    <xf numFmtId="0" fontId="42" fillId="27" borderId="4" xfId="0" applyNumberFormat="1" applyFont="1" applyFill="1" applyBorder="1" applyAlignment="1">
      <alignment horizontal="center" vertical="center"/>
    </xf>
    <xf numFmtId="178" fontId="44" fillId="0" borderId="21" xfId="0" applyNumberFormat="1" applyFont="1" applyBorder="1" applyAlignment="1">
      <alignment horizontal="right" vertical="center" shrinkToFit="1"/>
    </xf>
    <xf numFmtId="0" fontId="44" fillId="27" borderId="87" xfId="0" applyNumberFormat="1" applyFont="1" applyFill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27" borderId="76" xfId="0" applyNumberFormat="1" applyFont="1" applyFill="1" applyBorder="1" applyAlignment="1">
      <alignment horizontal="center" vertical="center"/>
    </xf>
    <xf numFmtId="0" fontId="44" fillId="27" borderId="96" xfId="0" applyNumberFormat="1" applyFont="1" applyFill="1" applyBorder="1" applyAlignment="1">
      <alignment horizontal="center" vertical="center"/>
    </xf>
    <xf numFmtId="0" fontId="42" fillId="27" borderId="87" xfId="0" applyNumberFormat="1" applyFont="1" applyFill="1" applyBorder="1" applyAlignment="1">
      <alignment horizontal="center" vertical="center"/>
    </xf>
    <xf numFmtId="0" fontId="42" fillId="27" borderId="76" xfId="0" applyNumberFormat="1" applyFont="1" applyFill="1" applyBorder="1" applyAlignment="1">
      <alignment horizontal="center" vertical="center"/>
    </xf>
    <xf numFmtId="178" fontId="44" fillId="0" borderId="87" xfId="0" applyNumberFormat="1" applyFont="1" applyBorder="1" applyAlignment="1">
      <alignment horizontal="right" vertical="center" shrinkToFit="1"/>
    </xf>
    <xf numFmtId="0" fontId="44" fillId="27" borderId="22" xfId="0" applyNumberFormat="1" applyFont="1" applyFill="1" applyBorder="1" applyAlignment="1">
      <alignment horizontal="center" vertical="center"/>
    </xf>
    <xf numFmtId="178" fontId="44" fillId="0" borderId="88" xfId="0" applyNumberFormat="1" applyFont="1" applyBorder="1" applyAlignment="1">
      <alignment horizontal="right" vertical="center"/>
    </xf>
    <xf numFmtId="178" fontId="44" fillId="0" borderId="21" xfId="0" applyNumberFormat="1" applyFont="1" applyBorder="1" applyAlignment="1">
      <alignment horizontal="right" vertical="center"/>
    </xf>
    <xf numFmtId="178" fontId="44" fillId="0" borderId="89" xfId="0" applyNumberFormat="1" applyFont="1" applyBorder="1" applyAlignment="1">
      <alignment horizontal="right" vertical="center"/>
    </xf>
    <xf numFmtId="178" fontId="44" fillId="0" borderId="87" xfId="0" applyNumberFormat="1" applyFont="1" applyBorder="1" applyAlignment="1">
      <alignment horizontal="right" vertical="center"/>
    </xf>
    <xf numFmtId="178" fontId="44" fillId="0" borderId="88" xfId="0" applyNumberFormat="1" applyFont="1" applyBorder="1" applyAlignment="1">
      <alignment horizontal="right" vertical="center" wrapText="1"/>
    </xf>
    <xf numFmtId="178" fontId="44" fillId="0" borderId="21" xfId="0" applyNumberFormat="1" applyFont="1" applyBorder="1" applyAlignment="1">
      <alignment horizontal="right" vertical="center" wrapText="1"/>
    </xf>
    <xf numFmtId="178" fontId="44" fillId="0" borderId="89" xfId="0" applyNumberFormat="1" applyFont="1" applyBorder="1" applyAlignment="1">
      <alignment horizontal="right" vertical="center" wrapText="1"/>
    </xf>
    <xf numFmtId="178" fontId="44" fillId="0" borderId="87" xfId="0" applyNumberFormat="1" applyFont="1" applyBorder="1" applyAlignment="1">
      <alignment horizontal="right" vertical="center" wrapText="1"/>
    </xf>
    <xf numFmtId="178" fontId="44" fillId="0" borderId="21" xfId="0" applyNumberFormat="1" applyFont="1" applyFill="1" applyBorder="1" applyAlignment="1">
      <alignment horizontal="right" vertical="center"/>
    </xf>
    <xf numFmtId="178" fontId="44" fillId="0" borderId="87" xfId="0" applyNumberFormat="1" applyFont="1" applyFill="1" applyBorder="1" applyAlignment="1">
      <alignment horizontal="right" vertical="center"/>
    </xf>
  </cellXfs>
  <cellStyles count="1752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551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83" xr:uid="{00000000-0005-0000-0000-0000C3020000}"/>
    <cellStyle name="パーセント 2 2 3" xfId="1584" xr:uid="{00000000-0005-0000-0000-0000C4020000}"/>
    <cellStyle name="パーセント 2 3" xfId="708" xr:uid="{00000000-0005-0000-0000-0000C5020000}"/>
    <cellStyle name="パーセント 2 3 2" xfId="1552" xr:uid="{00000000-0005-0000-0000-0000C6020000}"/>
    <cellStyle name="パーセント 2 3 2 2" xfId="1553" xr:uid="{00000000-0005-0000-0000-0000C7020000}"/>
    <cellStyle name="パーセント 2 3 3" xfId="1554" xr:uid="{00000000-0005-0000-0000-0000C8020000}"/>
    <cellStyle name="パーセント 2 3 3 2" xfId="1555" xr:uid="{00000000-0005-0000-0000-0000C9020000}"/>
    <cellStyle name="パーセント 2 3 4" xfId="1556" xr:uid="{00000000-0005-0000-0000-0000CA020000}"/>
    <cellStyle name="パーセント 2 4" xfId="1557" xr:uid="{00000000-0005-0000-0000-0000CB020000}"/>
    <cellStyle name="パーセント 2 4 2" xfId="1549" xr:uid="{00000000-0005-0000-0000-0000CC020000}"/>
    <cellStyle name="パーセント 2 4 2 2" xfId="1585" xr:uid="{00000000-0005-0000-0000-0000CD020000}"/>
    <cellStyle name="パーセント 2 4 3" xfId="1586" xr:uid="{00000000-0005-0000-0000-0000CE020000}"/>
    <cellStyle name="パーセント 2 4 3 2" xfId="1587" xr:uid="{00000000-0005-0000-0000-0000CF020000}"/>
    <cellStyle name="パーセント 2 5" xfId="1579" xr:uid="{00000000-0005-0000-0000-0000D0020000}"/>
    <cellStyle name="パーセント 3" xfId="709" xr:uid="{00000000-0005-0000-0000-0000D1020000}"/>
    <cellStyle name="パーセント 3 2" xfId="1558" xr:uid="{00000000-0005-0000-0000-0000D2020000}"/>
    <cellStyle name="パーセント 3 3" xfId="1588" xr:uid="{00000000-0005-0000-0000-0000D3020000}"/>
    <cellStyle name="パーセント 3 3 2" xfId="1589" xr:uid="{00000000-0005-0000-0000-0000D4020000}"/>
    <cellStyle name="パーセント 3 3 2 2" xfId="1590" xr:uid="{00000000-0005-0000-0000-0000D5020000}"/>
    <cellStyle name="パーセント 3 3 3" xfId="1591" xr:uid="{00000000-0005-0000-0000-0000D6020000}"/>
    <cellStyle name="パーセント 3 3 3 2" xfId="1592" xr:uid="{00000000-0005-0000-0000-0000D7020000}"/>
    <cellStyle name="パーセント 3 3 4" xfId="1593" xr:uid="{00000000-0005-0000-0000-0000D8020000}"/>
    <cellStyle name="パーセント 3 4" xfId="1594" xr:uid="{00000000-0005-0000-0000-0000D9020000}"/>
    <cellStyle name="パーセント 3 4 2" xfId="1595" xr:uid="{00000000-0005-0000-0000-0000DA020000}"/>
    <cellStyle name="パーセント 3 5" xfId="1596" xr:uid="{00000000-0005-0000-0000-0000DB020000}"/>
    <cellStyle name="パーセント 3 5 2" xfId="1597" xr:uid="{00000000-0005-0000-0000-0000DC020000}"/>
    <cellStyle name="パーセント 4" xfId="710" xr:uid="{00000000-0005-0000-0000-0000DD020000}"/>
    <cellStyle name="パーセント 5" xfId="711" xr:uid="{00000000-0005-0000-0000-0000DE020000}"/>
    <cellStyle name="パーセント 6" xfId="1598" xr:uid="{00000000-0005-0000-0000-0000DF020000}"/>
    <cellStyle name="パーセント 7" xfId="1599" xr:uid="{00000000-0005-0000-0000-0000E0020000}"/>
    <cellStyle name="ハイパーリンク 2" xfId="1559" xr:uid="{00000000-0005-0000-0000-0000E1020000}"/>
    <cellStyle name="メモ 10" xfId="712" xr:uid="{00000000-0005-0000-0000-0000E2020000}"/>
    <cellStyle name="メモ 11" xfId="713" xr:uid="{00000000-0005-0000-0000-0000E3020000}"/>
    <cellStyle name="メモ 12" xfId="714" xr:uid="{00000000-0005-0000-0000-0000E4020000}"/>
    <cellStyle name="メモ 13" xfId="715" xr:uid="{00000000-0005-0000-0000-0000E5020000}"/>
    <cellStyle name="メモ 14" xfId="716" xr:uid="{00000000-0005-0000-0000-0000E6020000}"/>
    <cellStyle name="メモ 15" xfId="717" xr:uid="{00000000-0005-0000-0000-0000E7020000}"/>
    <cellStyle name="メモ 16" xfId="718" xr:uid="{00000000-0005-0000-0000-0000E8020000}"/>
    <cellStyle name="メモ 17" xfId="719" xr:uid="{00000000-0005-0000-0000-0000E9020000}"/>
    <cellStyle name="メモ 18" xfId="720" xr:uid="{00000000-0005-0000-0000-0000EA020000}"/>
    <cellStyle name="メモ 19" xfId="721" xr:uid="{00000000-0005-0000-0000-0000EB020000}"/>
    <cellStyle name="メモ 2" xfId="722" xr:uid="{00000000-0005-0000-0000-0000EC020000}"/>
    <cellStyle name="メモ 2 2" xfId="723" xr:uid="{00000000-0005-0000-0000-0000ED020000}"/>
    <cellStyle name="メモ 2 2 2" xfId="724" xr:uid="{00000000-0005-0000-0000-0000EE020000}"/>
    <cellStyle name="メモ 2 2 2 2" xfId="1391" xr:uid="{00000000-0005-0000-0000-0000EF020000}"/>
    <cellStyle name="メモ 2 2 2 2 2" xfId="1392" xr:uid="{00000000-0005-0000-0000-0000F0020000}"/>
    <cellStyle name="メモ 2 2 2 3" xfId="1393" xr:uid="{00000000-0005-0000-0000-0000F1020000}"/>
    <cellStyle name="メモ 2 2 3" xfId="725" xr:uid="{00000000-0005-0000-0000-0000F2020000}"/>
    <cellStyle name="メモ 2 2 3 2" xfId="1394" xr:uid="{00000000-0005-0000-0000-0000F3020000}"/>
    <cellStyle name="メモ 2 2 4" xfId="1600" xr:uid="{00000000-0005-0000-0000-0000F4020000}"/>
    <cellStyle name="メモ 2 2 4 2" xfId="1601" xr:uid="{00000000-0005-0000-0000-0000F5020000}"/>
    <cellStyle name="メモ 2 2 5" xfId="1602" xr:uid="{00000000-0005-0000-0000-0000F6020000}"/>
    <cellStyle name="メモ 2 2 6" xfId="1603" xr:uid="{00000000-0005-0000-0000-0000F7020000}"/>
    <cellStyle name="メモ 2 2 6 2" xfId="1604" xr:uid="{00000000-0005-0000-0000-0000F8020000}"/>
    <cellStyle name="メモ 20" xfId="726" xr:uid="{00000000-0005-0000-0000-0000F9020000}"/>
    <cellStyle name="メモ 21" xfId="727" xr:uid="{00000000-0005-0000-0000-0000FA020000}"/>
    <cellStyle name="メモ 22" xfId="728" xr:uid="{00000000-0005-0000-0000-0000FB020000}"/>
    <cellStyle name="メモ 23" xfId="729" xr:uid="{00000000-0005-0000-0000-0000FC020000}"/>
    <cellStyle name="メモ 24" xfId="730" xr:uid="{00000000-0005-0000-0000-0000FD020000}"/>
    <cellStyle name="メモ 25" xfId="731" xr:uid="{00000000-0005-0000-0000-0000FE020000}"/>
    <cellStyle name="メモ 3" xfId="732" xr:uid="{00000000-0005-0000-0000-0000FF020000}"/>
    <cellStyle name="メモ 3 2" xfId="733" xr:uid="{00000000-0005-0000-0000-000000030000}"/>
    <cellStyle name="メモ 3 2 2" xfId="1395" xr:uid="{00000000-0005-0000-0000-000001030000}"/>
    <cellStyle name="メモ 3 2 2 2" xfId="1396" xr:uid="{00000000-0005-0000-0000-000002030000}"/>
    <cellStyle name="メモ 3 2 3" xfId="1397" xr:uid="{00000000-0005-0000-0000-000003030000}"/>
    <cellStyle name="メモ 3 3" xfId="734" xr:uid="{00000000-0005-0000-0000-000004030000}"/>
    <cellStyle name="メモ 3 3 2" xfId="1398" xr:uid="{00000000-0005-0000-0000-000005030000}"/>
    <cellStyle name="メモ 3 4" xfId="1605" xr:uid="{00000000-0005-0000-0000-000006030000}"/>
    <cellStyle name="メモ 3 4 2" xfId="1606" xr:uid="{00000000-0005-0000-0000-000007030000}"/>
    <cellStyle name="メモ 3 5" xfId="1607" xr:uid="{00000000-0005-0000-0000-000008030000}"/>
    <cellStyle name="メモ 3 6" xfId="1608" xr:uid="{00000000-0005-0000-0000-000009030000}"/>
    <cellStyle name="メモ 3 6 2" xfId="1609" xr:uid="{00000000-0005-0000-0000-00000A030000}"/>
    <cellStyle name="メモ 4" xfId="735" xr:uid="{00000000-0005-0000-0000-00000B030000}"/>
    <cellStyle name="メモ 4 2" xfId="736" xr:uid="{00000000-0005-0000-0000-00000C030000}"/>
    <cellStyle name="メモ 4 2 2" xfId="1399" xr:uid="{00000000-0005-0000-0000-00000D030000}"/>
    <cellStyle name="メモ 4 2 2 2" xfId="1400" xr:uid="{00000000-0005-0000-0000-00000E030000}"/>
    <cellStyle name="メモ 4 2 3" xfId="1401" xr:uid="{00000000-0005-0000-0000-00000F030000}"/>
    <cellStyle name="メモ 4 3" xfId="737" xr:uid="{00000000-0005-0000-0000-000010030000}"/>
    <cellStyle name="メモ 4 3 2" xfId="1402" xr:uid="{00000000-0005-0000-0000-000011030000}"/>
    <cellStyle name="メモ 4 4" xfId="1610" xr:uid="{00000000-0005-0000-0000-000012030000}"/>
    <cellStyle name="メモ 4 4 2" xfId="1611" xr:uid="{00000000-0005-0000-0000-000013030000}"/>
    <cellStyle name="メモ 4 5" xfId="1612" xr:uid="{00000000-0005-0000-0000-000014030000}"/>
    <cellStyle name="メモ 4 6" xfId="1613" xr:uid="{00000000-0005-0000-0000-000015030000}"/>
    <cellStyle name="メモ 4 6 2" xfId="1614" xr:uid="{00000000-0005-0000-0000-000016030000}"/>
    <cellStyle name="メモ 5" xfId="738" xr:uid="{00000000-0005-0000-0000-000017030000}"/>
    <cellStyle name="メモ 6" xfId="739" xr:uid="{00000000-0005-0000-0000-000018030000}"/>
    <cellStyle name="メモ 7" xfId="740" xr:uid="{00000000-0005-0000-0000-000019030000}"/>
    <cellStyle name="メモ 8" xfId="741" xr:uid="{00000000-0005-0000-0000-00001A030000}"/>
    <cellStyle name="メモ 9" xfId="742" xr:uid="{00000000-0005-0000-0000-00001B030000}"/>
    <cellStyle name="リンク セル 10" xfId="743" xr:uid="{00000000-0005-0000-0000-00001C030000}"/>
    <cellStyle name="リンク セル 11" xfId="744" xr:uid="{00000000-0005-0000-0000-00001D030000}"/>
    <cellStyle name="リンク セル 12" xfId="745" xr:uid="{00000000-0005-0000-0000-00001E030000}"/>
    <cellStyle name="リンク セル 13" xfId="746" xr:uid="{00000000-0005-0000-0000-00001F030000}"/>
    <cellStyle name="リンク セル 14" xfId="747" xr:uid="{00000000-0005-0000-0000-000020030000}"/>
    <cellStyle name="リンク セル 15" xfId="748" xr:uid="{00000000-0005-0000-0000-000021030000}"/>
    <cellStyle name="リンク セル 16" xfId="749" xr:uid="{00000000-0005-0000-0000-000022030000}"/>
    <cellStyle name="リンク セル 17" xfId="750" xr:uid="{00000000-0005-0000-0000-000023030000}"/>
    <cellStyle name="リンク セル 18" xfId="751" xr:uid="{00000000-0005-0000-0000-000024030000}"/>
    <cellStyle name="リンク セル 19" xfId="752" xr:uid="{00000000-0005-0000-0000-000025030000}"/>
    <cellStyle name="リンク セル 2" xfId="753" xr:uid="{00000000-0005-0000-0000-000026030000}"/>
    <cellStyle name="リンク セル 2 2" xfId="754" xr:uid="{00000000-0005-0000-0000-000027030000}"/>
    <cellStyle name="リンク セル 20" xfId="755" xr:uid="{00000000-0005-0000-0000-000028030000}"/>
    <cellStyle name="リンク セル 21" xfId="756" xr:uid="{00000000-0005-0000-0000-000029030000}"/>
    <cellStyle name="リンク セル 22" xfId="757" xr:uid="{00000000-0005-0000-0000-00002A030000}"/>
    <cellStyle name="リンク セル 23" xfId="758" xr:uid="{00000000-0005-0000-0000-00002B030000}"/>
    <cellStyle name="リンク セル 24" xfId="759" xr:uid="{00000000-0005-0000-0000-00002C030000}"/>
    <cellStyle name="リンク セル 25" xfId="760" xr:uid="{00000000-0005-0000-0000-00002D030000}"/>
    <cellStyle name="リンク セル 3" xfId="761" xr:uid="{00000000-0005-0000-0000-00002E030000}"/>
    <cellStyle name="リンク セル 3 2" xfId="762" xr:uid="{00000000-0005-0000-0000-00002F030000}"/>
    <cellStyle name="リンク セル 4" xfId="763" xr:uid="{00000000-0005-0000-0000-000030030000}"/>
    <cellStyle name="リンク セル 5" xfId="764" xr:uid="{00000000-0005-0000-0000-000031030000}"/>
    <cellStyle name="リンク セル 6" xfId="765" xr:uid="{00000000-0005-0000-0000-000032030000}"/>
    <cellStyle name="リンク セル 7" xfId="766" xr:uid="{00000000-0005-0000-0000-000033030000}"/>
    <cellStyle name="リンク セル 8" xfId="767" xr:uid="{00000000-0005-0000-0000-000034030000}"/>
    <cellStyle name="リンク セル 9" xfId="768" xr:uid="{00000000-0005-0000-0000-000035030000}"/>
    <cellStyle name="悪い 10" xfId="769" xr:uid="{00000000-0005-0000-0000-000036030000}"/>
    <cellStyle name="悪い 11" xfId="770" xr:uid="{00000000-0005-0000-0000-000037030000}"/>
    <cellStyle name="悪い 12" xfId="771" xr:uid="{00000000-0005-0000-0000-000038030000}"/>
    <cellStyle name="悪い 13" xfId="772" xr:uid="{00000000-0005-0000-0000-000039030000}"/>
    <cellStyle name="悪い 14" xfId="773" xr:uid="{00000000-0005-0000-0000-00003A030000}"/>
    <cellStyle name="悪い 15" xfId="774" xr:uid="{00000000-0005-0000-0000-00003B030000}"/>
    <cellStyle name="悪い 16" xfId="775" xr:uid="{00000000-0005-0000-0000-00003C030000}"/>
    <cellStyle name="悪い 17" xfId="776" xr:uid="{00000000-0005-0000-0000-00003D030000}"/>
    <cellStyle name="悪い 18" xfId="777" xr:uid="{00000000-0005-0000-0000-00003E030000}"/>
    <cellStyle name="悪い 19" xfId="778" xr:uid="{00000000-0005-0000-0000-00003F030000}"/>
    <cellStyle name="悪い 2" xfId="779" xr:uid="{00000000-0005-0000-0000-000040030000}"/>
    <cellStyle name="悪い 2 2" xfId="780" xr:uid="{00000000-0005-0000-0000-000041030000}"/>
    <cellStyle name="悪い 2 3" xfId="1403" xr:uid="{00000000-0005-0000-0000-000042030000}"/>
    <cellStyle name="悪い 2 4" xfId="1582" xr:uid="{00000000-0005-0000-0000-000043030000}"/>
    <cellStyle name="悪い 20" xfId="781" xr:uid="{00000000-0005-0000-0000-000044030000}"/>
    <cellStyle name="悪い 21" xfId="782" xr:uid="{00000000-0005-0000-0000-000045030000}"/>
    <cellStyle name="悪い 22" xfId="783" xr:uid="{00000000-0005-0000-0000-000046030000}"/>
    <cellStyle name="悪い 23" xfId="784" xr:uid="{00000000-0005-0000-0000-000047030000}"/>
    <cellStyle name="悪い 24" xfId="785" xr:uid="{00000000-0005-0000-0000-000048030000}"/>
    <cellStyle name="悪い 25" xfId="786" xr:uid="{00000000-0005-0000-0000-000049030000}"/>
    <cellStyle name="悪い 3" xfId="787" xr:uid="{00000000-0005-0000-0000-00004A030000}"/>
    <cellStyle name="悪い 3 2" xfId="788" xr:uid="{00000000-0005-0000-0000-00004B030000}"/>
    <cellStyle name="悪い 4" xfId="789" xr:uid="{00000000-0005-0000-0000-00004C030000}"/>
    <cellStyle name="悪い 5" xfId="790" xr:uid="{00000000-0005-0000-0000-00004D030000}"/>
    <cellStyle name="悪い 6" xfId="791" xr:uid="{00000000-0005-0000-0000-00004E030000}"/>
    <cellStyle name="悪い 7" xfId="792" xr:uid="{00000000-0005-0000-0000-00004F030000}"/>
    <cellStyle name="悪い 8" xfId="793" xr:uid="{00000000-0005-0000-0000-000050030000}"/>
    <cellStyle name="悪い 9" xfId="794" xr:uid="{00000000-0005-0000-0000-000051030000}"/>
    <cellStyle name="計算 10" xfId="795" xr:uid="{00000000-0005-0000-0000-000052030000}"/>
    <cellStyle name="計算 11" xfId="796" xr:uid="{00000000-0005-0000-0000-000053030000}"/>
    <cellStyle name="計算 12" xfId="797" xr:uid="{00000000-0005-0000-0000-000054030000}"/>
    <cellStyle name="計算 13" xfId="798" xr:uid="{00000000-0005-0000-0000-000055030000}"/>
    <cellStyle name="計算 14" xfId="799" xr:uid="{00000000-0005-0000-0000-000056030000}"/>
    <cellStyle name="計算 15" xfId="800" xr:uid="{00000000-0005-0000-0000-000057030000}"/>
    <cellStyle name="計算 16" xfId="801" xr:uid="{00000000-0005-0000-0000-000058030000}"/>
    <cellStyle name="計算 17" xfId="802" xr:uid="{00000000-0005-0000-0000-000059030000}"/>
    <cellStyle name="計算 18" xfId="803" xr:uid="{00000000-0005-0000-0000-00005A030000}"/>
    <cellStyle name="計算 19" xfId="804" xr:uid="{00000000-0005-0000-0000-00005B030000}"/>
    <cellStyle name="計算 2" xfId="805" xr:uid="{00000000-0005-0000-0000-00005C030000}"/>
    <cellStyle name="計算 2 2" xfId="806" xr:uid="{00000000-0005-0000-0000-00005D030000}"/>
    <cellStyle name="計算 2 2 2" xfId="807" xr:uid="{00000000-0005-0000-0000-00005E030000}"/>
    <cellStyle name="計算 2 2 2 2" xfId="1404" xr:uid="{00000000-0005-0000-0000-00005F030000}"/>
    <cellStyle name="計算 2 2 2 2 2" xfId="1405" xr:uid="{00000000-0005-0000-0000-000060030000}"/>
    <cellStyle name="計算 2 2 2 3" xfId="1406" xr:uid="{00000000-0005-0000-0000-000061030000}"/>
    <cellStyle name="計算 2 2 3" xfId="808" xr:uid="{00000000-0005-0000-0000-000062030000}"/>
    <cellStyle name="計算 2 2 3 2" xfId="1407" xr:uid="{00000000-0005-0000-0000-000063030000}"/>
    <cellStyle name="計算 2 2 4" xfId="1615" xr:uid="{00000000-0005-0000-0000-000064030000}"/>
    <cellStyle name="計算 2 2 4 2" xfId="1616" xr:uid="{00000000-0005-0000-0000-000065030000}"/>
    <cellStyle name="計算 2 2 5" xfId="1617" xr:uid="{00000000-0005-0000-0000-000066030000}"/>
    <cellStyle name="計算 2 2 6" xfId="1618" xr:uid="{00000000-0005-0000-0000-000067030000}"/>
    <cellStyle name="計算 2 2 6 2" xfId="1619" xr:uid="{00000000-0005-0000-0000-000068030000}"/>
    <cellStyle name="計算 20" xfId="809" xr:uid="{00000000-0005-0000-0000-000069030000}"/>
    <cellStyle name="計算 21" xfId="810" xr:uid="{00000000-0005-0000-0000-00006A030000}"/>
    <cellStyle name="計算 22" xfId="811" xr:uid="{00000000-0005-0000-0000-00006B030000}"/>
    <cellStyle name="計算 23" xfId="812" xr:uid="{00000000-0005-0000-0000-00006C030000}"/>
    <cellStyle name="計算 24" xfId="813" xr:uid="{00000000-0005-0000-0000-00006D030000}"/>
    <cellStyle name="計算 25" xfId="814" xr:uid="{00000000-0005-0000-0000-00006E030000}"/>
    <cellStyle name="計算 3" xfId="815" xr:uid="{00000000-0005-0000-0000-00006F030000}"/>
    <cellStyle name="計算 3 2" xfId="816" xr:uid="{00000000-0005-0000-0000-000070030000}"/>
    <cellStyle name="計算 3 2 2" xfId="1408" xr:uid="{00000000-0005-0000-0000-000071030000}"/>
    <cellStyle name="計算 3 2 2 2" xfId="1409" xr:uid="{00000000-0005-0000-0000-000072030000}"/>
    <cellStyle name="計算 3 2 3" xfId="1410" xr:uid="{00000000-0005-0000-0000-000073030000}"/>
    <cellStyle name="計算 3 3" xfId="817" xr:uid="{00000000-0005-0000-0000-000074030000}"/>
    <cellStyle name="計算 3 3 2" xfId="1411" xr:uid="{00000000-0005-0000-0000-000075030000}"/>
    <cellStyle name="計算 3 4" xfId="1620" xr:uid="{00000000-0005-0000-0000-000076030000}"/>
    <cellStyle name="計算 3 4 2" xfId="1621" xr:uid="{00000000-0005-0000-0000-000077030000}"/>
    <cellStyle name="計算 3 5" xfId="1622" xr:uid="{00000000-0005-0000-0000-000078030000}"/>
    <cellStyle name="計算 3 6" xfId="1623" xr:uid="{00000000-0005-0000-0000-000079030000}"/>
    <cellStyle name="計算 3 6 2" xfId="1624" xr:uid="{00000000-0005-0000-0000-00007A030000}"/>
    <cellStyle name="計算 4" xfId="818" xr:uid="{00000000-0005-0000-0000-00007B030000}"/>
    <cellStyle name="計算 4 2" xfId="819" xr:uid="{00000000-0005-0000-0000-00007C030000}"/>
    <cellStyle name="計算 4 2 2" xfId="1412" xr:uid="{00000000-0005-0000-0000-00007D030000}"/>
    <cellStyle name="計算 4 2 2 2" xfId="1413" xr:uid="{00000000-0005-0000-0000-00007E030000}"/>
    <cellStyle name="計算 4 2 3" xfId="1414" xr:uid="{00000000-0005-0000-0000-00007F030000}"/>
    <cellStyle name="計算 4 3" xfId="820" xr:uid="{00000000-0005-0000-0000-000080030000}"/>
    <cellStyle name="計算 4 3 2" xfId="1415" xr:uid="{00000000-0005-0000-0000-000081030000}"/>
    <cellStyle name="計算 4 4" xfId="1625" xr:uid="{00000000-0005-0000-0000-000082030000}"/>
    <cellStyle name="計算 4 4 2" xfId="1626" xr:uid="{00000000-0005-0000-0000-000083030000}"/>
    <cellStyle name="計算 4 5" xfId="1627" xr:uid="{00000000-0005-0000-0000-000084030000}"/>
    <cellStyle name="計算 4 6" xfId="1628" xr:uid="{00000000-0005-0000-0000-000085030000}"/>
    <cellStyle name="計算 4 6 2" xfId="1629" xr:uid="{00000000-0005-0000-0000-000086030000}"/>
    <cellStyle name="計算 5" xfId="821" xr:uid="{00000000-0005-0000-0000-000087030000}"/>
    <cellStyle name="計算 6" xfId="822" xr:uid="{00000000-0005-0000-0000-000088030000}"/>
    <cellStyle name="計算 7" xfId="823" xr:uid="{00000000-0005-0000-0000-000089030000}"/>
    <cellStyle name="計算 8" xfId="824" xr:uid="{00000000-0005-0000-0000-00008A030000}"/>
    <cellStyle name="計算 9" xfId="825" xr:uid="{00000000-0005-0000-0000-00008B030000}"/>
    <cellStyle name="警告文 10" xfId="826" xr:uid="{00000000-0005-0000-0000-00008C030000}"/>
    <cellStyle name="警告文 11" xfId="827" xr:uid="{00000000-0005-0000-0000-00008D030000}"/>
    <cellStyle name="警告文 12" xfId="828" xr:uid="{00000000-0005-0000-0000-00008E030000}"/>
    <cellStyle name="警告文 13" xfId="829" xr:uid="{00000000-0005-0000-0000-00008F030000}"/>
    <cellStyle name="警告文 14" xfId="830" xr:uid="{00000000-0005-0000-0000-000090030000}"/>
    <cellStyle name="警告文 15" xfId="831" xr:uid="{00000000-0005-0000-0000-000091030000}"/>
    <cellStyle name="警告文 16" xfId="832" xr:uid="{00000000-0005-0000-0000-000092030000}"/>
    <cellStyle name="警告文 17" xfId="833" xr:uid="{00000000-0005-0000-0000-000093030000}"/>
    <cellStyle name="警告文 18" xfId="834" xr:uid="{00000000-0005-0000-0000-000094030000}"/>
    <cellStyle name="警告文 19" xfId="835" xr:uid="{00000000-0005-0000-0000-000095030000}"/>
    <cellStyle name="警告文 2" xfId="836" xr:uid="{00000000-0005-0000-0000-000096030000}"/>
    <cellStyle name="警告文 2 2" xfId="837" xr:uid="{00000000-0005-0000-0000-000097030000}"/>
    <cellStyle name="警告文 20" xfId="838" xr:uid="{00000000-0005-0000-0000-000098030000}"/>
    <cellStyle name="警告文 21" xfId="839" xr:uid="{00000000-0005-0000-0000-000099030000}"/>
    <cellStyle name="警告文 22" xfId="840" xr:uid="{00000000-0005-0000-0000-00009A030000}"/>
    <cellStyle name="警告文 23" xfId="841" xr:uid="{00000000-0005-0000-0000-00009B030000}"/>
    <cellStyle name="警告文 24" xfId="842" xr:uid="{00000000-0005-0000-0000-00009C030000}"/>
    <cellStyle name="警告文 25" xfId="843" xr:uid="{00000000-0005-0000-0000-00009D030000}"/>
    <cellStyle name="警告文 3" xfId="844" xr:uid="{00000000-0005-0000-0000-00009E030000}"/>
    <cellStyle name="警告文 3 2" xfId="845" xr:uid="{00000000-0005-0000-0000-00009F030000}"/>
    <cellStyle name="警告文 4" xfId="846" xr:uid="{00000000-0005-0000-0000-0000A0030000}"/>
    <cellStyle name="警告文 5" xfId="847" xr:uid="{00000000-0005-0000-0000-0000A1030000}"/>
    <cellStyle name="警告文 6" xfId="848" xr:uid="{00000000-0005-0000-0000-0000A2030000}"/>
    <cellStyle name="警告文 7" xfId="849" xr:uid="{00000000-0005-0000-0000-0000A3030000}"/>
    <cellStyle name="警告文 8" xfId="850" xr:uid="{00000000-0005-0000-0000-0000A4030000}"/>
    <cellStyle name="警告文 9" xfId="851" xr:uid="{00000000-0005-0000-0000-0000A5030000}"/>
    <cellStyle name="桁区切り" xfId="1" builtinId="6"/>
    <cellStyle name="桁区切り 2" xfId="852" xr:uid="{00000000-0005-0000-0000-0000A7030000}"/>
    <cellStyle name="桁区切り 2 2" xfId="853" xr:uid="{00000000-0005-0000-0000-0000A8030000}"/>
    <cellStyle name="桁区切り 2 2 2" xfId="854" xr:uid="{00000000-0005-0000-0000-0000A9030000}"/>
    <cellStyle name="桁区切り 2 2 2 2" xfId="1630" xr:uid="{00000000-0005-0000-0000-0000AA030000}"/>
    <cellStyle name="桁区切り 2 2 2 2 2" xfId="1631" xr:uid="{00000000-0005-0000-0000-0000AB030000}"/>
    <cellStyle name="桁区切り 2 2 2 3" xfId="1632" xr:uid="{00000000-0005-0000-0000-0000AC030000}"/>
    <cellStyle name="桁区切り 2 2 3" xfId="1633" xr:uid="{00000000-0005-0000-0000-0000AD030000}"/>
    <cellStyle name="桁区切り 2 2 3 2" xfId="1634" xr:uid="{00000000-0005-0000-0000-0000AE030000}"/>
    <cellStyle name="桁区切り 2 2 3 2 2" xfId="1635" xr:uid="{00000000-0005-0000-0000-0000AF030000}"/>
    <cellStyle name="桁区切り 2 2 3 3" xfId="1636" xr:uid="{00000000-0005-0000-0000-0000B0030000}"/>
    <cellStyle name="桁区切り 2 2 3 3 2" xfId="1637" xr:uid="{00000000-0005-0000-0000-0000B1030000}"/>
    <cellStyle name="桁区切り 2 2 3 4" xfId="1638" xr:uid="{00000000-0005-0000-0000-0000B2030000}"/>
    <cellStyle name="桁区切り 2 2 4" xfId="1639" xr:uid="{00000000-0005-0000-0000-0000B3030000}"/>
    <cellStyle name="桁区切り 2 3" xfId="855" xr:uid="{00000000-0005-0000-0000-0000B4030000}"/>
    <cellStyle name="桁区切り 2 3 2" xfId="1640" xr:uid="{00000000-0005-0000-0000-0000B5030000}"/>
    <cellStyle name="桁区切り 2 3 2 2" xfId="1641" xr:uid="{00000000-0005-0000-0000-0000B6030000}"/>
    <cellStyle name="桁区切り 2 3 3" xfId="1642" xr:uid="{00000000-0005-0000-0000-0000B7030000}"/>
    <cellStyle name="桁区切り 2 4" xfId="1416" xr:uid="{00000000-0005-0000-0000-0000B8030000}"/>
    <cellStyle name="桁区切り 2 5" xfId="1417" xr:uid="{00000000-0005-0000-0000-0000B9030000}"/>
    <cellStyle name="桁区切り 2 5 2" xfId="1418" xr:uid="{00000000-0005-0000-0000-0000BA030000}"/>
    <cellStyle name="桁区切り 2 5 3" xfId="1419" xr:uid="{00000000-0005-0000-0000-0000BB030000}"/>
    <cellStyle name="桁区切り 2 5 3 2" xfId="1420" xr:uid="{00000000-0005-0000-0000-0000BC030000}"/>
    <cellStyle name="桁区切り 2 6" xfId="1421" xr:uid="{00000000-0005-0000-0000-0000BD030000}"/>
    <cellStyle name="桁区切り 2 6 2" xfId="1560" xr:uid="{00000000-0005-0000-0000-0000BE030000}"/>
    <cellStyle name="桁区切り 2 7" xfId="1422" xr:uid="{00000000-0005-0000-0000-0000BF030000}"/>
    <cellStyle name="桁区切り 2 8" xfId="1423" xr:uid="{00000000-0005-0000-0000-0000C0030000}"/>
    <cellStyle name="桁区切り 2 8 2" xfId="1424" xr:uid="{00000000-0005-0000-0000-0000C1030000}"/>
    <cellStyle name="桁区切り 2 8 2 2" xfId="1425" xr:uid="{00000000-0005-0000-0000-0000C2030000}"/>
    <cellStyle name="桁区切り 2 8 2 2 2" xfId="1426" xr:uid="{00000000-0005-0000-0000-0000C3030000}"/>
    <cellStyle name="桁区切り 2 8 2 2 2 2" xfId="1427" xr:uid="{00000000-0005-0000-0000-0000C4030000}"/>
    <cellStyle name="桁区切り 2 8 2 2 2 2 2" xfId="1428" xr:uid="{00000000-0005-0000-0000-0000C5030000}"/>
    <cellStyle name="桁区切り 2 8 2 3" xfId="1429" xr:uid="{00000000-0005-0000-0000-0000C6030000}"/>
    <cellStyle name="桁区切り 2 8 2 3 2" xfId="1430" xr:uid="{00000000-0005-0000-0000-0000C7030000}"/>
    <cellStyle name="桁区切り 2 8 2 3 2 2" xfId="1431" xr:uid="{00000000-0005-0000-0000-0000C8030000}"/>
    <cellStyle name="桁区切り 2 9" xfId="1580" xr:uid="{00000000-0005-0000-0000-0000C9030000}"/>
    <cellStyle name="桁区切り 3" xfId="856" xr:uid="{00000000-0005-0000-0000-0000CA030000}"/>
    <cellStyle name="桁区切り 3 2" xfId="857" xr:uid="{00000000-0005-0000-0000-0000CB030000}"/>
    <cellStyle name="桁区切り 3 3" xfId="1643" xr:uid="{00000000-0005-0000-0000-0000CC030000}"/>
    <cellStyle name="桁区切り 3 3 2" xfId="1644" xr:uid="{00000000-0005-0000-0000-0000CD030000}"/>
    <cellStyle name="桁区切り 3 3 2 2" xfId="1645" xr:uid="{00000000-0005-0000-0000-0000CE030000}"/>
    <cellStyle name="桁区切り 3 3 3" xfId="1646" xr:uid="{00000000-0005-0000-0000-0000CF030000}"/>
    <cellStyle name="桁区切り 3 4" xfId="1647" xr:uid="{00000000-0005-0000-0000-0000D0030000}"/>
    <cellStyle name="桁区切り 3 4 2" xfId="1648" xr:uid="{00000000-0005-0000-0000-0000D1030000}"/>
    <cellStyle name="桁区切り 3 5" xfId="1432" xr:uid="{00000000-0005-0000-0000-0000D2030000}"/>
    <cellStyle name="桁区切り 4" xfId="858" xr:uid="{00000000-0005-0000-0000-0000D3030000}"/>
    <cellStyle name="桁区切り 4 2" xfId="1433" xr:uid="{00000000-0005-0000-0000-0000D4030000}"/>
    <cellStyle name="桁区切り 4 2 2" xfId="1649" xr:uid="{00000000-0005-0000-0000-0000D5030000}"/>
    <cellStyle name="桁区切り 4 2 2 2" xfId="1650" xr:uid="{00000000-0005-0000-0000-0000D6030000}"/>
    <cellStyle name="桁区切り 4 2 3" xfId="1651" xr:uid="{00000000-0005-0000-0000-0000D7030000}"/>
    <cellStyle name="桁区切り 4 3" xfId="1652" xr:uid="{00000000-0005-0000-0000-0000D8030000}"/>
    <cellStyle name="桁区切り 4 3 2" xfId="1653" xr:uid="{00000000-0005-0000-0000-0000D9030000}"/>
    <cellStyle name="桁区切り 4 4" xfId="1654" xr:uid="{00000000-0005-0000-0000-0000DA030000}"/>
    <cellStyle name="桁区切り 5" xfId="1434" xr:uid="{00000000-0005-0000-0000-0000DB030000}"/>
    <cellStyle name="桁区切り 5 2" xfId="1561" xr:uid="{00000000-0005-0000-0000-0000DC030000}"/>
    <cellStyle name="桁区切り 5 2 2" xfId="1562" xr:uid="{00000000-0005-0000-0000-0000DD030000}"/>
    <cellStyle name="桁区切り 5 3" xfId="1563" xr:uid="{00000000-0005-0000-0000-0000DE030000}"/>
    <cellStyle name="桁区切り 6" xfId="1435" xr:uid="{00000000-0005-0000-0000-0000DF030000}"/>
    <cellStyle name="桁区切り 7" xfId="1436" xr:uid="{00000000-0005-0000-0000-0000E0030000}"/>
    <cellStyle name="桁区切り 8" xfId="1437" xr:uid="{00000000-0005-0000-0000-0000E1030000}"/>
    <cellStyle name="桁区切り 8 2" xfId="1438" xr:uid="{00000000-0005-0000-0000-0000E2030000}"/>
    <cellStyle name="桁区切り 9" xfId="1655" xr:uid="{00000000-0005-0000-0000-0000E3030000}"/>
    <cellStyle name="桁区切り 9 2" xfId="1656" xr:uid="{00000000-0005-0000-0000-0000E4030000}"/>
    <cellStyle name="桁区切り 9 2 2" xfId="1657" xr:uid="{00000000-0005-0000-0000-0000E5030000}"/>
    <cellStyle name="見出し 1 10" xfId="859" xr:uid="{00000000-0005-0000-0000-0000E6030000}"/>
    <cellStyle name="見出し 1 11" xfId="860" xr:uid="{00000000-0005-0000-0000-0000E7030000}"/>
    <cellStyle name="見出し 1 12" xfId="861" xr:uid="{00000000-0005-0000-0000-0000E8030000}"/>
    <cellStyle name="見出し 1 13" xfId="862" xr:uid="{00000000-0005-0000-0000-0000E9030000}"/>
    <cellStyle name="見出し 1 14" xfId="863" xr:uid="{00000000-0005-0000-0000-0000EA030000}"/>
    <cellStyle name="見出し 1 15" xfId="864" xr:uid="{00000000-0005-0000-0000-0000EB030000}"/>
    <cellStyle name="見出し 1 16" xfId="865" xr:uid="{00000000-0005-0000-0000-0000EC030000}"/>
    <cellStyle name="見出し 1 17" xfId="866" xr:uid="{00000000-0005-0000-0000-0000ED030000}"/>
    <cellStyle name="見出し 1 18" xfId="867" xr:uid="{00000000-0005-0000-0000-0000EE030000}"/>
    <cellStyle name="見出し 1 19" xfId="868" xr:uid="{00000000-0005-0000-0000-0000EF030000}"/>
    <cellStyle name="見出し 1 2" xfId="869" xr:uid="{00000000-0005-0000-0000-0000F0030000}"/>
    <cellStyle name="見出し 1 2 2" xfId="870" xr:uid="{00000000-0005-0000-0000-0000F1030000}"/>
    <cellStyle name="見出し 1 20" xfId="871" xr:uid="{00000000-0005-0000-0000-0000F2030000}"/>
    <cellStyle name="見出し 1 21" xfId="872" xr:uid="{00000000-0005-0000-0000-0000F3030000}"/>
    <cellStyle name="見出し 1 22" xfId="873" xr:uid="{00000000-0005-0000-0000-0000F4030000}"/>
    <cellStyle name="見出し 1 23" xfId="874" xr:uid="{00000000-0005-0000-0000-0000F5030000}"/>
    <cellStyle name="見出し 1 24" xfId="875" xr:uid="{00000000-0005-0000-0000-0000F6030000}"/>
    <cellStyle name="見出し 1 25" xfId="876" xr:uid="{00000000-0005-0000-0000-0000F7030000}"/>
    <cellStyle name="見出し 1 3" xfId="877" xr:uid="{00000000-0005-0000-0000-0000F8030000}"/>
    <cellStyle name="見出し 1 3 2" xfId="878" xr:uid="{00000000-0005-0000-0000-0000F9030000}"/>
    <cellStyle name="見出し 1 4" xfId="879" xr:uid="{00000000-0005-0000-0000-0000FA030000}"/>
    <cellStyle name="見出し 1 5" xfId="880" xr:uid="{00000000-0005-0000-0000-0000FB030000}"/>
    <cellStyle name="見出し 1 6" xfId="881" xr:uid="{00000000-0005-0000-0000-0000FC030000}"/>
    <cellStyle name="見出し 1 7" xfId="882" xr:uid="{00000000-0005-0000-0000-0000FD030000}"/>
    <cellStyle name="見出し 1 8" xfId="883" xr:uid="{00000000-0005-0000-0000-0000FE030000}"/>
    <cellStyle name="見出し 1 9" xfId="884" xr:uid="{00000000-0005-0000-0000-0000FF030000}"/>
    <cellStyle name="見出し 2 10" xfId="885" xr:uid="{00000000-0005-0000-0000-000000040000}"/>
    <cellStyle name="見出し 2 11" xfId="886" xr:uid="{00000000-0005-0000-0000-000001040000}"/>
    <cellStyle name="見出し 2 12" xfId="887" xr:uid="{00000000-0005-0000-0000-000002040000}"/>
    <cellStyle name="見出し 2 13" xfId="888" xr:uid="{00000000-0005-0000-0000-000003040000}"/>
    <cellStyle name="見出し 2 14" xfId="889" xr:uid="{00000000-0005-0000-0000-000004040000}"/>
    <cellStyle name="見出し 2 15" xfId="890" xr:uid="{00000000-0005-0000-0000-000005040000}"/>
    <cellStyle name="見出し 2 16" xfId="891" xr:uid="{00000000-0005-0000-0000-000006040000}"/>
    <cellStyle name="見出し 2 17" xfId="892" xr:uid="{00000000-0005-0000-0000-000007040000}"/>
    <cellStyle name="見出し 2 18" xfId="893" xr:uid="{00000000-0005-0000-0000-000008040000}"/>
    <cellStyle name="見出し 2 19" xfId="894" xr:uid="{00000000-0005-0000-0000-000009040000}"/>
    <cellStyle name="見出し 2 2" xfId="895" xr:uid="{00000000-0005-0000-0000-00000A040000}"/>
    <cellStyle name="見出し 2 2 2" xfId="896" xr:uid="{00000000-0005-0000-0000-00000B040000}"/>
    <cellStyle name="見出し 2 20" xfId="897" xr:uid="{00000000-0005-0000-0000-00000C040000}"/>
    <cellStyle name="見出し 2 21" xfId="898" xr:uid="{00000000-0005-0000-0000-00000D040000}"/>
    <cellStyle name="見出し 2 22" xfId="899" xr:uid="{00000000-0005-0000-0000-00000E040000}"/>
    <cellStyle name="見出し 2 23" xfId="900" xr:uid="{00000000-0005-0000-0000-00000F040000}"/>
    <cellStyle name="見出し 2 24" xfId="901" xr:uid="{00000000-0005-0000-0000-000010040000}"/>
    <cellStyle name="見出し 2 25" xfId="902" xr:uid="{00000000-0005-0000-0000-000011040000}"/>
    <cellStyle name="見出し 2 3" xfId="903" xr:uid="{00000000-0005-0000-0000-000012040000}"/>
    <cellStyle name="見出し 2 3 2" xfId="904" xr:uid="{00000000-0005-0000-0000-000013040000}"/>
    <cellStyle name="見出し 2 4" xfId="905" xr:uid="{00000000-0005-0000-0000-000014040000}"/>
    <cellStyle name="見出し 2 5" xfId="906" xr:uid="{00000000-0005-0000-0000-000015040000}"/>
    <cellStyle name="見出し 2 6" xfId="907" xr:uid="{00000000-0005-0000-0000-000016040000}"/>
    <cellStyle name="見出し 2 7" xfId="908" xr:uid="{00000000-0005-0000-0000-000017040000}"/>
    <cellStyle name="見出し 2 8" xfId="909" xr:uid="{00000000-0005-0000-0000-000018040000}"/>
    <cellStyle name="見出し 2 9" xfId="910" xr:uid="{00000000-0005-0000-0000-000019040000}"/>
    <cellStyle name="見出し 3 10" xfId="911" xr:uid="{00000000-0005-0000-0000-00001A040000}"/>
    <cellStyle name="見出し 3 11" xfId="912" xr:uid="{00000000-0005-0000-0000-00001B040000}"/>
    <cellStyle name="見出し 3 12" xfId="913" xr:uid="{00000000-0005-0000-0000-00001C040000}"/>
    <cellStyle name="見出し 3 13" xfId="914" xr:uid="{00000000-0005-0000-0000-00001D040000}"/>
    <cellStyle name="見出し 3 14" xfId="915" xr:uid="{00000000-0005-0000-0000-00001E040000}"/>
    <cellStyle name="見出し 3 15" xfId="916" xr:uid="{00000000-0005-0000-0000-00001F040000}"/>
    <cellStyle name="見出し 3 16" xfId="917" xr:uid="{00000000-0005-0000-0000-000020040000}"/>
    <cellStyle name="見出し 3 17" xfId="918" xr:uid="{00000000-0005-0000-0000-000021040000}"/>
    <cellStyle name="見出し 3 18" xfId="919" xr:uid="{00000000-0005-0000-0000-000022040000}"/>
    <cellStyle name="見出し 3 19" xfId="920" xr:uid="{00000000-0005-0000-0000-000023040000}"/>
    <cellStyle name="見出し 3 2" xfId="921" xr:uid="{00000000-0005-0000-0000-000024040000}"/>
    <cellStyle name="見出し 3 2 2" xfId="922" xr:uid="{00000000-0005-0000-0000-000025040000}"/>
    <cellStyle name="見出し 3 20" xfId="923" xr:uid="{00000000-0005-0000-0000-000026040000}"/>
    <cellStyle name="見出し 3 21" xfId="924" xr:uid="{00000000-0005-0000-0000-000027040000}"/>
    <cellStyle name="見出し 3 22" xfId="925" xr:uid="{00000000-0005-0000-0000-000028040000}"/>
    <cellStyle name="見出し 3 23" xfId="926" xr:uid="{00000000-0005-0000-0000-000029040000}"/>
    <cellStyle name="見出し 3 24" xfId="927" xr:uid="{00000000-0005-0000-0000-00002A040000}"/>
    <cellStyle name="見出し 3 25" xfId="928" xr:uid="{00000000-0005-0000-0000-00002B040000}"/>
    <cellStyle name="見出し 3 3" xfId="929" xr:uid="{00000000-0005-0000-0000-00002C040000}"/>
    <cellStyle name="見出し 3 3 2" xfId="930" xr:uid="{00000000-0005-0000-0000-00002D040000}"/>
    <cellStyle name="見出し 3 4" xfId="931" xr:uid="{00000000-0005-0000-0000-00002E040000}"/>
    <cellStyle name="見出し 3 5" xfId="932" xr:uid="{00000000-0005-0000-0000-00002F040000}"/>
    <cellStyle name="見出し 3 6" xfId="933" xr:uid="{00000000-0005-0000-0000-000030040000}"/>
    <cellStyle name="見出し 3 7" xfId="934" xr:uid="{00000000-0005-0000-0000-000031040000}"/>
    <cellStyle name="見出し 3 8" xfId="935" xr:uid="{00000000-0005-0000-0000-000032040000}"/>
    <cellStyle name="見出し 3 9" xfId="936" xr:uid="{00000000-0005-0000-0000-000033040000}"/>
    <cellStyle name="見出し 4 10" xfId="937" xr:uid="{00000000-0005-0000-0000-000034040000}"/>
    <cellStyle name="見出し 4 11" xfId="938" xr:uid="{00000000-0005-0000-0000-000035040000}"/>
    <cellStyle name="見出し 4 12" xfId="939" xr:uid="{00000000-0005-0000-0000-000036040000}"/>
    <cellStyle name="見出し 4 13" xfId="940" xr:uid="{00000000-0005-0000-0000-000037040000}"/>
    <cellStyle name="見出し 4 14" xfId="941" xr:uid="{00000000-0005-0000-0000-000038040000}"/>
    <cellStyle name="見出し 4 15" xfId="942" xr:uid="{00000000-0005-0000-0000-000039040000}"/>
    <cellStyle name="見出し 4 16" xfId="943" xr:uid="{00000000-0005-0000-0000-00003A040000}"/>
    <cellStyle name="見出し 4 17" xfId="944" xr:uid="{00000000-0005-0000-0000-00003B040000}"/>
    <cellStyle name="見出し 4 18" xfId="945" xr:uid="{00000000-0005-0000-0000-00003C040000}"/>
    <cellStyle name="見出し 4 19" xfId="946" xr:uid="{00000000-0005-0000-0000-00003D040000}"/>
    <cellStyle name="見出し 4 2" xfId="947" xr:uid="{00000000-0005-0000-0000-00003E040000}"/>
    <cellStyle name="見出し 4 2 2" xfId="948" xr:uid="{00000000-0005-0000-0000-00003F040000}"/>
    <cellStyle name="見出し 4 20" xfId="949" xr:uid="{00000000-0005-0000-0000-000040040000}"/>
    <cellStyle name="見出し 4 21" xfId="950" xr:uid="{00000000-0005-0000-0000-000041040000}"/>
    <cellStyle name="見出し 4 22" xfId="951" xr:uid="{00000000-0005-0000-0000-000042040000}"/>
    <cellStyle name="見出し 4 23" xfId="952" xr:uid="{00000000-0005-0000-0000-000043040000}"/>
    <cellStyle name="見出し 4 24" xfId="953" xr:uid="{00000000-0005-0000-0000-000044040000}"/>
    <cellStyle name="見出し 4 25" xfId="954" xr:uid="{00000000-0005-0000-0000-000045040000}"/>
    <cellStyle name="見出し 4 3" xfId="955" xr:uid="{00000000-0005-0000-0000-000046040000}"/>
    <cellStyle name="見出し 4 3 2" xfId="956" xr:uid="{00000000-0005-0000-0000-000047040000}"/>
    <cellStyle name="見出し 4 4" xfId="957" xr:uid="{00000000-0005-0000-0000-000048040000}"/>
    <cellStyle name="見出し 4 5" xfId="958" xr:uid="{00000000-0005-0000-0000-000049040000}"/>
    <cellStyle name="見出し 4 6" xfId="959" xr:uid="{00000000-0005-0000-0000-00004A040000}"/>
    <cellStyle name="見出し 4 7" xfId="960" xr:uid="{00000000-0005-0000-0000-00004B040000}"/>
    <cellStyle name="見出し 4 8" xfId="961" xr:uid="{00000000-0005-0000-0000-00004C040000}"/>
    <cellStyle name="見出し 4 9" xfId="962" xr:uid="{00000000-0005-0000-0000-00004D040000}"/>
    <cellStyle name="集計 10" xfId="963" xr:uid="{00000000-0005-0000-0000-00004E040000}"/>
    <cellStyle name="集計 11" xfId="964" xr:uid="{00000000-0005-0000-0000-00004F040000}"/>
    <cellStyle name="集計 12" xfId="965" xr:uid="{00000000-0005-0000-0000-000050040000}"/>
    <cellStyle name="集計 13" xfId="966" xr:uid="{00000000-0005-0000-0000-000051040000}"/>
    <cellStyle name="集計 14" xfId="967" xr:uid="{00000000-0005-0000-0000-000052040000}"/>
    <cellStyle name="集計 15" xfId="968" xr:uid="{00000000-0005-0000-0000-000053040000}"/>
    <cellStyle name="集計 16" xfId="969" xr:uid="{00000000-0005-0000-0000-000054040000}"/>
    <cellStyle name="集計 17" xfId="970" xr:uid="{00000000-0005-0000-0000-000055040000}"/>
    <cellStyle name="集計 18" xfId="971" xr:uid="{00000000-0005-0000-0000-000056040000}"/>
    <cellStyle name="集計 19" xfId="972" xr:uid="{00000000-0005-0000-0000-000057040000}"/>
    <cellStyle name="集計 2" xfId="973" xr:uid="{00000000-0005-0000-0000-000058040000}"/>
    <cellStyle name="集計 2 2" xfId="974" xr:uid="{00000000-0005-0000-0000-000059040000}"/>
    <cellStyle name="集計 2 2 2" xfId="975" xr:uid="{00000000-0005-0000-0000-00005A040000}"/>
    <cellStyle name="集計 2 2 2 2" xfId="1439" xr:uid="{00000000-0005-0000-0000-00005B040000}"/>
    <cellStyle name="集計 2 2 2 2 2" xfId="1440" xr:uid="{00000000-0005-0000-0000-00005C040000}"/>
    <cellStyle name="集計 2 2 2 3" xfId="1441" xr:uid="{00000000-0005-0000-0000-00005D040000}"/>
    <cellStyle name="集計 2 2 3" xfId="976" xr:uid="{00000000-0005-0000-0000-00005E040000}"/>
    <cellStyle name="集計 2 2 3 2" xfId="1442" xr:uid="{00000000-0005-0000-0000-00005F040000}"/>
    <cellStyle name="集計 2 2 4" xfId="1658" xr:uid="{00000000-0005-0000-0000-000060040000}"/>
    <cellStyle name="集計 2 2 4 2" xfId="1659" xr:uid="{00000000-0005-0000-0000-000061040000}"/>
    <cellStyle name="集計 2 2 5" xfId="1660" xr:uid="{00000000-0005-0000-0000-000062040000}"/>
    <cellStyle name="集計 2 2 5 2" xfId="1661" xr:uid="{00000000-0005-0000-0000-000063040000}"/>
    <cellStyle name="集計 2 2 6" xfId="1662" xr:uid="{00000000-0005-0000-0000-000064040000}"/>
    <cellStyle name="集計 20" xfId="977" xr:uid="{00000000-0005-0000-0000-000065040000}"/>
    <cellStyle name="集計 21" xfId="978" xr:uid="{00000000-0005-0000-0000-000066040000}"/>
    <cellStyle name="集計 22" xfId="979" xr:uid="{00000000-0005-0000-0000-000067040000}"/>
    <cellStyle name="集計 23" xfId="980" xr:uid="{00000000-0005-0000-0000-000068040000}"/>
    <cellStyle name="集計 24" xfId="981" xr:uid="{00000000-0005-0000-0000-000069040000}"/>
    <cellStyle name="集計 25" xfId="982" xr:uid="{00000000-0005-0000-0000-00006A040000}"/>
    <cellStyle name="集計 3" xfId="983" xr:uid="{00000000-0005-0000-0000-00006B040000}"/>
    <cellStyle name="集計 3 2" xfId="984" xr:uid="{00000000-0005-0000-0000-00006C040000}"/>
    <cellStyle name="集計 3 2 2" xfId="1443" xr:uid="{00000000-0005-0000-0000-00006D040000}"/>
    <cellStyle name="集計 3 2 2 2" xfId="1444" xr:uid="{00000000-0005-0000-0000-00006E040000}"/>
    <cellStyle name="集計 3 2 3" xfId="1445" xr:uid="{00000000-0005-0000-0000-00006F040000}"/>
    <cellStyle name="集計 3 3" xfId="985" xr:uid="{00000000-0005-0000-0000-000070040000}"/>
    <cellStyle name="集計 3 3 2" xfId="1446" xr:uid="{00000000-0005-0000-0000-000071040000}"/>
    <cellStyle name="集計 3 4" xfId="1663" xr:uid="{00000000-0005-0000-0000-000072040000}"/>
    <cellStyle name="集計 3 4 2" xfId="1664" xr:uid="{00000000-0005-0000-0000-000073040000}"/>
    <cellStyle name="集計 3 5" xfId="1665" xr:uid="{00000000-0005-0000-0000-000074040000}"/>
    <cellStyle name="集計 3 5 2" xfId="1666" xr:uid="{00000000-0005-0000-0000-000075040000}"/>
    <cellStyle name="集計 3 6" xfId="1667" xr:uid="{00000000-0005-0000-0000-000076040000}"/>
    <cellStyle name="集計 4" xfId="986" xr:uid="{00000000-0005-0000-0000-000077040000}"/>
    <cellStyle name="集計 4 2" xfId="987" xr:uid="{00000000-0005-0000-0000-000078040000}"/>
    <cellStyle name="集計 4 2 2" xfId="1447" xr:uid="{00000000-0005-0000-0000-000079040000}"/>
    <cellStyle name="集計 4 2 2 2" xfId="1448" xr:uid="{00000000-0005-0000-0000-00007A040000}"/>
    <cellStyle name="集計 4 2 3" xfId="1449" xr:uid="{00000000-0005-0000-0000-00007B040000}"/>
    <cellStyle name="集計 4 3" xfId="988" xr:uid="{00000000-0005-0000-0000-00007C040000}"/>
    <cellStyle name="集計 4 3 2" xfId="1450" xr:uid="{00000000-0005-0000-0000-00007D040000}"/>
    <cellStyle name="集計 4 4" xfId="1668" xr:uid="{00000000-0005-0000-0000-00007E040000}"/>
    <cellStyle name="集計 4 4 2" xfId="1669" xr:uid="{00000000-0005-0000-0000-00007F040000}"/>
    <cellStyle name="集計 4 5" xfId="1670" xr:uid="{00000000-0005-0000-0000-000080040000}"/>
    <cellStyle name="集計 4 5 2" xfId="1671" xr:uid="{00000000-0005-0000-0000-000081040000}"/>
    <cellStyle name="集計 4 6" xfId="1672" xr:uid="{00000000-0005-0000-0000-000082040000}"/>
    <cellStyle name="集計 5" xfId="989" xr:uid="{00000000-0005-0000-0000-000083040000}"/>
    <cellStyle name="集計 6" xfId="990" xr:uid="{00000000-0005-0000-0000-000084040000}"/>
    <cellStyle name="集計 7" xfId="991" xr:uid="{00000000-0005-0000-0000-000085040000}"/>
    <cellStyle name="集計 8" xfId="992" xr:uid="{00000000-0005-0000-0000-000086040000}"/>
    <cellStyle name="集計 9" xfId="993" xr:uid="{00000000-0005-0000-0000-000087040000}"/>
    <cellStyle name="出力 10" xfId="994" xr:uid="{00000000-0005-0000-0000-000088040000}"/>
    <cellStyle name="出力 11" xfId="995" xr:uid="{00000000-0005-0000-0000-000089040000}"/>
    <cellStyle name="出力 12" xfId="996" xr:uid="{00000000-0005-0000-0000-00008A040000}"/>
    <cellStyle name="出力 13" xfId="997" xr:uid="{00000000-0005-0000-0000-00008B040000}"/>
    <cellStyle name="出力 14" xfId="998" xr:uid="{00000000-0005-0000-0000-00008C040000}"/>
    <cellStyle name="出力 15" xfId="999" xr:uid="{00000000-0005-0000-0000-00008D040000}"/>
    <cellStyle name="出力 16" xfId="1000" xr:uid="{00000000-0005-0000-0000-00008E040000}"/>
    <cellStyle name="出力 17" xfId="1001" xr:uid="{00000000-0005-0000-0000-00008F040000}"/>
    <cellStyle name="出力 18" xfId="1002" xr:uid="{00000000-0005-0000-0000-000090040000}"/>
    <cellStyle name="出力 19" xfId="1003" xr:uid="{00000000-0005-0000-0000-000091040000}"/>
    <cellStyle name="出力 2" xfId="1004" xr:uid="{00000000-0005-0000-0000-000092040000}"/>
    <cellStyle name="出力 2 2" xfId="1005" xr:uid="{00000000-0005-0000-0000-000093040000}"/>
    <cellStyle name="出力 2 2 2" xfId="1006" xr:uid="{00000000-0005-0000-0000-000094040000}"/>
    <cellStyle name="出力 2 2 2 2" xfId="1451" xr:uid="{00000000-0005-0000-0000-000095040000}"/>
    <cellStyle name="出力 2 2 2 2 2" xfId="1452" xr:uid="{00000000-0005-0000-0000-000096040000}"/>
    <cellStyle name="出力 2 2 2 3" xfId="1453" xr:uid="{00000000-0005-0000-0000-000097040000}"/>
    <cellStyle name="出力 2 2 3" xfId="1007" xr:uid="{00000000-0005-0000-0000-000098040000}"/>
    <cellStyle name="出力 2 2 3 2" xfId="1454" xr:uid="{00000000-0005-0000-0000-000099040000}"/>
    <cellStyle name="出力 2 2 4" xfId="1564" xr:uid="{00000000-0005-0000-0000-00009A040000}"/>
    <cellStyle name="出力 2 2 4 2" xfId="1673" xr:uid="{00000000-0005-0000-0000-00009B040000}"/>
    <cellStyle name="出力 2 2 5" xfId="1674" xr:uid="{00000000-0005-0000-0000-00009C040000}"/>
    <cellStyle name="出力 2 2 5 2" xfId="1675" xr:uid="{00000000-0005-0000-0000-00009D040000}"/>
    <cellStyle name="出力 2 2 6" xfId="1676" xr:uid="{00000000-0005-0000-0000-00009E040000}"/>
    <cellStyle name="出力 20" xfId="1008" xr:uid="{00000000-0005-0000-0000-00009F040000}"/>
    <cellStyle name="出力 21" xfId="1009" xr:uid="{00000000-0005-0000-0000-0000A0040000}"/>
    <cellStyle name="出力 22" xfId="1010" xr:uid="{00000000-0005-0000-0000-0000A1040000}"/>
    <cellStyle name="出力 23" xfId="1011" xr:uid="{00000000-0005-0000-0000-0000A2040000}"/>
    <cellStyle name="出力 24" xfId="1012" xr:uid="{00000000-0005-0000-0000-0000A3040000}"/>
    <cellStyle name="出力 25" xfId="1013" xr:uid="{00000000-0005-0000-0000-0000A4040000}"/>
    <cellStyle name="出力 3" xfId="1014" xr:uid="{00000000-0005-0000-0000-0000A5040000}"/>
    <cellStyle name="出力 3 2" xfId="1015" xr:uid="{00000000-0005-0000-0000-0000A6040000}"/>
    <cellStyle name="出力 3 2 2" xfId="1455" xr:uid="{00000000-0005-0000-0000-0000A7040000}"/>
    <cellStyle name="出力 3 2 2 2" xfId="1456" xr:uid="{00000000-0005-0000-0000-0000A8040000}"/>
    <cellStyle name="出力 3 2 3" xfId="1457" xr:uid="{00000000-0005-0000-0000-0000A9040000}"/>
    <cellStyle name="出力 3 3" xfId="1016" xr:uid="{00000000-0005-0000-0000-0000AA040000}"/>
    <cellStyle name="出力 3 3 2" xfId="1458" xr:uid="{00000000-0005-0000-0000-0000AB040000}"/>
    <cellStyle name="出力 3 4" xfId="1565" xr:uid="{00000000-0005-0000-0000-0000AC040000}"/>
    <cellStyle name="出力 3 4 2" xfId="1677" xr:uid="{00000000-0005-0000-0000-0000AD040000}"/>
    <cellStyle name="出力 3 5" xfId="1678" xr:uid="{00000000-0005-0000-0000-0000AE040000}"/>
    <cellStyle name="出力 3 5 2" xfId="1679" xr:uid="{00000000-0005-0000-0000-0000AF040000}"/>
    <cellStyle name="出力 3 6" xfId="1680" xr:uid="{00000000-0005-0000-0000-0000B0040000}"/>
    <cellStyle name="出力 4" xfId="1017" xr:uid="{00000000-0005-0000-0000-0000B1040000}"/>
    <cellStyle name="出力 4 2" xfId="1018" xr:uid="{00000000-0005-0000-0000-0000B2040000}"/>
    <cellStyle name="出力 4 2 2" xfId="1459" xr:uid="{00000000-0005-0000-0000-0000B3040000}"/>
    <cellStyle name="出力 4 2 2 2" xfId="1460" xr:uid="{00000000-0005-0000-0000-0000B4040000}"/>
    <cellStyle name="出力 4 2 3" xfId="1461" xr:uid="{00000000-0005-0000-0000-0000B5040000}"/>
    <cellStyle name="出力 4 3" xfId="1019" xr:uid="{00000000-0005-0000-0000-0000B6040000}"/>
    <cellStyle name="出力 4 3 2" xfId="1462" xr:uid="{00000000-0005-0000-0000-0000B7040000}"/>
    <cellStyle name="出力 4 4" xfId="1566" xr:uid="{00000000-0005-0000-0000-0000B8040000}"/>
    <cellStyle name="出力 4 4 2" xfId="1681" xr:uid="{00000000-0005-0000-0000-0000B9040000}"/>
    <cellStyle name="出力 4 5" xfId="1682" xr:uid="{00000000-0005-0000-0000-0000BA040000}"/>
    <cellStyle name="出力 4 5 2" xfId="1683" xr:uid="{00000000-0005-0000-0000-0000BB040000}"/>
    <cellStyle name="出力 4 6" xfId="1684" xr:uid="{00000000-0005-0000-0000-0000BC040000}"/>
    <cellStyle name="出力 5" xfId="1020" xr:uid="{00000000-0005-0000-0000-0000BD040000}"/>
    <cellStyle name="出力 6" xfId="1021" xr:uid="{00000000-0005-0000-0000-0000BE040000}"/>
    <cellStyle name="出力 7" xfId="1022" xr:uid="{00000000-0005-0000-0000-0000BF040000}"/>
    <cellStyle name="出力 8" xfId="1023" xr:uid="{00000000-0005-0000-0000-0000C0040000}"/>
    <cellStyle name="出力 9" xfId="1024" xr:uid="{00000000-0005-0000-0000-0000C1040000}"/>
    <cellStyle name="説明文 10" xfId="1025" xr:uid="{00000000-0005-0000-0000-0000C2040000}"/>
    <cellStyle name="説明文 11" xfId="1026" xr:uid="{00000000-0005-0000-0000-0000C3040000}"/>
    <cellStyle name="説明文 12" xfId="1027" xr:uid="{00000000-0005-0000-0000-0000C4040000}"/>
    <cellStyle name="説明文 13" xfId="1028" xr:uid="{00000000-0005-0000-0000-0000C5040000}"/>
    <cellStyle name="説明文 14" xfId="1029" xr:uid="{00000000-0005-0000-0000-0000C6040000}"/>
    <cellStyle name="説明文 15" xfId="1030" xr:uid="{00000000-0005-0000-0000-0000C7040000}"/>
    <cellStyle name="説明文 16" xfId="1031" xr:uid="{00000000-0005-0000-0000-0000C8040000}"/>
    <cellStyle name="説明文 17" xfId="1032" xr:uid="{00000000-0005-0000-0000-0000C9040000}"/>
    <cellStyle name="説明文 18" xfId="1033" xr:uid="{00000000-0005-0000-0000-0000CA040000}"/>
    <cellStyle name="説明文 19" xfId="1034" xr:uid="{00000000-0005-0000-0000-0000CB040000}"/>
    <cellStyle name="説明文 2" xfId="1035" xr:uid="{00000000-0005-0000-0000-0000CC040000}"/>
    <cellStyle name="説明文 2 2" xfId="1036" xr:uid="{00000000-0005-0000-0000-0000CD040000}"/>
    <cellStyle name="説明文 20" xfId="1037" xr:uid="{00000000-0005-0000-0000-0000CE040000}"/>
    <cellStyle name="説明文 21" xfId="1038" xr:uid="{00000000-0005-0000-0000-0000CF040000}"/>
    <cellStyle name="説明文 22" xfId="1039" xr:uid="{00000000-0005-0000-0000-0000D0040000}"/>
    <cellStyle name="説明文 23" xfId="1040" xr:uid="{00000000-0005-0000-0000-0000D1040000}"/>
    <cellStyle name="説明文 24" xfId="1041" xr:uid="{00000000-0005-0000-0000-0000D2040000}"/>
    <cellStyle name="説明文 25" xfId="1042" xr:uid="{00000000-0005-0000-0000-0000D3040000}"/>
    <cellStyle name="説明文 3" xfId="1043" xr:uid="{00000000-0005-0000-0000-0000D4040000}"/>
    <cellStyle name="説明文 3 2" xfId="1044" xr:uid="{00000000-0005-0000-0000-0000D5040000}"/>
    <cellStyle name="説明文 4" xfId="1045" xr:uid="{00000000-0005-0000-0000-0000D6040000}"/>
    <cellStyle name="説明文 5" xfId="1046" xr:uid="{00000000-0005-0000-0000-0000D7040000}"/>
    <cellStyle name="説明文 6" xfId="1047" xr:uid="{00000000-0005-0000-0000-0000D8040000}"/>
    <cellStyle name="説明文 7" xfId="1048" xr:uid="{00000000-0005-0000-0000-0000D9040000}"/>
    <cellStyle name="説明文 8" xfId="1049" xr:uid="{00000000-0005-0000-0000-0000DA040000}"/>
    <cellStyle name="説明文 9" xfId="1050" xr:uid="{00000000-0005-0000-0000-0000DB040000}"/>
    <cellStyle name="通貨 2" xfId="1051" xr:uid="{00000000-0005-0000-0000-0000DC040000}"/>
    <cellStyle name="通貨 2 2" xfId="1575" xr:uid="{00000000-0005-0000-0000-0000DD040000}"/>
    <cellStyle name="通貨 3" xfId="1052" xr:uid="{00000000-0005-0000-0000-0000DE040000}"/>
    <cellStyle name="通貨 3 2" xfId="1053" xr:uid="{00000000-0005-0000-0000-0000DF040000}"/>
    <cellStyle name="通貨 3 2 2" xfId="1577" xr:uid="{00000000-0005-0000-0000-0000E0040000}"/>
    <cellStyle name="通貨 3 3" xfId="1576" xr:uid="{00000000-0005-0000-0000-0000E1040000}"/>
    <cellStyle name="入力 10" xfId="1054" xr:uid="{00000000-0005-0000-0000-0000E2040000}"/>
    <cellStyle name="入力 11" xfId="1055" xr:uid="{00000000-0005-0000-0000-0000E3040000}"/>
    <cellStyle name="入力 12" xfId="1056" xr:uid="{00000000-0005-0000-0000-0000E4040000}"/>
    <cellStyle name="入力 13" xfId="1057" xr:uid="{00000000-0005-0000-0000-0000E5040000}"/>
    <cellStyle name="入力 14" xfId="1058" xr:uid="{00000000-0005-0000-0000-0000E6040000}"/>
    <cellStyle name="入力 15" xfId="1059" xr:uid="{00000000-0005-0000-0000-0000E7040000}"/>
    <cellStyle name="入力 16" xfId="1060" xr:uid="{00000000-0005-0000-0000-0000E8040000}"/>
    <cellStyle name="入力 17" xfId="1061" xr:uid="{00000000-0005-0000-0000-0000E9040000}"/>
    <cellStyle name="入力 18" xfId="1062" xr:uid="{00000000-0005-0000-0000-0000EA040000}"/>
    <cellStyle name="入力 19" xfId="1063" xr:uid="{00000000-0005-0000-0000-0000EB040000}"/>
    <cellStyle name="入力 2" xfId="1064" xr:uid="{00000000-0005-0000-0000-0000EC040000}"/>
    <cellStyle name="入力 2 2" xfId="1065" xr:uid="{00000000-0005-0000-0000-0000ED040000}"/>
    <cellStyle name="入力 2 2 2" xfId="1066" xr:uid="{00000000-0005-0000-0000-0000EE040000}"/>
    <cellStyle name="入力 2 2 2 2" xfId="1463" xr:uid="{00000000-0005-0000-0000-0000EF040000}"/>
    <cellStyle name="入力 2 2 2 2 2" xfId="1464" xr:uid="{00000000-0005-0000-0000-0000F0040000}"/>
    <cellStyle name="入力 2 2 2 3" xfId="1465" xr:uid="{00000000-0005-0000-0000-0000F1040000}"/>
    <cellStyle name="入力 2 2 3" xfId="1067" xr:uid="{00000000-0005-0000-0000-0000F2040000}"/>
    <cellStyle name="入力 2 2 3 2" xfId="1466" xr:uid="{00000000-0005-0000-0000-0000F3040000}"/>
    <cellStyle name="入力 2 2 4" xfId="1685" xr:uid="{00000000-0005-0000-0000-0000F4040000}"/>
    <cellStyle name="入力 2 2 4 2" xfId="1686" xr:uid="{00000000-0005-0000-0000-0000F5040000}"/>
    <cellStyle name="入力 2 2 5" xfId="1687" xr:uid="{00000000-0005-0000-0000-0000F6040000}"/>
    <cellStyle name="入力 2 2 6" xfId="1688" xr:uid="{00000000-0005-0000-0000-0000F7040000}"/>
    <cellStyle name="入力 2 2 6 2" xfId="1689" xr:uid="{00000000-0005-0000-0000-0000F8040000}"/>
    <cellStyle name="入力 20" xfId="1068" xr:uid="{00000000-0005-0000-0000-0000F9040000}"/>
    <cellStyle name="入力 21" xfId="1069" xr:uid="{00000000-0005-0000-0000-0000FA040000}"/>
    <cellStyle name="入力 22" xfId="1070" xr:uid="{00000000-0005-0000-0000-0000FB040000}"/>
    <cellStyle name="入力 23" xfId="1071" xr:uid="{00000000-0005-0000-0000-0000FC040000}"/>
    <cellStyle name="入力 24" xfId="1072" xr:uid="{00000000-0005-0000-0000-0000FD040000}"/>
    <cellStyle name="入力 25" xfId="1073" xr:uid="{00000000-0005-0000-0000-0000FE040000}"/>
    <cellStyle name="入力 3" xfId="1074" xr:uid="{00000000-0005-0000-0000-0000FF040000}"/>
    <cellStyle name="入力 3 2" xfId="1075" xr:uid="{00000000-0005-0000-0000-000000050000}"/>
    <cellStyle name="入力 3 2 2" xfId="1467" xr:uid="{00000000-0005-0000-0000-000001050000}"/>
    <cellStyle name="入力 3 2 2 2" xfId="1468" xr:uid="{00000000-0005-0000-0000-000002050000}"/>
    <cellStyle name="入力 3 2 3" xfId="1469" xr:uid="{00000000-0005-0000-0000-000003050000}"/>
    <cellStyle name="入力 3 3" xfId="1076" xr:uid="{00000000-0005-0000-0000-000004050000}"/>
    <cellStyle name="入力 3 3 2" xfId="1470" xr:uid="{00000000-0005-0000-0000-000005050000}"/>
    <cellStyle name="入力 3 4" xfId="1690" xr:uid="{00000000-0005-0000-0000-000006050000}"/>
    <cellStyle name="入力 3 4 2" xfId="1691" xr:uid="{00000000-0005-0000-0000-000007050000}"/>
    <cellStyle name="入力 3 5" xfId="1692" xr:uid="{00000000-0005-0000-0000-000008050000}"/>
    <cellStyle name="入力 3 6" xfId="1693" xr:uid="{00000000-0005-0000-0000-000009050000}"/>
    <cellStyle name="入力 3 6 2" xfId="1694" xr:uid="{00000000-0005-0000-0000-00000A050000}"/>
    <cellStyle name="入力 4" xfId="1077" xr:uid="{00000000-0005-0000-0000-00000B050000}"/>
    <cellStyle name="入力 4 2" xfId="1078" xr:uid="{00000000-0005-0000-0000-00000C050000}"/>
    <cellStyle name="入力 4 2 2" xfId="1471" xr:uid="{00000000-0005-0000-0000-00000D050000}"/>
    <cellStyle name="入力 4 2 2 2" xfId="1472" xr:uid="{00000000-0005-0000-0000-00000E050000}"/>
    <cellStyle name="入力 4 2 3" xfId="1473" xr:uid="{00000000-0005-0000-0000-00000F050000}"/>
    <cellStyle name="入力 4 3" xfId="1079" xr:uid="{00000000-0005-0000-0000-000010050000}"/>
    <cellStyle name="入力 4 3 2" xfId="1474" xr:uid="{00000000-0005-0000-0000-000011050000}"/>
    <cellStyle name="入力 4 4" xfId="1695" xr:uid="{00000000-0005-0000-0000-000012050000}"/>
    <cellStyle name="入力 4 4 2" xfId="1696" xr:uid="{00000000-0005-0000-0000-000013050000}"/>
    <cellStyle name="入力 4 5" xfId="1697" xr:uid="{00000000-0005-0000-0000-000014050000}"/>
    <cellStyle name="入力 4 6" xfId="1698" xr:uid="{00000000-0005-0000-0000-000015050000}"/>
    <cellStyle name="入力 4 6 2" xfId="1699" xr:uid="{00000000-0005-0000-0000-000016050000}"/>
    <cellStyle name="入力 5" xfId="1080" xr:uid="{00000000-0005-0000-0000-000017050000}"/>
    <cellStyle name="入力 6" xfId="1081" xr:uid="{00000000-0005-0000-0000-000018050000}"/>
    <cellStyle name="入力 7" xfId="1082" xr:uid="{00000000-0005-0000-0000-000019050000}"/>
    <cellStyle name="入力 8" xfId="1083" xr:uid="{00000000-0005-0000-0000-00001A050000}"/>
    <cellStyle name="入力 9" xfId="1084" xr:uid="{00000000-0005-0000-0000-00001B050000}"/>
    <cellStyle name="標準" xfId="0" builtinId="0"/>
    <cellStyle name="標準 10" xfId="1085" xr:uid="{00000000-0005-0000-0000-00001D050000}"/>
    <cellStyle name="標準 10 10" xfId="1475" xr:uid="{00000000-0005-0000-0000-00001E050000}"/>
    <cellStyle name="標準 10 11" xfId="1476" xr:uid="{00000000-0005-0000-0000-00001F050000}"/>
    <cellStyle name="標準 10 12" xfId="1477" xr:uid="{00000000-0005-0000-0000-000020050000}"/>
    <cellStyle name="標準 10 2" xfId="1086" xr:uid="{00000000-0005-0000-0000-000021050000}"/>
    <cellStyle name="標準 10 3" xfId="1087" xr:uid="{00000000-0005-0000-0000-000022050000}"/>
    <cellStyle name="標準 10 4" xfId="1088" xr:uid="{00000000-0005-0000-0000-000023050000}"/>
    <cellStyle name="標準 10 4 2" xfId="1478" xr:uid="{00000000-0005-0000-0000-000024050000}"/>
    <cellStyle name="標準 10 4 2 2" xfId="1479" xr:uid="{00000000-0005-0000-0000-000025050000}"/>
    <cellStyle name="標準 10 4 2 2 2" xfId="1480" xr:uid="{00000000-0005-0000-0000-000026050000}"/>
    <cellStyle name="標準 10 4 2 2 2 2" xfId="1481" xr:uid="{00000000-0005-0000-0000-000027050000}"/>
    <cellStyle name="標準 10 4 2 2 2 2 2" xfId="1482" xr:uid="{00000000-0005-0000-0000-000028050000}"/>
    <cellStyle name="標準 10 4 2 2 2 2 2 2" xfId="1483" xr:uid="{00000000-0005-0000-0000-000029050000}"/>
    <cellStyle name="標準 10 4 3" xfId="1484" xr:uid="{00000000-0005-0000-0000-00002A050000}"/>
    <cellStyle name="標準 10 4 3 2" xfId="1485" xr:uid="{00000000-0005-0000-0000-00002B050000}"/>
    <cellStyle name="標準 10 5" xfId="1089" xr:uid="{00000000-0005-0000-0000-00002C050000}"/>
    <cellStyle name="標準 10 6" xfId="1486" xr:uid="{00000000-0005-0000-0000-00002D050000}"/>
    <cellStyle name="標準 10 6 2" xfId="1487" xr:uid="{00000000-0005-0000-0000-00002E050000}"/>
    <cellStyle name="標準 10 6 2 2" xfId="1488" xr:uid="{00000000-0005-0000-0000-00002F050000}"/>
    <cellStyle name="標準 10 6 2 3" xfId="1489" xr:uid="{00000000-0005-0000-0000-000030050000}"/>
    <cellStyle name="標準 10 6 2 3 2" xfId="1387" xr:uid="{00000000-0005-0000-0000-000031050000}"/>
    <cellStyle name="標準 10 7" xfId="1490" xr:uid="{00000000-0005-0000-0000-000032050000}"/>
    <cellStyle name="標準 10 8" xfId="1491" xr:uid="{00000000-0005-0000-0000-000033050000}"/>
    <cellStyle name="標準 10 8 2" xfId="1492" xr:uid="{00000000-0005-0000-0000-000034050000}"/>
    <cellStyle name="標準 10 8 2 2" xfId="1493" xr:uid="{00000000-0005-0000-0000-000035050000}"/>
    <cellStyle name="標準 10 8 2 2 2" xfId="1494" xr:uid="{00000000-0005-0000-0000-000036050000}"/>
    <cellStyle name="標準 10 8 2 2 3" xfId="1495" xr:uid="{00000000-0005-0000-0000-000037050000}"/>
    <cellStyle name="標準 10 8 2 2 3 2" xfId="1388" xr:uid="{00000000-0005-0000-0000-000038050000}"/>
    <cellStyle name="標準 10 8 2 2 3 2 2" xfId="1496" xr:uid="{00000000-0005-0000-0000-000039050000}"/>
    <cellStyle name="標準 10 8 2 3" xfId="1497" xr:uid="{00000000-0005-0000-0000-00003A050000}"/>
    <cellStyle name="標準 10 8 2 4" xfId="1498" xr:uid="{00000000-0005-0000-0000-00003B050000}"/>
    <cellStyle name="標準 10 8 2 4 2" xfId="1499" xr:uid="{00000000-0005-0000-0000-00003C050000}"/>
    <cellStyle name="標準 10 8 2 4 2 2" xfId="1500" xr:uid="{00000000-0005-0000-0000-00003D050000}"/>
    <cellStyle name="標準 10 8 3" xfId="1501" xr:uid="{00000000-0005-0000-0000-00003E050000}"/>
    <cellStyle name="標準 10 8 4" xfId="1502" xr:uid="{00000000-0005-0000-0000-00003F050000}"/>
    <cellStyle name="標準 10 8 4 2" xfId="1503" xr:uid="{00000000-0005-0000-0000-000040050000}"/>
    <cellStyle name="標準 10 8 4 2 2" xfId="1504" xr:uid="{00000000-0005-0000-0000-000041050000}"/>
    <cellStyle name="標準 10 8 4 2 3" xfId="1505" xr:uid="{00000000-0005-0000-0000-000042050000}"/>
    <cellStyle name="標準 10 9" xfId="1506" xr:uid="{00000000-0005-0000-0000-000043050000}"/>
    <cellStyle name="標準 10 9 2" xfId="1507" xr:uid="{00000000-0005-0000-0000-000044050000}"/>
    <cellStyle name="標準 10 9 3" xfId="1508" xr:uid="{00000000-0005-0000-0000-000045050000}"/>
    <cellStyle name="標準 10 9 3 2" xfId="1509" xr:uid="{00000000-0005-0000-0000-000046050000}"/>
    <cellStyle name="標準 11" xfId="1090" xr:uid="{00000000-0005-0000-0000-000047050000}"/>
    <cellStyle name="標準 11 2" xfId="1091" xr:uid="{00000000-0005-0000-0000-000048050000}"/>
    <cellStyle name="標準 11 2 2" xfId="1700" xr:uid="{00000000-0005-0000-0000-000049050000}"/>
    <cellStyle name="標準 11 3" xfId="1092" xr:uid="{00000000-0005-0000-0000-00004A050000}"/>
    <cellStyle name="標準 11 4" xfId="1093" xr:uid="{00000000-0005-0000-0000-00004B050000}"/>
    <cellStyle name="標準 12" xfId="1383" xr:uid="{00000000-0005-0000-0000-00004C050000}"/>
    <cellStyle name="標準 12 2" xfId="1094" xr:uid="{00000000-0005-0000-0000-00004D050000}"/>
    <cellStyle name="標準 12 3" xfId="1095" xr:uid="{00000000-0005-0000-0000-00004E050000}"/>
    <cellStyle name="標準 12 4" xfId="1701" xr:uid="{00000000-0005-0000-0000-00004F050000}"/>
    <cellStyle name="標準 13" xfId="1096" xr:uid="{00000000-0005-0000-0000-000050050000}"/>
    <cellStyle name="標準 13 2" xfId="1097" xr:uid="{00000000-0005-0000-0000-000051050000}"/>
    <cellStyle name="標準 14" xfId="1384" xr:uid="{00000000-0005-0000-0000-000052050000}"/>
    <cellStyle name="標準 14 2" xfId="1098" xr:uid="{00000000-0005-0000-0000-000053050000}"/>
    <cellStyle name="標準 14 3" xfId="1099" xr:uid="{00000000-0005-0000-0000-000054050000}"/>
    <cellStyle name="標準 14 4" xfId="1100" xr:uid="{00000000-0005-0000-0000-000055050000}"/>
    <cellStyle name="標準 14 5" xfId="1101" xr:uid="{00000000-0005-0000-0000-000056050000}"/>
    <cellStyle name="標準 14 6" xfId="1102" xr:uid="{00000000-0005-0000-0000-000057050000}"/>
    <cellStyle name="標準 14 7" xfId="1103" xr:uid="{00000000-0005-0000-0000-000058050000}"/>
    <cellStyle name="標準 14 8" xfId="1104" xr:uid="{00000000-0005-0000-0000-000059050000}"/>
    <cellStyle name="標準 15" xfId="1105" xr:uid="{00000000-0005-0000-0000-00005A050000}"/>
    <cellStyle name="標準 15 2" xfId="1106" xr:uid="{00000000-0005-0000-0000-00005B050000}"/>
    <cellStyle name="標準 15 3" xfId="1107" xr:uid="{00000000-0005-0000-0000-00005C050000}"/>
    <cellStyle name="標準 15 4" xfId="1108" xr:uid="{00000000-0005-0000-0000-00005D050000}"/>
    <cellStyle name="標準 15 5" xfId="1109" xr:uid="{00000000-0005-0000-0000-00005E050000}"/>
    <cellStyle name="標準 15 6" xfId="1110" xr:uid="{00000000-0005-0000-0000-00005F050000}"/>
    <cellStyle name="標準 15 7" xfId="1111" xr:uid="{00000000-0005-0000-0000-000060050000}"/>
    <cellStyle name="標準 16" xfId="1385" xr:uid="{00000000-0005-0000-0000-000061050000}"/>
    <cellStyle name="標準 16 2" xfId="1112" xr:uid="{00000000-0005-0000-0000-000062050000}"/>
    <cellStyle name="標準 16 3" xfId="1113" xr:uid="{00000000-0005-0000-0000-000063050000}"/>
    <cellStyle name="標準 16 4" xfId="1114" xr:uid="{00000000-0005-0000-0000-000064050000}"/>
    <cellStyle name="標準 16 5" xfId="1115" xr:uid="{00000000-0005-0000-0000-000065050000}"/>
    <cellStyle name="標準 16 6" xfId="1116" xr:uid="{00000000-0005-0000-0000-000066050000}"/>
    <cellStyle name="標準 17" xfId="1117" xr:uid="{00000000-0005-0000-0000-000067050000}"/>
    <cellStyle name="標準 17 2" xfId="1118" xr:uid="{00000000-0005-0000-0000-000068050000}"/>
    <cellStyle name="標準 17 3" xfId="1119" xr:uid="{00000000-0005-0000-0000-000069050000}"/>
    <cellStyle name="標準 17 4" xfId="1120" xr:uid="{00000000-0005-0000-0000-00006A050000}"/>
    <cellStyle name="標準 17 5" xfId="1121" xr:uid="{00000000-0005-0000-0000-00006B050000}"/>
    <cellStyle name="標準 18" xfId="1510" xr:uid="{00000000-0005-0000-0000-00006C050000}"/>
    <cellStyle name="標準 18 2" xfId="1122" xr:uid="{00000000-0005-0000-0000-00006D050000}"/>
    <cellStyle name="標準 18 3" xfId="1123" xr:uid="{00000000-0005-0000-0000-00006E050000}"/>
    <cellStyle name="標準 19" xfId="1511" xr:uid="{00000000-0005-0000-0000-00006F050000}"/>
    <cellStyle name="標準 19 2" xfId="1124" xr:uid="{00000000-0005-0000-0000-000070050000}"/>
    <cellStyle name="標準 19 2 2" xfId="1512" xr:uid="{00000000-0005-0000-0000-000071050000}"/>
    <cellStyle name="標準 19 2 2 2" xfId="1513" xr:uid="{00000000-0005-0000-0000-000072050000}"/>
    <cellStyle name="標準 19 2 2 2 2" xfId="1514" xr:uid="{00000000-0005-0000-0000-000073050000}"/>
    <cellStyle name="標準 19 2 2 2 2 2" xfId="1515" xr:uid="{00000000-0005-0000-0000-000074050000}"/>
    <cellStyle name="標準 19 2 2 2 2 2 2" xfId="1516" xr:uid="{00000000-0005-0000-0000-000075050000}"/>
    <cellStyle name="標準 19 2 2 2 2 2 2 2" xfId="1517" xr:uid="{00000000-0005-0000-0000-000076050000}"/>
    <cellStyle name="標準 19 2 2 2 2 2 2 2 2" xfId="1518" xr:uid="{00000000-0005-0000-0000-000077050000}"/>
    <cellStyle name="標準 19 2 2 2 2 2 3" xfId="1519" xr:uid="{00000000-0005-0000-0000-000078050000}"/>
    <cellStyle name="標準 19 2 2 2 2 2 4" xfId="1520" xr:uid="{00000000-0005-0000-0000-000079050000}"/>
    <cellStyle name="標準 19 2 2 2 2 2 4 2" xfId="1521" xr:uid="{00000000-0005-0000-0000-00007A050000}"/>
    <cellStyle name="標準 19 2 2 2 2 2 4 3" xfId="1522" xr:uid="{00000000-0005-0000-0000-00007B050000}"/>
    <cellStyle name="標準 19 2 2 2 3" xfId="1523" xr:uid="{00000000-0005-0000-0000-00007C050000}"/>
    <cellStyle name="標準 19 2 2 2 3 2" xfId="1524" xr:uid="{00000000-0005-0000-0000-00007D050000}"/>
    <cellStyle name="標準 19 2 2 2 3 2 2" xfId="1525" xr:uid="{00000000-0005-0000-0000-00007E050000}"/>
    <cellStyle name="標準 19 2 2 2 3 2 3" xfId="1526" xr:uid="{00000000-0005-0000-0000-00007F050000}"/>
    <cellStyle name="標準 19 2 2 3" xfId="1527" xr:uid="{00000000-0005-0000-0000-000080050000}"/>
    <cellStyle name="標準 19 2 2 3 2" xfId="1528" xr:uid="{00000000-0005-0000-0000-000081050000}"/>
    <cellStyle name="標準 19 2 2 3 2 2" xfId="1529" xr:uid="{00000000-0005-0000-0000-000082050000}"/>
    <cellStyle name="標準 2" xfId="2" xr:uid="{00000000-0005-0000-0000-000083050000}"/>
    <cellStyle name="標準 2 10" xfId="1125" xr:uid="{00000000-0005-0000-0000-000084050000}"/>
    <cellStyle name="標準 2 11" xfId="1126" xr:uid="{00000000-0005-0000-0000-000085050000}"/>
    <cellStyle name="標準 2 12" xfId="1127" xr:uid="{00000000-0005-0000-0000-000086050000}"/>
    <cellStyle name="標準 2 13" xfId="1128" xr:uid="{00000000-0005-0000-0000-000087050000}"/>
    <cellStyle name="標準 2 14" xfId="1129" xr:uid="{00000000-0005-0000-0000-000088050000}"/>
    <cellStyle name="標準 2 15" xfId="1130" xr:uid="{00000000-0005-0000-0000-000089050000}"/>
    <cellStyle name="標準 2 16" xfId="1131" xr:uid="{00000000-0005-0000-0000-00008A050000}"/>
    <cellStyle name="標準 2 17" xfId="1132" xr:uid="{00000000-0005-0000-0000-00008B050000}"/>
    <cellStyle name="標準 2 18" xfId="1133" xr:uid="{00000000-0005-0000-0000-00008C050000}"/>
    <cellStyle name="標準 2 19" xfId="1134" xr:uid="{00000000-0005-0000-0000-00008D050000}"/>
    <cellStyle name="標準 2 2" xfId="1135" xr:uid="{00000000-0005-0000-0000-00008E050000}"/>
    <cellStyle name="標準 2 2 10" xfId="1136" xr:uid="{00000000-0005-0000-0000-00008F050000}"/>
    <cellStyle name="標準 2 2 11" xfId="1137" xr:uid="{00000000-0005-0000-0000-000090050000}"/>
    <cellStyle name="標準 2 2 12" xfId="1138" xr:uid="{00000000-0005-0000-0000-000091050000}"/>
    <cellStyle name="標準 2 2 13" xfId="1139" xr:uid="{00000000-0005-0000-0000-000092050000}"/>
    <cellStyle name="標準 2 2 14" xfId="1140" xr:uid="{00000000-0005-0000-0000-000093050000}"/>
    <cellStyle name="標準 2 2 15" xfId="1141" xr:uid="{00000000-0005-0000-0000-000094050000}"/>
    <cellStyle name="標準 2 2 16" xfId="1142" xr:uid="{00000000-0005-0000-0000-000095050000}"/>
    <cellStyle name="標準 2 2 17" xfId="1143" xr:uid="{00000000-0005-0000-0000-000096050000}"/>
    <cellStyle name="標準 2 2 18" xfId="1144" xr:uid="{00000000-0005-0000-0000-000097050000}"/>
    <cellStyle name="標準 2 2 19" xfId="1145" xr:uid="{00000000-0005-0000-0000-000098050000}"/>
    <cellStyle name="標準 2 2 2" xfId="1146" xr:uid="{00000000-0005-0000-0000-000099050000}"/>
    <cellStyle name="標準 2 2 2 2" xfId="1147" xr:uid="{00000000-0005-0000-0000-00009A050000}"/>
    <cellStyle name="標準 2 2 2 2 2" xfId="1148" xr:uid="{00000000-0005-0000-0000-00009B050000}"/>
    <cellStyle name="標準 2 2 2 2_23_CRUDマトリックス(機能レベル)" xfId="1149" xr:uid="{00000000-0005-0000-0000-00009C050000}"/>
    <cellStyle name="標準 2 2 2_23_CRUDマトリックス(機能レベル)" xfId="1150" xr:uid="{00000000-0005-0000-0000-00009D050000}"/>
    <cellStyle name="標準 2 2 20" xfId="1151" xr:uid="{00000000-0005-0000-0000-00009E050000}"/>
    <cellStyle name="標準 2 2 21" xfId="1152" xr:uid="{00000000-0005-0000-0000-00009F050000}"/>
    <cellStyle name="標準 2 2 22" xfId="1153" xr:uid="{00000000-0005-0000-0000-0000A0050000}"/>
    <cellStyle name="標準 2 2 23" xfId="1154" xr:uid="{00000000-0005-0000-0000-0000A1050000}"/>
    <cellStyle name="標準 2 2 24" xfId="1155" xr:uid="{00000000-0005-0000-0000-0000A2050000}"/>
    <cellStyle name="標準 2 2 25" xfId="1156" xr:uid="{00000000-0005-0000-0000-0000A3050000}"/>
    <cellStyle name="標準 2 2 26" xfId="1157" xr:uid="{00000000-0005-0000-0000-0000A4050000}"/>
    <cellStyle name="標準 2 2 27" xfId="1158" xr:uid="{00000000-0005-0000-0000-0000A5050000}"/>
    <cellStyle name="標準 2 2 28" xfId="1159" xr:uid="{00000000-0005-0000-0000-0000A6050000}"/>
    <cellStyle name="標準 2 2 29" xfId="1160" xr:uid="{00000000-0005-0000-0000-0000A7050000}"/>
    <cellStyle name="標準 2 2 3" xfId="1161" xr:uid="{00000000-0005-0000-0000-0000A8050000}"/>
    <cellStyle name="標準 2 2 30" xfId="1162" xr:uid="{00000000-0005-0000-0000-0000A9050000}"/>
    <cellStyle name="標準 2 2 31" xfId="1163" xr:uid="{00000000-0005-0000-0000-0000AA050000}"/>
    <cellStyle name="標準 2 2 4" xfId="1164" xr:uid="{00000000-0005-0000-0000-0000AB050000}"/>
    <cellStyle name="標準 2 2 5" xfId="1165" xr:uid="{00000000-0005-0000-0000-0000AC050000}"/>
    <cellStyle name="標準 2 2 6" xfId="1166" xr:uid="{00000000-0005-0000-0000-0000AD050000}"/>
    <cellStyle name="標準 2 2 7" xfId="1167" xr:uid="{00000000-0005-0000-0000-0000AE050000}"/>
    <cellStyle name="標準 2 2 8" xfId="1168" xr:uid="{00000000-0005-0000-0000-0000AF050000}"/>
    <cellStyle name="標準 2 2 9" xfId="1169" xr:uid="{00000000-0005-0000-0000-0000B0050000}"/>
    <cellStyle name="標準 2 2_23_CRUDマトリックス(機能レベル)" xfId="1170" xr:uid="{00000000-0005-0000-0000-0000B1050000}"/>
    <cellStyle name="標準 2 20" xfId="1171" xr:uid="{00000000-0005-0000-0000-0000B2050000}"/>
    <cellStyle name="標準 2 21" xfId="1172" xr:uid="{00000000-0005-0000-0000-0000B3050000}"/>
    <cellStyle name="標準 2 22" xfId="1173" xr:uid="{00000000-0005-0000-0000-0000B4050000}"/>
    <cellStyle name="標準 2 23" xfId="1174" xr:uid="{00000000-0005-0000-0000-0000B5050000}"/>
    <cellStyle name="標準 2 24" xfId="1175" xr:uid="{00000000-0005-0000-0000-0000B6050000}"/>
    <cellStyle name="標準 2 25" xfId="1176" xr:uid="{00000000-0005-0000-0000-0000B7050000}"/>
    <cellStyle name="標準 2 26" xfId="1567" xr:uid="{00000000-0005-0000-0000-0000B8050000}"/>
    <cellStyle name="標準 2 26 2" xfId="1568" xr:uid="{00000000-0005-0000-0000-0000B9050000}"/>
    <cellStyle name="標準 2 26 3" xfId="1702" xr:uid="{00000000-0005-0000-0000-0000BA050000}"/>
    <cellStyle name="標準 2 27" xfId="1578" xr:uid="{00000000-0005-0000-0000-0000BB050000}"/>
    <cellStyle name="標準 2 3" xfId="1177" xr:uid="{00000000-0005-0000-0000-0000BC050000}"/>
    <cellStyle name="標準 2 3 10" xfId="1178" xr:uid="{00000000-0005-0000-0000-0000BD050000}"/>
    <cellStyle name="標準 2 3 11" xfId="1179" xr:uid="{00000000-0005-0000-0000-0000BE050000}"/>
    <cellStyle name="標準 2 3 12" xfId="1180" xr:uid="{00000000-0005-0000-0000-0000BF050000}"/>
    <cellStyle name="標準 2 3 13" xfId="1181" xr:uid="{00000000-0005-0000-0000-0000C0050000}"/>
    <cellStyle name="標準 2 3 14" xfId="1182" xr:uid="{00000000-0005-0000-0000-0000C1050000}"/>
    <cellStyle name="標準 2 3 15" xfId="1183" xr:uid="{00000000-0005-0000-0000-0000C2050000}"/>
    <cellStyle name="標準 2 3 16" xfId="1184" xr:uid="{00000000-0005-0000-0000-0000C3050000}"/>
    <cellStyle name="標準 2 3 17" xfId="1185" xr:uid="{00000000-0005-0000-0000-0000C4050000}"/>
    <cellStyle name="標準 2 3 18" xfId="1186" xr:uid="{00000000-0005-0000-0000-0000C5050000}"/>
    <cellStyle name="標準 2 3 19" xfId="1187" xr:uid="{00000000-0005-0000-0000-0000C6050000}"/>
    <cellStyle name="標準 2 3 2" xfId="1188" xr:uid="{00000000-0005-0000-0000-0000C7050000}"/>
    <cellStyle name="標準 2 3 2 2" xfId="1189" xr:uid="{00000000-0005-0000-0000-0000C8050000}"/>
    <cellStyle name="標準 2 3 2 2 2" xfId="1190" xr:uid="{00000000-0005-0000-0000-0000C9050000}"/>
    <cellStyle name="標準 2 3 2 2_23_CRUDマトリックス(機能レベル)" xfId="1191" xr:uid="{00000000-0005-0000-0000-0000CA050000}"/>
    <cellStyle name="標準 2 3 2 3" xfId="1703" xr:uid="{00000000-0005-0000-0000-0000CB050000}"/>
    <cellStyle name="標準 2 3 2_23_CRUDマトリックス(機能レベル)" xfId="1192" xr:uid="{00000000-0005-0000-0000-0000CC050000}"/>
    <cellStyle name="標準 2 3 20" xfId="1193" xr:uid="{00000000-0005-0000-0000-0000CD050000}"/>
    <cellStyle name="標準 2 3 21" xfId="1194" xr:uid="{00000000-0005-0000-0000-0000CE050000}"/>
    <cellStyle name="標準 2 3 22" xfId="1195" xr:uid="{00000000-0005-0000-0000-0000CF050000}"/>
    <cellStyle name="標準 2 3 23" xfId="1196" xr:uid="{00000000-0005-0000-0000-0000D0050000}"/>
    <cellStyle name="標準 2 3 24" xfId="1197" xr:uid="{00000000-0005-0000-0000-0000D1050000}"/>
    <cellStyle name="標準 2 3 25" xfId="1198" xr:uid="{00000000-0005-0000-0000-0000D2050000}"/>
    <cellStyle name="標準 2 3 26" xfId="1199" xr:uid="{00000000-0005-0000-0000-0000D3050000}"/>
    <cellStyle name="標準 2 3 27" xfId="1200" xr:uid="{00000000-0005-0000-0000-0000D4050000}"/>
    <cellStyle name="標準 2 3 28" xfId="1201" xr:uid="{00000000-0005-0000-0000-0000D5050000}"/>
    <cellStyle name="標準 2 3 29" xfId="1202" xr:uid="{00000000-0005-0000-0000-0000D6050000}"/>
    <cellStyle name="標準 2 3 3" xfId="1203" xr:uid="{00000000-0005-0000-0000-0000D7050000}"/>
    <cellStyle name="標準 2 3 4" xfId="1204" xr:uid="{00000000-0005-0000-0000-0000D8050000}"/>
    <cellStyle name="標準 2 3 4 2" xfId="1704" xr:uid="{00000000-0005-0000-0000-0000D9050000}"/>
    <cellStyle name="標準 2 3 5" xfId="1205" xr:uid="{00000000-0005-0000-0000-0000DA050000}"/>
    <cellStyle name="標準 2 3 6" xfId="1206" xr:uid="{00000000-0005-0000-0000-0000DB050000}"/>
    <cellStyle name="標準 2 3 7" xfId="1207" xr:uid="{00000000-0005-0000-0000-0000DC050000}"/>
    <cellStyle name="標準 2 3 8" xfId="1208" xr:uid="{00000000-0005-0000-0000-0000DD050000}"/>
    <cellStyle name="標準 2 3 9" xfId="1209" xr:uid="{00000000-0005-0000-0000-0000DE050000}"/>
    <cellStyle name="標準 2 3_23_CRUDマトリックス(機能レベル)" xfId="1210" xr:uid="{00000000-0005-0000-0000-0000DF050000}"/>
    <cellStyle name="標準 2 4" xfId="1211" xr:uid="{00000000-0005-0000-0000-0000E0050000}"/>
    <cellStyle name="標準 2 4 10" xfId="1212" xr:uid="{00000000-0005-0000-0000-0000E1050000}"/>
    <cellStyle name="標準 2 4 11" xfId="1213" xr:uid="{00000000-0005-0000-0000-0000E2050000}"/>
    <cellStyle name="標準 2 4 12" xfId="1214" xr:uid="{00000000-0005-0000-0000-0000E3050000}"/>
    <cellStyle name="標準 2 4 13" xfId="1215" xr:uid="{00000000-0005-0000-0000-0000E4050000}"/>
    <cellStyle name="標準 2 4 14" xfId="1216" xr:uid="{00000000-0005-0000-0000-0000E5050000}"/>
    <cellStyle name="標準 2 4 15" xfId="1217" xr:uid="{00000000-0005-0000-0000-0000E6050000}"/>
    <cellStyle name="標準 2 4 16" xfId="1218" xr:uid="{00000000-0005-0000-0000-0000E7050000}"/>
    <cellStyle name="標準 2 4 17" xfId="1219" xr:uid="{00000000-0005-0000-0000-0000E8050000}"/>
    <cellStyle name="標準 2 4 18" xfId="1220" xr:uid="{00000000-0005-0000-0000-0000E9050000}"/>
    <cellStyle name="標準 2 4 19" xfId="1221" xr:uid="{00000000-0005-0000-0000-0000EA050000}"/>
    <cellStyle name="標準 2 4 2" xfId="1222" xr:uid="{00000000-0005-0000-0000-0000EB050000}"/>
    <cellStyle name="標準 2 4 2 2" xfId="1705" xr:uid="{00000000-0005-0000-0000-0000EC050000}"/>
    <cellStyle name="標準 2 4 20" xfId="1223" xr:uid="{00000000-0005-0000-0000-0000ED050000}"/>
    <cellStyle name="標準 2 4 21" xfId="1224" xr:uid="{00000000-0005-0000-0000-0000EE050000}"/>
    <cellStyle name="標準 2 4 22" xfId="1225" xr:uid="{00000000-0005-0000-0000-0000EF050000}"/>
    <cellStyle name="標準 2 4 23" xfId="1226" xr:uid="{00000000-0005-0000-0000-0000F0050000}"/>
    <cellStyle name="標準 2 4 24" xfId="1227" xr:uid="{00000000-0005-0000-0000-0000F1050000}"/>
    <cellStyle name="標準 2 4 3" xfId="1228" xr:uid="{00000000-0005-0000-0000-0000F2050000}"/>
    <cellStyle name="標準 2 4 4" xfId="1229" xr:uid="{00000000-0005-0000-0000-0000F3050000}"/>
    <cellStyle name="標準 2 4 5" xfId="1230" xr:uid="{00000000-0005-0000-0000-0000F4050000}"/>
    <cellStyle name="標準 2 4 6" xfId="1231" xr:uid="{00000000-0005-0000-0000-0000F5050000}"/>
    <cellStyle name="標準 2 4 7" xfId="1232" xr:uid="{00000000-0005-0000-0000-0000F6050000}"/>
    <cellStyle name="標準 2 4 8" xfId="1233" xr:uid="{00000000-0005-0000-0000-0000F7050000}"/>
    <cellStyle name="標準 2 4 9" xfId="1234" xr:uid="{00000000-0005-0000-0000-0000F8050000}"/>
    <cellStyle name="標準 2 4_23_CRUDマトリックス(機能レベル)" xfId="1235" xr:uid="{00000000-0005-0000-0000-0000F9050000}"/>
    <cellStyle name="標準 2 5" xfId="1236" xr:uid="{00000000-0005-0000-0000-0000FA050000}"/>
    <cellStyle name="標準 2 5 10" xfId="1237" xr:uid="{00000000-0005-0000-0000-0000FB050000}"/>
    <cellStyle name="標準 2 5 11" xfId="1238" xr:uid="{00000000-0005-0000-0000-0000FC050000}"/>
    <cellStyle name="標準 2 5 12" xfId="1239" xr:uid="{00000000-0005-0000-0000-0000FD050000}"/>
    <cellStyle name="標準 2 5 13" xfId="1240" xr:uid="{00000000-0005-0000-0000-0000FE050000}"/>
    <cellStyle name="標準 2 5 14" xfId="1241" xr:uid="{00000000-0005-0000-0000-0000FF050000}"/>
    <cellStyle name="標準 2 5 15" xfId="1242" xr:uid="{00000000-0005-0000-0000-000000060000}"/>
    <cellStyle name="標準 2 5 16" xfId="1243" xr:uid="{00000000-0005-0000-0000-000001060000}"/>
    <cellStyle name="標準 2 5 17" xfId="1244" xr:uid="{00000000-0005-0000-0000-000002060000}"/>
    <cellStyle name="標準 2 5 18" xfId="1245" xr:uid="{00000000-0005-0000-0000-000003060000}"/>
    <cellStyle name="標準 2 5 19" xfId="1246" xr:uid="{00000000-0005-0000-0000-000004060000}"/>
    <cellStyle name="標準 2 5 2" xfId="1247" xr:uid="{00000000-0005-0000-0000-000005060000}"/>
    <cellStyle name="標準 2 5 2 2" xfId="1550" xr:uid="{00000000-0005-0000-0000-000006060000}"/>
    <cellStyle name="標準 2 5 2 2 2" xfId="1706" xr:uid="{00000000-0005-0000-0000-000007060000}"/>
    <cellStyle name="標準 2 5 20" xfId="1248" xr:uid="{00000000-0005-0000-0000-000008060000}"/>
    <cellStyle name="標準 2 5 21" xfId="1249" xr:uid="{00000000-0005-0000-0000-000009060000}"/>
    <cellStyle name="標準 2 5 22" xfId="1250" xr:uid="{00000000-0005-0000-0000-00000A060000}"/>
    <cellStyle name="標準 2 5 23" xfId="1251" xr:uid="{00000000-0005-0000-0000-00000B060000}"/>
    <cellStyle name="標準 2 5 3" xfId="1252" xr:uid="{00000000-0005-0000-0000-00000C060000}"/>
    <cellStyle name="標準 2 5 3 2" xfId="1530" xr:uid="{00000000-0005-0000-0000-00000D060000}"/>
    <cellStyle name="標準 2 5 4" xfId="1253" xr:uid="{00000000-0005-0000-0000-00000E060000}"/>
    <cellStyle name="標準 2 5 5" xfId="1254" xr:uid="{00000000-0005-0000-0000-00000F060000}"/>
    <cellStyle name="標準 2 5 6" xfId="1255" xr:uid="{00000000-0005-0000-0000-000010060000}"/>
    <cellStyle name="標準 2 5 7" xfId="1256" xr:uid="{00000000-0005-0000-0000-000011060000}"/>
    <cellStyle name="標準 2 5 8" xfId="1257" xr:uid="{00000000-0005-0000-0000-000012060000}"/>
    <cellStyle name="標準 2 5 9" xfId="1258" xr:uid="{00000000-0005-0000-0000-000013060000}"/>
    <cellStyle name="標準 2 5_23_CRUDマトリックス(機能レベル)" xfId="1259" xr:uid="{00000000-0005-0000-0000-000014060000}"/>
    <cellStyle name="標準 2 6" xfId="1260" xr:uid="{00000000-0005-0000-0000-000015060000}"/>
    <cellStyle name="標準 2 6 10" xfId="1261" xr:uid="{00000000-0005-0000-0000-000016060000}"/>
    <cellStyle name="標準 2 6 11" xfId="1262" xr:uid="{00000000-0005-0000-0000-000017060000}"/>
    <cellStyle name="標準 2 6 12" xfId="1263" xr:uid="{00000000-0005-0000-0000-000018060000}"/>
    <cellStyle name="標準 2 6 13" xfId="1264" xr:uid="{00000000-0005-0000-0000-000019060000}"/>
    <cellStyle name="標準 2 6 14" xfId="1265" xr:uid="{00000000-0005-0000-0000-00001A060000}"/>
    <cellStyle name="標準 2 6 15" xfId="1266" xr:uid="{00000000-0005-0000-0000-00001B060000}"/>
    <cellStyle name="標準 2 6 16" xfId="1267" xr:uid="{00000000-0005-0000-0000-00001C060000}"/>
    <cellStyle name="標準 2 6 17" xfId="1268" xr:uid="{00000000-0005-0000-0000-00001D060000}"/>
    <cellStyle name="標準 2 6 18" xfId="1269" xr:uid="{00000000-0005-0000-0000-00001E060000}"/>
    <cellStyle name="標準 2 6 19" xfId="1270" xr:uid="{00000000-0005-0000-0000-00001F060000}"/>
    <cellStyle name="標準 2 6 2" xfId="1271" xr:uid="{00000000-0005-0000-0000-000020060000}"/>
    <cellStyle name="標準 2 6 20" xfId="1272" xr:uid="{00000000-0005-0000-0000-000021060000}"/>
    <cellStyle name="標準 2 6 21" xfId="1273" xr:uid="{00000000-0005-0000-0000-000022060000}"/>
    <cellStyle name="標準 2 6 22" xfId="1274" xr:uid="{00000000-0005-0000-0000-000023060000}"/>
    <cellStyle name="標準 2 6 23" xfId="1707" xr:uid="{00000000-0005-0000-0000-000024060000}"/>
    <cellStyle name="標準 2 6 3" xfId="1275" xr:uid="{00000000-0005-0000-0000-000025060000}"/>
    <cellStyle name="標準 2 6 4" xfId="1276" xr:uid="{00000000-0005-0000-0000-000026060000}"/>
    <cellStyle name="標準 2 6 5" xfId="1277" xr:uid="{00000000-0005-0000-0000-000027060000}"/>
    <cellStyle name="標準 2 6 6" xfId="1278" xr:uid="{00000000-0005-0000-0000-000028060000}"/>
    <cellStyle name="標準 2 6 7" xfId="1279" xr:uid="{00000000-0005-0000-0000-000029060000}"/>
    <cellStyle name="標準 2 6 8" xfId="1280" xr:uid="{00000000-0005-0000-0000-00002A060000}"/>
    <cellStyle name="標準 2 6 9" xfId="1281" xr:uid="{00000000-0005-0000-0000-00002B060000}"/>
    <cellStyle name="標準 2 6_23_CRUDマトリックス(機能レベル)" xfId="1282" xr:uid="{00000000-0005-0000-0000-00002C060000}"/>
    <cellStyle name="標準 2 7" xfId="1283" xr:uid="{00000000-0005-0000-0000-00002D060000}"/>
    <cellStyle name="標準 2 7 2" xfId="1531" xr:uid="{00000000-0005-0000-0000-00002E060000}"/>
    <cellStyle name="標準 2 7 2 2" xfId="1532" xr:uid="{00000000-0005-0000-0000-00002F060000}"/>
    <cellStyle name="標準 2 7 2 3" xfId="1533" xr:uid="{00000000-0005-0000-0000-000030060000}"/>
    <cellStyle name="標準 2 7 2 3 2" xfId="1389" xr:uid="{00000000-0005-0000-0000-000031060000}"/>
    <cellStyle name="標準 2 8" xfId="1284" xr:uid="{00000000-0005-0000-0000-000032060000}"/>
    <cellStyle name="標準 2 9" xfId="1285" xr:uid="{00000000-0005-0000-0000-000033060000}"/>
    <cellStyle name="標準 2 9 2" xfId="1534" xr:uid="{00000000-0005-0000-0000-000034060000}"/>
    <cellStyle name="標準 2 9 2 2" xfId="1535" xr:uid="{00000000-0005-0000-0000-000035060000}"/>
    <cellStyle name="標準 2 9 2 2 2" xfId="1536" xr:uid="{00000000-0005-0000-0000-000036060000}"/>
    <cellStyle name="標準 2 9 2 2 3" xfId="1537" xr:uid="{00000000-0005-0000-0000-000037060000}"/>
    <cellStyle name="標準 2 9 2 2 3 2" xfId="1386" xr:uid="{00000000-0005-0000-0000-000038060000}"/>
    <cellStyle name="標準 2 9 2 2 3 2 2" xfId="1538" xr:uid="{00000000-0005-0000-0000-000039060000}"/>
    <cellStyle name="標準 2 9 2 3" xfId="1539" xr:uid="{00000000-0005-0000-0000-00003A060000}"/>
    <cellStyle name="標準 2 9 2 4" xfId="1540" xr:uid="{00000000-0005-0000-0000-00003B060000}"/>
    <cellStyle name="標準 2 9 2 4 2" xfId="1541" xr:uid="{00000000-0005-0000-0000-00003C060000}"/>
    <cellStyle name="標準 2 9 2 4 2 2" xfId="1542" xr:uid="{00000000-0005-0000-0000-00003D060000}"/>
    <cellStyle name="標準 2 9 2 4 2 2 2" xfId="1543" xr:uid="{00000000-0005-0000-0000-00003E060000}"/>
    <cellStyle name="標準 20" xfId="1544" xr:uid="{00000000-0005-0000-0000-00003F060000}"/>
    <cellStyle name="標準 20 2" xfId="1286" xr:uid="{00000000-0005-0000-0000-000040060000}"/>
    <cellStyle name="標準 20 2 2" xfId="1545" xr:uid="{00000000-0005-0000-0000-000041060000}"/>
    <cellStyle name="標準 20 3" xfId="1287" xr:uid="{00000000-0005-0000-0000-000042060000}"/>
    <cellStyle name="標準 20 4" xfId="1288" xr:uid="{00000000-0005-0000-0000-000043060000}"/>
    <cellStyle name="標準 21" xfId="1546" xr:uid="{00000000-0005-0000-0000-000044060000}"/>
    <cellStyle name="標準 21 2" xfId="1289" xr:uid="{00000000-0005-0000-0000-000045060000}"/>
    <cellStyle name="標準 21 3" xfId="1290" xr:uid="{00000000-0005-0000-0000-000046060000}"/>
    <cellStyle name="標準 22" xfId="1547" xr:uid="{00000000-0005-0000-0000-000047060000}"/>
    <cellStyle name="標準 22 2" xfId="1291" xr:uid="{00000000-0005-0000-0000-000048060000}"/>
    <cellStyle name="標準 22 2 2" xfId="1548" xr:uid="{00000000-0005-0000-0000-000049060000}"/>
    <cellStyle name="標準 23 2" xfId="1292" xr:uid="{00000000-0005-0000-0000-00004A060000}"/>
    <cellStyle name="標準 23 3" xfId="1293" xr:uid="{00000000-0005-0000-0000-00004B060000}"/>
    <cellStyle name="標準 23 4" xfId="1294" xr:uid="{00000000-0005-0000-0000-00004C060000}"/>
    <cellStyle name="標準 24 2" xfId="1295" xr:uid="{00000000-0005-0000-0000-00004D060000}"/>
    <cellStyle name="標準 24 3" xfId="1296" xr:uid="{00000000-0005-0000-0000-00004E060000}"/>
    <cellStyle name="標準 25 2" xfId="1297" xr:uid="{00000000-0005-0000-0000-00004F060000}"/>
    <cellStyle name="標準 3" xfId="1298" xr:uid="{00000000-0005-0000-0000-000050060000}"/>
    <cellStyle name="標準 3 10" xfId="1299" xr:uid="{00000000-0005-0000-0000-000051060000}"/>
    <cellStyle name="標準 3 11" xfId="1300" xr:uid="{00000000-0005-0000-0000-000052060000}"/>
    <cellStyle name="標準 3 12" xfId="1301" xr:uid="{00000000-0005-0000-0000-000053060000}"/>
    <cellStyle name="標準 3 13" xfId="1302" xr:uid="{00000000-0005-0000-0000-000054060000}"/>
    <cellStyle name="標準 3 14" xfId="1303" xr:uid="{00000000-0005-0000-0000-000055060000}"/>
    <cellStyle name="標準 3 15" xfId="1304" xr:uid="{00000000-0005-0000-0000-000056060000}"/>
    <cellStyle name="標準 3 16" xfId="1305" xr:uid="{00000000-0005-0000-0000-000057060000}"/>
    <cellStyle name="標準 3 17" xfId="1306" xr:uid="{00000000-0005-0000-0000-000058060000}"/>
    <cellStyle name="標準 3 18" xfId="1307" xr:uid="{00000000-0005-0000-0000-000059060000}"/>
    <cellStyle name="標準 3 19" xfId="1308" xr:uid="{00000000-0005-0000-0000-00005A060000}"/>
    <cellStyle name="標準 3 2" xfId="1309" xr:uid="{00000000-0005-0000-0000-00005B060000}"/>
    <cellStyle name="標準 3 2 2" xfId="1310" xr:uid="{00000000-0005-0000-0000-00005C060000}"/>
    <cellStyle name="標準 3 2 2 2" xfId="1708" xr:uid="{00000000-0005-0000-0000-00005D060000}"/>
    <cellStyle name="標準 3 2 2 2 2" xfId="1709" xr:uid="{00000000-0005-0000-0000-00005E060000}"/>
    <cellStyle name="標準 3 2 2 2 2 2" xfId="1710" xr:uid="{00000000-0005-0000-0000-00005F060000}"/>
    <cellStyle name="標準 3 2 2 2 3" xfId="1711" xr:uid="{00000000-0005-0000-0000-000060060000}"/>
    <cellStyle name="標準 3 2 2 3" xfId="1712" xr:uid="{00000000-0005-0000-0000-000061060000}"/>
    <cellStyle name="標準 3 2 2 4" xfId="1713" xr:uid="{00000000-0005-0000-0000-000062060000}"/>
    <cellStyle name="標準 3 2 2 5" xfId="1714" xr:uid="{00000000-0005-0000-0000-000063060000}"/>
    <cellStyle name="標準 3 2 3" xfId="1569" xr:uid="{00000000-0005-0000-0000-000064060000}"/>
    <cellStyle name="標準 3 2 3 2" xfId="1715" xr:uid="{00000000-0005-0000-0000-000065060000}"/>
    <cellStyle name="標準 3 2 3 2 2" xfId="1570" xr:uid="{00000000-0005-0000-0000-000066060000}"/>
    <cellStyle name="標準 3 2 3 2 2 2" xfId="1571" xr:uid="{00000000-0005-0000-0000-000067060000}"/>
    <cellStyle name="標準 3 2 3 3" xfId="1716" xr:uid="{00000000-0005-0000-0000-000068060000}"/>
    <cellStyle name="標準 3 2 3 3 2" xfId="1717" xr:uid="{00000000-0005-0000-0000-000069060000}"/>
    <cellStyle name="標準 3 2 3 4" xfId="1718" xr:uid="{00000000-0005-0000-0000-00006A060000}"/>
    <cellStyle name="標準 3 2 4" xfId="1719" xr:uid="{00000000-0005-0000-0000-00006B060000}"/>
    <cellStyle name="標準 3 2 5" xfId="1720" xr:uid="{00000000-0005-0000-0000-00006C060000}"/>
    <cellStyle name="標準 3 2 5 2" xfId="1721" xr:uid="{00000000-0005-0000-0000-00006D060000}"/>
    <cellStyle name="標準 3 20" xfId="1311" xr:uid="{00000000-0005-0000-0000-00006E060000}"/>
    <cellStyle name="標準 3 21" xfId="1312" xr:uid="{00000000-0005-0000-0000-00006F060000}"/>
    <cellStyle name="標準 3 22" xfId="1313" xr:uid="{00000000-0005-0000-0000-000070060000}"/>
    <cellStyle name="標準 3 23" xfId="1314" xr:uid="{00000000-0005-0000-0000-000071060000}"/>
    <cellStyle name="標準 3 24" xfId="1315" xr:uid="{00000000-0005-0000-0000-000072060000}"/>
    <cellStyle name="標準 3 25" xfId="1316" xr:uid="{00000000-0005-0000-0000-000073060000}"/>
    <cellStyle name="標準 3 26" xfId="1317" xr:uid="{00000000-0005-0000-0000-000074060000}"/>
    <cellStyle name="標準 3 27" xfId="1318" xr:uid="{00000000-0005-0000-0000-000075060000}"/>
    <cellStyle name="標準 3 28" xfId="1319" xr:uid="{00000000-0005-0000-0000-000076060000}"/>
    <cellStyle name="標準 3 29" xfId="1320" xr:uid="{00000000-0005-0000-0000-000077060000}"/>
    <cellStyle name="標準 3 3" xfId="1321" xr:uid="{00000000-0005-0000-0000-000078060000}"/>
    <cellStyle name="標準 3 3 2" xfId="1572" xr:uid="{00000000-0005-0000-0000-000079060000}"/>
    <cellStyle name="標準 3 3 2 2" xfId="1722" xr:uid="{00000000-0005-0000-0000-00007A060000}"/>
    <cellStyle name="標準 3 3 3" xfId="1723" xr:uid="{00000000-0005-0000-0000-00007B060000}"/>
    <cellStyle name="標準 3 3 3 2" xfId="1724" xr:uid="{00000000-0005-0000-0000-00007C060000}"/>
    <cellStyle name="標準 3 3 4" xfId="1725" xr:uid="{00000000-0005-0000-0000-00007D060000}"/>
    <cellStyle name="標準 3 4" xfId="1322" xr:uid="{00000000-0005-0000-0000-00007E060000}"/>
    <cellStyle name="標準 3 4 2" xfId="1726" xr:uid="{00000000-0005-0000-0000-00007F060000}"/>
    <cellStyle name="標準 3 5" xfId="1323" xr:uid="{00000000-0005-0000-0000-000080060000}"/>
    <cellStyle name="標準 3 5 2" xfId="1727" xr:uid="{00000000-0005-0000-0000-000081060000}"/>
    <cellStyle name="標準 3 6" xfId="1324" xr:uid="{00000000-0005-0000-0000-000082060000}"/>
    <cellStyle name="標準 3 6 2" xfId="1728" xr:uid="{00000000-0005-0000-0000-000083060000}"/>
    <cellStyle name="標準 3 7" xfId="1325" xr:uid="{00000000-0005-0000-0000-000084060000}"/>
    <cellStyle name="標準 3 8" xfId="1326" xr:uid="{00000000-0005-0000-0000-000085060000}"/>
    <cellStyle name="標準 3 9" xfId="1327" xr:uid="{00000000-0005-0000-0000-000086060000}"/>
    <cellStyle name="標準 4" xfId="1328" xr:uid="{00000000-0005-0000-0000-000087060000}"/>
    <cellStyle name="標準 4 2" xfId="1329" xr:uid="{00000000-0005-0000-0000-000088060000}"/>
    <cellStyle name="標準 4 2 2" xfId="1330" xr:uid="{00000000-0005-0000-0000-000089060000}"/>
    <cellStyle name="標準 4 2 2 2" xfId="1729" xr:uid="{00000000-0005-0000-0000-00008A060000}"/>
    <cellStyle name="標準 4 2 3" xfId="1730" xr:uid="{00000000-0005-0000-0000-00008B060000}"/>
    <cellStyle name="標準 4 2 3 2" xfId="1731" xr:uid="{00000000-0005-0000-0000-00008C060000}"/>
    <cellStyle name="標準 4 2 4" xfId="1732" xr:uid="{00000000-0005-0000-0000-00008D060000}"/>
    <cellStyle name="標準 4 3" xfId="1331" xr:uid="{00000000-0005-0000-0000-00008E060000}"/>
    <cellStyle name="標準 4 3 2" xfId="1733" xr:uid="{00000000-0005-0000-0000-00008F060000}"/>
    <cellStyle name="標準 4 3 2 2" xfId="1734" xr:uid="{00000000-0005-0000-0000-000090060000}"/>
    <cellStyle name="標準 4 3 3" xfId="1735" xr:uid="{00000000-0005-0000-0000-000091060000}"/>
    <cellStyle name="標準 4 3 3 2" xfId="1736" xr:uid="{00000000-0005-0000-0000-000092060000}"/>
    <cellStyle name="標準 4 3 4" xfId="1737" xr:uid="{00000000-0005-0000-0000-000093060000}"/>
    <cellStyle name="標準 4 3 5" xfId="1738" xr:uid="{00000000-0005-0000-0000-000094060000}"/>
    <cellStyle name="標準 4 3 5 2" xfId="1739" xr:uid="{00000000-0005-0000-0000-000095060000}"/>
    <cellStyle name="標準 4 4" xfId="1332" xr:uid="{00000000-0005-0000-0000-000096060000}"/>
    <cellStyle name="標準 4 4 2" xfId="1740" xr:uid="{00000000-0005-0000-0000-000097060000}"/>
    <cellStyle name="標準 4 5" xfId="1333" xr:uid="{00000000-0005-0000-0000-000098060000}"/>
    <cellStyle name="標準 4 5 2" xfId="1741" xr:uid="{00000000-0005-0000-0000-000099060000}"/>
    <cellStyle name="標準 5" xfId="1334" xr:uid="{00000000-0005-0000-0000-00009A060000}"/>
    <cellStyle name="標準 5 2" xfId="1335" xr:uid="{00000000-0005-0000-0000-00009B060000}"/>
    <cellStyle name="標準 5 2 2" xfId="1742" xr:uid="{00000000-0005-0000-0000-00009C060000}"/>
    <cellStyle name="標準 5 2 2 2" xfId="1743" xr:uid="{00000000-0005-0000-0000-00009D060000}"/>
    <cellStyle name="標準 5 2 3" xfId="1744" xr:uid="{00000000-0005-0000-0000-00009E060000}"/>
    <cellStyle name="標準 5 3" xfId="1745" xr:uid="{00000000-0005-0000-0000-00009F060000}"/>
    <cellStyle name="標準 5 3 2" xfId="1746" xr:uid="{00000000-0005-0000-0000-0000A0060000}"/>
    <cellStyle name="標準 5 4" xfId="1747" xr:uid="{00000000-0005-0000-0000-0000A1060000}"/>
    <cellStyle name="標準 6" xfId="1336" xr:uid="{00000000-0005-0000-0000-0000A2060000}"/>
    <cellStyle name="標準 6 2" xfId="1337" xr:uid="{00000000-0005-0000-0000-0000A3060000}"/>
    <cellStyle name="標準 6 2 2" xfId="1338" xr:uid="{00000000-0005-0000-0000-0000A4060000}"/>
    <cellStyle name="標準 6 2 2 2" xfId="1339" xr:uid="{00000000-0005-0000-0000-0000A5060000}"/>
    <cellStyle name="標準 6 2 3" xfId="1748" xr:uid="{00000000-0005-0000-0000-0000A6060000}"/>
    <cellStyle name="標準 6 3" xfId="1340" xr:uid="{00000000-0005-0000-0000-0000A7060000}"/>
    <cellStyle name="標準 6 3 2" xfId="1749" xr:uid="{00000000-0005-0000-0000-0000A8060000}"/>
    <cellStyle name="標準 6 3 3" xfId="1750" xr:uid="{00000000-0005-0000-0000-0000A9060000}"/>
    <cellStyle name="標準 6 3 3 2" xfId="1751" xr:uid="{00000000-0005-0000-0000-0000AA060000}"/>
    <cellStyle name="標準 7" xfId="1341" xr:uid="{00000000-0005-0000-0000-0000AB060000}"/>
    <cellStyle name="標準 7 2" xfId="1342" xr:uid="{00000000-0005-0000-0000-0000AC060000}"/>
    <cellStyle name="標準 7 3" xfId="1343" xr:uid="{00000000-0005-0000-0000-0000AD060000}"/>
    <cellStyle name="標準 8" xfId="1344" xr:uid="{00000000-0005-0000-0000-0000AE060000}"/>
    <cellStyle name="標準 8 2" xfId="1345" xr:uid="{00000000-0005-0000-0000-0000AF060000}"/>
    <cellStyle name="標準 8 3" xfId="1346" xr:uid="{00000000-0005-0000-0000-0000B0060000}"/>
    <cellStyle name="標準 8 4" xfId="1347" xr:uid="{00000000-0005-0000-0000-0000B1060000}"/>
    <cellStyle name="標準 8 5" xfId="1348" xr:uid="{00000000-0005-0000-0000-0000B2060000}"/>
    <cellStyle name="標準 8 6" xfId="1349" xr:uid="{00000000-0005-0000-0000-0000B3060000}"/>
    <cellStyle name="標準 8 7" xfId="1350" xr:uid="{00000000-0005-0000-0000-0000B4060000}"/>
    <cellStyle name="標準 9" xfId="1351" xr:uid="{00000000-0005-0000-0000-0000B5060000}"/>
    <cellStyle name="標準 9 2" xfId="1352" xr:uid="{00000000-0005-0000-0000-0000B6060000}"/>
    <cellStyle name="標準 9 3" xfId="1353" xr:uid="{00000000-0005-0000-0000-0000B7060000}"/>
    <cellStyle name="標準 9 4" xfId="1354" xr:uid="{00000000-0005-0000-0000-0000B8060000}"/>
    <cellStyle name="標準 9 5" xfId="1355" xr:uid="{00000000-0005-0000-0000-0000B9060000}"/>
    <cellStyle name="標準 9 6" xfId="1356" xr:uid="{00000000-0005-0000-0000-0000BA060000}"/>
    <cellStyle name="未定義" xfId="1573" xr:uid="{00000000-0005-0000-0000-0000BB060000}"/>
    <cellStyle name="良い 10" xfId="1357" xr:uid="{00000000-0005-0000-0000-0000BC060000}"/>
    <cellStyle name="良い 11" xfId="1358" xr:uid="{00000000-0005-0000-0000-0000BD060000}"/>
    <cellStyle name="良い 12" xfId="1359" xr:uid="{00000000-0005-0000-0000-0000BE060000}"/>
    <cellStyle name="良い 13" xfId="1360" xr:uid="{00000000-0005-0000-0000-0000BF060000}"/>
    <cellStyle name="良い 14" xfId="1361" xr:uid="{00000000-0005-0000-0000-0000C0060000}"/>
    <cellStyle name="良い 15" xfId="1362" xr:uid="{00000000-0005-0000-0000-0000C1060000}"/>
    <cellStyle name="良い 16" xfId="1363" xr:uid="{00000000-0005-0000-0000-0000C2060000}"/>
    <cellStyle name="良い 17" xfId="1364" xr:uid="{00000000-0005-0000-0000-0000C3060000}"/>
    <cellStyle name="良い 18" xfId="1365" xr:uid="{00000000-0005-0000-0000-0000C4060000}"/>
    <cellStyle name="良い 19" xfId="1366" xr:uid="{00000000-0005-0000-0000-0000C5060000}"/>
    <cellStyle name="良い 2" xfId="1367" xr:uid="{00000000-0005-0000-0000-0000C6060000}"/>
    <cellStyle name="良い 2 2" xfId="1368" xr:uid="{00000000-0005-0000-0000-0000C7060000}"/>
    <cellStyle name="良い 2 2 2" xfId="1574" xr:uid="{00000000-0005-0000-0000-0000C8060000}"/>
    <cellStyle name="良い 2 3" xfId="1581" xr:uid="{00000000-0005-0000-0000-0000C9060000}"/>
    <cellStyle name="良い 20" xfId="1369" xr:uid="{00000000-0005-0000-0000-0000CA060000}"/>
    <cellStyle name="良い 21" xfId="1370" xr:uid="{00000000-0005-0000-0000-0000CB060000}"/>
    <cellStyle name="良い 22" xfId="1371" xr:uid="{00000000-0005-0000-0000-0000CC060000}"/>
    <cellStyle name="良い 23" xfId="1372" xr:uid="{00000000-0005-0000-0000-0000CD060000}"/>
    <cellStyle name="良い 24" xfId="1373" xr:uid="{00000000-0005-0000-0000-0000CE060000}"/>
    <cellStyle name="良い 25" xfId="1374" xr:uid="{00000000-0005-0000-0000-0000CF060000}"/>
    <cellStyle name="良い 3" xfId="1375" xr:uid="{00000000-0005-0000-0000-0000D0060000}"/>
    <cellStyle name="良い 3 2" xfId="1376" xr:uid="{00000000-0005-0000-0000-0000D1060000}"/>
    <cellStyle name="良い 4" xfId="1377" xr:uid="{00000000-0005-0000-0000-0000D2060000}"/>
    <cellStyle name="良い 5" xfId="1378" xr:uid="{00000000-0005-0000-0000-0000D3060000}"/>
    <cellStyle name="良い 6" xfId="1379" xr:uid="{00000000-0005-0000-0000-0000D4060000}"/>
    <cellStyle name="良い 7" xfId="1380" xr:uid="{00000000-0005-0000-0000-0000D5060000}"/>
    <cellStyle name="良い 8" xfId="1381" xr:uid="{00000000-0005-0000-0000-0000D6060000}"/>
    <cellStyle name="良い 9" xfId="1382" xr:uid="{00000000-0005-0000-0000-0000D7060000}"/>
  </cellStyles>
  <dxfs count="0"/>
  <tableStyles count="0" defaultTableStyle="TableStyleMedium2" defaultPivotStyle="PivotStyleLight16"/>
  <colors>
    <mruColors>
      <color rgb="FF7F7F7F"/>
      <color rgb="FFD99694"/>
      <color rgb="FFF2F2F2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2083979609434E-2"/>
          <c:y val="0.20210804949610919"/>
          <c:w val="0.85348219097571021"/>
          <c:h val="0.651151294808011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件数及び割合!$U$20</c:f>
              <c:strCache>
                <c:ptCount val="1"/>
                <c:pt idx="0">
                  <c:v>高額レセプトの医療費 ※</c:v>
                </c:pt>
              </c:strCache>
            </c:strRef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件数及び割合!$E$8:$P$8</c:f>
              <c:numCache>
                <c:formatCode>General</c:formatCode>
                <c:ptCount val="12"/>
                <c:pt idx="0">
                  <c:v>36584427030</c:v>
                </c:pt>
                <c:pt idx="1">
                  <c:v>35162012500</c:v>
                </c:pt>
                <c:pt idx="2">
                  <c:v>37245853620</c:v>
                </c:pt>
                <c:pt idx="3">
                  <c:v>39904996700</c:v>
                </c:pt>
                <c:pt idx="4">
                  <c:v>39139439200</c:v>
                </c:pt>
                <c:pt idx="5">
                  <c:v>38480126970</c:v>
                </c:pt>
                <c:pt idx="6">
                  <c:v>41396136200</c:v>
                </c:pt>
                <c:pt idx="7">
                  <c:v>39584176020</c:v>
                </c:pt>
                <c:pt idx="8">
                  <c:v>41224275550</c:v>
                </c:pt>
                <c:pt idx="9">
                  <c:v>41371587920</c:v>
                </c:pt>
                <c:pt idx="10">
                  <c:v>35635522350</c:v>
                </c:pt>
                <c:pt idx="11">
                  <c:v>41431352060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A-45B6-BA31-CF0F4DB2B85E}"/>
            </c:ext>
          </c:extLst>
        </c:ser>
        <c:ser>
          <c:idx val="2"/>
          <c:order val="1"/>
          <c:tx>
            <c:strRef>
              <c:f>件数及び割合!$U$21</c:f>
              <c:strCache>
                <c:ptCount val="1"/>
                <c:pt idx="0">
                  <c:v>その他レセプトの医療費 ※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件数及び割合!$E$9:$P$9</c:f>
              <c:numCache>
                <c:formatCode>General</c:formatCode>
                <c:ptCount val="12"/>
                <c:pt idx="0">
                  <c:v>50657286430</c:v>
                </c:pt>
                <c:pt idx="1">
                  <c:v>47003861590</c:v>
                </c:pt>
                <c:pt idx="2">
                  <c:v>52426256940</c:v>
                </c:pt>
                <c:pt idx="3">
                  <c:v>53241876310</c:v>
                </c:pt>
                <c:pt idx="4">
                  <c:v>50096463760</c:v>
                </c:pt>
                <c:pt idx="5">
                  <c:v>52263897010</c:v>
                </c:pt>
                <c:pt idx="6">
                  <c:v>54708932100</c:v>
                </c:pt>
                <c:pt idx="7">
                  <c:v>51043723730</c:v>
                </c:pt>
                <c:pt idx="8">
                  <c:v>53508177430</c:v>
                </c:pt>
                <c:pt idx="9">
                  <c:v>49146337200</c:v>
                </c:pt>
                <c:pt idx="10">
                  <c:v>49518784520</c:v>
                </c:pt>
                <c:pt idx="11">
                  <c:v>54616632070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A-45B6-BA31-CF0F4DB2B8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7797584"/>
        <c:axId val="457795344"/>
      </c:barChart>
      <c:lineChart>
        <c:grouping val="standard"/>
        <c:varyColors val="0"/>
        <c:ser>
          <c:idx val="0"/>
          <c:order val="2"/>
          <c:tx>
            <c:strRef>
              <c:f>件数及び割合!$U$22</c:f>
              <c:strCache>
                <c:ptCount val="1"/>
                <c:pt idx="0">
                  <c:v>総レセプト件数に占める高額レセプトの割合</c:v>
                </c:pt>
              </c:strCache>
            </c:strRef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solidFill>
                  <a:srgbClr val="D99694"/>
                </a:solidFill>
              </a:ln>
            </c:spPr>
          </c:marker>
          <c:dLbls>
            <c:dLbl>
              <c:idx val="4"/>
              <c:layout>
                <c:manualLayout>
                  <c:x val="-1.5690807890724082E-2"/>
                  <c:y val="-2.6793427125616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8B-4FE1-9330-CF6D81BBA36C}"/>
                </c:ext>
              </c:extLst>
            </c:dLbl>
            <c:dLbl>
              <c:idx val="9"/>
              <c:layout>
                <c:manualLayout>
                  <c:x val="-1.5690807890724082E-2"/>
                  <c:y val="-2.6793427125616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8B-4FE1-9330-CF6D81BBA36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件数及び割合!$E$6:$P$6</c:f>
              <c:numCache>
                <c:formatCode>0.00%</c:formatCode>
                <c:ptCount val="12"/>
                <c:pt idx="0">
                  <c:v>1.5523929166786337E-2</c:v>
                </c:pt>
                <c:pt idx="1">
                  <c:v>1.5796536363283573E-2</c:v>
                </c:pt>
                <c:pt idx="2">
                  <c:v>1.4871485486199702E-2</c:v>
                </c:pt>
                <c:pt idx="3">
                  <c:v>1.5752569326692886E-2</c:v>
                </c:pt>
                <c:pt idx="4">
                  <c:v>1.6280926208596502E-2</c:v>
                </c:pt>
                <c:pt idx="5">
                  <c:v>1.536634140302809E-2</c:v>
                </c:pt>
                <c:pt idx="6">
                  <c:v>1.5603833779233566E-2</c:v>
                </c:pt>
                <c:pt idx="7">
                  <c:v>1.5813861389131788E-2</c:v>
                </c:pt>
                <c:pt idx="8">
                  <c:v>1.5698859259564223E-2</c:v>
                </c:pt>
                <c:pt idx="9">
                  <c:v>1.7252943939071907E-2</c:v>
                </c:pt>
                <c:pt idx="10">
                  <c:v>1.5051896527973733E-2</c:v>
                </c:pt>
                <c:pt idx="11">
                  <c:v>1.5727841487733717E-2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A-45B6-BA31-CF0F4DB2B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71264"/>
        <c:axId val="457770144"/>
      </c:lineChart>
      <c:catAx>
        <c:axId val="457797584"/>
        <c:scaling>
          <c:orientation val="minMax"/>
        </c:scaling>
        <c:delete val="0"/>
        <c:axPos val="b"/>
        <c:numFmt formatCode="ggge&quot;年&quot;m&quot;月&quot;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457795344"/>
        <c:crosses val="autoZero"/>
        <c:auto val="0"/>
        <c:lblAlgn val="ctr"/>
        <c:lblOffset val="100"/>
        <c:noMultiLvlLbl val="0"/>
      </c:catAx>
      <c:valAx>
        <c:axId val="45779534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医療費</a:t>
                </a:r>
                <a:r>
                  <a:rPr lang="ja-JP" altLang="en-US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全体</a:t>
                </a:r>
                <a:endParaRPr lang="ja-JP" altLang="ja-JP" sz="1000">
                  <a:effectLst/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  <a:p>
                <a:pPr>
                  <a:defRPr sz="1000"/>
                </a:pP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(</a:t>
                </a: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円</a:t>
                </a: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)</a:t>
                </a: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　</a:t>
                </a: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※</a:t>
                </a:r>
                <a:endParaRPr lang="ja-JP" altLang="ja-JP" sz="1000">
                  <a:effectLst/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</c:rich>
          </c:tx>
          <c:layout>
            <c:manualLayout>
              <c:xMode val="edge"/>
              <c:yMode val="edge"/>
              <c:x val="2.3345588235294118E-2"/>
              <c:y val="3.3956818471743838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457797584"/>
        <c:crosses val="autoZero"/>
        <c:crossBetween val="between"/>
      </c:valAx>
      <c:valAx>
        <c:axId val="457770144"/>
        <c:scaling>
          <c:orientation val="minMax"/>
          <c:max val="1.8000000000000002E-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総レセプト件数に占める</a:t>
                </a:r>
                <a:endParaRPr lang="ja-JP" altLang="ja-JP" sz="1000">
                  <a:effectLst/>
                </a:endParaRPr>
              </a:p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高額レセプトの割合</a:t>
                </a:r>
                <a:endParaRPr lang="ja-JP" altLang="ja-JP" sz="1000">
                  <a:effectLst/>
                </a:endParaRPr>
              </a:p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(%)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9165642315343097"/>
              <c:y val="3.550014435520691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771264"/>
        <c:crosses val="max"/>
        <c:crossBetween val="between"/>
        <c:majorUnit val="2.0000000000000005E-3"/>
      </c:valAx>
      <c:dateAx>
        <c:axId val="457771264"/>
        <c:scaling>
          <c:orientation val="minMax"/>
        </c:scaling>
        <c:delete val="1"/>
        <c:axPos val="b"/>
        <c:numFmt formatCode="ggge&quot;年&quot;m&quot;月&quot;" sourceLinked="1"/>
        <c:majorTickMark val="out"/>
        <c:minorTickMark val="none"/>
        <c:tickLblPos val="nextTo"/>
        <c:crossAx val="457770144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0.29451138267557542"/>
          <c:y val="5.6202217451913887E-2"/>
          <c:w val="0.4361212655334773"/>
          <c:h val="4.342282591771042E-2"/>
        </c:manualLayout>
      </c:layout>
      <c:overlay val="0"/>
      <c:spPr>
        <a:noFill/>
        <a:ln>
          <a:solidFill>
            <a:srgbClr val="7F7F7F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8336702898550725"/>
          <c:h val="0.891800893775720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地区別_件数及び割合!$L$5</c:f>
              <c:strCache>
                <c:ptCount val="1"/>
                <c:pt idx="0">
                  <c:v>高額レセプト件数割合</c:v>
                </c:pt>
              </c:strCache>
            </c:strRef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1.5540871267743514E-3"/>
                  <c:y val="7.4855531010117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DA-4A7E-8C33-4E690523B948}"/>
                </c:ext>
              </c:extLst>
            </c:dLbl>
            <c:dLbl>
              <c:idx val="4"/>
              <c:layout>
                <c:manualLayout>
                  <c:x val="1.39867841409691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8-4D87-8B34-BD846B812E7D}"/>
                </c:ext>
              </c:extLst>
            </c:dLbl>
            <c:dLbl>
              <c:idx val="5"/>
              <c:layout>
                <c:manualLayout>
                  <c:x val="2.6450930004894648E-2"/>
                  <c:y val="-1.0206886574074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F-4C55-9007-969C76B926FC}"/>
                </c:ext>
              </c:extLst>
            </c:dLbl>
            <c:dLbl>
              <c:idx val="6"/>
              <c:layout>
                <c:manualLayout>
                  <c:x val="-5.1562652961331373E-3"/>
                  <c:y val="8.0375514553003249E-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4D-40F5-8584-2005F1260A9B}"/>
                </c:ext>
              </c:extLst>
            </c:dLbl>
            <c:dLbl>
              <c:idx val="7"/>
              <c:layout>
                <c:manualLayout>
                  <c:x val="-4.66226138032316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A-4A7E-8C33-4E690523B948}"/>
                </c:ext>
              </c:extLst>
            </c:dLbl>
            <c:dLbl>
              <c:idx val="10"/>
              <c:layout>
                <c:manualLayout>
                  <c:x val="3.56720477795517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F-4C55-9007-969C76B926FC}"/>
                </c:ext>
              </c:extLst>
            </c:dLbl>
            <c:dLbl>
              <c:idx val="11"/>
              <c:layout>
                <c:manualLayout>
                  <c:x val="1.78360238897758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AF-4C55-9007-969C76B926FC}"/>
                </c:ext>
              </c:extLst>
            </c:dLbl>
            <c:dLbl>
              <c:idx val="13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F-4C55-9007-969C76B926FC}"/>
                </c:ext>
              </c:extLst>
            </c:dLbl>
            <c:dLbl>
              <c:idx val="14"/>
              <c:layout>
                <c:manualLayout>
                  <c:x val="2.5345928685470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F-4C55-9007-969C76B926FC}"/>
                </c:ext>
              </c:extLst>
            </c:dLbl>
            <c:dLbl>
              <c:idx val="1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AF-4C55-9007-969C76B926FC}"/>
                </c:ext>
              </c:extLst>
            </c:dLbl>
            <c:dLbl>
              <c:idx val="23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F-4C55-9007-969C76B926FC}"/>
                </c:ext>
              </c:extLst>
            </c:dLbl>
            <c:dLbl>
              <c:idx val="2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AF-4C55-9007-969C76B926FC}"/>
                </c:ext>
              </c:extLst>
            </c:dLbl>
            <c:dLbl>
              <c:idx val="28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AF-4C55-9007-969C76B926FC}"/>
                </c:ext>
              </c:extLst>
            </c:dLbl>
            <c:dLbl>
              <c:idx val="31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AF-4C55-9007-969C76B926FC}"/>
                </c:ext>
              </c:extLst>
            </c:dLbl>
            <c:dLbl>
              <c:idx val="32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AF-4C55-9007-969C76B926FC}"/>
                </c:ext>
              </c:extLst>
            </c:dLbl>
            <c:dLbl>
              <c:idx val="33"/>
              <c:layout>
                <c:manualLayout>
                  <c:x val="4.69369049730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AF-4C55-9007-969C76B926FC}"/>
                </c:ext>
              </c:extLst>
            </c:dLbl>
            <c:dLbl>
              <c:idx val="34"/>
              <c:layout>
                <c:manualLayout>
                  <c:x val="1.2203595293004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AF-4C55-9007-969C76B926FC}"/>
                </c:ext>
              </c:extLst>
            </c:dLbl>
            <c:dLbl>
              <c:idx val="35"/>
              <c:layout>
                <c:manualLayout>
                  <c:x val="2.8162142983856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AF-4C55-9007-969C76B926FC}"/>
                </c:ext>
              </c:extLst>
            </c:dLbl>
            <c:dLbl>
              <c:idx val="37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AF-4C55-9007-969C76B926FC}"/>
                </c:ext>
              </c:extLst>
            </c:dLbl>
            <c:dLbl>
              <c:idx val="38"/>
              <c:layout>
                <c:manualLayout>
                  <c:x val="9.387380994618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AF-4C55-9007-969C76B926FC}"/>
                </c:ext>
              </c:extLst>
            </c:dLbl>
            <c:dLbl>
              <c:idx val="42"/>
              <c:layout>
                <c:manualLayout>
                  <c:x val="-3.754952397847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AF-4C55-9007-969C76B926FC}"/>
                </c:ext>
              </c:extLst>
            </c:dLbl>
            <c:dLbl>
              <c:idx val="44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AF-4C55-9007-969C76B926FC}"/>
                </c:ext>
              </c:extLst>
            </c:dLbl>
            <c:dLbl>
              <c:idx val="52"/>
              <c:layout>
                <c:manualLayout>
                  <c:x val="2.0652238188161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AF-4C55-9007-969C76B926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地区別_件数及び割合!$L$6:$L$13</c:f>
              <c:strCache>
                <c:ptCount val="8"/>
                <c:pt idx="0">
                  <c:v>泉州医療圏</c:v>
                </c:pt>
                <c:pt idx="1">
                  <c:v>堺市医療圏</c:v>
                </c:pt>
                <c:pt idx="2">
                  <c:v>大阪市医療圏</c:v>
                </c:pt>
                <c:pt idx="3">
                  <c:v>三島医療圏</c:v>
                </c:pt>
                <c:pt idx="4">
                  <c:v>北河内医療圏</c:v>
                </c:pt>
                <c:pt idx="5">
                  <c:v>南河内医療圏</c:v>
                </c:pt>
                <c:pt idx="6">
                  <c:v>豊能医療圏</c:v>
                </c:pt>
                <c:pt idx="7">
                  <c:v>中河内医療圏</c:v>
                </c:pt>
              </c:strCache>
            </c:strRef>
          </c:cat>
          <c:val>
            <c:numRef>
              <c:f>地区別_件数及び割合!$N$6:$N$13</c:f>
              <c:numCache>
                <c:formatCode>0.00%</c:formatCode>
                <c:ptCount val="8"/>
                <c:pt idx="0">
                  <c:v>1.8200000000000001E-2</c:v>
                </c:pt>
                <c:pt idx="1">
                  <c:v>1.7600000000000001E-2</c:v>
                </c:pt>
                <c:pt idx="2">
                  <c:v>1.5699999999999999E-2</c:v>
                </c:pt>
                <c:pt idx="3">
                  <c:v>1.5599999999999999E-2</c:v>
                </c:pt>
                <c:pt idx="4">
                  <c:v>1.5299999999999999E-2</c:v>
                </c:pt>
                <c:pt idx="5">
                  <c:v>1.4999999999999999E-2</c:v>
                </c:pt>
                <c:pt idx="6">
                  <c:v>1.44E-2</c:v>
                </c:pt>
                <c:pt idx="7">
                  <c:v>1.43E-2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AF-4C55-9007-969C76B9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74064"/>
        <c:axId val="4577746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4131670601547197E-3"/>
                  <c:y val="-0.8736499858637263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AF-4C55-9007-969C76B926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地区別_件数及び割合!$R$6:$R$13</c:f>
              <c:numCache>
                <c:formatCode>0.00%</c:formatCode>
                <c:ptCount val="8"/>
                <c:pt idx="0">
                  <c:v>1.5699999999999999E-2</c:v>
                </c:pt>
                <c:pt idx="1">
                  <c:v>1.5699999999999999E-2</c:v>
                </c:pt>
                <c:pt idx="2">
                  <c:v>1.5699999999999999E-2</c:v>
                </c:pt>
                <c:pt idx="3">
                  <c:v>1.5699999999999999E-2</c:v>
                </c:pt>
                <c:pt idx="4">
                  <c:v>1.5699999999999999E-2</c:v>
                </c:pt>
                <c:pt idx="5">
                  <c:v>1.5699999999999999E-2</c:v>
                </c:pt>
                <c:pt idx="6">
                  <c:v>1.5699999999999999E-2</c:v>
                </c:pt>
                <c:pt idx="7">
                  <c:v>1.5699999999999999E-2</c:v>
                </c:pt>
              </c:numCache>
            </c:numRef>
          </c:xVal>
          <c:yVal>
            <c:numRef>
              <c:f>地区別_件数及び割合!$T$6:$T$13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AF-4C55-9007-969C76B9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771824"/>
        <c:axId val="457770704"/>
      </c:scatterChart>
      <c:catAx>
        <c:axId val="4577740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57774624"/>
        <c:crosses val="autoZero"/>
        <c:auto val="1"/>
        <c:lblAlgn val="ctr"/>
        <c:lblOffset val="100"/>
        <c:noMultiLvlLbl val="0"/>
      </c:catAx>
      <c:valAx>
        <c:axId val="4577746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774064"/>
        <c:crosses val="autoZero"/>
        <c:crossBetween val="between"/>
      </c:valAx>
      <c:valAx>
        <c:axId val="45777070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57771824"/>
        <c:crosses val="max"/>
        <c:crossBetween val="midCat"/>
      </c:valAx>
      <c:valAx>
        <c:axId val="4577718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577707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8336702898550725"/>
          <c:h val="0.88567627957818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地区別_件数及び割合!$O$5</c:f>
              <c:strCache>
                <c:ptCount val="1"/>
                <c:pt idx="0">
                  <c:v>高額レセプト医療費割合</c:v>
                </c:pt>
              </c:strCache>
            </c:strRef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dLbl>
              <c:idx val="5"/>
              <c:layout>
                <c:manualLayout>
                  <c:x val="4.69369049730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32-4CAC-A0C7-2CF7E13344AC}"/>
                </c:ext>
              </c:extLst>
            </c:dLbl>
            <c:dLbl>
              <c:idx val="6"/>
              <c:layout>
                <c:manualLayout>
                  <c:x val="1.404992657856094E-2"/>
                  <c:y val="1.0441117488871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FA-45A0-B212-D490872207BB}"/>
                </c:ext>
              </c:extLst>
            </c:dLbl>
            <c:dLbl>
              <c:idx val="7"/>
              <c:layout>
                <c:manualLayout>
                  <c:x val="2.402136253005191E-2"/>
                  <c:y val="3.28750550657172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4C4-AF5B-C0D9B3CA0AFC}"/>
                </c:ext>
              </c:extLst>
            </c:dLbl>
            <c:dLbl>
              <c:idx val="10"/>
              <c:layout>
                <c:manualLayout>
                  <c:x val="3.56720477795517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32-4CAC-A0C7-2CF7E13344AC}"/>
                </c:ext>
              </c:extLst>
            </c:dLbl>
            <c:dLbl>
              <c:idx val="11"/>
              <c:layout>
                <c:manualLayout>
                  <c:x val="1.78360238897758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32-4CAC-A0C7-2CF7E13344AC}"/>
                </c:ext>
              </c:extLst>
            </c:dLbl>
            <c:dLbl>
              <c:idx val="13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32-4CAC-A0C7-2CF7E13344AC}"/>
                </c:ext>
              </c:extLst>
            </c:dLbl>
            <c:dLbl>
              <c:idx val="14"/>
              <c:layout>
                <c:manualLayout>
                  <c:x val="2.5345928685470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32-4CAC-A0C7-2CF7E13344AC}"/>
                </c:ext>
              </c:extLst>
            </c:dLbl>
            <c:dLbl>
              <c:idx val="1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32-4CAC-A0C7-2CF7E13344AC}"/>
                </c:ext>
              </c:extLst>
            </c:dLbl>
            <c:dLbl>
              <c:idx val="23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32-4CAC-A0C7-2CF7E13344AC}"/>
                </c:ext>
              </c:extLst>
            </c:dLbl>
            <c:dLbl>
              <c:idx val="27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32-4CAC-A0C7-2CF7E13344AC}"/>
                </c:ext>
              </c:extLst>
            </c:dLbl>
            <c:dLbl>
              <c:idx val="28"/>
              <c:layout>
                <c:manualLayout>
                  <c:x val="1.877476198923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32-4CAC-A0C7-2CF7E13344AC}"/>
                </c:ext>
              </c:extLst>
            </c:dLbl>
            <c:dLbl>
              <c:idx val="31"/>
              <c:layout>
                <c:manualLayout>
                  <c:x val="2.44071905860091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32-4CAC-A0C7-2CF7E13344AC}"/>
                </c:ext>
              </c:extLst>
            </c:dLbl>
            <c:dLbl>
              <c:idx val="32"/>
              <c:layout>
                <c:manualLayout>
                  <c:x val="2.34684524865472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32-4CAC-A0C7-2CF7E13344AC}"/>
                </c:ext>
              </c:extLst>
            </c:dLbl>
            <c:dLbl>
              <c:idx val="33"/>
              <c:layout>
                <c:manualLayout>
                  <c:x val="4.693690497309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32-4CAC-A0C7-2CF7E13344AC}"/>
                </c:ext>
              </c:extLst>
            </c:dLbl>
            <c:dLbl>
              <c:idx val="34"/>
              <c:layout>
                <c:manualLayout>
                  <c:x val="1.22035952930045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32-4CAC-A0C7-2CF7E13344AC}"/>
                </c:ext>
              </c:extLst>
            </c:dLbl>
            <c:dLbl>
              <c:idx val="35"/>
              <c:layout>
                <c:manualLayout>
                  <c:x val="2.8162142983856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32-4CAC-A0C7-2CF7E13344AC}"/>
                </c:ext>
              </c:extLst>
            </c:dLbl>
            <c:dLbl>
              <c:idx val="37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32-4CAC-A0C7-2CF7E13344AC}"/>
                </c:ext>
              </c:extLst>
            </c:dLbl>
            <c:dLbl>
              <c:idx val="38"/>
              <c:layout>
                <c:manualLayout>
                  <c:x val="9.387380994618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32-4CAC-A0C7-2CF7E13344AC}"/>
                </c:ext>
              </c:extLst>
            </c:dLbl>
            <c:dLbl>
              <c:idx val="42"/>
              <c:layout>
                <c:manualLayout>
                  <c:x val="-3.7549523978475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32-4CAC-A0C7-2CF7E13344AC}"/>
                </c:ext>
              </c:extLst>
            </c:dLbl>
            <c:dLbl>
              <c:idx val="44"/>
              <c:layout>
                <c:manualLayout>
                  <c:x val="1.68972857903139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32-4CAC-A0C7-2CF7E13344AC}"/>
                </c:ext>
              </c:extLst>
            </c:dLbl>
            <c:dLbl>
              <c:idx val="52"/>
              <c:layout>
                <c:manualLayout>
                  <c:x val="2.0652238188161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32-4CAC-A0C7-2CF7E13344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地区別_件数及び割合!$O$6:$O$13</c:f>
              <c:strCache>
                <c:ptCount val="8"/>
                <c:pt idx="0">
                  <c:v>堺市医療圏</c:v>
                </c:pt>
                <c:pt idx="1">
                  <c:v>泉州医療圏</c:v>
                </c:pt>
                <c:pt idx="2">
                  <c:v>三島医療圏</c:v>
                </c:pt>
                <c:pt idx="3">
                  <c:v>豊能医療圏</c:v>
                </c:pt>
                <c:pt idx="4">
                  <c:v>北河内医療圏</c:v>
                </c:pt>
                <c:pt idx="5">
                  <c:v>大阪市医療圏</c:v>
                </c:pt>
                <c:pt idx="6">
                  <c:v>中河内医療圏</c:v>
                </c:pt>
                <c:pt idx="7">
                  <c:v>南河内医療圏</c:v>
                </c:pt>
              </c:strCache>
            </c:strRef>
          </c:cat>
          <c:val>
            <c:numRef>
              <c:f>地区別_件数及び割合!$P$6:$P$13</c:f>
              <c:numCache>
                <c:formatCode>0.0%</c:formatCode>
                <c:ptCount val="8"/>
                <c:pt idx="0">
                  <c:v>0.44172989849199668</c:v>
                </c:pt>
                <c:pt idx="1">
                  <c:v>0.43886420896404155</c:v>
                </c:pt>
                <c:pt idx="2">
                  <c:v>0.4360456146138233</c:v>
                </c:pt>
                <c:pt idx="3">
                  <c:v>0.4357868906835099</c:v>
                </c:pt>
                <c:pt idx="4">
                  <c:v>0.42910172175476258</c:v>
                </c:pt>
                <c:pt idx="5">
                  <c:v>0.42806902060826402</c:v>
                </c:pt>
                <c:pt idx="6">
                  <c:v>0.41894143730271183</c:v>
                </c:pt>
                <c:pt idx="7">
                  <c:v>0.41449020287880944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732-4CAC-A0C7-2CF7E133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792544"/>
        <c:axId val="45776734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412359275575135"/>
                  <c:y val="-0.86863819765946504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32-4CAC-A0C7-2CF7E13344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地区別_件数及び割合!$S$6:$S$13</c:f>
              <c:numCache>
                <c:formatCode>0.0%</c:formatCode>
                <c:ptCount val="8"/>
                <c:pt idx="0">
                  <c:v>0.43040657009147631</c:v>
                </c:pt>
                <c:pt idx="1">
                  <c:v>0.43040657009147631</c:v>
                </c:pt>
                <c:pt idx="2">
                  <c:v>0.43040657009147631</c:v>
                </c:pt>
                <c:pt idx="3">
                  <c:v>0.43040657009147631</c:v>
                </c:pt>
                <c:pt idx="4">
                  <c:v>0.43040657009147631</c:v>
                </c:pt>
                <c:pt idx="5">
                  <c:v>0.43040657009147631</c:v>
                </c:pt>
                <c:pt idx="6">
                  <c:v>0.43040657009147631</c:v>
                </c:pt>
                <c:pt idx="7">
                  <c:v>0.43040657009147631</c:v>
                </c:pt>
              </c:numCache>
            </c:numRef>
          </c:xVal>
          <c:yVal>
            <c:numRef>
              <c:f>地区別_件数及び割合!$T$6:$T$13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732-4CAC-A0C7-2CF7E133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57792"/>
        <c:axId val="375371232"/>
      </c:scatterChart>
      <c:catAx>
        <c:axId val="4577925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57767344"/>
        <c:crosses val="autoZero"/>
        <c:auto val="1"/>
        <c:lblAlgn val="ctr"/>
        <c:lblOffset val="100"/>
        <c:noMultiLvlLbl val="0"/>
      </c:catAx>
      <c:valAx>
        <c:axId val="457767344"/>
        <c:scaling>
          <c:orientation val="minMax"/>
          <c:max val="0.5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991775362318838"/>
              <c:y val="3.7631111111111115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792544"/>
        <c:crosses val="autoZero"/>
        <c:crossBetween val="between"/>
      </c:valAx>
      <c:valAx>
        <c:axId val="37537123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57792"/>
        <c:crosses val="max"/>
        <c:crossBetween val="midCat"/>
      </c:valAx>
      <c:valAx>
        <c:axId val="375357792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7537123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925699275362319"/>
          <c:h val="0.89435546875000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市区町村別_件数及び割合!$L$5</c:f>
              <c:strCache>
                <c:ptCount val="1"/>
                <c:pt idx="0">
                  <c:v>高額レセプト件数割合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42"/>
              <c:layout>
                <c:manualLayout>
                  <c:x val="1.715811609289431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A6-4788-99EA-F78FD905B70F}"/>
                </c:ext>
              </c:extLst>
            </c:dLbl>
            <c:dLbl>
              <c:idx val="43"/>
              <c:layout>
                <c:manualLayout>
                  <c:x val="1.7158116092893681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A6-4788-99EA-F78FD905B70F}"/>
                </c:ext>
              </c:extLst>
            </c:dLbl>
            <c:dLbl>
              <c:idx val="44"/>
              <c:layout>
                <c:manualLayout>
                  <c:x val="6.3846546732896732E-3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A6-4788-99EA-F78FD905B70F}"/>
                </c:ext>
              </c:extLst>
            </c:dLbl>
            <c:dLbl>
              <c:idx val="45"/>
              <c:layout>
                <c:manualLayout>
                  <c:x val="6.5442036423239381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A6-4788-99EA-F78FD905B70F}"/>
                </c:ext>
              </c:extLst>
            </c:dLbl>
            <c:dLbl>
              <c:idx val="46"/>
              <c:layout>
                <c:manualLayout>
                  <c:x val="9.8163054634860785E-3"/>
                  <c:y val="-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A6-4788-99EA-F78FD905B70F}"/>
                </c:ext>
              </c:extLst>
            </c:dLbl>
            <c:dLbl>
              <c:idx val="47"/>
              <c:layout>
                <c:manualLayout>
                  <c:x val="9.8163054634860785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A6-4788-99EA-F78FD905B70F}"/>
                </c:ext>
              </c:extLst>
            </c:dLbl>
            <c:dLbl>
              <c:idx val="48"/>
              <c:layout>
                <c:manualLayout>
                  <c:x val="1.32478337122315E-2"/>
                  <c:y val="3.28750550657172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A6-4788-99EA-F78FD905B70F}"/>
                </c:ext>
              </c:extLst>
            </c:dLbl>
            <c:dLbl>
              <c:idx val="49"/>
              <c:layout>
                <c:manualLayout>
                  <c:x val="1.324783371223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A6-4788-99EA-F78FD905B70F}"/>
                </c:ext>
              </c:extLst>
            </c:dLbl>
            <c:dLbl>
              <c:idx val="50"/>
              <c:layout>
                <c:manualLayout>
                  <c:x val="1.4804110138295379E-2"/>
                  <c:y val="1.61364459289291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A6-4788-99EA-F78FD905B70F}"/>
                </c:ext>
              </c:extLst>
            </c:dLbl>
            <c:dLbl>
              <c:idx val="51"/>
              <c:layout>
                <c:manualLayout>
                  <c:x val="1.5282757045398176E-2"/>
                  <c:y val="8.875045252645510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A6-4788-99EA-F78FD905B70F}"/>
                </c:ext>
              </c:extLst>
            </c:dLbl>
            <c:dLbl>
              <c:idx val="52"/>
              <c:layout>
                <c:manualLayout>
                  <c:x val="1.5282757045398176E-2"/>
                  <c:y val="1.61364459289291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A6-4788-99EA-F78FD905B70F}"/>
                </c:ext>
              </c:extLst>
            </c:dLbl>
            <c:dLbl>
              <c:idx val="53"/>
              <c:layout>
                <c:manualLayout>
                  <c:x val="1.8554858866560088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A6-4788-99EA-F78FD905B70F}"/>
                </c:ext>
              </c:extLst>
            </c:dLbl>
            <c:dLbl>
              <c:idx val="54"/>
              <c:layout>
                <c:manualLayout>
                  <c:x val="1.6998582440496322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A6-4788-99EA-F78FD905B70F}"/>
                </c:ext>
              </c:extLst>
            </c:dLbl>
            <c:dLbl>
              <c:idx val="55"/>
              <c:layout>
                <c:manualLayout>
                  <c:x val="1.6998582440496322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A6-4788-99EA-F78FD905B70F}"/>
                </c:ext>
              </c:extLst>
            </c:dLbl>
            <c:dLbl>
              <c:idx val="56"/>
              <c:layout>
                <c:manualLayout>
                  <c:x val="2.0270684261658348E-2"/>
                  <c:y val="4.840933774170278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A6-4788-99EA-F78FD905B70F}"/>
                </c:ext>
              </c:extLst>
            </c:dLbl>
            <c:dLbl>
              <c:idx val="57"/>
              <c:layout>
                <c:manualLayout>
                  <c:x val="2.1990185900282514E-2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A6-4788-99EA-F78FD905B70F}"/>
                </c:ext>
              </c:extLst>
            </c:dLbl>
            <c:dLbl>
              <c:idx val="58"/>
              <c:layout>
                <c:manualLayout>
                  <c:x val="2.2149734869316783E-2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A6-4788-99EA-F78FD905B70F}"/>
                </c:ext>
              </c:extLst>
            </c:dLbl>
            <c:dLbl>
              <c:idx val="59"/>
              <c:layout>
                <c:manualLayout>
                  <c:x val="2.5262287721444655E-2"/>
                  <c:y val="8.306897324838478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A6-4788-99EA-F78FD905B70F}"/>
                </c:ext>
              </c:extLst>
            </c:dLbl>
            <c:dLbl>
              <c:idx val="60"/>
              <c:layout>
                <c:manualLayout>
                  <c:x val="2.6978113116542801E-2"/>
                  <c:y val="2.49206919745154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A6-4788-99EA-F78FD905B70F}"/>
                </c:ext>
              </c:extLst>
            </c:dLbl>
            <c:dLbl>
              <c:idx val="61"/>
              <c:layout>
                <c:manualLayout>
                  <c:x val="2.6978113116542801E-2"/>
                  <c:y val="1.66137946496769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A6-4788-99EA-F78FD905B70F}"/>
                </c:ext>
              </c:extLst>
            </c:dLbl>
            <c:dLbl>
              <c:idx val="62"/>
              <c:layout>
                <c:manualLayout>
                  <c:x val="2.7374779793012786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A6-4788-99EA-F78FD905B70F}"/>
                </c:ext>
              </c:extLst>
            </c:dLbl>
            <c:dLbl>
              <c:idx val="63"/>
              <c:layout>
                <c:manualLayout>
                  <c:x val="2.9090605188110932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A6-4788-99EA-F78FD905B70F}"/>
                </c:ext>
              </c:extLst>
            </c:dLbl>
            <c:dLbl>
              <c:idx val="64"/>
              <c:layout>
                <c:manualLayout>
                  <c:x val="3.39189834353368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A6-4788-99EA-F78FD905B70F}"/>
                </c:ext>
              </c:extLst>
            </c:dLbl>
            <c:dLbl>
              <c:idx val="65"/>
              <c:layout>
                <c:manualLayout>
                  <c:x val="3.8587812713528478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A6-4788-99EA-F78FD905B70F}"/>
                </c:ext>
              </c:extLst>
            </c:dLbl>
            <c:dLbl>
              <c:idx val="66"/>
              <c:layout>
                <c:manualLayout>
                  <c:x val="3.8587812713528478E-2"/>
                  <c:y val="2.46562912992879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A6-4788-99EA-F78FD905B70F}"/>
                </c:ext>
              </c:extLst>
            </c:dLbl>
            <c:dLbl>
              <c:idx val="67"/>
              <c:layout>
                <c:manualLayout>
                  <c:x val="4.170036556565624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A6-4788-99EA-F78FD905B70F}"/>
                </c:ext>
              </c:extLst>
            </c:dLbl>
            <c:dLbl>
              <c:idx val="68"/>
              <c:layout>
                <c:manualLayout>
                  <c:x val="4.5132016355852532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CA-41B6-824B-B0E071AE351E}"/>
                </c:ext>
              </c:extLst>
            </c:dLbl>
            <c:dLbl>
              <c:idx val="69"/>
              <c:layout>
                <c:manualLayout>
                  <c:x val="4.9800845634044175E-2"/>
                  <c:y val="8.06822297197870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A-41B6-824B-B0E071AE351E}"/>
                </c:ext>
              </c:extLst>
            </c:dLbl>
            <c:dLbl>
              <c:idx val="70"/>
              <c:layout>
                <c:manualLayout>
                  <c:x val="5.2913398486171929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CA-41B6-824B-B0E071AE351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市区町村別_件数及び割合!$L$6:$L$79</c:f>
              <c:strCache>
                <c:ptCount val="74"/>
                <c:pt idx="0">
                  <c:v>能勢町</c:v>
                </c:pt>
                <c:pt idx="1">
                  <c:v>千早赤阪村</c:v>
                </c:pt>
                <c:pt idx="2">
                  <c:v>岸和田市</c:v>
                </c:pt>
                <c:pt idx="3">
                  <c:v>岬町</c:v>
                </c:pt>
                <c:pt idx="4">
                  <c:v>堺市美原区</c:v>
                </c:pt>
                <c:pt idx="5">
                  <c:v>此花区</c:v>
                </c:pt>
                <c:pt idx="6">
                  <c:v>泉南市</c:v>
                </c:pt>
                <c:pt idx="7">
                  <c:v>堺市中区</c:v>
                </c:pt>
                <c:pt idx="8">
                  <c:v>大正区</c:v>
                </c:pt>
                <c:pt idx="9">
                  <c:v>和泉市</c:v>
                </c:pt>
                <c:pt idx="10">
                  <c:v>堺市東区</c:v>
                </c:pt>
                <c:pt idx="11">
                  <c:v>堺市堺区</c:v>
                </c:pt>
                <c:pt idx="12">
                  <c:v>貝塚市</c:v>
                </c:pt>
                <c:pt idx="13">
                  <c:v>大阪狭山市</c:v>
                </c:pt>
                <c:pt idx="14">
                  <c:v>阪南市</c:v>
                </c:pt>
                <c:pt idx="15">
                  <c:v>高石市</c:v>
                </c:pt>
                <c:pt idx="16">
                  <c:v>堺市</c:v>
                </c:pt>
                <c:pt idx="17">
                  <c:v>堺市北区</c:v>
                </c:pt>
                <c:pt idx="18">
                  <c:v>富田林市</c:v>
                </c:pt>
                <c:pt idx="19">
                  <c:v>忠岡町</c:v>
                </c:pt>
                <c:pt idx="20">
                  <c:v>西成区</c:v>
                </c:pt>
                <c:pt idx="21">
                  <c:v>太子町</c:v>
                </c:pt>
                <c:pt idx="22">
                  <c:v>港区</c:v>
                </c:pt>
                <c:pt idx="23">
                  <c:v>浪速区</c:v>
                </c:pt>
                <c:pt idx="24">
                  <c:v>大東市</c:v>
                </c:pt>
                <c:pt idx="25">
                  <c:v>田尻町</c:v>
                </c:pt>
                <c:pt idx="26">
                  <c:v>福島区</c:v>
                </c:pt>
                <c:pt idx="27">
                  <c:v>堺市南区</c:v>
                </c:pt>
                <c:pt idx="28">
                  <c:v>茨木市</c:v>
                </c:pt>
                <c:pt idx="29">
                  <c:v>四條畷市</c:v>
                </c:pt>
                <c:pt idx="30">
                  <c:v>島本町</c:v>
                </c:pt>
                <c:pt idx="31">
                  <c:v>城東区</c:v>
                </c:pt>
                <c:pt idx="32">
                  <c:v>泉佐野市</c:v>
                </c:pt>
                <c:pt idx="33">
                  <c:v>西淀川区</c:v>
                </c:pt>
                <c:pt idx="34">
                  <c:v>西区</c:v>
                </c:pt>
                <c:pt idx="35">
                  <c:v>熊取町</c:v>
                </c:pt>
                <c:pt idx="36">
                  <c:v>堺市西区</c:v>
                </c:pt>
                <c:pt idx="37">
                  <c:v>生野区</c:v>
                </c:pt>
                <c:pt idx="38">
                  <c:v>北区</c:v>
                </c:pt>
                <c:pt idx="39">
                  <c:v>住之江区</c:v>
                </c:pt>
                <c:pt idx="40">
                  <c:v>旭区</c:v>
                </c:pt>
                <c:pt idx="41">
                  <c:v>鶴見区</c:v>
                </c:pt>
                <c:pt idx="42">
                  <c:v>大阪市</c:v>
                </c:pt>
                <c:pt idx="43">
                  <c:v>東大阪市</c:v>
                </c:pt>
                <c:pt idx="44">
                  <c:v>枚方市</c:v>
                </c:pt>
                <c:pt idx="45">
                  <c:v>門真市</c:v>
                </c:pt>
                <c:pt idx="46">
                  <c:v>中央区</c:v>
                </c:pt>
                <c:pt idx="47">
                  <c:v>羽曳野市</c:v>
                </c:pt>
                <c:pt idx="48">
                  <c:v>淀川区</c:v>
                </c:pt>
                <c:pt idx="49">
                  <c:v>平野区</c:v>
                </c:pt>
                <c:pt idx="50">
                  <c:v>東成区</c:v>
                </c:pt>
                <c:pt idx="51">
                  <c:v>東淀川区</c:v>
                </c:pt>
                <c:pt idx="52">
                  <c:v>東住吉区</c:v>
                </c:pt>
                <c:pt idx="53">
                  <c:v>摂津市</c:v>
                </c:pt>
                <c:pt idx="54">
                  <c:v>箕面市</c:v>
                </c:pt>
                <c:pt idx="55">
                  <c:v>高槻市</c:v>
                </c:pt>
                <c:pt idx="56">
                  <c:v>寝屋川市</c:v>
                </c:pt>
                <c:pt idx="57">
                  <c:v>守口市</c:v>
                </c:pt>
                <c:pt idx="58">
                  <c:v>池田市</c:v>
                </c:pt>
                <c:pt idx="59">
                  <c:v>住吉区</c:v>
                </c:pt>
                <c:pt idx="60">
                  <c:v>都島区</c:v>
                </c:pt>
                <c:pt idx="61">
                  <c:v>天王寺区</c:v>
                </c:pt>
                <c:pt idx="62">
                  <c:v>河南町</c:v>
                </c:pt>
                <c:pt idx="63">
                  <c:v>泉大津市</c:v>
                </c:pt>
                <c:pt idx="64">
                  <c:v>交野市</c:v>
                </c:pt>
                <c:pt idx="65">
                  <c:v>豊中市</c:v>
                </c:pt>
                <c:pt idx="66">
                  <c:v>吹田市</c:v>
                </c:pt>
                <c:pt idx="67">
                  <c:v>河内長野市</c:v>
                </c:pt>
                <c:pt idx="68">
                  <c:v>豊能町</c:v>
                </c:pt>
                <c:pt idx="69">
                  <c:v>阿倍野区</c:v>
                </c:pt>
                <c:pt idx="70">
                  <c:v>藤井寺市</c:v>
                </c:pt>
                <c:pt idx="71">
                  <c:v>松原市</c:v>
                </c:pt>
                <c:pt idx="72">
                  <c:v>八尾市</c:v>
                </c:pt>
                <c:pt idx="73">
                  <c:v>柏原市</c:v>
                </c:pt>
              </c:strCache>
            </c:strRef>
          </c:cat>
          <c:val>
            <c:numRef>
              <c:f>市区町村別_件数及び割合!$N$6:$N$79</c:f>
              <c:numCache>
                <c:formatCode>0.00%</c:formatCode>
                <c:ptCount val="74"/>
                <c:pt idx="0">
                  <c:v>2.6800000000000001E-2</c:v>
                </c:pt>
                <c:pt idx="1">
                  <c:v>2.1499999999999998E-2</c:v>
                </c:pt>
                <c:pt idx="2">
                  <c:v>2.1100000000000001E-2</c:v>
                </c:pt>
                <c:pt idx="3">
                  <c:v>2.07E-2</c:v>
                </c:pt>
                <c:pt idx="4">
                  <c:v>1.95E-2</c:v>
                </c:pt>
                <c:pt idx="5">
                  <c:v>1.9400000000000001E-2</c:v>
                </c:pt>
                <c:pt idx="6">
                  <c:v>1.89E-2</c:v>
                </c:pt>
                <c:pt idx="7">
                  <c:v>1.8700000000000001E-2</c:v>
                </c:pt>
                <c:pt idx="8">
                  <c:v>1.8499999999999999E-2</c:v>
                </c:pt>
                <c:pt idx="9">
                  <c:v>1.8499999999999999E-2</c:v>
                </c:pt>
                <c:pt idx="10">
                  <c:v>1.84E-2</c:v>
                </c:pt>
                <c:pt idx="11">
                  <c:v>1.83E-2</c:v>
                </c:pt>
                <c:pt idx="12">
                  <c:v>1.7999999999999999E-2</c:v>
                </c:pt>
                <c:pt idx="13">
                  <c:v>1.78E-2</c:v>
                </c:pt>
                <c:pt idx="14">
                  <c:v>1.7600000000000001E-2</c:v>
                </c:pt>
                <c:pt idx="15">
                  <c:v>1.7600000000000001E-2</c:v>
                </c:pt>
                <c:pt idx="16">
                  <c:v>1.7600000000000001E-2</c:v>
                </c:pt>
                <c:pt idx="17">
                  <c:v>1.7600000000000001E-2</c:v>
                </c:pt>
                <c:pt idx="18">
                  <c:v>1.7399999999999999E-2</c:v>
                </c:pt>
                <c:pt idx="19">
                  <c:v>1.7399999999999999E-2</c:v>
                </c:pt>
                <c:pt idx="20">
                  <c:v>1.7299999999999999E-2</c:v>
                </c:pt>
                <c:pt idx="21">
                  <c:v>1.72E-2</c:v>
                </c:pt>
                <c:pt idx="22">
                  <c:v>1.7100000000000001E-2</c:v>
                </c:pt>
                <c:pt idx="23">
                  <c:v>1.7100000000000001E-2</c:v>
                </c:pt>
                <c:pt idx="24">
                  <c:v>1.7000000000000001E-2</c:v>
                </c:pt>
                <c:pt idx="25">
                  <c:v>1.6799999999999999E-2</c:v>
                </c:pt>
                <c:pt idx="26">
                  <c:v>1.6799999999999999E-2</c:v>
                </c:pt>
                <c:pt idx="27">
                  <c:v>1.67E-2</c:v>
                </c:pt>
                <c:pt idx="28">
                  <c:v>1.66E-2</c:v>
                </c:pt>
                <c:pt idx="29">
                  <c:v>1.66E-2</c:v>
                </c:pt>
                <c:pt idx="30">
                  <c:v>1.6400000000000001E-2</c:v>
                </c:pt>
                <c:pt idx="31">
                  <c:v>1.6299999999999999E-2</c:v>
                </c:pt>
                <c:pt idx="32">
                  <c:v>1.6199999999999999E-2</c:v>
                </c:pt>
                <c:pt idx="33">
                  <c:v>1.6199999999999999E-2</c:v>
                </c:pt>
                <c:pt idx="34">
                  <c:v>1.61E-2</c:v>
                </c:pt>
                <c:pt idx="35">
                  <c:v>1.61E-2</c:v>
                </c:pt>
                <c:pt idx="36">
                  <c:v>1.61E-2</c:v>
                </c:pt>
                <c:pt idx="37">
                  <c:v>1.61E-2</c:v>
                </c:pt>
                <c:pt idx="38">
                  <c:v>1.61E-2</c:v>
                </c:pt>
                <c:pt idx="39">
                  <c:v>1.5900000000000001E-2</c:v>
                </c:pt>
                <c:pt idx="40">
                  <c:v>1.5800000000000002E-2</c:v>
                </c:pt>
                <c:pt idx="41">
                  <c:v>1.5699999999999999E-2</c:v>
                </c:pt>
                <c:pt idx="42">
                  <c:v>1.5699999999999999E-2</c:v>
                </c:pt>
                <c:pt idx="43">
                  <c:v>1.5599999999999999E-2</c:v>
                </c:pt>
                <c:pt idx="44">
                  <c:v>1.54E-2</c:v>
                </c:pt>
                <c:pt idx="45">
                  <c:v>1.54E-2</c:v>
                </c:pt>
                <c:pt idx="46">
                  <c:v>1.5299999999999999E-2</c:v>
                </c:pt>
                <c:pt idx="47">
                  <c:v>1.5299999999999999E-2</c:v>
                </c:pt>
                <c:pt idx="48">
                  <c:v>1.52E-2</c:v>
                </c:pt>
                <c:pt idx="49">
                  <c:v>1.52E-2</c:v>
                </c:pt>
                <c:pt idx="50">
                  <c:v>1.5100000000000001E-2</c:v>
                </c:pt>
                <c:pt idx="51">
                  <c:v>1.5100000000000001E-2</c:v>
                </c:pt>
                <c:pt idx="52">
                  <c:v>1.5100000000000001E-2</c:v>
                </c:pt>
                <c:pt idx="53">
                  <c:v>1.4999999999999999E-2</c:v>
                </c:pt>
                <c:pt idx="54">
                  <c:v>1.4999999999999999E-2</c:v>
                </c:pt>
                <c:pt idx="55">
                  <c:v>1.4999999999999999E-2</c:v>
                </c:pt>
                <c:pt idx="56">
                  <c:v>1.49E-2</c:v>
                </c:pt>
                <c:pt idx="57">
                  <c:v>1.4800000000000001E-2</c:v>
                </c:pt>
                <c:pt idx="58">
                  <c:v>1.4800000000000001E-2</c:v>
                </c:pt>
                <c:pt idx="59">
                  <c:v>1.47E-2</c:v>
                </c:pt>
                <c:pt idx="60">
                  <c:v>1.46E-2</c:v>
                </c:pt>
                <c:pt idx="61">
                  <c:v>1.46E-2</c:v>
                </c:pt>
                <c:pt idx="62">
                  <c:v>1.46E-2</c:v>
                </c:pt>
                <c:pt idx="63">
                  <c:v>1.4500000000000001E-2</c:v>
                </c:pt>
                <c:pt idx="64">
                  <c:v>1.43E-2</c:v>
                </c:pt>
                <c:pt idx="65">
                  <c:v>1.41E-2</c:v>
                </c:pt>
                <c:pt idx="66">
                  <c:v>1.41E-2</c:v>
                </c:pt>
                <c:pt idx="67">
                  <c:v>1.4E-2</c:v>
                </c:pt>
                <c:pt idx="68">
                  <c:v>1.3899999999999999E-2</c:v>
                </c:pt>
                <c:pt idx="69">
                  <c:v>1.37E-2</c:v>
                </c:pt>
                <c:pt idx="70">
                  <c:v>1.3599999999999999E-2</c:v>
                </c:pt>
                <c:pt idx="71">
                  <c:v>1.2999999999999999E-2</c:v>
                </c:pt>
                <c:pt idx="72">
                  <c:v>1.2800000000000001E-2</c:v>
                </c:pt>
                <c:pt idx="73">
                  <c:v>1.1299999999999999E-2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C94-99AB-CADF8FAC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61152"/>
        <c:axId val="37536003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5280207572674369E-3"/>
                  <c:y val="-0.87673522759400624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D9-4C94-99AB-CADF8FAC16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市区町村別_件数及び割合!$R$6:$R$79</c:f>
              <c:numCache>
                <c:formatCode>0.00%</c:formatCode>
                <c:ptCount val="74"/>
                <c:pt idx="0">
                  <c:v>1.5699999999999999E-2</c:v>
                </c:pt>
                <c:pt idx="1">
                  <c:v>1.5699999999999999E-2</c:v>
                </c:pt>
                <c:pt idx="2">
                  <c:v>1.5699999999999999E-2</c:v>
                </c:pt>
                <c:pt idx="3">
                  <c:v>1.5699999999999999E-2</c:v>
                </c:pt>
                <c:pt idx="4">
                  <c:v>1.5699999999999999E-2</c:v>
                </c:pt>
                <c:pt idx="5">
                  <c:v>1.5699999999999999E-2</c:v>
                </c:pt>
                <c:pt idx="6">
                  <c:v>1.5699999999999999E-2</c:v>
                </c:pt>
                <c:pt idx="7">
                  <c:v>1.5699999999999999E-2</c:v>
                </c:pt>
                <c:pt idx="8">
                  <c:v>1.5699999999999999E-2</c:v>
                </c:pt>
                <c:pt idx="9">
                  <c:v>1.5699999999999999E-2</c:v>
                </c:pt>
                <c:pt idx="10">
                  <c:v>1.5699999999999999E-2</c:v>
                </c:pt>
                <c:pt idx="11">
                  <c:v>1.5699999999999999E-2</c:v>
                </c:pt>
                <c:pt idx="12">
                  <c:v>1.5699999999999999E-2</c:v>
                </c:pt>
                <c:pt idx="13">
                  <c:v>1.5699999999999999E-2</c:v>
                </c:pt>
                <c:pt idx="14">
                  <c:v>1.5699999999999999E-2</c:v>
                </c:pt>
                <c:pt idx="15">
                  <c:v>1.5699999999999999E-2</c:v>
                </c:pt>
                <c:pt idx="16">
                  <c:v>1.5699999999999999E-2</c:v>
                </c:pt>
                <c:pt idx="17">
                  <c:v>1.5699999999999999E-2</c:v>
                </c:pt>
                <c:pt idx="18">
                  <c:v>1.5699999999999999E-2</c:v>
                </c:pt>
                <c:pt idx="19">
                  <c:v>1.5699999999999999E-2</c:v>
                </c:pt>
                <c:pt idx="20">
                  <c:v>1.5699999999999999E-2</c:v>
                </c:pt>
                <c:pt idx="21">
                  <c:v>1.5699999999999999E-2</c:v>
                </c:pt>
                <c:pt idx="22">
                  <c:v>1.5699999999999999E-2</c:v>
                </c:pt>
                <c:pt idx="23">
                  <c:v>1.5699999999999999E-2</c:v>
                </c:pt>
                <c:pt idx="24">
                  <c:v>1.5699999999999999E-2</c:v>
                </c:pt>
                <c:pt idx="25">
                  <c:v>1.5699999999999999E-2</c:v>
                </c:pt>
                <c:pt idx="26">
                  <c:v>1.5699999999999999E-2</c:v>
                </c:pt>
                <c:pt idx="27">
                  <c:v>1.5699999999999999E-2</c:v>
                </c:pt>
                <c:pt idx="28">
                  <c:v>1.5699999999999999E-2</c:v>
                </c:pt>
                <c:pt idx="29">
                  <c:v>1.5699999999999999E-2</c:v>
                </c:pt>
                <c:pt idx="30">
                  <c:v>1.5699999999999999E-2</c:v>
                </c:pt>
                <c:pt idx="31">
                  <c:v>1.5699999999999999E-2</c:v>
                </c:pt>
                <c:pt idx="32">
                  <c:v>1.5699999999999999E-2</c:v>
                </c:pt>
                <c:pt idx="33">
                  <c:v>1.5699999999999999E-2</c:v>
                </c:pt>
                <c:pt idx="34">
                  <c:v>1.5699999999999999E-2</c:v>
                </c:pt>
                <c:pt idx="35">
                  <c:v>1.5699999999999999E-2</c:v>
                </c:pt>
                <c:pt idx="36">
                  <c:v>1.5699999999999999E-2</c:v>
                </c:pt>
                <c:pt idx="37">
                  <c:v>1.5699999999999999E-2</c:v>
                </c:pt>
                <c:pt idx="38">
                  <c:v>1.5699999999999999E-2</c:v>
                </c:pt>
                <c:pt idx="39">
                  <c:v>1.5699999999999999E-2</c:v>
                </c:pt>
                <c:pt idx="40">
                  <c:v>1.5699999999999999E-2</c:v>
                </c:pt>
                <c:pt idx="41">
                  <c:v>1.5699999999999999E-2</c:v>
                </c:pt>
                <c:pt idx="42">
                  <c:v>1.5699999999999999E-2</c:v>
                </c:pt>
                <c:pt idx="43">
                  <c:v>1.5699999999999999E-2</c:v>
                </c:pt>
                <c:pt idx="44">
                  <c:v>1.5699999999999999E-2</c:v>
                </c:pt>
                <c:pt idx="45">
                  <c:v>1.5699999999999999E-2</c:v>
                </c:pt>
                <c:pt idx="46">
                  <c:v>1.5699999999999999E-2</c:v>
                </c:pt>
                <c:pt idx="47">
                  <c:v>1.5699999999999999E-2</c:v>
                </c:pt>
                <c:pt idx="48">
                  <c:v>1.5699999999999999E-2</c:v>
                </c:pt>
                <c:pt idx="49">
                  <c:v>1.5699999999999999E-2</c:v>
                </c:pt>
                <c:pt idx="50">
                  <c:v>1.5699999999999999E-2</c:v>
                </c:pt>
                <c:pt idx="51">
                  <c:v>1.5699999999999999E-2</c:v>
                </c:pt>
                <c:pt idx="52">
                  <c:v>1.5699999999999999E-2</c:v>
                </c:pt>
                <c:pt idx="53">
                  <c:v>1.5699999999999999E-2</c:v>
                </c:pt>
                <c:pt idx="54">
                  <c:v>1.5699999999999999E-2</c:v>
                </c:pt>
                <c:pt idx="55">
                  <c:v>1.5699999999999999E-2</c:v>
                </c:pt>
                <c:pt idx="56">
                  <c:v>1.5699999999999999E-2</c:v>
                </c:pt>
                <c:pt idx="57">
                  <c:v>1.5699999999999999E-2</c:v>
                </c:pt>
                <c:pt idx="58">
                  <c:v>1.5699999999999999E-2</c:v>
                </c:pt>
                <c:pt idx="59">
                  <c:v>1.5699999999999999E-2</c:v>
                </c:pt>
                <c:pt idx="60">
                  <c:v>1.5699999999999999E-2</c:v>
                </c:pt>
                <c:pt idx="61">
                  <c:v>1.5699999999999999E-2</c:v>
                </c:pt>
                <c:pt idx="62">
                  <c:v>1.5699999999999999E-2</c:v>
                </c:pt>
                <c:pt idx="63">
                  <c:v>1.5699999999999999E-2</c:v>
                </c:pt>
                <c:pt idx="64">
                  <c:v>1.5699999999999999E-2</c:v>
                </c:pt>
                <c:pt idx="65">
                  <c:v>1.5699999999999999E-2</c:v>
                </c:pt>
                <c:pt idx="66">
                  <c:v>1.5699999999999999E-2</c:v>
                </c:pt>
                <c:pt idx="67">
                  <c:v>1.5699999999999999E-2</c:v>
                </c:pt>
                <c:pt idx="68">
                  <c:v>1.5699999999999999E-2</c:v>
                </c:pt>
                <c:pt idx="69">
                  <c:v>1.5699999999999999E-2</c:v>
                </c:pt>
                <c:pt idx="70">
                  <c:v>1.5699999999999999E-2</c:v>
                </c:pt>
                <c:pt idx="71">
                  <c:v>1.5699999999999999E-2</c:v>
                </c:pt>
                <c:pt idx="72">
                  <c:v>1.5699999999999999E-2</c:v>
                </c:pt>
                <c:pt idx="73">
                  <c:v>1.5699999999999999E-2</c:v>
                </c:pt>
              </c:numCache>
            </c:numRef>
          </c:xVal>
          <c:yVal>
            <c:numRef>
              <c:f>市区町村別_件数及び割合!$T$6:$T$79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9-4C94-99AB-CADF8FAC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68432"/>
        <c:axId val="375361712"/>
      </c:scatterChart>
      <c:catAx>
        <c:axId val="3753611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75360032"/>
        <c:crosses val="autoZero"/>
        <c:auto val="1"/>
        <c:lblAlgn val="ctr"/>
        <c:lblOffset val="100"/>
        <c:noMultiLvlLbl val="0"/>
      </c:catAx>
      <c:valAx>
        <c:axId val="3753600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75361152"/>
        <c:crosses val="autoZero"/>
        <c:crossBetween val="between"/>
      </c:valAx>
      <c:valAx>
        <c:axId val="37536171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68432"/>
        <c:crosses val="max"/>
        <c:crossBetween val="midCat"/>
      </c:valAx>
      <c:valAx>
        <c:axId val="3753684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7536171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925699275362319"/>
          <c:h val="0.89743505658436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市区町村別_件数及び割合!$O$5</c:f>
              <c:strCache>
                <c:ptCount val="1"/>
                <c:pt idx="0">
                  <c:v>高額レセプト医療費割合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33"/>
              <c:layout>
                <c:manualLayout>
                  <c:x val="1.715811609289431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E-435B-83F1-84A04DC3BBF3}"/>
                </c:ext>
              </c:extLst>
            </c:dLbl>
            <c:dLbl>
              <c:idx val="34"/>
              <c:layout>
                <c:manualLayout>
                  <c:x val="1.715811609289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E-435B-83F1-84A04DC3BBF3}"/>
                </c:ext>
              </c:extLst>
            </c:dLbl>
            <c:dLbl>
              <c:idx val="35"/>
              <c:layout>
                <c:manualLayout>
                  <c:x val="1.715811609289431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E-435B-83F1-84A04DC3BBF3}"/>
                </c:ext>
              </c:extLst>
            </c:dLbl>
            <c:dLbl>
              <c:idx val="36"/>
              <c:layout>
                <c:manualLayout>
                  <c:x val="1.715811609289431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35B-83F1-84A04DC3BBF3}"/>
                </c:ext>
              </c:extLst>
            </c:dLbl>
            <c:dLbl>
              <c:idx val="37"/>
              <c:layout>
                <c:manualLayout>
                  <c:x val="-1.2259590963447668E-3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E-435B-83F1-84A04DC3BBF3}"/>
                </c:ext>
              </c:extLst>
            </c:dLbl>
            <c:dLbl>
              <c:idx val="38"/>
              <c:layout>
                <c:manualLayout>
                  <c:x val="4.8396987489477495E-4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E-435B-83F1-84A04DC3BBF3}"/>
                </c:ext>
              </c:extLst>
            </c:dLbl>
            <c:dLbl>
              <c:idx val="39"/>
              <c:layout>
                <c:manualLayout>
                  <c:x val="2.2056492528086617E-3"/>
                  <c:y val="3.3061403291262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E-435B-83F1-84A04DC3BBF3}"/>
                </c:ext>
              </c:extLst>
            </c:dLbl>
            <c:dLbl>
              <c:idx val="40"/>
              <c:layout>
                <c:manualLayout>
                  <c:x val="2.2056492528087757E-3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E-435B-83F1-84A04DC3BBF3}"/>
                </c:ext>
              </c:extLst>
            </c:dLbl>
            <c:dLbl>
              <c:idx val="41"/>
              <c:layout>
                <c:manualLayout>
                  <c:x val="3.9214534273855472E-3"/>
                  <c:y val="2.479605246844702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E-435B-83F1-84A04DC3BBF3}"/>
                </c:ext>
              </c:extLst>
            </c:dLbl>
            <c:dLbl>
              <c:idx val="42"/>
              <c:layout>
                <c:manualLayout>
                  <c:x val="5.6372576019623182E-3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E-435B-83F1-84A04DC3BBF3}"/>
                </c:ext>
              </c:extLst>
            </c:dLbl>
            <c:dLbl>
              <c:idx val="43"/>
              <c:layout>
                <c:manualLayout>
                  <c:x val="5.6372576019623182E-3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2E-435B-83F1-84A04DC3BBF3}"/>
                </c:ext>
              </c:extLst>
            </c:dLbl>
            <c:dLbl>
              <c:idx val="44"/>
              <c:layout>
                <c:manualLayout>
                  <c:x val="2.69549433104078E-3"/>
                  <c:y val="1.65307016533290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E-435B-83F1-84A04DC3BBF3}"/>
                </c:ext>
              </c:extLst>
            </c:dLbl>
            <c:dLbl>
              <c:idx val="45"/>
              <c:layout>
                <c:manualLayout>
                  <c:x val="2.6896191277036643E-3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E-435B-83F1-84A04DC3BBF3}"/>
                </c:ext>
              </c:extLst>
            </c:dLbl>
            <c:dLbl>
              <c:idx val="46"/>
              <c:layout>
                <c:manualLayout>
                  <c:x val="2.6896191277036643E-3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E-435B-83F1-84A04DC3BBF3}"/>
                </c:ext>
              </c:extLst>
            </c:dLbl>
            <c:dLbl>
              <c:idx val="47"/>
              <c:layout>
                <c:manualLayout>
                  <c:x val="2.6896191277036643E-3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E-435B-83F1-84A04DC3BBF3}"/>
                </c:ext>
              </c:extLst>
            </c:dLbl>
            <c:dLbl>
              <c:idx val="48"/>
              <c:layout>
                <c:manualLayout>
                  <c:x val="4.4054233022804354E-3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E-435B-83F1-84A04DC3BBF3}"/>
                </c:ext>
              </c:extLst>
            </c:dLbl>
            <c:dLbl>
              <c:idx val="49"/>
              <c:layout>
                <c:manualLayout>
                  <c:x val="4.4054233022804354E-3"/>
                  <c:y val="8.26535082281567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E-435B-83F1-84A04DC3BBF3}"/>
                </c:ext>
              </c:extLst>
            </c:dLbl>
            <c:dLbl>
              <c:idx val="50"/>
              <c:layout>
                <c:manualLayout>
                  <c:x val="4.4054233022803218E-3"/>
                  <c:y val="8.265350830513382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E-435B-83F1-84A04DC3BBF3}"/>
                </c:ext>
              </c:extLst>
            </c:dLbl>
            <c:dLbl>
              <c:idx val="51"/>
              <c:layout>
                <c:manualLayout>
                  <c:x val="6.1154746735896147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E-435B-83F1-84A04DC3BBF3}"/>
                </c:ext>
              </c:extLst>
            </c:dLbl>
            <c:dLbl>
              <c:idx val="52"/>
              <c:layout>
                <c:manualLayout>
                  <c:x val="7.8371540515035018E-3"/>
                  <c:y val="1.6530701645631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E-435B-83F1-84A04DC3BBF3}"/>
                </c:ext>
              </c:extLst>
            </c:dLbl>
            <c:dLbl>
              <c:idx val="53"/>
              <c:layout>
                <c:manualLayout>
                  <c:x val="7.99847734313513E-3"/>
                  <c:y val="3.961806599656670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E-435B-83F1-84A04DC3BBF3}"/>
                </c:ext>
              </c:extLst>
            </c:dLbl>
            <c:dLbl>
              <c:idx val="54"/>
              <c:layout>
                <c:manualLayout>
                  <c:x val="8.15980063476676E-3"/>
                  <c:y val="2.37708395979400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2E-435B-83F1-84A04DC3BBF3}"/>
                </c:ext>
              </c:extLst>
            </c:dLbl>
            <c:dLbl>
              <c:idx val="55"/>
              <c:layout>
                <c:manualLayout>
                  <c:x val="8.32112392639839E-3"/>
                  <c:y val="3.16944527972533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E-435B-83F1-84A04DC3BBF3}"/>
                </c:ext>
              </c:extLst>
            </c:dLbl>
            <c:dLbl>
              <c:idx val="56"/>
              <c:layout>
                <c:manualLayout>
                  <c:x val="8.32112392639839E-3"/>
                  <c:y val="3.961806601132557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E-435B-83F1-84A04DC3BBF3}"/>
                </c:ext>
              </c:extLst>
            </c:dLbl>
            <c:dLbl>
              <c:idx val="57"/>
              <c:layout>
                <c:manualLayout>
                  <c:x val="1.1585533780583187E-2"/>
                  <c:y val="1.584722641338555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E-435B-83F1-84A04DC3BBF3}"/>
                </c:ext>
              </c:extLst>
            </c:dLbl>
            <c:dLbl>
              <c:idx val="58"/>
              <c:layout>
                <c:manualLayout>
                  <c:x val="1.314588986686533E-2"/>
                  <c:y val="1.58472263986266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2E-435B-83F1-84A04DC3BBF3}"/>
                </c:ext>
              </c:extLst>
            </c:dLbl>
            <c:dLbl>
              <c:idx val="59"/>
              <c:layout>
                <c:manualLayout>
                  <c:x val="1.314588986686533E-2"/>
                  <c:y val="2.37708395979400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2E-435B-83F1-84A04DC3BBF3}"/>
                </c:ext>
              </c:extLst>
            </c:dLbl>
            <c:dLbl>
              <c:idx val="60"/>
              <c:layout>
                <c:manualLayout>
                  <c:x val="1.331308836183419E-2"/>
                  <c:y val="3.16944527972533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2E-435B-83F1-84A04DC3BBF3}"/>
                </c:ext>
              </c:extLst>
            </c:dLbl>
            <c:dLbl>
              <c:idx val="61"/>
              <c:layout>
                <c:manualLayout>
                  <c:x val="1.4861571641372579E-2"/>
                  <c:y val="2.37708396126988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2E-435B-83F1-84A04DC3BBF3}"/>
                </c:ext>
              </c:extLst>
            </c:dLbl>
            <c:dLbl>
              <c:idx val="62"/>
              <c:layout>
                <c:manualLayout>
                  <c:x val="1.6416052524317718E-2"/>
                  <c:y val="1.58472263986266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2E-435B-83F1-84A04DC3BBF3}"/>
                </c:ext>
              </c:extLst>
            </c:dLbl>
            <c:dLbl>
              <c:idx val="63"/>
              <c:layout>
                <c:manualLayout>
                  <c:x val="2.1246693668122003E-2"/>
                  <c:y val="2.37708395979400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2E-435B-83F1-84A04DC3BBF3}"/>
                </c:ext>
              </c:extLst>
            </c:dLbl>
            <c:dLbl>
              <c:idx val="64"/>
              <c:layout>
                <c:manualLayout>
                  <c:x val="2.4549047543859004E-2"/>
                  <c:y val="1.58472263986266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2E-435B-83F1-84A04DC3BBF3}"/>
                </c:ext>
              </c:extLst>
            </c:dLbl>
            <c:dLbl>
              <c:idx val="65"/>
              <c:layout>
                <c:manualLayout>
                  <c:x val="2.7658009309749175E-2"/>
                  <c:y val="2.37708395979400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42E-435B-83F1-84A04DC3BBF3}"/>
                </c:ext>
              </c:extLst>
            </c:dLbl>
            <c:dLbl>
              <c:idx val="66"/>
              <c:layout>
                <c:manualLayout>
                  <c:x val="2.9212490192694316E-2"/>
                  <c:y val="2.37708395979400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2E-435B-83F1-84A04DC3BBF3}"/>
                </c:ext>
              </c:extLst>
            </c:dLbl>
            <c:dLbl>
              <c:idx val="67"/>
              <c:layout>
                <c:manualLayout>
                  <c:x val="3.38759328415297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42E-435B-83F1-84A04DC3BBF3}"/>
                </c:ext>
              </c:extLst>
            </c:dLbl>
            <c:dLbl>
              <c:idx val="68"/>
              <c:layout>
                <c:manualLayout>
                  <c:x val="3.5753060307738255E-2"/>
                  <c:y val="7.923613199313339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7D-4FFB-9726-32A7B78583C4}"/>
                </c:ext>
              </c:extLst>
            </c:dLbl>
            <c:dLbl>
              <c:idx val="69"/>
              <c:layout>
                <c:manualLayout>
                  <c:x val="3.5753060307738255E-2"/>
                  <c:y val="1.584722639862667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D-4FFB-9726-32A7B78583C4}"/>
                </c:ext>
              </c:extLst>
            </c:dLbl>
            <c:dLbl>
              <c:idx val="70"/>
              <c:layout>
                <c:manualLayout>
                  <c:x val="3.73075411906833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7D-4FFB-9726-32A7B78583C4}"/>
                </c:ext>
              </c:extLst>
            </c:dLbl>
            <c:dLbl>
              <c:idx val="71"/>
              <c:layout>
                <c:manualLayout>
                  <c:x val="3.7307541190683399E-2"/>
                  <c:y val="7.923613199313339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7D-4FFB-9726-32A7B78583C4}"/>
                </c:ext>
              </c:extLst>
            </c:dLbl>
            <c:dLbl>
              <c:idx val="72"/>
              <c:layout>
                <c:manualLayout>
                  <c:x val="4.5079945605409101E-2"/>
                  <c:y val="7.923613199313339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7D-4FFB-9726-32A7B78583C4}"/>
                </c:ext>
              </c:extLst>
            </c:dLbl>
            <c:dLbl>
              <c:idx val="73"/>
              <c:layout>
                <c:manualLayout>
                  <c:x val="6.06247544348605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7D-4FFB-9726-32A7B78583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市区町村別_件数及び割合!$O$6:$O$79</c:f>
              <c:strCache>
                <c:ptCount val="74"/>
                <c:pt idx="0">
                  <c:v>能勢町</c:v>
                </c:pt>
                <c:pt idx="1">
                  <c:v>此花区</c:v>
                </c:pt>
                <c:pt idx="2">
                  <c:v>島本町</c:v>
                </c:pt>
                <c:pt idx="3">
                  <c:v>大正区</c:v>
                </c:pt>
                <c:pt idx="4">
                  <c:v>岬町</c:v>
                </c:pt>
                <c:pt idx="5">
                  <c:v>岸和田市</c:v>
                </c:pt>
                <c:pt idx="6">
                  <c:v>浪速区</c:v>
                </c:pt>
                <c:pt idx="7">
                  <c:v>豊能町</c:v>
                </c:pt>
                <c:pt idx="8">
                  <c:v>堺市東区</c:v>
                </c:pt>
                <c:pt idx="9">
                  <c:v>堺市美原区</c:v>
                </c:pt>
                <c:pt idx="10">
                  <c:v>和泉市</c:v>
                </c:pt>
                <c:pt idx="11">
                  <c:v>熊取町</c:v>
                </c:pt>
                <c:pt idx="12">
                  <c:v>堺市堺区</c:v>
                </c:pt>
                <c:pt idx="13">
                  <c:v>箕面市</c:v>
                </c:pt>
                <c:pt idx="14">
                  <c:v>堺市中区</c:v>
                </c:pt>
                <c:pt idx="15">
                  <c:v>千早赤阪村</c:v>
                </c:pt>
                <c:pt idx="16">
                  <c:v>港区</c:v>
                </c:pt>
                <c:pt idx="17">
                  <c:v>北区</c:v>
                </c:pt>
                <c:pt idx="18">
                  <c:v>城東区</c:v>
                </c:pt>
                <c:pt idx="19">
                  <c:v>福島区</c:v>
                </c:pt>
                <c:pt idx="20">
                  <c:v>堺市北区</c:v>
                </c:pt>
                <c:pt idx="21">
                  <c:v>四條畷市</c:v>
                </c:pt>
                <c:pt idx="22">
                  <c:v>池田市</c:v>
                </c:pt>
                <c:pt idx="23">
                  <c:v>堺市</c:v>
                </c:pt>
                <c:pt idx="24">
                  <c:v>茨木市</c:v>
                </c:pt>
                <c:pt idx="25">
                  <c:v>高石市</c:v>
                </c:pt>
                <c:pt idx="26">
                  <c:v>堺市西区</c:v>
                </c:pt>
                <c:pt idx="27">
                  <c:v>大東市</c:v>
                </c:pt>
                <c:pt idx="28">
                  <c:v>太子町</c:v>
                </c:pt>
                <c:pt idx="29">
                  <c:v>住之江区</c:v>
                </c:pt>
                <c:pt idx="30">
                  <c:v>忠岡町</c:v>
                </c:pt>
                <c:pt idx="31">
                  <c:v>都島区</c:v>
                </c:pt>
                <c:pt idx="32">
                  <c:v>吹田市</c:v>
                </c:pt>
                <c:pt idx="33">
                  <c:v>中央区</c:v>
                </c:pt>
                <c:pt idx="34">
                  <c:v>東大阪市</c:v>
                </c:pt>
                <c:pt idx="35">
                  <c:v>高槻市</c:v>
                </c:pt>
                <c:pt idx="36">
                  <c:v>西成区</c:v>
                </c:pt>
                <c:pt idx="37">
                  <c:v>大阪狭山市</c:v>
                </c:pt>
                <c:pt idx="38">
                  <c:v>泉南市</c:v>
                </c:pt>
                <c:pt idx="39">
                  <c:v>西区</c:v>
                </c:pt>
                <c:pt idx="40">
                  <c:v>羽曳野市</c:v>
                </c:pt>
                <c:pt idx="41">
                  <c:v>西淀川区</c:v>
                </c:pt>
                <c:pt idx="42">
                  <c:v>富田林市</c:v>
                </c:pt>
                <c:pt idx="43">
                  <c:v>交野市</c:v>
                </c:pt>
                <c:pt idx="44">
                  <c:v>枚方市</c:v>
                </c:pt>
                <c:pt idx="45">
                  <c:v>鶴見区</c:v>
                </c:pt>
                <c:pt idx="46">
                  <c:v>寝屋川市</c:v>
                </c:pt>
                <c:pt idx="47">
                  <c:v>東淀川区</c:v>
                </c:pt>
                <c:pt idx="48">
                  <c:v>大阪市</c:v>
                </c:pt>
                <c:pt idx="49">
                  <c:v>貝塚市</c:v>
                </c:pt>
                <c:pt idx="50">
                  <c:v>豊中市</c:v>
                </c:pt>
                <c:pt idx="51">
                  <c:v>堺市南区</c:v>
                </c:pt>
                <c:pt idx="52">
                  <c:v>田尻町</c:v>
                </c:pt>
                <c:pt idx="53">
                  <c:v>旭区</c:v>
                </c:pt>
                <c:pt idx="54">
                  <c:v>守口市</c:v>
                </c:pt>
                <c:pt idx="55">
                  <c:v>摂津市</c:v>
                </c:pt>
                <c:pt idx="56">
                  <c:v>門真市</c:v>
                </c:pt>
                <c:pt idx="57">
                  <c:v>阪南市</c:v>
                </c:pt>
                <c:pt idx="58">
                  <c:v>東住吉区</c:v>
                </c:pt>
                <c:pt idx="59">
                  <c:v>東成区</c:v>
                </c:pt>
                <c:pt idx="60">
                  <c:v>泉大津市</c:v>
                </c:pt>
                <c:pt idx="61">
                  <c:v>淀川区</c:v>
                </c:pt>
                <c:pt idx="62">
                  <c:v>天王寺区</c:v>
                </c:pt>
                <c:pt idx="63">
                  <c:v>生野区</c:v>
                </c:pt>
                <c:pt idx="64">
                  <c:v>泉佐野市</c:v>
                </c:pt>
                <c:pt idx="65">
                  <c:v>平野区</c:v>
                </c:pt>
                <c:pt idx="66">
                  <c:v>住吉区</c:v>
                </c:pt>
                <c:pt idx="67">
                  <c:v>河南町</c:v>
                </c:pt>
                <c:pt idx="68">
                  <c:v>松原市</c:v>
                </c:pt>
                <c:pt idx="69">
                  <c:v>藤井寺市</c:v>
                </c:pt>
                <c:pt idx="70">
                  <c:v>八尾市</c:v>
                </c:pt>
                <c:pt idx="71">
                  <c:v>阿倍野区</c:v>
                </c:pt>
                <c:pt idx="72">
                  <c:v>河内長野市</c:v>
                </c:pt>
                <c:pt idx="73">
                  <c:v>柏原市</c:v>
                </c:pt>
              </c:strCache>
            </c:strRef>
          </c:cat>
          <c:val>
            <c:numRef>
              <c:f>市区町村別_件数及び割合!$P$6:$P$79</c:f>
              <c:numCache>
                <c:formatCode>0.0%</c:formatCode>
                <c:ptCount val="74"/>
                <c:pt idx="0">
                  <c:v>0.50558461939831734</c:v>
                </c:pt>
                <c:pt idx="1">
                  <c:v>0.47847113692216425</c:v>
                </c:pt>
                <c:pt idx="2">
                  <c:v>0.47040189711964686</c:v>
                </c:pt>
                <c:pt idx="3">
                  <c:v>0.4651113375417667</c:v>
                </c:pt>
                <c:pt idx="4">
                  <c:v>0.46428260133432059</c:v>
                </c:pt>
                <c:pt idx="5">
                  <c:v>0.45855072940373215</c:v>
                </c:pt>
                <c:pt idx="6">
                  <c:v>0.45600288516877091</c:v>
                </c:pt>
                <c:pt idx="7">
                  <c:v>0.45282940848322761</c:v>
                </c:pt>
                <c:pt idx="8">
                  <c:v>0.4503855576323067</c:v>
                </c:pt>
                <c:pt idx="9">
                  <c:v>0.45021312763907101</c:v>
                </c:pt>
                <c:pt idx="10">
                  <c:v>0.45006965659624792</c:v>
                </c:pt>
                <c:pt idx="11">
                  <c:v>0.44841784185967132</c:v>
                </c:pt>
                <c:pt idx="12">
                  <c:v>0.44815323950783764</c:v>
                </c:pt>
                <c:pt idx="13">
                  <c:v>0.44760141931959657</c:v>
                </c:pt>
                <c:pt idx="14">
                  <c:v>0.44672112714652285</c:v>
                </c:pt>
                <c:pt idx="15">
                  <c:v>0.44619159704281142</c:v>
                </c:pt>
                <c:pt idx="16">
                  <c:v>0.44557641596910502</c:v>
                </c:pt>
                <c:pt idx="17">
                  <c:v>0.44390972056404993</c:v>
                </c:pt>
                <c:pt idx="18">
                  <c:v>0.44380855369240796</c:v>
                </c:pt>
                <c:pt idx="19">
                  <c:v>0.44374580776557049</c:v>
                </c:pt>
                <c:pt idx="20">
                  <c:v>0.44267023287396318</c:v>
                </c:pt>
                <c:pt idx="21">
                  <c:v>0.44231065647127848</c:v>
                </c:pt>
                <c:pt idx="22">
                  <c:v>0.44207443562239124</c:v>
                </c:pt>
                <c:pt idx="23">
                  <c:v>0.44172989849199668</c:v>
                </c:pt>
                <c:pt idx="24">
                  <c:v>0.44080342172708004</c:v>
                </c:pt>
                <c:pt idx="25">
                  <c:v>0.44021606360094739</c:v>
                </c:pt>
                <c:pt idx="26">
                  <c:v>0.4399618502424037</c:v>
                </c:pt>
                <c:pt idx="27">
                  <c:v>0.43935702591787917</c:v>
                </c:pt>
                <c:pt idx="28">
                  <c:v>0.43928975481271815</c:v>
                </c:pt>
                <c:pt idx="29">
                  <c:v>0.43758697328340856</c:v>
                </c:pt>
                <c:pt idx="30">
                  <c:v>0.4367713084080227</c:v>
                </c:pt>
                <c:pt idx="31">
                  <c:v>0.43630294398751063</c:v>
                </c:pt>
                <c:pt idx="32">
                  <c:v>0.43494284192552368</c:v>
                </c:pt>
                <c:pt idx="33">
                  <c:v>0.43443010937777538</c:v>
                </c:pt>
                <c:pt idx="34">
                  <c:v>0.43383686025900386</c:v>
                </c:pt>
                <c:pt idx="35">
                  <c:v>0.43291528535236035</c:v>
                </c:pt>
                <c:pt idx="36">
                  <c:v>0.43286862962860795</c:v>
                </c:pt>
                <c:pt idx="37">
                  <c:v>0.43232452868300542</c:v>
                </c:pt>
                <c:pt idx="38">
                  <c:v>0.43190870467109027</c:v>
                </c:pt>
                <c:pt idx="39">
                  <c:v>0.43166998913865806</c:v>
                </c:pt>
                <c:pt idx="40">
                  <c:v>0.43055945108781735</c:v>
                </c:pt>
                <c:pt idx="41">
                  <c:v>0.43003898825606801</c:v>
                </c:pt>
                <c:pt idx="42">
                  <c:v>0.42931942129153744</c:v>
                </c:pt>
                <c:pt idx="43">
                  <c:v>0.42903498900474085</c:v>
                </c:pt>
                <c:pt idx="44">
                  <c:v>0.42897308660111499</c:v>
                </c:pt>
                <c:pt idx="45">
                  <c:v>0.42851554780925488</c:v>
                </c:pt>
                <c:pt idx="46">
                  <c:v>0.42825850840326113</c:v>
                </c:pt>
                <c:pt idx="47">
                  <c:v>0.42815856253767148</c:v>
                </c:pt>
                <c:pt idx="48">
                  <c:v>0.42806902060826402</c:v>
                </c:pt>
                <c:pt idx="49">
                  <c:v>0.42784463820553081</c:v>
                </c:pt>
                <c:pt idx="50">
                  <c:v>0.42682859018168962</c:v>
                </c:pt>
                <c:pt idx="51">
                  <c:v>0.42581821013201121</c:v>
                </c:pt>
                <c:pt idx="52">
                  <c:v>0.42528561165334156</c:v>
                </c:pt>
                <c:pt idx="53">
                  <c:v>0.42417825840155921</c:v>
                </c:pt>
                <c:pt idx="54">
                  <c:v>0.42406714345191476</c:v>
                </c:pt>
                <c:pt idx="55">
                  <c:v>0.42258720567701658</c:v>
                </c:pt>
                <c:pt idx="56">
                  <c:v>0.42203459539312499</c:v>
                </c:pt>
                <c:pt idx="57">
                  <c:v>0.42072166341606765</c:v>
                </c:pt>
                <c:pt idx="58">
                  <c:v>0.41931710332890088</c:v>
                </c:pt>
                <c:pt idx="59">
                  <c:v>0.41920496169853738</c:v>
                </c:pt>
                <c:pt idx="60">
                  <c:v>0.41799746469956123</c:v>
                </c:pt>
                <c:pt idx="61">
                  <c:v>0.41748211513287947</c:v>
                </c:pt>
                <c:pt idx="62">
                  <c:v>0.41611252841888074</c:v>
                </c:pt>
                <c:pt idx="63">
                  <c:v>0.41326497463348733</c:v>
                </c:pt>
                <c:pt idx="64">
                  <c:v>0.41019065588882508</c:v>
                </c:pt>
                <c:pt idx="65">
                  <c:v>0.40908787398611784</c:v>
                </c:pt>
                <c:pt idx="66">
                  <c:v>0.40654200585048994</c:v>
                </c:pt>
                <c:pt idx="67">
                  <c:v>0.40266430571978834</c:v>
                </c:pt>
                <c:pt idx="68">
                  <c:v>0.40138624594583189</c:v>
                </c:pt>
                <c:pt idx="69">
                  <c:v>0.40119821606423756</c:v>
                </c:pt>
                <c:pt idx="70">
                  <c:v>0.40034831289437012</c:v>
                </c:pt>
                <c:pt idx="71">
                  <c:v>0.39953388183537486</c:v>
                </c:pt>
                <c:pt idx="72">
                  <c:v>0.39446807513946236</c:v>
                </c:pt>
                <c:pt idx="73">
                  <c:v>0.3818137464545413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9-46FA-974F-7E93BF9C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58352"/>
        <c:axId val="37535891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6121696035242292"/>
                  <c:y val="-0.87982589370837194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B9-46FA-974F-7E93BF9CC8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市区町村別_件数及び割合!$S$6:$S$79</c:f>
              <c:numCache>
                <c:formatCode>0.0%</c:formatCode>
                <c:ptCount val="74"/>
                <c:pt idx="0">
                  <c:v>0.43040657009147631</c:v>
                </c:pt>
                <c:pt idx="1">
                  <c:v>0.43040657009147631</c:v>
                </c:pt>
                <c:pt idx="2">
                  <c:v>0.43040657009147631</c:v>
                </c:pt>
                <c:pt idx="3">
                  <c:v>0.43040657009147631</c:v>
                </c:pt>
                <c:pt idx="4">
                  <c:v>0.43040657009147631</c:v>
                </c:pt>
                <c:pt idx="5">
                  <c:v>0.43040657009147631</c:v>
                </c:pt>
                <c:pt idx="6">
                  <c:v>0.43040657009147631</c:v>
                </c:pt>
                <c:pt idx="7">
                  <c:v>0.43040657009147631</c:v>
                </c:pt>
                <c:pt idx="8">
                  <c:v>0.43040657009147631</c:v>
                </c:pt>
                <c:pt idx="9">
                  <c:v>0.43040657009147631</c:v>
                </c:pt>
                <c:pt idx="10">
                  <c:v>0.43040657009147631</c:v>
                </c:pt>
                <c:pt idx="11">
                  <c:v>0.43040657009147631</c:v>
                </c:pt>
                <c:pt idx="12">
                  <c:v>0.43040657009147631</c:v>
                </c:pt>
                <c:pt idx="13">
                  <c:v>0.43040657009147631</c:v>
                </c:pt>
                <c:pt idx="14">
                  <c:v>0.43040657009147631</c:v>
                </c:pt>
                <c:pt idx="15">
                  <c:v>0.43040657009147631</c:v>
                </c:pt>
                <c:pt idx="16">
                  <c:v>0.43040657009147631</c:v>
                </c:pt>
                <c:pt idx="17">
                  <c:v>0.43040657009147631</c:v>
                </c:pt>
                <c:pt idx="18">
                  <c:v>0.43040657009147631</c:v>
                </c:pt>
                <c:pt idx="19">
                  <c:v>0.43040657009147631</c:v>
                </c:pt>
                <c:pt idx="20">
                  <c:v>0.43040657009147631</c:v>
                </c:pt>
                <c:pt idx="21">
                  <c:v>0.43040657009147631</c:v>
                </c:pt>
                <c:pt idx="22">
                  <c:v>0.43040657009147631</c:v>
                </c:pt>
                <c:pt idx="23">
                  <c:v>0.43040657009147631</c:v>
                </c:pt>
                <c:pt idx="24">
                  <c:v>0.43040657009147631</c:v>
                </c:pt>
                <c:pt idx="25">
                  <c:v>0.43040657009147631</c:v>
                </c:pt>
                <c:pt idx="26">
                  <c:v>0.43040657009147631</c:v>
                </c:pt>
                <c:pt idx="27">
                  <c:v>0.43040657009147631</c:v>
                </c:pt>
                <c:pt idx="28">
                  <c:v>0.43040657009147631</c:v>
                </c:pt>
                <c:pt idx="29">
                  <c:v>0.43040657009147631</c:v>
                </c:pt>
                <c:pt idx="30">
                  <c:v>0.43040657009147631</c:v>
                </c:pt>
                <c:pt idx="31">
                  <c:v>0.43040657009147631</c:v>
                </c:pt>
                <c:pt idx="32">
                  <c:v>0.43040657009147631</c:v>
                </c:pt>
                <c:pt idx="33">
                  <c:v>0.43040657009147631</c:v>
                </c:pt>
                <c:pt idx="34">
                  <c:v>0.43040657009147631</c:v>
                </c:pt>
                <c:pt idx="35">
                  <c:v>0.43040657009147631</c:v>
                </c:pt>
                <c:pt idx="36">
                  <c:v>0.43040657009147631</c:v>
                </c:pt>
                <c:pt idx="37">
                  <c:v>0.43040657009147631</c:v>
                </c:pt>
                <c:pt idx="38">
                  <c:v>0.43040657009147631</c:v>
                </c:pt>
                <c:pt idx="39">
                  <c:v>0.43040657009147631</c:v>
                </c:pt>
                <c:pt idx="40">
                  <c:v>0.43040657009147631</c:v>
                </c:pt>
                <c:pt idx="41">
                  <c:v>0.43040657009147631</c:v>
                </c:pt>
                <c:pt idx="42">
                  <c:v>0.43040657009147631</c:v>
                </c:pt>
                <c:pt idx="43">
                  <c:v>0.43040657009147631</c:v>
                </c:pt>
                <c:pt idx="44">
                  <c:v>0.43040657009147631</c:v>
                </c:pt>
                <c:pt idx="45">
                  <c:v>0.43040657009147631</c:v>
                </c:pt>
                <c:pt idx="46">
                  <c:v>0.43040657009147631</c:v>
                </c:pt>
                <c:pt idx="47">
                  <c:v>0.43040657009147631</c:v>
                </c:pt>
                <c:pt idx="48">
                  <c:v>0.43040657009147631</c:v>
                </c:pt>
                <c:pt idx="49">
                  <c:v>0.43040657009147631</c:v>
                </c:pt>
                <c:pt idx="50">
                  <c:v>0.43040657009147631</c:v>
                </c:pt>
                <c:pt idx="51">
                  <c:v>0.43040657009147631</c:v>
                </c:pt>
                <c:pt idx="52">
                  <c:v>0.43040657009147631</c:v>
                </c:pt>
                <c:pt idx="53">
                  <c:v>0.43040657009147631</c:v>
                </c:pt>
                <c:pt idx="54">
                  <c:v>0.43040657009147631</c:v>
                </c:pt>
                <c:pt idx="55">
                  <c:v>0.43040657009147631</c:v>
                </c:pt>
                <c:pt idx="56">
                  <c:v>0.43040657009147631</c:v>
                </c:pt>
                <c:pt idx="57">
                  <c:v>0.43040657009147631</c:v>
                </c:pt>
                <c:pt idx="58">
                  <c:v>0.43040657009147631</c:v>
                </c:pt>
                <c:pt idx="59">
                  <c:v>0.43040657009147631</c:v>
                </c:pt>
                <c:pt idx="60">
                  <c:v>0.43040657009147631</c:v>
                </c:pt>
                <c:pt idx="61">
                  <c:v>0.43040657009147631</c:v>
                </c:pt>
                <c:pt idx="62">
                  <c:v>0.43040657009147631</c:v>
                </c:pt>
                <c:pt idx="63">
                  <c:v>0.43040657009147631</c:v>
                </c:pt>
                <c:pt idx="64">
                  <c:v>0.43040657009147631</c:v>
                </c:pt>
                <c:pt idx="65">
                  <c:v>0.43040657009147631</c:v>
                </c:pt>
                <c:pt idx="66">
                  <c:v>0.43040657009147631</c:v>
                </c:pt>
                <c:pt idx="67">
                  <c:v>0.43040657009147631</c:v>
                </c:pt>
                <c:pt idx="68">
                  <c:v>0.43040657009147631</c:v>
                </c:pt>
                <c:pt idx="69">
                  <c:v>0.43040657009147631</c:v>
                </c:pt>
                <c:pt idx="70">
                  <c:v>0.43040657009147631</c:v>
                </c:pt>
                <c:pt idx="71">
                  <c:v>0.43040657009147631</c:v>
                </c:pt>
                <c:pt idx="72">
                  <c:v>0.43040657009147631</c:v>
                </c:pt>
                <c:pt idx="73">
                  <c:v>0.43040657009147631</c:v>
                </c:pt>
              </c:numCache>
            </c:numRef>
          </c:xVal>
          <c:yVal>
            <c:numRef>
              <c:f>市区町村別_件数及び割合!$T$6:$T$79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9-46FA-974F-7E93BF9CC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73472"/>
        <c:axId val="375363952"/>
      </c:scatterChart>
      <c:catAx>
        <c:axId val="3753583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75358912"/>
        <c:crosses val="autoZero"/>
        <c:auto val="1"/>
        <c:lblAlgn val="ctr"/>
        <c:lblOffset val="100"/>
        <c:noMultiLvlLbl val="0"/>
      </c:catAx>
      <c:valAx>
        <c:axId val="37535891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％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75358352"/>
        <c:crosses val="autoZero"/>
        <c:crossBetween val="between"/>
      </c:valAx>
      <c:valAx>
        <c:axId val="37536395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73472"/>
        <c:crosses val="max"/>
        <c:crossBetween val="midCat"/>
      </c:valAx>
      <c:valAx>
        <c:axId val="375373472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7536395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302557</xdr:colOff>
      <xdr:row>18</xdr:row>
      <xdr:rowOff>42020</xdr:rowOff>
    </xdr:from>
    <xdr:to>
      <xdr:col>18</xdr:col>
      <xdr:colOff>490817</xdr:colOff>
      <xdr:row>43</xdr:row>
      <xdr:rowOff>116541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13</xdr:col>
      <xdr:colOff>553524</xdr:colOff>
      <xdr:row>80</xdr:row>
      <xdr:rowOff>170100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840130C-1FC3-4E1B-BE65-661AB93F20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402"/>
        <a:stretch/>
      </xdr:blipFill>
      <xdr:spPr>
        <a:xfrm>
          <a:off x="1152525" y="3086100"/>
          <a:ext cx="7221024" cy="10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13</xdr:col>
      <xdr:colOff>553776</xdr:colOff>
      <xdr:row>80</xdr:row>
      <xdr:rowOff>170100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A9826A7-6807-42EC-9611-E8CF6B6E52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402"/>
        <a:stretch/>
      </xdr:blipFill>
      <xdr:spPr>
        <a:xfrm>
          <a:off x="1152525" y="3086100"/>
          <a:ext cx="7221276" cy="108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13</xdr:col>
      <xdr:colOff>553776</xdr:colOff>
      <xdr:row>80</xdr:row>
      <xdr:rowOff>170100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B4AD48D-C280-46E2-AE9A-D39DC4646C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403"/>
        <a:stretch/>
      </xdr:blipFill>
      <xdr:spPr>
        <a:xfrm>
          <a:off x="1152525" y="3086100"/>
          <a:ext cx="7221276" cy="1080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218625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13</xdr:col>
      <xdr:colOff>553776</xdr:colOff>
      <xdr:row>80</xdr:row>
      <xdr:rowOff>170100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01968A3-8D5B-4173-BF2D-A6117ECD95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403"/>
        <a:stretch/>
      </xdr:blipFill>
      <xdr:spPr>
        <a:xfrm>
          <a:off x="1152525" y="3086100"/>
          <a:ext cx="7221276" cy="10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0"/>
  <sheetViews>
    <sheetView showGridLines="0" tabSelected="1" zoomScaleNormal="100" zoomScaleSheetLayoutView="100" workbookViewId="0"/>
  </sheetViews>
  <sheetFormatPr defaultColWidth="9" defaultRowHeight="13.5"/>
  <cols>
    <col min="1" max="1" width="4.625" style="6" customWidth="1"/>
    <col min="2" max="2" width="4.5" style="12" bestFit="1" customWidth="1"/>
    <col min="3" max="3" width="2.25" style="6" customWidth="1"/>
    <col min="4" max="4" width="32.625" style="6" customWidth="1"/>
    <col min="5" max="18" width="10.125" style="6" customWidth="1"/>
    <col min="19" max="16384" width="9" style="6"/>
  </cols>
  <sheetData>
    <row r="1" spans="1:20" ht="16.5" customHeight="1">
      <c r="A1" s="4" t="s">
        <v>230</v>
      </c>
      <c r="B1" s="4"/>
      <c r="C1" s="5"/>
      <c r="D1" s="5"/>
    </row>
    <row r="2" spans="1:20" ht="16.5" customHeight="1" thickBot="1">
      <c r="A2" s="4" t="s">
        <v>252</v>
      </c>
      <c r="B2" s="4"/>
      <c r="C2" s="5"/>
      <c r="D2" s="5"/>
    </row>
    <row r="3" spans="1:20" ht="24" customHeight="1">
      <c r="B3" s="295"/>
      <c r="C3" s="296"/>
      <c r="D3" s="297"/>
      <c r="E3" s="25">
        <v>43922</v>
      </c>
      <c r="F3" s="25">
        <v>43952</v>
      </c>
      <c r="G3" s="25">
        <v>43983</v>
      </c>
      <c r="H3" s="25">
        <v>44013</v>
      </c>
      <c r="I3" s="25">
        <v>44044</v>
      </c>
      <c r="J3" s="25">
        <v>44075</v>
      </c>
      <c r="K3" s="25">
        <v>44105</v>
      </c>
      <c r="L3" s="25">
        <v>44136</v>
      </c>
      <c r="M3" s="25">
        <v>44166</v>
      </c>
      <c r="N3" s="25">
        <v>44197</v>
      </c>
      <c r="O3" s="25">
        <v>44228</v>
      </c>
      <c r="P3" s="25">
        <v>44256</v>
      </c>
      <c r="Q3" s="13">
        <v>12</v>
      </c>
      <c r="R3" s="14">
        <v>12</v>
      </c>
    </row>
    <row r="4" spans="1:20" ht="24" customHeight="1">
      <c r="B4" s="15" t="s">
        <v>83</v>
      </c>
      <c r="C4" s="205" t="s">
        <v>82</v>
      </c>
      <c r="D4" s="17"/>
      <c r="E4" s="112">
        <v>2541689</v>
      </c>
      <c r="F4" s="112">
        <v>2448005</v>
      </c>
      <c r="G4" s="112">
        <v>2676935</v>
      </c>
      <c r="H4" s="112">
        <v>2703432</v>
      </c>
      <c r="I4" s="112">
        <v>2595614</v>
      </c>
      <c r="J4" s="112">
        <v>2673831</v>
      </c>
      <c r="K4" s="112">
        <v>2804439</v>
      </c>
      <c r="L4" s="112">
        <v>2646286</v>
      </c>
      <c r="M4" s="112">
        <v>2768991</v>
      </c>
      <c r="N4" s="112">
        <v>2535973</v>
      </c>
      <c r="O4" s="112">
        <v>2548051</v>
      </c>
      <c r="P4" s="112">
        <v>2789639</v>
      </c>
      <c r="Q4" s="113">
        <v>2644407.0833333335</v>
      </c>
      <c r="R4" s="114">
        <v>31732885</v>
      </c>
    </row>
    <row r="5" spans="1:20" ht="24" customHeight="1">
      <c r="B5" s="15" t="s">
        <v>81</v>
      </c>
      <c r="C5" s="205" t="s">
        <v>80</v>
      </c>
      <c r="D5" s="17"/>
      <c r="E5" s="112">
        <v>39457</v>
      </c>
      <c r="F5" s="112">
        <v>38670</v>
      </c>
      <c r="G5" s="112">
        <v>39810</v>
      </c>
      <c r="H5" s="112">
        <v>42586</v>
      </c>
      <c r="I5" s="112">
        <v>42259</v>
      </c>
      <c r="J5" s="112">
        <v>41087</v>
      </c>
      <c r="K5" s="112">
        <v>43760</v>
      </c>
      <c r="L5" s="112">
        <v>41848</v>
      </c>
      <c r="M5" s="112">
        <v>43470</v>
      </c>
      <c r="N5" s="112">
        <v>43753</v>
      </c>
      <c r="O5" s="112">
        <v>38353</v>
      </c>
      <c r="P5" s="112">
        <v>43875</v>
      </c>
      <c r="Q5" s="113">
        <v>41577.333333333336</v>
      </c>
      <c r="R5" s="114">
        <v>498928</v>
      </c>
    </row>
    <row r="6" spans="1:20" ht="24" customHeight="1">
      <c r="B6" s="15" t="s">
        <v>79</v>
      </c>
      <c r="C6" s="206" t="s">
        <v>274</v>
      </c>
      <c r="D6" s="17"/>
      <c r="E6" s="249">
        <v>1.5523929166786337E-2</v>
      </c>
      <c r="F6" s="249">
        <v>1.5796536363283573E-2</v>
      </c>
      <c r="G6" s="249">
        <v>1.4871485486199702E-2</v>
      </c>
      <c r="H6" s="249">
        <v>1.5752569326692886E-2</v>
      </c>
      <c r="I6" s="249">
        <v>1.6280926208596502E-2</v>
      </c>
      <c r="J6" s="249">
        <v>1.536634140302809E-2</v>
      </c>
      <c r="K6" s="249">
        <v>1.5603833779233566E-2</v>
      </c>
      <c r="L6" s="249">
        <v>1.5813861389131788E-2</v>
      </c>
      <c r="M6" s="249">
        <v>1.5698859259564223E-2</v>
      </c>
      <c r="N6" s="249">
        <v>1.7252943939071907E-2</v>
      </c>
      <c r="O6" s="249">
        <v>1.5051896527973733E-2</v>
      </c>
      <c r="P6" s="249">
        <v>1.5727841487733717E-2</v>
      </c>
      <c r="Q6" s="250">
        <v>1.5722743141696697E-2</v>
      </c>
      <c r="R6" s="116"/>
    </row>
    <row r="7" spans="1:20" ht="24" customHeight="1">
      <c r="B7" s="18" t="s">
        <v>78</v>
      </c>
      <c r="C7" s="207" t="s">
        <v>77</v>
      </c>
      <c r="D7" s="19"/>
      <c r="E7" s="117">
        <v>87241713460</v>
      </c>
      <c r="F7" s="117">
        <v>82165874090</v>
      </c>
      <c r="G7" s="117">
        <v>89672110560</v>
      </c>
      <c r="H7" s="117">
        <v>93146873010</v>
      </c>
      <c r="I7" s="117">
        <v>89235902960</v>
      </c>
      <c r="J7" s="117">
        <v>90744023980</v>
      </c>
      <c r="K7" s="117">
        <v>96105068300</v>
      </c>
      <c r="L7" s="117">
        <v>90627899750</v>
      </c>
      <c r="M7" s="117">
        <v>94732452980</v>
      </c>
      <c r="N7" s="117">
        <v>90517925120</v>
      </c>
      <c r="O7" s="117">
        <v>85154306870</v>
      </c>
      <c r="P7" s="117">
        <v>96047984130</v>
      </c>
      <c r="Q7" s="118">
        <v>90449344600.833328</v>
      </c>
      <c r="R7" s="119">
        <v>1085392135210</v>
      </c>
    </row>
    <row r="8" spans="1:20" ht="24" customHeight="1">
      <c r="B8" s="20" t="s">
        <v>76</v>
      </c>
      <c r="C8" s="21"/>
      <c r="D8" s="208" t="s">
        <v>75</v>
      </c>
      <c r="E8" s="120">
        <v>36584427030</v>
      </c>
      <c r="F8" s="120">
        <v>35162012500</v>
      </c>
      <c r="G8" s="120">
        <v>37245853620</v>
      </c>
      <c r="H8" s="120">
        <v>39904996700</v>
      </c>
      <c r="I8" s="120">
        <v>39139439200</v>
      </c>
      <c r="J8" s="120">
        <v>38480126970</v>
      </c>
      <c r="K8" s="120">
        <v>41396136200</v>
      </c>
      <c r="L8" s="120">
        <v>39584176020</v>
      </c>
      <c r="M8" s="120">
        <v>41224275550</v>
      </c>
      <c r="N8" s="120">
        <v>41371587920</v>
      </c>
      <c r="O8" s="120">
        <v>35635522350</v>
      </c>
      <c r="P8" s="120">
        <v>41431352060</v>
      </c>
      <c r="Q8" s="121">
        <v>38929992176.666664</v>
      </c>
      <c r="R8" s="122">
        <v>467159906120</v>
      </c>
    </row>
    <row r="9" spans="1:20" ht="24" customHeight="1">
      <c r="B9" s="20" t="s">
        <v>74</v>
      </c>
      <c r="C9" s="22"/>
      <c r="D9" s="208" t="s">
        <v>73</v>
      </c>
      <c r="E9" s="120">
        <v>50657286430</v>
      </c>
      <c r="F9" s="120">
        <v>47003861590</v>
      </c>
      <c r="G9" s="120">
        <v>52426256940</v>
      </c>
      <c r="H9" s="120">
        <v>53241876310</v>
      </c>
      <c r="I9" s="120">
        <v>50096463760</v>
      </c>
      <c r="J9" s="120">
        <v>52263897010</v>
      </c>
      <c r="K9" s="120">
        <v>54708932100</v>
      </c>
      <c r="L9" s="120">
        <v>51043723730</v>
      </c>
      <c r="M9" s="120">
        <v>53508177430</v>
      </c>
      <c r="N9" s="120">
        <v>49146337200</v>
      </c>
      <c r="O9" s="120">
        <v>49518784520</v>
      </c>
      <c r="P9" s="120">
        <v>54616632070</v>
      </c>
      <c r="Q9" s="121">
        <v>51519352424.166664</v>
      </c>
      <c r="R9" s="122">
        <v>618232229090</v>
      </c>
    </row>
    <row r="10" spans="1:20" ht="24" customHeight="1" thickBot="1">
      <c r="B10" s="15" t="s">
        <v>72</v>
      </c>
      <c r="C10" s="206" t="s">
        <v>275</v>
      </c>
      <c r="D10" s="16"/>
      <c r="E10" s="115">
        <v>0.41934558113388987</v>
      </c>
      <c r="F10" s="115">
        <v>0.42793937129525889</v>
      </c>
      <c r="G10" s="115">
        <v>0.41535604980635127</v>
      </c>
      <c r="H10" s="115">
        <v>0.42840940775023018</v>
      </c>
      <c r="I10" s="115">
        <v>0.43860641178858534</v>
      </c>
      <c r="J10" s="115">
        <v>0.42405136208728222</v>
      </c>
      <c r="K10" s="115">
        <v>0.43073832558735092</v>
      </c>
      <c r="L10" s="115">
        <v>0.43677693214996965</v>
      </c>
      <c r="M10" s="115">
        <v>0.43516529186363734</v>
      </c>
      <c r="N10" s="115">
        <v>0.45705409028270932</v>
      </c>
      <c r="O10" s="115">
        <v>0.41848173815098544</v>
      </c>
      <c r="P10" s="115">
        <v>0.43136097478030433</v>
      </c>
      <c r="Q10" s="123">
        <v>0.43040657009147631</v>
      </c>
      <c r="R10" s="124"/>
    </row>
    <row r="11" spans="1:20">
      <c r="B11" s="23" t="s">
        <v>414</v>
      </c>
    </row>
    <row r="12" spans="1:20">
      <c r="B12" s="23" t="s">
        <v>231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</row>
    <row r="13" spans="1:20">
      <c r="B13" s="24" t="s">
        <v>272</v>
      </c>
    </row>
    <row r="14" spans="1:20">
      <c r="B14" s="24" t="s">
        <v>371</v>
      </c>
    </row>
    <row r="15" spans="1:20">
      <c r="B15" s="24" t="s">
        <v>413</v>
      </c>
    </row>
    <row r="16" spans="1:20">
      <c r="B16" s="10"/>
    </row>
    <row r="17" spans="1:21">
      <c r="A17" s="4" t="s">
        <v>230</v>
      </c>
      <c r="B17" s="11"/>
    </row>
    <row r="18" spans="1:21">
      <c r="A18" s="4" t="s">
        <v>252</v>
      </c>
    </row>
    <row r="19" spans="1:21">
      <c r="U19" s="6" t="s">
        <v>418</v>
      </c>
    </row>
    <row r="20" spans="1:21">
      <c r="U20" s="261" t="s">
        <v>419</v>
      </c>
    </row>
    <row r="21" spans="1:21">
      <c r="U21" s="261" t="s">
        <v>420</v>
      </c>
    </row>
    <row r="22" spans="1:21">
      <c r="U22" s="262" t="s">
        <v>421</v>
      </c>
    </row>
    <row r="43" spans="2:20" ht="13.5" customHeight="1">
      <c r="B43" s="7"/>
    </row>
    <row r="44" spans="2:20" ht="13.5" customHeight="1">
      <c r="B44" s="7"/>
    </row>
    <row r="45" spans="2:20" ht="13.5" customHeight="1">
      <c r="B45" s="23" t="s">
        <v>414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4"/>
      <c r="N45" s="8"/>
      <c r="O45" s="8"/>
      <c r="P45" s="8"/>
      <c r="Q45" s="8"/>
      <c r="R45" s="8"/>
      <c r="S45" s="8"/>
      <c r="T45" s="8"/>
    </row>
    <row r="46" spans="2:20" ht="13.5" customHeight="1">
      <c r="B46" s="23" t="s">
        <v>231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8"/>
    </row>
    <row r="47" spans="2:20" ht="13.5" customHeight="1">
      <c r="B47" s="24" t="s">
        <v>272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8"/>
      <c r="S47" s="8"/>
      <c r="T47" s="8"/>
    </row>
    <row r="48" spans="2:20" ht="13.5" customHeight="1">
      <c r="B48" s="24" t="s">
        <v>371</v>
      </c>
    </row>
    <row r="49" spans="2:2" ht="13.5" customHeight="1">
      <c r="B49" s="24" t="s">
        <v>413</v>
      </c>
    </row>
    <row r="50" spans="2:2" ht="13.5" customHeight="1">
      <c r="B50" s="9"/>
    </row>
  </sheetData>
  <mergeCells count="1">
    <mergeCell ref="B3:D3"/>
  </mergeCells>
  <phoneticPr fontId="4"/>
  <pageMargins left="0.70866141732283472" right="0.27559055118110237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1.375" style="6" bestFit="1" customWidth="1"/>
    <col min="4" max="5" width="12.625" style="6" customWidth="1"/>
    <col min="6" max="6" width="11.625" style="6" customWidth="1"/>
    <col min="7" max="9" width="17.625" style="6" customWidth="1"/>
    <col min="10" max="10" width="6.5" style="6" customWidth="1"/>
    <col min="11" max="11" width="11.625" style="27" customWidth="1"/>
    <col min="12" max="13" width="20.625" style="27" customWidth="1"/>
    <col min="14" max="16384" width="9" style="6"/>
  </cols>
  <sheetData>
    <row r="1" spans="1:1" ht="16.5" customHeight="1">
      <c r="A1" s="26" t="s">
        <v>242</v>
      </c>
    </row>
    <row r="2" spans="1:1" ht="16.5" customHeight="1">
      <c r="A2" s="26" t="s">
        <v>256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259</v>
      </c>
    </row>
    <row r="2" spans="1:16">
      <c r="A2" s="27" t="s">
        <v>260</v>
      </c>
    </row>
    <row r="4" spans="1:16" ht="13.5" customHeight="1">
      <c r="B4" s="143"/>
      <c r="C4" s="144"/>
      <c r="D4" s="144"/>
      <c r="E4" s="144"/>
      <c r="F4" s="144"/>
      <c r="G4" s="145"/>
    </row>
    <row r="5" spans="1:16" ht="13.5" customHeight="1">
      <c r="B5" s="146"/>
      <c r="C5" s="147"/>
      <c r="D5" s="148">
        <v>0.4840000000000001</v>
      </c>
      <c r="E5" s="149" t="s">
        <v>382</v>
      </c>
      <c r="F5" s="150">
        <v>0.51</v>
      </c>
      <c r="G5" s="151" t="s">
        <v>383</v>
      </c>
    </row>
    <row r="6" spans="1:16">
      <c r="B6" s="146"/>
      <c r="D6" s="148"/>
      <c r="E6" s="149"/>
      <c r="F6" s="150"/>
      <c r="G6" s="151"/>
    </row>
    <row r="7" spans="1:16">
      <c r="B7" s="146"/>
      <c r="C7" s="152"/>
      <c r="D7" s="148">
        <v>0.45800000000000007</v>
      </c>
      <c r="E7" s="149" t="s">
        <v>382</v>
      </c>
      <c r="F7" s="150">
        <v>0.4840000000000001</v>
      </c>
      <c r="G7" s="151" t="s">
        <v>384</v>
      </c>
    </row>
    <row r="8" spans="1:16">
      <c r="B8" s="146"/>
      <c r="D8" s="148"/>
      <c r="E8" s="149"/>
      <c r="F8" s="150"/>
      <c r="G8" s="151"/>
    </row>
    <row r="9" spans="1:16">
      <c r="B9" s="146"/>
      <c r="C9" s="153"/>
      <c r="D9" s="148">
        <v>0.43200000000000005</v>
      </c>
      <c r="E9" s="149" t="s">
        <v>382</v>
      </c>
      <c r="F9" s="150">
        <v>0.45800000000000007</v>
      </c>
      <c r="G9" s="151" t="s">
        <v>384</v>
      </c>
    </row>
    <row r="10" spans="1:16">
      <c r="B10" s="146"/>
      <c r="D10" s="148"/>
      <c r="E10" s="149"/>
      <c r="F10" s="150"/>
      <c r="G10" s="151"/>
    </row>
    <row r="11" spans="1:16">
      <c r="B11" s="146"/>
      <c r="C11" s="154"/>
      <c r="D11" s="148">
        <v>0.40600000000000003</v>
      </c>
      <c r="E11" s="149" t="s">
        <v>382</v>
      </c>
      <c r="F11" s="150">
        <v>0.43200000000000005</v>
      </c>
      <c r="G11" s="151" t="s">
        <v>384</v>
      </c>
    </row>
    <row r="12" spans="1:16">
      <c r="B12" s="146"/>
      <c r="D12" s="148"/>
      <c r="E12" s="149"/>
      <c r="F12" s="150"/>
      <c r="G12" s="151"/>
    </row>
    <row r="13" spans="1:16">
      <c r="B13" s="146"/>
      <c r="C13" s="155"/>
      <c r="D13" s="148">
        <v>0.38</v>
      </c>
      <c r="E13" s="149" t="s">
        <v>382</v>
      </c>
      <c r="F13" s="150">
        <v>0.40600000000000003</v>
      </c>
      <c r="G13" s="151" t="s">
        <v>384</v>
      </c>
    </row>
    <row r="14" spans="1:16">
      <c r="B14" s="156"/>
      <c r="C14" s="157"/>
      <c r="D14" s="157"/>
      <c r="E14" s="157"/>
      <c r="F14" s="157"/>
      <c r="G14" s="158"/>
    </row>
    <row r="16" spans="1:16"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</row>
    <row r="17" spans="2:16">
      <c r="B17" s="146"/>
      <c r="P17" s="159"/>
    </row>
    <row r="18" spans="2:16">
      <c r="B18" s="146"/>
      <c r="P18" s="159"/>
    </row>
    <row r="19" spans="2:16">
      <c r="B19" s="146"/>
      <c r="P19" s="159"/>
    </row>
    <row r="20" spans="2:16">
      <c r="B20" s="146"/>
      <c r="P20" s="159"/>
    </row>
    <row r="21" spans="2:16">
      <c r="B21" s="146"/>
      <c r="P21" s="159"/>
    </row>
    <row r="22" spans="2:16">
      <c r="B22" s="146"/>
      <c r="P22" s="159"/>
    </row>
    <row r="23" spans="2:16">
      <c r="B23" s="146"/>
      <c r="P23" s="159"/>
    </row>
    <row r="24" spans="2:16">
      <c r="B24" s="146"/>
      <c r="P24" s="159"/>
    </row>
    <row r="25" spans="2:16">
      <c r="B25" s="146"/>
      <c r="P25" s="159"/>
    </row>
    <row r="26" spans="2:16">
      <c r="B26" s="146"/>
      <c r="P26" s="159"/>
    </row>
    <row r="27" spans="2:16">
      <c r="B27" s="146"/>
      <c r="P27" s="159"/>
    </row>
    <row r="28" spans="2:16">
      <c r="B28" s="146"/>
      <c r="P28" s="159"/>
    </row>
    <row r="29" spans="2:16">
      <c r="B29" s="146"/>
      <c r="P29" s="159"/>
    </row>
    <row r="30" spans="2:16">
      <c r="B30" s="146"/>
      <c r="P30" s="159"/>
    </row>
    <row r="31" spans="2:16">
      <c r="B31" s="146"/>
      <c r="P31" s="159"/>
    </row>
    <row r="32" spans="2:16">
      <c r="B32" s="146"/>
      <c r="P32" s="159"/>
    </row>
    <row r="33" spans="2:16">
      <c r="B33" s="146"/>
      <c r="P33" s="159"/>
    </row>
    <row r="34" spans="2:16">
      <c r="B34" s="146"/>
      <c r="P34" s="159"/>
    </row>
    <row r="35" spans="2:16">
      <c r="B35" s="146"/>
      <c r="P35" s="159"/>
    </row>
    <row r="36" spans="2:16">
      <c r="B36" s="146"/>
      <c r="P36" s="159"/>
    </row>
    <row r="37" spans="2:16">
      <c r="B37" s="146"/>
      <c r="P37" s="159"/>
    </row>
    <row r="38" spans="2:16">
      <c r="B38" s="146"/>
      <c r="P38" s="159"/>
    </row>
    <row r="39" spans="2:16">
      <c r="B39" s="146"/>
      <c r="P39" s="159"/>
    </row>
    <row r="40" spans="2:16">
      <c r="B40" s="146"/>
      <c r="P40" s="159"/>
    </row>
    <row r="41" spans="2:16">
      <c r="B41" s="146"/>
      <c r="P41" s="159"/>
    </row>
    <row r="42" spans="2:16">
      <c r="B42" s="146"/>
      <c r="P42" s="159"/>
    </row>
    <row r="43" spans="2:16">
      <c r="B43" s="146"/>
      <c r="P43" s="159"/>
    </row>
    <row r="44" spans="2:16">
      <c r="B44" s="146"/>
      <c r="P44" s="159"/>
    </row>
    <row r="45" spans="2:16">
      <c r="B45" s="146"/>
      <c r="P45" s="159"/>
    </row>
    <row r="46" spans="2:16">
      <c r="B46" s="146"/>
      <c r="P46" s="159"/>
    </row>
    <row r="47" spans="2:16">
      <c r="B47" s="146"/>
      <c r="P47" s="159"/>
    </row>
    <row r="48" spans="2:16">
      <c r="B48" s="146"/>
      <c r="P48" s="159"/>
    </row>
    <row r="49" spans="2:16">
      <c r="B49" s="146"/>
      <c r="P49" s="159"/>
    </row>
    <row r="50" spans="2:16">
      <c r="B50" s="146"/>
      <c r="P50" s="159"/>
    </row>
    <row r="51" spans="2:16">
      <c r="B51" s="146"/>
      <c r="P51" s="159"/>
    </row>
    <row r="52" spans="2:16">
      <c r="B52" s="146"/>
      <c r="P52" s="159"/>
    </row>
    <row r="53" spans="2:16">
      <c r="B53" s="146"/>
      <c r="P53" s="159"/>
    </row>
    <row r="54" spans="2:16">
      <c r="B54" s="146"/>
      <c r="P54" s="159"/>
    </row>
    <row r="55" spans="2:16">
      <c r="B55" s="146"/>
      <c r="P55" s="159"/>
    </row>
    <row r="56" spans="2:16">
      <c r="B56" s="146"/>
      <c r="P56" s="159"/>
    </row>
    <row r="57" spans="2:16">
      <c r="B57" s="146"/>
      <c r="P57" s="159"/>
    </row>
    <row r="58" spans="2:16">
      <c r="B58" s="146"/>
      <c r="P58" s="159"/>
    </row>
    <row r="59" spans="2:16">
      <c r="B59" s="146"/>
      <c r="P59" s="159"/>
    </row>
    <row r="60" spans="2:16">
      <c r="B60" s="146"/>
      <c r="P60" s="159"/>
    </row>
    <row r="61" spans="2:16">
      <c r="B61" s="146"/>
      <c r="P61" s="159"/>
    </row>
    <row r="62" spans="2:16">
      <c r="B62" s="146"/>
      <c r="P62" s="159"/>
    </row>
    <row r="63" spans="2:16">
      <c r="B63" s="146"/>
      <c r="P63" s="159"/>
    </row>
    <row r="64" spans="2:16">
      <c r="B64" s="146"/>
      <c r="P64" s="159"/>
    </row>
    <row r="65" spans="2:16">
      <c r="B65" s="146"/>
      <c r="P65" s="159"/>
    </row>
    <row r="66" spans="2:16">
      <c r="B66" s="146"/>
      <c r="P66" s="159"/>
    </row>
    <row r="67" spans="2:16">
      <c r="B67" s="146"/>
      <c r="P67" s="159"/>
    </row>
    <row r="68" spans="2:16">
      <c r="B68" s="146"/>
      <c r="P68" s="159"/>
    </row>
    <row r="69" spans="2:16">
      <c r="B69" s="146"/>
      <c r="P69" s="159"/>
    </row>
    <row r="70" spans="2:16">
      <c r="B70" s="146"/>
      <c r="P70" s="159"/>
    </row>
    <row r="71" spans="2:16">
      <c r="B71" s="146"/>
      <c r="P71" s="159"/>
    </row>
    <row r="72" spans="2:16">
      <c r="B72" s="146"/>
      <c r="P72" s="159"/>
    </row>
    <row r="73" spans="2:16">
      <c r="B73" s="146"/>
      <c r="P73" s="159"/>
    </row>
    <row r="74" spans="2:16">
      <c r="B74" s="146"/>
      <c r="P74" s="159"/>
    </row>
    <row r="75" spans="2:16">
      <c r="B75" s="146"/>
      <c r="P75" s="159"/>
    </row>
    <row r="76" spans="2:16">
      <c r="B76" s="146"/>
      <c r="P76" s="159"/>
    </row>
    <row r="77" spans="2:16">
      <c r="B77" s="146"/>
      <c r="P77" s="159"/>
    </row>
    <row r="78" spans="2:16">
      <c r="B78" s="146"/>
      <c r="P78" s="159"/>
    </row>
    <row r="79" spans="2:16">
      <c r="B79" s="146"/>
      <c r="P79" s="159"/>
    </row>
    <row r="80" spans="2:16">
      <c r="B80" s="146"/>
      <c r="P80" s="159"/>
    </row>
    <row r="81" spans="2:16">
      <c r="B81" s="146"/>
      <c r="P81" s="159"/>
    </row>
    <row r="82" spans="2:16">
      <c r="B82" s="146"/>
      <c r="P82" s="159"/>
    </row>
    <row r="83" spans="2:16">
      <c r="B83" s="146"/>
      <c r="P83" s="159"/>
    </row>
    <row r="84" spans="2:16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60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17"/>
  <sheetViews>
    <sheetView showGridLines="0" zoomScaleNormal="100" zoomScaleSheetLayoutView="100" workbookViewId="0"/>
  </sheetViews>
  <sheetFormatPr defaultColWidth="9" defaultRowHeight="20.25" customHeight="1"/>
  <cols>
    <col min="1" max="1" width="4.625" style="6" customWidth="1"/>
    <col min="2" max="5" width="16.625" style="6" customWidth="1"/>
    <col min="6" max="6" width="12.625" style="6" customWidth="1"/>
    <col min="7" max="7" width="9" style="6"/>
    <col min="8" max="8" width="20.5" style="6" customWidth="1"/>
    <col min="9" max="16384" width="9" style="6"/>
  </cols>
  <sheetData>
    <row r="1" spans="1:9" ht="16.5" customHeight="1">
      <c r="A1" s="26" t="s">
        <v>262</v>
      </c>
    </row>
    <row r="2" spans="1:9" ht="16.5" customHeight="1">
      <c r="A2" s="6" t="s">
        <v>252</v>
      </c>
      <c r="C2" s="53"/>
      <c r="D2" s="53"/>
      <c r="E2" s="53"/>
      <c r="F2" s="53"/>
    </row>
    <row r="3" spans="1:9" ht="24.75" customHeight="1">
      <c r="B3" s="55" t="s">
        <v>84</v>
      </c>
      <c r="C3" s="56" t="s">
        <v>85</v>
      </c>
      <c r="D3" s="57" t="s">
        <v>86</v>
      </c>
      <c r="E3" s="56" t="s">
        <v>87</v>
      </c>
      <c r="F3" s="57" t="s">
        <v>277</v>
      </c>
    </row>
    <row r="4" spans="1:9" ht="20.25" customHeight="1">
      <c r="B4" s="58" t="s">
        <v>245</v>
      </c>
      <c r="C4" s="135">
        <v>418617440</v>
      </c>
      <c r="D4" s="271">
        <v>1793720520</v>
      </c>
      <c r="E4" s="135">
        <v>2212337960</v>
      </c>
      <c r="F4" s="128">
        <v>4.7357188213658771E-3</v>
      </c>
      <c r="H4" s="172"/>
      <c r="I4" s="173"/>
    </row>
    <row r="5" spans="1:9" ht="20.25" customHeight="1">
      <c r="B5" s="58" t="s">
        <v>246</v>
      </c>
      <c r="C5" s="135">
        <v>721539360</v>
      </c>
      <c r="D5" s="271">
        <v>5342217980</v>
      </c>
      <c r="E5" s="135">
        <v>6063757340</v>
      </c>
      <c r="F5" s="128">
        <v>1.2980046576262463E-2</v>
      </c>
      <c r="H5" s="172"/>
      <c r="I5" s="173"/>
    </row>
    <row r="6" spans="1:9" ht="20.25" customHeight="1">
      <c r="B6" s="58" t="s">
        <v>247</v>
      </c>
      <c r="C6" s="135">
        <v>15469060530</v>
      </c>
      <c r="D6" s="271">
        <v>112551625780</v>
      </c>
      <c r="E6" s="135">
        <v>128020686310</v>
      </c>
      <c r="F6" s="128">
        <v>0.2740403973733036</v>
      </c>
      <c r="H6" s="172"/>
      <c r="I6" s="173"/>
    </row>
    <row r="7" spans="1:9" ht="20.25" customHeight="1">
      <c r="B7" s="58" t="s">
        <v>248</v>
      </c>
      <c r="C7" s="135">
        <v>10845362350</v>
      </c>
      <c r="D7" s="271">
        <v>125884514710</v>
      </c>
      <c r="E7" s="135">
        <v>136729877060</v>
      </c>
      <c r="F7" s="128">
        <v>0.2926832445780953</v>
      </c>
      <c r="H7" s="172"/>
      <c r="I7" s="173"/>
    </row>
    <row r="8" spans="1:9" ht="20.25" customHeight="1">
      <c r="B8" s="58" t="s">
        <v>249</v>
      </c>
      <c r="C8" s="135">
        <v>3894053160</v>
      </c>
      <c r="D8" s="271">
        <v>108876330540</v>
      </c>
      <c r="E8" s="135">
        <v>112770383700</v>
      </c>
      <c r="F8" s="128">
        <v>0.241395681056226</v>
      </c>
      <c r="H8" s="172"/>
      <c r="I8" s="173"/>
    </row>
    <row r="9" spans="1:9" ht="20.25" customHeight="1">
      <c r="B9" s="58" t="s">
        <v>250</v>
      </c>
      <c r="C9" s="135">
        <v>821955050</v>
      </c>
      <c r="D9" s="271">
        <v>58498985900</v>
      </c>
      <c r="E9" s="135">
        <v>59320940950</v>
      </c>
      <c r="F9" s="128">
        <v>0.1269820893721178</v>
      </c>
      <c r="H9" s="172"/>
      <c r="I9" s="173"/>
    </row>
    <row r="10" spans="1:9" ht="20.25" customHeight="1" thickBot="1">
      <c r="B10" s="58" t="s">
        <v>251</v>
      </c>
      <c r="C10" s="272">
        <v>99522070</v>
      </c>
      <c r="D10" s="271">
        <v>21942400730</v>
      </c>
      <c r="E10" s="135">
        <v>22041922800</v>
      </c>
      <c r="F10" s="128">
        <v>4.718282222262897E-2</v>
      </c>
      <c r="H10" s="172"/>
      <c r="I10" s="173"/>
    </row>
    <row r="11" spans="1:9" ht="20.25" customHeight="1" thickTop="1">
      <c r="B11" s="59" t="s">
        <v>88</v>
      </c>
      <c r="C11" s="162">
        <v>32270109960</v>
      </c>
      <c r="D11" s="273">
        <v>434889796160</v>
      </c>
      <c r="E11" s="162">
        <v>467159906120</v>
      </c>
      <c r="F11" s="60"/>
    </row>
    <row r="12" spans="1:9" ht="13.5">
      <c r="B12" s="23" t="s">
        <v>273</v>
      </c>
      <c r="C12" s="11"/>
      <c r="D12" s="11"/>
      <c r="E12" s="11"/>
      <c r="F12" s="11"/>
      <c r="G12" s="11"/>
    </row>
    <row r="13" spans="1:9" ht="13.5">
      <c r="B13" s="23" t="s">
        <v>415</v>
      </c>
      <c r="C13" s="11"/>
      <c r="D13" s="11"/>
      <c r="E13" s="11"/>
      <c r="F13" s="11"/>
      <c r="G13" s="11"/>
    </row>
    <row r="14" spans="1:9" ht="13.5">
      <c r="B14" s="54" t="s">
        <v>231</v>
      </c>
      <c r="C14" s="53"/>
      <c r="D14" s="53"/>
      <c r="E14" s="53"/>
      <c r="F14" s="53"/>
      <c r="G14" s="53"/>
    </row>
    <row r="15" spans="1:9" ht="13.5">
      <c r="B15" s="23" t="s">
        <v>416</v>
      </c>
      <c r="C15" s="161"/>
      <c r="D15" s="161"/>
      <c r="E15" s="161"/>
      <c r="F15" s="161"/>
      <c r="G15" s="161"/>
    </row>
    <row r="17" spans="3:5" ht="20.25" customHeight="1">
      <c r="C17" s="172"/>
      <c r="D17" s="174"/>
      <c r="E17" s="174"/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2-2.高額レセプトの件数及び医療費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H14"/>
  <sheetViews>
    <sheetView showGridLines="0" zoomScaleNormal="100" zoomScaleSheetLayoutView="100" workbookViewId="0"/>
  </sheetViews>
  <sheetFormatPr defaultColWidth="9" defaultRowHeight="13.5"/>
  <cols>
    <col min="1" max="1" width="4.625" style="26" customWidth="1"/>
    <col min="2" max="2" width="3.25" style="26" customWidth="1"/>
    <col min="3" max="3" width="11.5" style="26" customWidth="1"/>
    <col min="4" max="27" width="8.625" style="26" customWidth="1"/>
    <col min="28" max="34" width="6.125" style="26" customWidth="1"/>
    <col min="35" max="16384" width="9" style="26"/>
  </cols>
  <sheetData>
    <row r="1" spans="1:34" ht="16.5" customHeight="1">
      <c r="A1" s="26" t="s">
        <v>262</v>
      </c>
    </row>
    <row r="2" spans="1:34" ht="16.5" customHeight="1">
      <c r="A2" s="26" t="s">
        <v>232</v>
      </c>
    </row>
    <row r="3" spans="1:34" ht="16.5" customHeight="1">
      <c r="B3" s="309"/>
      <c r="C3" s="318" t="s">
        <v>114</v>
      </c>
      <c r="D3" s="316" t="s">
        <v>104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21"/>
      <c r="AB3" s="316" t="s">
        <v>138</v>
      </c>
      <c r="AC3" s="317"/>
      <c r="AD3" s="317"/>
      <c r="AE3" s="317"/>
      <c r="AF3" s="317"/>
      <c r="AG3" s="317"/>
      <c r="AH3" s="321"/>
    </row>
    <row r="4" spans="1:34">
      <c r="B4" s="310"/>
      <c r="C4" s="319"/>
      <c r="D4" s="316" t="s">
        <v>65</v>
      </c>
      <c r="E4" s="317"/>
      <c r="F4" s="317"/>
      <c r="G4" s="316" t="s">
        <v>66</v>
      </c>
      <c r="H4" s="317"/>
      <c r="I4" s="317"/>
      <c r="J4" s="316" t="s">
        <v>67</v>
      </c>
      <c r="K4" s="317"/>
      <c r="L4" s="317"/>
      <c r="M4" s="316" t="s">
        <v>68</v>
      </c>
      <c r="N4" s="317"/>
      <c r="O4" s="317"/>
      <c r="P4" s="316" t="s">
        <v>69</v>
      </c>
      <c r="Q4" s="317"/>
      <c r="R4" s="317"/>
      <c r="S4" s="316" t="s">
        <v>70</v>
      </c>
      <c r="T4" s="317"/>
      <c r="U4" s="317"/>
      <c r="V4" s="316" t="s">
        <v>71</v>
      </c>
      <c r="W4" s="317"/>
      <c r="X4" s="317"/>
      <c r="Y4" s="316" t="s">
        <v>106</v>
      </c>
      <c r="Z4" s="317"/>
      <c r="AA4" s="317"/>
      <c r="AB4" s="314" t="s">
        <v>65</v>
      </c>
      <c r="AC4" s="314" t="s">
        <v>66</v>
      </c>
      <c r="AD4" s="314" t="s">
        <v>67</v>
      </c>
      <c r="AE4" s="314" t="s">
        <v>68</v>
      </c>
      <c r="AF4" s="314" t="s">
        <v>69</v>
      </c>
      <c r="AG4" s="314" t="s">
        <v>70</v>
      </c>
      <c r="AH4" s="314" t="s">
        <v>71</v>
      </c>
    </row>
    <row r="5" spans="1:34">
      <c r="B5" s="311"/>
      <c r="C5" s="320"/>
      <c r="D5" s="61" t="s">
        <v>105</v>
      </c>
      <c r="E5" s="62" t="s">
        <v>103</v>
      </c>
      <c r="F5" s="33" t="s">
        <v>133</v>
      </c>
      <c r="G5" s="61" t="s">
        <v>105</v>
      </c>
      <c r="H5" s="62" t="s">
        <v>103</v>
      </c>
      <c r="I5" s="33" t="s">
        <v>134</v>
      </c>
      <c r="J5" s="61" t="s">
        <v>105</v>
      </c>
      <c r="K5" s="62" t="s">
        <v>103</v>
      </c>
      <c r="L5" s="33" t="s">
        <v>134</v>
      </c>
      <c r="M5" s="61" t="s">
        <v>105</v>
      </c>
      <c r="N5" s="62" t="s">
        <v>103</v>
      </c>
      <c r="O5" s="33" t="s">
        <v>134</v>
      </c>
      <c r="P5" s="61" t="s">
        <v>105</v>
      </c>
      <c r="Q5" s="62" t="s">
        <v>103</v>
      </c>
      <c r="R5" s="33" t="s">
        <v>134</v>
      </c>
      <c r="S5" s="61" t="s">
        <v>105</v>
      </c>
      <c r="T5" s="62" t="s">
        <v>103</v>
      </c>
      <c r="U5" s="33" t="s">
        <v>134</v>
      </c>
      <c r="V5" s="61" t="s">
        <v>105</v>
      </c>
      <c r="W5" s="62" t="s">
        <v>103</v>
      </c>
      <c r="X5" s="63" t="s">
        <v>134</v>
      </c>
      <c r="Y5" s="61" t="s">
        <v>105</v>
      </c>
      <c r="Z5" s="62" t="s">
        <v>103</v>
      </c>
      <c r="AA5" s="63" t="s">
        <v>134</v>
      </c>
      <c r="AB5" s="315"/>
      <c r="AC5" s="315"/>
      <c r="AD5" s="315"/>
      <c r="AE5" s="315"/>
      <c r="AF5" s="315"/>
      <c r="AG5" s="315"/>
      <c r="AH5" s="315"/>
    </row>
    <row r="6" spans="1:34">
      <c r="B6" s="64">
        <v>1</v>
      </c>
      <c r="C6" s="50" t="s">
        <v>1</v>
      </c>
      <c r="D6" s="218">
        <v>12634250</v>
      </c>
      <c r="E6" s="219">
        <v>61523430</v>
      </c>
      <c r="F6" s="215">
        <f t="shared" ref="F6:F13" si="0">SUM(D6:E6)</f>
        <v>74157680</v>
      </c>
      <c r="G6" s="218">
        <v>14700740</v>
      </c>
      <c r="H6" s="219">
        <v>192577260</v>
      </c>
      <c r="I6" s="215">
        <f t="shared" ref="I6:I13" si="1">SUM(G6:H6)</f>
        <v>207278000</v>
      </c>
      <c r="J6" s="218">
        <v>1929392600</v>
      </c>
      <c r="K6" s="219">
        <v>12039542140</v>
      </c>
      <c r="L6" s="215">
        <f t="shared" ref="L6:L13" si="2">SUM(J6:K6)</f>
        <v>13968934740</v>
      </c>
      <c r="M6" s="218">
        <v>1272771760</v>
      </c>
      <c r="N6" s="219">
        <v>13935993490</v>
      </c>
      <c r="O6" s="215">
        <f t="shared" ref="O6:O13" si="3">SUM(M6:N6)</f>
        <v>15208765250</v>
      </c>
      <c r="P6" s="218">
        <v>364342630</v>
      </c>
      <c r="Q6" s="219">
        <v>13009871190</v>
      </c>
      <c r="R6" s="215">
        <f t="shared" ref="R6:R13" si="4">SUM(P6:Q6)</f>
        <v>13374213820</v>
      </c>
      <c r="S6" s="218">
        <v>104338200</v>
      </c>
      <c r="T6" s="219">
        <v>7268570680</v>
      </c>
      <c r="U6" s="215">
        <f t="shared" ref="U6:U13" si="5">SUM(S6:T6)</f>
        <v>7372908880</v>
      </c>
      <c r="V6" s="218">
        <v>15438280</v>
      </c>
      <c r="W6" s="219">
        <v>2615742400</v>
      </c>
      <c r="X6" s="215">
        <f t="shared" ref="X6:X13" si="6">SUM(V6:W6)</f>
        <v>2631180680</v>
      </c>
      <c r="Y6" s="216">
        <f>SUM(D6,G6,J6,M6,P6,S6,V6)</f>
        <v>3713618460</v>
      </c>
      <c r="Z6" s="217">
        <f>SUM(E6,H6,K6,N6,Q6,T6,W6)</f>
        <v>49123820590</v>
      </c>
      <c r="AA6" s="215">
        <f>SUM(F6,I6,L6,O6,R6,U6,X6)</f>
        <v>52837439050</v>
      </c>
      <c r="AB6" s="131">
        <f>IFERROR(F6/$AA6,0)</f>
        <v>1.4035063268267919E-3</v>
      </c>
      <c r="AC6" s="131">
        <f>IFERROR(I6/$AA6,0)</f>
        <v>3.9229380478462078E-3</v>
      </c>
      <c r="AD6" s="131">
        <f>IFERROR(L6/$AA6,0)</f>
        <v>0.26437569630846824</v>
      </c>
      <c r="AE6" s="131">
        <f>IFERROR(O6/$AA6,0)</f>
        <v>0.28784069635941223</v>
      </c>
      <c r="AF6" s="131">
        <f t="shared" ref="AF6:AF11" si="7">IFERROR(R6/$AA6,0)</f>
        <v>0.25312002361325647</v>
      </c>
      <c r="AG6" s="131">
        <f>IFERROR(U6/$AA6,0)</f>
        <v>0.13953948209002004</v>
      </c>
      <c r="AH6" s="131">
        <f>IFERROR(X6/$AA6,0)</f>
        <v>4.9797657254170041E-2</v>
      </c>
    </row>
    <row r="7" spans="1:34">
      <c r="B7" s="64">
        <v>2</v>
      </c>
      <c r="C7" s="50" t="s">
        <v>8</v>
      </c>
      <c r="D7" s="218">
        <v>4207360</v>
      </c>
      <c r="E7" s="219">
        <v>81071630</v>
      </c>
      <c r="F7" s="215">
        <f t="shared" si="0"/>
        <v>85278990</v>
      </c>
      <c r="G7" s="218">
        <v>18401390</v>
      </c>
      <c r="H7" s="219">
        <v>313301220</v>
      </c>
      <c r="I7" s="215">
        <f t="shared" si="1"/>
        <v>331702610</v>
      </c>
      <c r="J7" s="218">
        <v>1370668940</v>
      </c>
      <c r="K7" s="219">
        <v>9798926380</v>
      </c>
      <c r="L7" s="215">
        <f t="shared" si="2"/>
        <v>11169595320</v>
      </c>
      <c r="M7" s="218">
        <v>968446580</v>
      </c>
      <c r="N7" s="219">
        <v>10961080350</v>
      </c>
      <c r="O7" s="215">
        <f t="shared" si="3"/>
        <v>11929526930</v>
      </c>
      <c r="P7" s="218">
        <v>334322390</v>
      </c>
      <c r="Q7" s="219">
        <v>9508986990</v>
      </c>
      <c r="R7" s="215">
        <f t="shared" si="4"/>
        <v>9843309380</v>
      </c>
      <c r="S7" s="218">
        <v>47076140</v>
      </c>
      <c r="T7" s="219">
        <v>5281566690</v>
      </c>
      <c r="U7" s="215">
        <f t="shared" si="5"/>
        <v>5328642830</v>
      </c>
      <c r="V7" s="218">
        <v>3804600</v>
      </c>
      <c r="W7" s="219">
        <v>2031120440</v>
      </c>
      <c r="X7" s="215">
        <f t="shared" si="6"/>
        <v>2034925040</v>
      </c>
      <c r="Y7" s="218">
        <f>SUM(D7,G7,J7,M7,P7,S7,V7)</f>
        <v>2746927400</v>
      </c>
      <c r="Z7" s="219">
        <f t="shared" ref="Z7:Z13" si="8">SUM(E7,H7,K7,N7,Q7,T7,W7)</f>
        <v>37976053700</v>
      </c>
      <c r="AA7" s="215">
        <f t="shared" ref="AA7:AA13" si="9">SUM(F7,I7,L7,O7,R7,U7,X7)</f>
        <v>40722981100</v>
      </c>
      <c r="AB7" s="131">
        <f t="shared" ref="AB7:AB13" si="10">IFERROR(F7/$AA7,0)</f>
        <v>2.0941244402168779E-3</v>
      </c>
      <c r="AC7" s="131">
        <f t="shared" ref="AC7:AC13" si="11">IFERROR(I7/$AA7,0)</f>
        <v>8.1453420412780139E-3</v>
      </c>
      <c r="AD7" s="131">
        <f t="shared" ref="AD7:AD13" si="12">IFERROR(L7/$AA7,0)</f>
        <v>0.27428235896020886</v>
      </c>
      <c r="AE7" s="131">
        <f t="shared" ref="AE7:AE13" si="13">IFERROR(O7/$AA7,0)</f>
        <v>0.29294336042603719</v>
      </c>
      <c r="AF7" s="131">
        <f t="shared" si="7"/>
        <v>0.24171387050050713</v>
      </c>
      <c r="AG7" s="131">
        <f t="shared" ref="AG7:AG13" si="14">IFERROR(U7/$AA7,0)</f>
        <v>0.13085100073874503</v>
      </c>
      <c r="AH7" s="131">
        <f t="shared" ref="AH7:AH13" si="15">IFERROR(X7/$AA7,0)</f>
        <v>4.9969942893006915E-2</v>
      </c>
    </row>
    <row r="8" spans="1:34">
      <c r="B8" s="64">
        <v>3</v>
      </c>
      <c r="C8" s="51" t="s">
        <v>13</v>
      </c>
      <c r="D8" s="218">
        <v>38590690</v>
      </c>
      <c r="E8" s="219">
        <v>120959360</v>
      </c>
      <c r="F8" s="215">
        <f t="shared" si="0"/>
        <v>159550050</v>
      </c>
      <c r="G8" s="218">
        <v>89602320</v>
      </c>
      <c r="H8" s="219">
        <v>719215310</v>
      </c>
      <c r="I8" s="215">
        <f t="shared" si="1"/>
        <v>808817630</v>
      </c>
      <c r="J8" s="218">
        <v>2234770210</v>
      </c>
      <c r="K8" s="219">
        <v>16847478760</v>
      </c>
      <c r="L8" s="215">
        <f t="shared" si="2"/>
        <v>19082248970</v>
      </c>
      <c r="M8" s="218">
        <v>1624750520</v>
      </c>
      <c r="N8" s="219">
        <v>17412410200</v>
      </c>
      <c r="O8" s="215">
        <f t="shared" si="3"/>
        <v>19037160720</v>
      </c>
      <c r="P8" s="218">
        <v>566603530</v>
      </c>
      <c r="Q8" s="219">
        <v>13247724600</v>
      </c>
      <c r="R8" s="215">
        <f t="shared" si="4"/>
        <v>13814328130</v>
      </c>
      <c r="S8" s="218">
        <v>122438400</v>
      </c>
      <c r="T8" s="219">
        <v>6270872500</v>
      </c>
      <c r="U8" s="215">
        <f t="shared" si="5"/>
        <v>6393310900</v>
      </c>
      <c r="V8" s="218">
        <v>12550550</v>
      </c>
      <c r="W8" s="219">
        <v>2240959920</v>
      </c>
      <c r="X8" s="215">
        <f t="shared" si="6"/>
        <v>2253510470</v>
      </c>
      <c r="Y8" s="218">
        <f t="shared" ref="Y8:Y13" si="16">SUM(D8,G8,J8,M8,P8,S8,V8)</f>
        <v>4689306220</v>
      </c>
      <c r="Z8" s="219">
        <f t="shared" si="8"/>
        <v>56859620650</v>
      </c>
      <c r="AA8" s="215">
        <f t="shared" si="9"/>
        <v>61548926870</v>
      </c>
      <c r="AB8" s="131">
        <f t="shared" si="10"/>
        <v>2.5922474706503358E-3</v>
      </c>
      <c r="AC8" s="131">
        <f t="shared" si="11"/>
        <v>1.3141051698729643E-2</v>
      </c>
      <c r="AD8" s="131">
        <f t="shared" si="12"/>
        <v>0.31003382090323683</v>
      </c>
      <c r="AE8" s="131">
        <f t="shared" si="13"/>
        <v>0.30930126142100195</v>
      </c>
      <c r="AF8" s="131">
        <f t="shared" si="7"/>
        <v>0.22444466268563554</v>
      </c>
      <c r="AG8" s="131">
        <f t="shared" si="14"/>
        <v>0.10387363720416398</v>
      </c>
      <c r="AH8" s="131">
        <f t="shared" si="15"/>
        <v>3.6613318616581757E-2</v>
      </c>
    </row>
    <row r="9" spans="1:34">
      <c r="B9" s="64">
        <v>4</v>
      </c>
      <c r="C9" s="51" t="s">
        <v>21</v>
      </c>
      <c r="D9" s="218">
        <v>24617650</v>
      </c>
      <c r="E9" s="219">
        <v>103769990</v>
      </c>
      <c r="F9" s="215">
        <f t="shared" si="0"/>
        <v>128387640</v>
      </c>
      <c r="G9" s="218">
        <v>12561170</v>
      </c>
      <c r="H9" s="219">
        <v>198258590</v>
      </c>
      <c r="I9" s="215">
        <f t="shared" si="1"/>
        <v>210819760</v>
      </c>
      <c r="J9" s="218">
        <v>1373509250</v>
      </c>
      <c r="K9" s="219">
        <v>11651257360</v>
      </c>
      <c r="L9" s="215">
        <f t="shared" si="2"/>
        <v>13024766610</v>
      </c>
      <c r="M9" s="218">
        <v>1060300710</v>
      </c>
      <c r="N9" s="219">
        <v>12310669050</v>
      </c>
      <c r="O9" s="215">
        <f t="shared" si="3"/>
        <v>13370969760</v>
      </c>
      <c r="P9" s="218">
        <v>305545950</v>
      </c>
      <c r="Q9" s="219">
        <v>9564349510</v>
      </c>
      <c r="R9" s="215">
        <f t="shared" si="4"/>
        <v>9869895460</v>
      </c>
      <c r="S9" s="218">
        <v>79345910</v>
      </c>
      <c r="T9" s="219">
        <v>4667407180</v>
      </c>
      <c r="U9" s="215">
        <f t="shared" si="5"/>
        <v>4746753090</v>
      </c>
      <c r="V9" s="218">
        <v>15339510</v>
      </c>
      <c r="W9" s="219">
        <v>1582776310</v>
      </c>
      <c r="X9" s="215">
        <f t="shared" si="6"/>
        <v>1598115820</v>
      </c>
      <c r="Y9" s="218">
        <f t="shared" si="16"/>
        <v>2871220150</v>
      </c>
      <c r="Z9" s="219">
        <f t="shared" si="8"/>
        <v>40078487990</v>
      </c>
      <c r="AA9" s="215">
        <f t="shared" si="9"/>
        <v>42949708140</v>
      </c>
      <c r="AB9" s="131">
        <f t="shared" si="10"/>
        <v>2.9892552373465323E-3</v>
      </c>
      <c r="AC9" s="131">
        <f t="shared" si="11"/>
        <v>4.908526021010582E-3</v>
      </c>
      <c r="AD9" s="131">
        <f t="shared" si="12"/>
        <v>0.30325623092813875</v>
      </c>
      <c r="AE9" s="131">
        <f t="shared" si="13"/>
        <v>0.31131689455061334</v>
      </c>
      <c r="AF9" s="131">
        <f t="shared" si="7"/>
        <v>0.22980122304505141</v>
      </c>
      <c r="AG9" s="131">
        <f t="shared" si="14"/>
        <v>0.11051886719526378</v>
      </c>
      <c r="AH9" s="131">
        <f t="shared" si="15"/>
        <v>3.7209003022575605E-2</v>
      </c>
    </row>
    <row r="10" spans="1:34">
      <c r="B10" s="64">
        <v>5</v>
      </c>
      <c r="C10" s="51" t="s">
        <v>25</v>
      </c>
      <c r="D10" s="218">
        <v>35531350</v>
      </c>
      <c r="E10" s="219">
        <v>108447740</v>
      </c>
      <c r="F10" s="215">
        <f t="shared" si="0"/>
        <v>143979090</v>
      </c>
      <c r="G10" s="218">
        <v>20857930</v>
      </c>
      <c r="H10" s="219">
        <v>259565630</v>
      </c>
      <c r="I10" s="215">
        <f t="shared" si="1"/>
        <v>280423560</v>
      </c>
      <c r="J10" s="218">
        <v>1270229560</v>
      </c>
      <c r="K10" s="219">
        <v>8214736070</v>
      </c>
      <c r="L10" s="215">
        <f t="shared" si="2"/>
        <v>9484965630</v>
      </c>
      <c r="M10" s="218">
        <v>883002740</v>
      </c>
      <c r="N10" s="219">
        <v>9069784560</v>
      </c>
      <c r="O10" s="215">
        <f t="shared" si="3"/>
        <v>9952787300</v>
      </c>
      <c r="P10" s="218">
        <v>407952040</v>
      </c>
      <c r="Q10" s="219">
        <v>7604488440</v>
      </c>
      <c r="R10" s="215">
        <f t="shared" si="4"/>
        <v>8012440480</v>
      </c>
      <c r="S10" s="218">
        <v>63392930</v>
      </c>
      <c r="T10" s="219">
        <v>4106816120</v>
      </c>
      <c r="U10" s="215">
        <f t="shared" si="5"/>
        <v>4170209050</v>
      </c>
      <c r="V10" s="218">
        <v>8099250</v>
      </c>
      <c r="W10" s="219">
        <v>1806038990</v>
      </c>
      <c r="X10" s="215">
        <f t="shared" si="6"/>
        <v>1814138240</v>
      </c>
      <c r="Y10" s="218">
        <f t="shared" si="16"/>
        <v>2689065800</v>
      </c>
      <c r="Z10" s="219">
        <f t="shared" si="8"/>
        <v>31169877550</v>
      </c>
      <c r="AA10" s="215">
        <f t="shared" si="9"/>
        <v>33858943350</v>
      </c>
      <c r="AB10" s="131">
        <f t="shared" si="10"/>
        <v>4.2523208273715961E-3</v>
      </c>
      <c r="AC10" s="131">
        <f t="shared" si="11"/>
        <v>8.2821119696873235E-3</v>
      </c>
      <c r="AD10" s="131">
        <f t="shared" si="12"/>
        <v>0.28013176701806319</v>
      </c>
      <c r="AE10" s="131">
        <f t="shared" si="13"/>
        <v>0.29394854993311537</v>
      </c>
      <c r="AF10" s="131">
        <f t="shared" si="7"/>
        <v>0.23664177576882356</v>
      </c>
      <c r="AG10" s="131">
        <f t="shared" si="14"/>
        <v>0.12316418167255062</v>
      </c>
      <c r="AH10" s="131">
        <f t="shared" si="15"/>
        <v>5.3579292810388306E-2</v>
      </c>
    </row>
    <row r="11" spans="1:34">
      <c r="B11" s="64">
        <v>6</v>
      </c>
      <c r="C11" s="51" t="s">
        <v>35</v>
      </c>
      <c r="D11" s="218">
        <v>74339910</v>
      </c>
      <c r="E11" s="219">
        <v>278790870</v>
      </c>
      <c r="F11" s="215">
        <f t="shared" si="0"/>
        <v>353130780</v>
      </c>
      <c r="G11" s="218">
        <v>93200210</v>
      </c>
      <c r="H11" s="219">
        <v>684525630</v>
      </c>
      <c r="I11" s="215">
        <f t="shared" si="1"/>
        <v>777725840</v>
      </c>
      <c r="J11" s="218">
        <v>1622224010</v>
      </c>
      <c r="K11" s="219">
        <v>11599124500</v>
      </c>
      <c r="L11" s="215">
        <f t="shared" si="2"/>
        <v>13221348510</v>
      </c>
      <c r="M11" s="218">
        <v>846369020</v>
      </c>
      <c r="N11" s="219">
        <v>12957782520</v>
      </c>
      <c r="O11" s="215">
        <f t="shared" si="3"/>
        <v>13804151540</v>
      </c>
      <c r="P11" s="218">
        <v>326902670</v>
      </c>
      <c r="Q11" s="219">
        <v>11038052390</v>
      </c>
      <c r="R11" s="215">
        <f t="shared" si="4"/>
        <v>11364955060</v>
      </c>
      <c r="S11" s="218">
        <v>52701170</v>
      </c>
      <c r="T11" s="219">
        <v>6098092120</v>
      </c>
      <c r="U11" s="215">
        <f t="shared" si="5"/>
        <v>6150793290</v>
      </c>
      <c r="V11" s="218">
        <v>12494840</v>
      </c>
      <c r="W11" s="219">
        <v>2495726470</v>
      </c>
      <c r="X11" s="215">
        <f t="shared" si="6"/>
        <v>2508221310</v>
      </c>
      <c r="Y11" s="218">
        <f t="shared" si="16"/>
        <v>3028231830</v>
      </c>
      <c r="Z11" s="219">
        <f t="shared" si="8"/>
        <v>45152094500</v>
      </c>
      <c r="AA11" s="215">
        <f t="shared" si="9"/>
        <v>48180326330</v>
      </c>
      <c r="AB11" s="131">
        <f t="shared" si="10"/>
        <v>7.3293563348100299E-3</v>
      </c>
      <c r="AC11" s="131">
        <f t="shared" si="11"/>
        <v>1.6141979501615385E-2</v>
      </c>
      <c r="AD11" s="131">
        <f t="shared" si="12"/>
        <v>0.2744138430994309</v>
      </c>
      <c r="AE11" s="131">
        <f t="shared" si="13"/>
        <v>0.28651012957968897</v>
      </c>
      <c r="AF11" s="131">
        <f t="shared" si="7"/>
        <v>0.23588372943259805</v>
      </c>
      <c r="AG11" s="131">
        <f t="shared" si="14"/>
        <v>0.12766192673481627</v>
      </c>
      <c r="AH11" s="131">
        <f t="shared" si="15"/>
        <v>5.205903531704037E-2</v>
      </c>
    </row>
    <row r="12" spans="1:34">
      <c r="B12" s="64">
        <v>7</v>
      </c>
      <c r="C12" s="51" t="s">
        <v>44</v>
      </c>
      <c r="D12" s="218">
        <v>37891900</v>
      </c>
      <c r="E12" s="219">
        <v>326185650</v>
      </c>
      <c r="F12" s="215">
        <f t="shared" si="0"/>
        <v>364077550</v>
      </c>
      <c r="G12" s="218">
        <v>80933080</v>
      </c>
      <c r="H12" s="219">
        <v>794885990</v>
      </c>
      <c r="I12" s="215">
        <f t="shared" si="1"/>
        <v>875819070</v>
      </c>
      <c r="J12" s="218">
        <v>1526912530</v>
      </c>
      <c r="K12" s="219">
        <v>11903518300</v>
      </c>
      <c r="L12" s="215">
        <f t="shared" si="2"/>
        <v>13430430830</v>
      </c>
      <c r="M12" s="218">
        <v>1158669330</v>
      </c>
      <c r="N12" s="219">
        <v>13683044370</v>
      </c>
      <c r="O12" s="215">
        <f t="shared" si="3"/>
        <v>14841713700</v>
      </c>
      <c r="P12" s="218">
        <v>273751530</v>
      </c>
      <c r="Q12" s="219">
        <v>12312160260</v>
      </c>
      <c r="R12" s="215">
        <f t="shared" si="4"/>
        <v>12585911790</v>
      </c>
      <c r="S12" s="218">
        <v>89247800</v>
      </c>
      <c r="T12" s="219">
        <v>6730733870</v>
      </c>
      <c r="U12" s="215">
        <f t="shared" si="5"/>
        <v>6819981670</v>
      </c>
      <c r="V12" s="218">
        <v>16275340</v>
      </c>
      <c r="W12" s="219">
        <v>2423166080</v>
      </c>
      <c r="X12" s="215">
        <f t="shared" si="6"/>
        <v>2439441420</v>
      </c>
      <c r="Y12" s="218">
        <f t="shared" si="16"/>
        <v>3183681510</v>
      </c>
      <c r="Z12" s="219">
        <f t="shared" si="8"/>
        <v>48173694520</v>
      </c>
      <c r="AA12" s="215">
        <f t="shared" si="9"/>
        <v>51357376030</v>
      </c>
      <c r="AB12" s="131">
        <f t="shared" si="10"/>
        <v>7.0890995246199306E-3</v>
      </c>
      <c r="AC12" s="131">
        <f t="shared" si="11"/>
        <v>1.7053423241257446E-2</v>
      </c>
      <c r="AD12" s="131">
        <f t="shared" si="12"/>
        <v>0.26150928782176724</v>
      </c>
      <c r="AE12" s="131">
        <f t="shared" si="13"/>
        <v>0.28898894077708198</v>
      </c>
      <c r="AF12" s="131">
        <f t="shared" ref="AF12:AF13" si="17">IFERROR(R12/$AA12,0)</f>
        <v>0.24506531997756351</v>
      </c>
      <c r="AG12" s="131">
        <f t="shared" si="14"/>
        <v>0.13279458954476495</v>
      </c>
      <c r="AH12" s="131">
        <f t="shared" si="15"/>
        <v>4.749933911294494E-2</v>
      </c>
    </row>
    <row r="13" spans="1:34" ht="14.25" thickBot="1">
      <c r="B13" s="64">
        <v>8</v>
      </c>
      <c r="C13" s="51" t="s">
        <v>57</v>
      </c>
      <c r="D13" s="218">
        <v>190804330</v>
      </c>
      <c r="E13" s="219">
        <v>712971850</v>
      </c>
      <c r="F13" s="215">
        <f t="shared" si="0"/>
        <v>903776180</v>
      </c>
      <c r="G13" s="218">
        <v>391282520</v>
      </c>
      <c r="H13" s="219">
        <v>2179888350</v>
      </c>
      <c r="I13" s="215">
        <f t="shared" si="1"/>
        <v>2571170870</v>
      </c>
      <c r="J13" s="218">
        <v>4141353430</v>
      </c>
      <c r="K13" s="219">
        <v>30497042270</v>
      </c>
      <c r="L13" s="215">
        <f t="shared" si="2"/>
        <v>34638395700</v>
      </c>
      <c r="M13" s="218">
        <v>3031051690</v>
      </c>
      <c r="N13" s="219">
        <v>35553750170</v>
      </c>
      <c r="O13" s="215">
        <f t="shared" si="3"/>
        <v>38584801860</v>
      </c>
      <c r="P13" s="218">
        <v>1314632420</v>
      </c>
      <c r="Q13" s="219">
        <v>32590697160</v>
      </c>
      <c r="R13" s="215">
        <f t="shared" si="4"/>
        <v>33905329580</v>
      </c>
      <c r="S13" s="218">
        <v>263414500</v>
      </c>
      <c r="T13" s="219">
        <v>18074926740</v>
      </c>
      <c r="U13" s="215">
        <f t="shared" si="5"/>
        <v>18338341240</v>
      </c>
      <c r="V13" s="218">
        <v>15519700</v>
      </c>
      <c r="W13" s="219">
        <v>6746870120</v>
      </c>
      <c r="X13" s="215">
        <f t="shared" si="6"/>
        <v>6762389820</v>
      </c>
      <c r="Y13" s="218">
        <f t="shared" si="16"/>
        <v>9348058590</v>
      </c>
      <c r="Z13" s="219">
        <f t="shared" si="8"/>
        <v>126356146660</v>
      </c>
      <c r="AA13" s="215">
        <f t="shared" si="9"/>
        <v>135704205250</v>
      </c>
      <c r="AB13" s="131">
        <f t="shared" si="10"/>
        <v>6.6598981095318706E-3</v>
      </c>
      <c r="AC13" s="131">
        <f t="shared" si="11"/>
        <v>1.8946876887590041E-2</v>
      </c>
      <c r="AD13" s="131">
        <f t="shared" si="12"/>
        <v>0.25524924328017462</v>
      </c>
      <c r="AE13" s="131">
        <f t="shared" si="13"/>
        <v>0.28433018555996442</v>
      </c>
      <c r="AF13" s="131">
        <f t="shared" si="17"/>
        <v>0.24984730220805004</v>
      </c>
      <c r="AG13" s="131">
        <f t="shared" si="14"/>
        <v>0.13513465707430611</v>
      </c>
      <c r="AH13" s="131">
        <f t="shared" si="15"/>
        <v>4.9831836880382896E-2</v>
      </c>
    </row>
    <row r="14" spans="1:34" ht="14.25" thickTop="1">
      <c r="B14" s="304" t="s">
        <v>0</v>
      </c>
      <c r="C14" s="305"/>
      <c r="D14" s="220">
        <f>SUM(D6:D13)</f>
        <v>418617440</v>
      </c>
      <c r="E14" s="221">
        <f t="shared" ref="E14:O14" si="18">SUM(E6:E13)</f>
        <v>1793720520</v>
      </c>
      <c r="F14" s="220">
        <f t="shared" si="18"/>
        <v>2212337960</v>
      </c>
      <c r="G14" s="220">
        <f t="shared" si="18"/>
        <v>721539360</v>
      </c>
      <c r="H14" s="221">
        <f t="shared" si="18"/>
        <v>5342217980</v>
      </c>
      <c r="I14" s="220">
        <f t="shared" si="18"/>
        <v>6063757340</v>
      </c>
      <c r="J14" s="220">
        <f t="shared" si="18"/>
        <v>15469060530</v>
      </c>
      <c r="K14" s="221">
        <f t="shared" si="18"/>
        <v>112551625780</v>
      </c>
      <c r="L14" s="220">
        <f t="shared" si="18"/>
        <v>128020686310</v>
      </c>
      <c r="M14" s="220">
        <f t="shared" si="18"/>
        <v>10845362350</v>
      </c>
      <c r="N14" s="221">
        <f t="shared" si="18"/>
        <v>125884514710</v>
      </c>
      <c r="O14" s="220">
        <f t="shared" si="18"/>
        <v>136729877060</v>
      </c>
      <c r="P14" s="220">
        <f t="shared" ref="P14:W14" si="19">SUM(P6:P13)</f>
        <v>3894053160</v>
      </c>
      <c r="Q14" s="221">
        <f t="shared" si="19"/>
        <v>108876330540</v>
      </c>
      <c r="R14" s="220">
        <f t="shared" si="19"/>
        <v>112770383700</v>
      </c>
      <c r="S14" s="220">
        <f t="shared" si="19"/>
        <v>821955050</v>
      </c>
      <c r="T14" s="221">
        <f t="shared" si="19"/>
        <v>58498985900</v>
      </c>
      <c r="U14" s="220">
        <f t="shared" si="19"/>
        <v>59320940950</v>
      </c>
      <c r="V14" s="220">
        <f t="shared" si="19"/>
        <v>99522070</v>
      </c>
      <c r="W14" s="221">
        <f t="shared" si="19"/>
        <v>21942400730</v>
      </c>
      <c r="X14" s="220">
        <f>SUM(X6:X13)</f>
        <v>22041922800</v>
      </c>
      <c r="Y14" s="220">
        <f>SUM(Y6:Y13)</f>
        <v>32270109960</v>
      </c>
      <c r="Z14" s="221">
        <f>SUM(Z6:Z13)</f>
        <v>434889796160</v>
      </c>
      <c r="AA14" s="220">
        <f>SUM(AA6:AA13)</f>
        <v>467159906120</v>
      </c>
      <c r="AB14" s="132">
        <f>IFERROR(F14/$AA14,0)</f>
        <v>4.7357188213658771E-3</v>
      </c>
      <c r="AC14" s="132">
        <f>IFERROR(I14/$AA14,0)</f>
        <v>1.2980046576262463E-2</v>
      </c>
      <c r="AD14" s="132">
        <f>IFERROR(L14/$AA14,0)</f>
        <v>0.2740403973733036</v>
      </c>
      <c r="AE14" s="132">
        <f>IFERROR(O14/$AA14,0)</f>
        <v>0.2926832445780953</v>
      </c>
      <c r="AF14" s="132">
        <f>IFERROR(R14/$AA14,0)</f>
        <v>0.241395681056226</v>
      </c>
      <c r="AG14" s="132">
        <f>IFERROR(U14/$AA14,0)</f>
        <v>0.1269820893721178</v>
      </c>
      <c r="AH14" s="132">
        <f>IFERROR(X14/$AA14,0)</f>
        <v>4.718282222262897E-2</v>
      </c>
    </row>
  </sheetData>
  <mergeCells count="20">
    <mergeCell ref="P4:R4"/>
    <mergeCell ref="S4:U4"/>
    <mergeCell ref="AF4:AF5"/>
    <mergeCell ref="AG4:AG5"/>
    <mergeCell ref="AH4:AH5"/>
    <mergeCell ref="AE4:AE5"/>
    <mergeCell ref="B14:C14"/>
    <mergeCell ref="V4:X4"/>
    <mergeCell ref="AB4:AB5"/>
    <mergeCell ref="AC4:AC5"/>
    <mergeCell ref="AD4:AD5"/>
    <mergeCell ref="B3:B5"/>
    <mergeCell ref="C3:C5"/>
    <mergeCell ref="D3:AA3"/>
    <mergeCell ref="AB3:AH3"/>
    <mergeCell ref="D4:F4"/>
    <mergeCell ref="G4:I4"/>
    <mergeCell ref="J4:L4"/>
    <mergeCell ref="Y4:AA4"/>
    <mergeCell ref="M4:O4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H80"/>
  <sheetViews>
    <sheetView showGridLines="0" zoomScaleNormal="100" zoomScaleSheetLayoutView="100" workbookViewId="0"/>
  </sheetViews>
  <sheetFormatPr defaultColWidth="9" defaultRowHeight="13.5" customHeight="1"/>
  <cols>
    <col min="1" max="1" width="4.625" style="47" customWidth="1"/>
    <col min="2" max="2" width="3.25" style="47" customWidth="1"/>
    <col min="3" max="3" width="11.875" style="47" customWidth="1"/>
    <col min="4" max="27" width="8.625" style="47" customWidth="1"/>
    <col min="28" max="34" width="6.125" style="47" customWidth="1"/>
    <col min="35" max="16384" width="9" style="47"/>
  </cols>
  <sheetData>
    <row r="1" spans="1:34" ht="16.5" customHeight="1">
      <c r="A1" s="230" t="s">
        <v>262</v>
      </c>
    </row>
    <row r="2" spans="1:34" ht="16.5" customHeight="1">
      <c r="A2" s="230" t="s">
        <v>253</v>
      </c>
    </row>
    <row r="3" spans="1:34" ht="16.5" customHeight="1">
      <c r="B3" s="332"/>
      <c r="C3" s="335" t="s">
        <v>137</v>
      </c>
      <c r="D3" s="325" t="s">
        <v>104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7"/>
      <c r="AB3" s="325" t="s">
        <v>138</v>
      </c>
      <c r="AC3" s="326"/>
      <c r="AD3" s="326"/>
      <c r="AE3" s="326"/>
      <c r="AF3" s="326"/>
      <c r="AG3" s="326"/>
      <c r="AH3" s="327"/>
    </row>
    <row r="4" spans="1:34">
      <c r="B4" s="333"/>
      <c r="C4" s="336"/>
      <c r="D4" s="325" t="s">
        <v>65</v>
      </c>
      <c r="E4" s="326"/>
      <c r="F4" s="326"/>
      <c r="G4" s="325" t="s">
        <v>66</v>
      </c>
      <c r="H4" s="326"/>
      <c r="I4" s="326"/>
      <c r="J4" s="325" t="s">
        <v>67</v>
      </c>
      <c r="K4" s="326"/>
      <c r="L4" s="326"/>
      <c r="M4" s="325" t="s">
        <v>68</v>
      </c>
      <c r="N4" s="326"/>
      <c r="O4" s="326"/>
      <c r="P4" s="325" t="s">
        <v>69</v>
      </c>
      <c r="Q4" s="326"/>
      <c r="R4" s="326"/>
      <c r="S4" s="325" t="s">
        <v>70</v>
      </c>
      <c r="T4" s="326"/>
      <c r="U4" s="326"/>
      <c r="V4" s="325" t="s">
        <v>71</v>
      </c>
      <c r="W4" s="326"/>
      <c r="X4" s="326"/>
      <c r="Y4" s="322" t="s">
        <v>106</v>
      </c>
      <c r="Z4" s="323"/>
      <c r="AA4" s="324"/>
      <c r="AB4" s="328" t="s">
        <v>65</v>
      </c>
      <c r="AC4" s="328" t="s">
        <v>66</v>
      </c>
      <c r="AD4" s="328" t="s">
        <v>67</v>
      </c>
      <c r="AE4" s="328" t="s">
        <v>68</v>
      </c>
      <c r="AF4" s="328" t="s">
        <v>69</v>
      </c>
      <c r="AG4" s="328" t="s">
        <v>70</v>
      </c>
      <c r="AH4" s="328" t="s">
        <v>71</v>
      </c>
    </row>
    <row r="5" spans="1:34">
      <c r="B5" s="334"/>
      <c r="C5" s="337"/>
      <c r="D5" s="236" t="s">
        <v>105</v>
      </c>
      <c r="E5" s="237" t="s">
        <v>103</v>
      </c>
      <c r="F5" s="238" t="s">
        <v>133</v>
      </c>
      <c r="G5" s="236" t="s">
        <v>105</v>
      </c>
      <c r="H5" s="237" t="s">
        <v>103</v>
      </c>
      <c r="I5" s="238" t="s">
        <v>134</v>
      </c>
      <c r="J5" s="236" t="s">
        <v>105</v>
      </c>
      <c r="K5" s="237" t="s">
        <v>103</v>
      </c>
      <c r="L5" s="238" t="s">
        <v>134</v>
      </c>
      <c r="M5" s="236" t="s">
        <v>105</v>
      </c>
      <c r="N5" s="237" t="s">
        <v>103</v>
      </c>
      <c r="O5" s="238" t="s">
        <v>134</v>
      </c>
      <c r="P5" s="236" t="s">
        <v>105</v>
      </c>
      <c r="Q5" s="237" t="s">
        <v>103</v>
      </c>
      <c r="R5" s="238" t="s">
        <v>134</v>
      </c>
      <c r="S5" s="236" t="s">
        <v>105</v>
      </c>
      <c r="T5" s="237" t="s">
        <v>103</v>
      </c>
      <c r="U5" s="238" t="s">
        <v>134</v>
      </c>
      <c r="V5" s="236" t="s">
        <v>105</v>
      </c>
      <c r="W5" s="237" t="s">
        <v>103</v>
      </c>
      <c r="X5" s="239" t="s">
        <v>134</v>
      </c>
      <c r="Y5" s="236" t="s">
        <v>105</v>
      </c>
      <c r="Z5" s="238" t="s">
        <v>103</v>
      </c>
      <c r="AA5" s="238" t="s">
        <v>134</v>
      </c>
      <c r="AB5" s="329"/>
      <c r="AC5" s="329"/>
      <c r="AD5" s="329"/>
      <c r="AE5" s="329"/>
      <c r="AF5" s="329"/>
      <c r="AG5" s="329"/>
      <c r="AH5" s="329"/>
    </row>
    <row r="6" spans="1:34" ht="13.5" customHeight="1">
      <c r="B6" s="231">
        <v>1</v>
      </c>
      <c r="C6" s="50" t="s">
        <v>58</v>
      </c>
      <c r="D6" s="218">
        <v>190804330</v>
      </c>
      <c r="E6" s="219">
        <v>712971850</v>
      </c>
      <c r="F6" s="215">
        <f>SUM(D6:E6)</f>
        <v>903776180</v>
      </c>
      <c r="G6" s="218">
        <v>391282520</v>
      </c>
      <c r="H6" s="219">
        <v>2179888350</v>
      </c>
      <c r="I6" s="215">
        <f>SUM(G6:H6)</f>
        <v>2571170870</v>
      </c>
      <c r="J6" s="218">
        <v>4141353430</v>
      </c>
      <c r="K6" s="219">
        <v>30497042270</v>
      </c>
      <c r="L6" s="215">
        <f>SUM(J6:K6)</f>
        <v>34638395700</v>
      </c>
      <c r="M6" s="218">
        <v>3031051690</v>
      </c>
      <c r="N6" s="219">
        <v>35553750170</v>
      </c>
      <c r="O6" s="215">
        <f>SUM(M6:N6)</f>
        <v>38584801860</v>
      </c>
      <c r="P6" s="218">
        <v>1314632420</v>
      </c>
      <c r="Q6" s="219">
        <v>32590697160</v>
      </c>
      <c r="R6" s="215">
        <f>SUM(P6:Q6)</f>
        <v>33905329580</v>
      </c>
      <c r="S6" s="218">
        <v>263414500</v>
      </c>
      <c r="T6" s="219">
        <v>18074926740</v>
      </c>
      <c r="U6" s="215">
        <f>SUM(S6:T6)</f>
        <v>18338341240</v>
      </c>
      <c r="V6" s="218">
        <v>15519700</v>
      </c>
      <c r="W6" s="219">
        <v>6746870120</v>
      </c>
      <c r="X6" s="215">
        <f>SUM(V6:W6)</f>
        <v>6762389820</v>
      </c>
      <c r="Y6" s="218">
        <f>SUM(D6,G6,J6,M6,P6,S6,V6)</f>
        <v>9348058590</v>
      </c>
      <c r="Z6" s="217">
        <f>SUM(E6,H6,K6,N6,Q6,T6,W6)</f>
        <v>126356146660</v>
      </c>
      <c r="AA6" s="215">
        <f>SUM(F6,I6,L6,O6,R6,U6,X6)</f>
        <v>135704205250</v>
      </c>
      <c r="AB6" s="131">
        <f>IFERROR(F6/$AA6,0)</f>
        <v>6.6598981095318706E-3</v>
      </c>
      <c r="AC6" s="131">
        <f>IFERROR(I6/$AA6,0)</f>
        <v>1.8946876887590041E-2</v>
      </c>
      <c r="AD6" s="131">
        <f>IFERROR(L6/$AA6,0)</f>
        <v>0.25524924328017462</v>
      </c>
      <c r="AE6" s="131">
        <f>IFERROR(O6/$AA6,0)</f>
        <v>0.28433018555996442</v>
      </c>
      <c r="AF6" s="131">
        <f>IFERROR(R6/$AA6,0)</f>
        <v>0.24984730220805004</v>
      </c>
      <c r="AG6" s="131">
        <f>IFERROR(U6/$AA6,0)</f>
        <v>0.13513465707430611</v>
      </c>
      <c r="AH6" s="131">
        <f>IFERROR(X6/$AA6,0)</f>
        <v>4.9831836880382896E-2</v>
      </c>
    </row>
    <row r="7" spans="1:34" ht="13.5" customHeight="1">
      <c r="B7" s="231">
        <v>2</v>
      </c>
      <c r="C7" s="50" t="s">
        <v>115</v>
      </c>
      <c r="D7" s="218">
        <v>0</v>
      </c>
      <c r="E7" s="219">
        <v>10771950</v>
      </c>
      <c r="F7" s="215">
        <f t="shared" ref="F7:F70" si="0">SUM(D7:E7)</f>
        <v>10771950</v>
      </c>
      <c r="G7" s="218">
        <v>5135490</v>
      </c>
      <c r="H7" s="219">
        <v>76313740</v>
      </c>
      <c r="I7" s="215">
        <f t="shared" ref="I7:I70" si="1">SUM(G7:H7)</f>
        <v>81449230</v>
      </c>
      <c r="J7" s="218">
        <v>182027970</v>
      </c>
      <c r="K7" s="219">
        <v>1241429010</v>
      </c>
      <c r="L7" s="215">
        <f t="shared" ref="L7:L70" si="2">SUM(J7:K7)</f>
        <v>1423456980</v>
      </c>
      <c r="M7" s="218">
        <v>82189380</v>
      </c>
      <c r="N7" s="219">
        <v>1138137150</v>
      </c>
      <c r="O7" s="215">
        <f t="shared" ref="O7:O70" si="3">SUM(M7:N7)</f>
        <v>1220326530</v>
      </c>
      <c r="P7" s="218">
        <v>86947990</v>
      </c>
      <c r="Q7" s="219">
        <v>1207337050</v>
      </c>
      <c r="R7" s="215">
        <f t="shared" ref="R7:R70" si="4">SUM(P7:Q7)</f>
        <v>1294285040</v>
      </c>
      <c r="S7" s="218">
        <v>3151080</v>
      </c>
      <c r="T7" s="219">
        <v>600688710</v>
      </c>
      <c r="U7" s="215">
        <f t="shared" ref="U7:U70" si="5">SUM(S7:T7)</f>
        <v>603839790</v>
      </c>
      <c r="V7" s="218">
        <v>0</v>
      </c>
      <c r="W7" s="219">
        <v>194469280</v>
      </c>
      <c r="X7" s="215">
        <f t="shared" ref="X7:X70" si="6">SUM(V7:W7)</f>
        <v>194469280</v>
      </c>
      <c r="Y7" s="218">
        <f>SUM(D7,G7,J7,M7,P7,S7,V7)</f>
        <v>359451910</v>
      </c>
      <c r="Z7" s="217">
        <f>SUM(E7,H7,K7,N7,Q7,T7,W7)</f>
        <v>4469146890</v>
      </c>
      <c r="AA7" s="215">
        <f t="shared" ref="AA7:AA70" si="7">SUM(F7,I7,L7,O7,R7,U7,X7)</f>
        <v>4828598800</v>
      </c>
      <c r="AB7" s="131">
        <f t="shared" ref="AB7:AB70" si="8">IFERROR(F7/$AA7,0)</f>
        <v>2.2308645729688702E-3</v>
      </c>
      <c r="AC7" s="131">
        <f t="shared" ref="AC7:AC70" si="9">IFERROR(I7/$AA7,0)</f>
        <v>1.6868088108707643E-2</v>
      </c>
      <c r="AD7" s="131">
        <f t="shared" ref="AD7:AD70" si="10">IFERROR(L7/$AA7,0)</f>
        <v>0.29479711174181628</v>
      </c>
      <c r="AE7" s="131">
        <f t="shared" ref="AE7:AE70" si="11">IFERROR(O7/$AA7,0)</f>
        <v>0.25272891382071339</v>
      </c>
      <c r="AF7" s="131">
        <f t="shared" ref="AF7:AF70" si="12">IFERROR(R7/$AA7,0)</f>
        <v>0.26804567817893671</v>
      </c>
      <c r="AG7" s="131">
        <f t="shared" ref="AG7:AG70" si="13">IFERROR(U7/$AA7,0)</f>
        <v>0.12505486891973713</v>
      </c>
      <c r="AH7" s="131">
        <f t="shared" ref="AH7:AH70" si="14">IFERROR(X7/$AA7,0)</f>
        <v>4.0274474657119988E-2</v>
      </c>
    </row>
    <row r="8" spans="1:34" ht="13.5" customHeight="1">
      <c r="B8" s="231">
        <v>3</v>
      </c>
      <c r="C8" s="50" t="s">
        <v>116</v>
      </c>
      <c r="D8" s="218">
        <v>13580830</v>
      </c>
      <c r="E8" s="219">
        <v>7193600</v>
      </c>
      <c r="F8" s="215">
        <f t="shared" si="0"/>
        <v>20774430</v>
      </c>
      <c r="G8" s="218">
        <v>92329490</v>
      </c>
      <c r="H8" s="219">
        <v>66800630</v>
      </c>
      <c r="I8" s="215">
        <f t="shared" si="1"/>
        <v>159130120</v>
      </c>
      <c r="J8" s="218">
        <v>100122320</v>
      </c>
      <c r="K8" s="219">
        <v>696956580</v>
      </c>
      <c r="L8" s="215">
        <f t="shared" si="2"/>
        <v>797078900</v>
      </c>
      <c r="M8" s="218">
        <v>59391040</v>
      </c>
      <c r="N8" s="219">
        <v>860683130</v>
      </c>
      <c r="O8" s="215">
        <f t="shared" si="3"/>
        <v>920074170</v>
      </c>
      <c r="P8" s="218">
        <v>26508080</v>
      </c>
      <c r="Q8" s="219">
        <v>829879710</v>
      </c>
      <c r="R8" s="215">
        <f t="shared" si="4"/>
        <v>856387790</v>
      </c>
      <c r="S8" s="218">
        <v>11617220</v>
      </c>
      <c r="T8" s="219">
        <v>385467500</v>
      </c>
      <c r="U8" s="215">
        <f t="shared" si="5"/>
        <v>397084720</v>
      </c>
      <c r="V8" s="218">
        <v>0</v>
      </c>
      <c r="W8" s="219">
        <v>188981070</v>
      </c>
      <c r="X8" s="215">
        <f t="shared" si="6"/>
        <v>188981070</v>
      </c>
      <c r="Y8" s="218">
        <f>SUM(D8,G8,J8,M8,P8,S8,V8)</f>
        <v>303548980</v>
      </c>
      <c r="Z8" s="217">
        <f t="shared" ref="Y8:Z70" si="15">SUM(E8,H8,K8,N8,Q8,T8,W8)</f>
        <v>3035962220</v>
      </c>
      <c r="AA8" s="215">
        <f t="shared" si="7"/>
        <v>3339511200</v>
      </c>
      <c r="AB8" s="131">
        <f t="shared" si="8"/>
        <v>6.2207996188184669E-3</v>
      </c>
      <c r="AC8" s="131">
        <f t="shared" si="9"/>
        <v>4.765072205776702E-2</v>
      </c>
      <c r="AD8" s="131">
        <f t="shared" si="10"/>
        <v>0.23868130761172474</v>
      </c>
      <c r="AE8" s="131">
        <f t="shared" si="11"/>
        <v>0.27551162876770707</v>
      </c>
      <c r="AF8" s="131">
        <f t="shared" si="12"/>
        <v>0.25644105939815381</v>
      </c>
      <c r="AG8" s="131">
        <f t="shared" si="13"/>
        <v>0.11890504215107887</v>
      </c>
      <c r="AH8" s="131">
        <f t="shared" si="14"/>
        <v>5.6589440394749987E-2</v>
      </c>
    </row>
    <row r="9" spans="1:34" ht="13.5" customHeight="1">
      <c r="B9" s="231">
        <v>4</v>
      </c>
      <c r="C9" s="50" t="s">
        <v>117</v>
      </c>
      <c r="D9" s="218">
        <v>0</v>
      </c>
      <c r="E9" s="219">
        <v>22467690</v>
      </c>
      <c r="F9" s="215">
        <f t="shared" si="0"/>
        <v>22467690</v>
      </c>
      <c r="G9" s="218">
        <v>2052340</v>
      </c>
      <c r="H9" s="219">
        <v>56994080</v>
      </c>
      <c r="I9" s="215">
        <f t="shared" si="1"/>
        <v>59046420</v>
      </c>
      <c r="J9" s="218">
        <v>117798670</v>
      </c>
      <c r="K9" s="219">
        <v>1018973590</v>
      </c>
      <c r="L9" s="215">
        <f t="shared" si="2"/>
        <v>1136772260</v>
      </c>
      <c r="M9" s="218">
        <v>72900220</v>
      </c>
      <c r="N9" s="219">
        <v>1245304000</v>
      </c>
      <c r="O9" s="215">
        <f t="shared" si="3"/>
        <v>1318204220</v>
      </c>
      <c r="P9" s="218">
        <v>19218520</v>
      </c>
      <c r="Q9" s="219">
        <v>1102067170</v>
      </c>
      <c r="R9" s="215">
        <f t="shared" si="4"/>
        <v>1121285690</v>
      </c>
      <c r="S9" s="218">
        <v>1842670</v>
      </c>
      <c r="T9" s="219">
        <v>550235150</v>
      </c>
      <c r="U9" s="215">
        <f t="shared" si="5"/>
        <v>552077820</v>
      </c>
      <c r="V9" s="218">
        <v>0</v>
      </c>
      <c r="W9" s="219">
        <v>181752120</v>
      </c>
      <c r="X9" s="215">
        <f t="shared" si="6"/>
        <v>181752120</v>
      </c>
      <c r="Y9" s="218">
        <f t="shared" si="15"/>
        <v>213812420</v>
      </c>
      <c r="Z9" s="217">
        <f t="shared" si="15"/>
        <v>4177793800</v>
      </c>
      <c r="AA9" s="215">
        <f t="shared" si="7"/>
        <v>4391606220</v>
      </c>
      <c r="AB9" s="131">
        <f t="shared" si="8"/>
        <v>5.1160529597756152E-3</v>
      </c>
      <c r="AC9" s="131">
        <f t="shared" si="9"/>
        <v>1.3445290183599384E-2</v>
      </c>
      <c r="AD9" s="131">
        <f t="shared" si="10"/>
        <v>0.25885113624782141</v>
      </c>
      <c r="AE9" s="131">
        <f t="shared" si="11"/>
        <v>0.30016448514821531</v>
      </c>
      <c r="AF9" s="131">
        <f t="shared" si="12"/>
        <v>0.25532473401041861</v>
      </c>
      <c r="AG9" s="131">
        <f t="shared" si="13"/>
        <v>0.12571204983856682</v>
      </c>
      <c r="AH9" s="131">
        <f t="shared" si="14"/>
        <v>4.138625161160283E-2</v>
      </c>
    </row>
    <row r="10" spans="1:34" ht="13.5" customHeight="1">
      <c r="B10" s="231">
        <v>5</v>
      </c>
      <c r="C10" s="50" t="s">
        <v>118</v>
      </c>
      <c r="D10" s="218">
        <v>0</v>
      </c>
      <c r="E10" s="219">
        <v>15177020</v>
      </c>
      <c r="F10" s="215">
        <f t="shared" si="0"/>
        <v>15177020</v>
      </c>
      <c r="G10" s="218">
        <v>0</v>
      </c>
      <c r="H10" s="219">
        <v>47692910</v>
      </c>
      <c r="I10" s="215">
        <f t="shared" si="1"/>
        <v>47692910</v>
      </c>
      <c r="J10" s="218">
        <v>165622820</v>
      </c>
      <c r="K10" s="219">
        <v>679228100</v>
      </c>
      <c r="L10" s="215">
        <f t="shared" si="2"/>
        <v>844850920</v>
      </c>
      <c r="M10" s="218">
        <v>61701580</v>
      </c>
      <c r="N10" s="219">
        <v>701144360</v>
      </c>
      <c r="O10" s="215">
        <f t="shared" si="3"/>
        <v>762845940</v>
      </c>
      <c r="P10" s="218">
        <v>83687850</v>
      </c>
      <c r="Q10" s="219">
        <v>660006190</v>
      </c>
      <c r="R10" s="215">
        <f t="shared" si="4"/>
        <v>743694040</v>
      </c>
      <c r="S10" s="218">
        <v>4390540</v>
      </c>
      <c r="T10" s="219">
        <v>332127430</v>
      </c>
      <c r="U10" s="215">
        <f t="shared" si="5"/>
        <v>336517970</v>
      </c>
      <c r="V10" s="218">
        <v>0</v>
      </c>
      <c r="W10" s="219">
        <v>149955380</v>
      </c>
      <c r="X10" s="215">
        <f t="shared" si="6"/>
        <v>149955380</v>
      </c>
      <c r="Y10" s="218">
        <f t="shared" si="15"/>
        <v>315402790</v>
      </c>
      <c r="Z10" s="217">
        <f t="shared" si="15"/>
        <v>2585331390</v>
      </c>
      <c r="AA10" s="215">
        <f t="shared" si="7"/>
        <v>2900734180</v>
      </c>
      <c r="AB10" s="131">
        <f t="shared" si="8"/>
        <v>5.2321305773698991E-3</v>
      </c>
      <c r="AC10" s="131">
        <f t="shared" si="9"/>
        <v>1.6441668570954682E-2</v>
      </c>
      <c r="AD10" s="131">
        <f t="shared" si="10"/>
        <v>0.29125416793620157</v>
      </c>
      <c r="AE10" s="131">
        <f t="shared" si="11"/>
        <v>0.26298374572191929</v>
      </c>
      <c r="AF10" s="131">
        <f t="shared" si="12"/>
        <v>0.25638131378174062</v>
      </c>
      <c r="AG10" s="131">
        <f t="shared" si="13"/>
        <v>0.11601130924723341</v>
      </c>
      <c r="AH10" s="131">
        <f t="shared" si="14"/>
        <v>5.1695664164580567E-2</v>
      </c>
    </row>
    <row r="11" spans="1:34" ht="13.5" customHeight="1">
      <c r="B11" s="231">
        <v>6</v>
      </c>
      <c r="C11" s="50" t="s">
        <v>119</v>
      </c>
      <c r="D11" s="218">
        <v>0</v>
      </c>
      <c r="E11" s="219">
        <v>18243870</v>
      </c>
      <c r="F11" s="215">
        <f t="shared" si="0"/>
        <v>18243870</v>
      </c>
      <c r="G11" s="218">
        <v>22838690</v>
      </c>
      <c r="H11" s="219">
        <v>130309990</v>
      </c>
      <c r="I11" s="215">
        <f t="shared" si="1"/>
        <v>153148680</v>
      </c>
      <c r="J11" s="218">
        <v>102003310</v>
      </c>
      <c r="K11" s="219">
        <v>1151892430</v>
      </c>
      <c r="L11" s="215">
        <f t="shared" si="2"/>
        <v>1253895740</v>
      </c>
      <c r="M11" s="218">
        <v>105525110</v>
      </c>
      <c r="N11" s="219">
        <v>1241476010</v>
      </c>
      <c r="O11" s="215">
        <f t="shared" si="3"/>
        <v>1347001120</v>
      </c>
      <c r="P11" s="218">
        <v>39485230</v>
      </c>
      <c r="Q11" s="219">
        <v>1070938040</v>
      </c>
      <c r="R11" s="215">
        <f t="shared" si="4"/>
        <v>1110423270</v>
      </c>
      <c r="S11" s="218">
        <v>1823130</v>
      </c>
      <c r="T11" s="219">
        <v>569651200</v>
      </c>
      <c r="U11" s="215">
        <f t="shared" si="5"/>
        <v>571474330</v>
      </c>
      <c r="V11" s="218">
        <v>0</v>
      </c>
      <c r="W11" s="219">
        <v>220271660</v>
      </c>
      <c r="X11" s="215">
        <f t="shared" si="6"/>
        <v>220271660</v>
      </c>
      <c r="Y11" s="218">
        <f t="shared" si="15"/>
        <v>271675470</v>
      </c>
      <c r="Z11" s="217">
        <f t="shared" si="15"/>
        <v>4402783200</v>
      </c>
      <c r="AA11" s="215">
        <f t="shared" si="7"/>
        <v>4674458670</v>
      </c>
      <c r="AB11" s="131">
        <f t="shared" si="8"/>
        <v>3.9028840103104388E-3</v>
      </c>
      <c r="AC11" s="131">
        <f t="shared" si="9"/>
        <v>3.2762869630848616E-2</v>
      </c>
      <c r="AD11" s="131">
        <f t="shared" si="10"/>
        <v>0.26824405316648142</v>
      </c>
      <c r="AE11" s="131">
        <f t="shared" si="11"/>
        <v>0.28816194881449236</v>
      </c>
      <c r="AF11" s="131">
        <f t="shared" si="12"/>
        <v>0.23755120076823782</v>
      </c>
      <c r="AG11" s="131">
        <f t="shared" si="13"/>
        <v>0.12225465456944558</v>
      </c>
      <c r="AH11" s="131">
        <f t="shared" si="14"/>
        <v>4.7122389040183767E-2</v>
      </c>
    </row>
    <row r="12" spans="1:34" ht="13.5" customHeight="1">
      <c r="B12" s="231">
        <v>7</v>
      </c>
      <c r="C12" s="50" t="s">
        <v>120</v>
      </c>
      <c r="D12" s="218">
        <v>123583180</v>
      </c>
      <c r="E12" s="219">
        <v>64920020</v>
      </c>
      <c r="F12" s="215">
        <f t="shared" si="0"/>
        <v>188503200</v>
      </c>
      <c r="G12" s="218">
        <v>11009240</v>
      </c>
      <c r="H12" s="219">
        <v>102207670</v>
      </c>
      <c r="I12" s="215">
        <f t="shared" si="1"/>
        <v>113216910</v>
      </c>
      <c r="J12" s="218">
        <v>149459400</v>
      </c>
      <c r="K12" s="219">
        <v>970611160</v>
      </c>
      <c r="L12" s="215">
        <f t="shared" si="2"/>
        <v>1120070560</v>
      </c>
      <c r="M12" s="218">
        <v>123016770</v>
      </c>
      <c r="N12" s="219">
        <v>1214021000</v>
      </c>
      <c r="O12" s="215">
        <f t="shared" si="3"/>
        <v>1337037770</v>
      </c>
      <c r="P12" s="218">
        <v>47140710</v>
      </c>
      <c r="Q12" s="219">
        <v>1005261460</v>
      </c>
      <c r="R12" s="215">
        <f t="shared" si="4"/>
        <v>1052402170</v>
      </c>
      <c r="S12" s="218">
        <v>6718700</v>
      </c>
      <c r="T12" s="219">
        <v>548121640</v>
      </c>
      <c r="U12" s="215">
        <f t="shared" si="5"/>
        <v>554840340</v>
      </c>
      <c r="V12" s="218">
        <v>981680</v>
      </c>
      <c r="W12" s="219">
        <v>235232720</v>
      </c>
      <c r="X12" s="215">
        <f t="shared" si="6"/>
        <v>236214400</v>
      </c>
      <c r="Y12" s="218">
        <f t="shared" si="15"/>
        <v>461909680</v>
      </c>
      <c r="Z12" s="217">
        <f t="shared" si="15"/>
        <v>4140375670</v>
      </c>
      <c r="AA12" s="215">
        <f t="shared" si="7"/>
        <v>4602285350</v>
      </c>
      <c r="AB12" s="131">
        <f t="shared" si="8"/>
        <v>4.0958607662169404E-2</v>
      </c>
      <c r="AC12" s="131">
        <f t="shared" si="9"/>
        <v>2.4600150010255232E-2</v>
      </c>
      <c r="AD12" s="131">
        <f t="shared" si="10"/>
        <v>0.24337268874473417</v>
      </c>
      <c r="AE12" s="131">
        <f t="shared" si="11"/>
        <v>0.29051605198708508</v>
      </c>
      <c r="AF12" s="131">
        <f t="shared" si="12"/>
        <v>0.22866947396036624</v>
      </c>
      <c r="AG12" s="131">
        <f t="shared" si="13"/>
        <v>0.12055757038185387</v>
      </c>
      <c r="AH12" s="131">
        <f t="shared" si="14"/>
        <v>5.132545725353601E-2</v>
      </c>
    </row>
    <row r="13" spans="1:34" ht="13.5" customHeight="1">
      <c r="B13" s="231">
        <v>8</v>
      </c>
      <c r="C13" s="50" t="s">
        <v>59</v>
      </c>
      <c r="D13" s="218">
        <v>0</v>
      </c>
      <c r="E13" s="219">
        <v>14722040</v>
      </c>
      <c r="F13" s="215">
        <f t="shared" si="0"/>
        <v>14722040</v>
      </c>
      <c r="G13" s="218">
        <v>2413420</v>
      </c>
      <c r="H13" s="219">
        <v>49935640</v>
      </c>
      <c r="I13" s="215">
        <f t="shared" si="1"/>
        <v>52349060</v>
      </c>
      <c r="J13" s="218">
        <v>119094920</v>
      </c>
      <c r="K13" s="219">
        <v>630400300</v>
      </c>
      <c r="L13" s="215">
        <f t="shared" si="2"/>
        <v>749495220</v>
      </c>
      <c r="M13" s="218">
        <v>94107190</v>
      </c>
      <c r="N13" s="219">
        <v>737037070</v>
      </c>
      <c r="O13" s="215">
        <f t="shared" si="3"/>
        <v>831144260</v>
      </c>
      <c r="P13" s="218">
        <v>27626980</v>
      </c>
      <c r="Q13" s="219">
        <v>622321910</v>
      </c>
      <c r="R13" s="215">
        <f t="shared" si="4"/>
        <v>649948890</v>
      </c>
      <c r="S13" s="218">
        <v>0</v>
      </c>
      <c r="T13" s="219">
        <v>435270520</v>
      </c>
      <c r="U13" s="215">
        <f t="shared" si="5"/>
        <v>435270520</v>
      </c>
      <c r="V13" s="218">
        <v>6432000</v>
      </c>
      <c r="W13" s="219">
        <v>192452550</v>
      </c>
      <c r="X13" s="215">
        <f t="shared" si="6"/>
        <v>198884550</v>
      </c>
      <c r="Y13" s="218">
        <f t="shared" si="15"/>
        <v>249674510</v>
      </c>
      <c r="Z13" s="217">
        <f t="shared" si="15"/>
        <v>2682140030</v>
      </c>
      <c r="AA13" s="215">
        <f t="shared" si="7"/>
        <v>2931814540</v>
      </c>
      <c r="AB13" s="131">
        <f t="shared" si="8"/>
        <v>5.0214772452830524E-3</v>
      </c>
      <c r="AC13" s="131">
        <f t="shared" si="9"/>
        <v>1.7855515512928726E-2</v>
      </c>
      <c r="AD13" s="131">
        <f t="shared" si="10"/>
        <v>0.25564209801619991</v>
      </c>
      <c r="AE13" s="131">
        <f t="shared" si="11"/>
        <v>0.28349141757104457</v>
      </c>
      <c r="AF13" s="131">
        <f t="shared" si="12"/>
        <v>0.22168826886300932</v>
      </c>
      <c r="AG13" s="131">
        <f t="shared" si="13"/>
        <v>0.14846454782914065</v>
      </c>
      <c r="AH13" s="131">
        <f t="shared" si="14"/>
        <v>6.7836674962393761E-2</v>
      </c>
    </row>
    <row r="14" spans="1:34" ht="13.5" customHeight="1">
      <c r="B14" s="231">
        <v>9</v>
      </c>
      <c r="C14" s="50" t="s">
        <v>121</v>
      </c>
      <c r="D14" s="218">
        <v>0</v>
      </c>
      <c r="E14" s="219">
        <v>2680310</v>
      </c>
      <c r="F14" s="215">
        <f t="shared" si="0"/>
        <v>2680310</v>
      </c>
      <c r="G14" s="218">
        <v>8919960</v>
      </c>
      <c r="H14" s="219">
        <v>37972710</v>
      </c>
      <c r="I14" s="215">
        <f t="shared" si="1"/>
        <v>46892670</v>
      </c>
      <c r="J14" s="218">
        <v>69636610</v>
      </c>
      <c r="K14" s="219">
        <v>468076960</v>
      </c>
      <c r="L14" s="215">
        <f t="shared" si="2"/>
        <v>537713570</v>
      </c>
      <c r="M14" s="218">
        <v>56779330</v>
      </c>
      <c r="N14" s="219">
        <v>509392370</v>
      </c>
      <c r="O14" s="215">
        <f t="shared" si="3"/>
        <v>566171700</v>
      </c>
      <c r="P14" s="218">
        <v>80278880</v>
      </c>
      <c r="Q14" s="219">
        <v>475061900</v>
      </c>
      <c r="R14" s="215">
        <f t="shared" si="4"/>
        <v>555340780</v>
      </c>
      <c r="S14" s="218">
        <v>5690800</v>
      </c>
      <c r="T14" s="219">
        <v>268140890</v>
      </c>
      <c r="U14" s="215">
        <f t="shared" si="5"/>
        <v>273831690</v>
      </c>
      <c r="V14" s="218">
        <v>1308190</v>
      </c>
      <c r="W14" s="219">
        <v>118729400</v>
      </c>
      <c r="X14" s="215">
        <f t="shared" si="6"/>
        <v>120037590</v>
      </c>
      <c r="Y14" s="218">
        <f t="shared" si="15"/>
        <v>222613770</v>
      </c>
      <c r="Z14" s="217">
        <f t="shared" si="15"/>
        <v>1880054540</v>
      </c>
      <c r="AA14" s="215">
        <f t="shared" si="7"/>
        <v>2102668310</v>
      </c>
      <c r="AB14" s="131">
        <f t="shared" si="8"/>
        <v>1.2747184076788603E-3</v>
      </c>
      <c r="AC14" s="131">
        <f t="shared" si="9"/>
        <v>2.230150603258961E-2</v>
      </c>
      <c r="AD14" s="131">
        <f t="shared" si="10"/>
        <v>0.25572914541143199</v>
      </c>
      <c r="AE14" s="131">
        <f t="shared" si="11"/>
        <v>0.26926343889208088</v>
      </c>
      <c r="AF14" s="131">
        <f t="shared" si="12"/>
        <v>0.26411240296858807</v>
      </c>
      <c r="AG14" s="131">
        <f t="shared" si="13"/>
        <v>0.13023056879570322</v>
      </c>
      <c r="AH14" s="131">
        <f t="shared" si="14"/>
        <v>5.7088219491927376E-2</v>
      </c>
    </row>
    <row r="15" spans="1:34" ht="13.5" customHeight="1">
      <c r="B15" s="231">
        <v>10</v>
      </c>
      <c r="C15" s="50" t="s">
        <v>60</v>
      </c>
      <c r="D15" s="218">
        <v>1692320</v>
      </c>
      <c r="E15" s="219">
        <v>16678600</v>
      </c>
      <c r="F15" s="215">
        <f t="shared" si="0"/>
        <v>18370920</v>
      </c>
      <c r="G15" s="218">
        <v>560760</v>
      </c>
      <c r="H15" s="219">
        <v>40637990</v>
      </c>
      <c r="I15" s="215">
        <f t="shared" si="1"/>
        <v>41198750</v>
      </c>
      <c r="J15" s="218">
        <v>109240320</v>
      </c>
      <c r="K15" s="219">
        <v>1176868450</v>
      </c>
      <c r="L15" s="215">
        <f t="shared" si="2"/>
        <v>1286108770</v>
      </c>
      <c r="M15" s="218">
        <v>107857350</v>
      </c>
      <c r="N15" s="219">
        <v>1338326480</v>
      </c>
      <c r="O15" s="215">
        <f t="shared" si="3"/>
        <v>1446183830</v>
      </c>
      <c r="P15" s="218">
        <v>16181180</v>
      </c>
      <c r="Q15" s="219">
        <v>1113733190</v>
      </c>
      <c r="R15" s="215">
        <f t="shared" si="4"/>
        <v>1129914370</v>
      </c>
      <c r="S15" s="218">
        <v>9375630</v>
      </c>
      <c r="T15" s="219">
        <v>659074220</v>
      </c>
      <c r="U15" s="215">
        <f t="shared" si="5"/>
        <v>668449850</v>
      </c>
      <c r="V15" s="218">
        <v>0</v>
      </c>
      <c r="W15" s="219">
        <v>232574820</v>
      </c>
      <c r="X15" s="215">
        <f t="shared" si="6"/>
        <v>232574820</v>
      </c>
      <c r="Y15" s="218">
        <f t="shared" si="15"/>
        <v>244907560</v>
      </c>
      <c r="Z15" s="217">
        <f t="shared" si="15"/>
        <v>4577893750</v>
      </c>
      <c r="AA15" s="215">
        <f t="shared" si="7"/>
        <v>4822801310</v>
      </c>
      <c r="AB15" s="131">
        <f t="shared" si="8"/>
        <v>3.809180353730973E-3</v>
      </c>
      <c r="AC15" s="131">
        <f t="shared" si="9"/>
        <v>8.54249374001269E-3</v>
      </c>
      <c r="AD15" s="131">
        <f t="shared" si="10"/>
        <v>0.26667255964563052</v>
      </c>
      <c r="AE15" s="131">
        <f t="shared" si="11"/>
        <v>0.29986386273084925</v>
      </c>
      <c r="AF15" s="131">
        <f t="shared" si="12"/>
        <v>0.23428590509361041</v>
      </c>
      <c r="AG15" s="131">
        <f t="shared" si="13"/>
        <v>0.13860198814617972</v>
      </c>
      <c r="AH15" s="131">
        <f t="shared" si="14"/>
        <v>4.8224010289986421E-2</v>
      </c>
    </row>
    <row r="16" spans="1:34" ht="13.5" customHeight="1">
      <c r="B16" s="231">
        <v>11</v>
      </c>
      <c r="C16" s="50" t="s">
        <v>61</v>
      </c>
      <c r="D16" s="218">
        <v>8129190</v>
      </c>
      <c r="E16" s="219">
        <v>73731510</v>
      </c>
      <c r="F16" s="215">
        <f t="shared" si="0"/>
        <v>81860700</v>
      </c>
      <c r="G16" s="218">
        <v>12807170</v>
      </c>
      <c r="H16" s="219">
        <v>153983660</v>
      </c>
      <c r="I16" s="215">
        <f t="shared" si="1"/>
        <v>166790830</v>
      </c>
      <c r="J16" s="218">
        <v>264463590</v>
      </c>
      <c r="K16" s="219">
        <v>1882742200</v>
      </c>
      <c r="L16" s="215">
        <f t="shared" si="2"/>
        <v>2147205790</v>
      </c>
      <c r="M16" s="218">
        <v>140022290</v>
      </c>
      <c r="N16" s="219">
        <v>2025930250</v>
      </c>
      <c r="O16" s="215">
        <f t="shared" si="3"/>
        <v>2165952540</v>
      </c>
      <c r="P16" s="218">
        <v>79151050</v>
      </c>
      <c r="Q16" s="219">
        <v>1872587450</v>
      </c>
      <c r="R16" s="215">
        <f t="shared" si="4"/>
        <v>1951738500</v>
      </c>
      <c r="S16" s="218">
        <v>37187130</v>
      </c>
      <c r="T16" s="219">
        <v>1086205500</v>
      </c>
      <c r="U16" s="215">
        <f t="shared" si="5"/>
        <v>1123392630</v>
      </c>
      <c r="V16" s="218">
        <v>1111900</v>
      </c>
      <c r="W16" s="219">
        <v>358286450</v>
      </c>
      <c r="X16" s="215">
        <f t="shared" si="6"/>
        <v>359398350</v>
      </c>
      <c r="Y16" s="218">
        <f t="shared" si="15"/>
        <v>542872320</v>
      </c>
      <c r="Z16" s="217">
        <f t="shared" si="15"/>
        <v>7453467020</v>
      </c>
      <c r="AA16" s="215">
        <f t="shared" si="7"/>
        <v>7996339340</v>
      </c>
      <c r="AB16" s="131">
        <f t="shared" si="8"/>
        <v>1.0237271896467566E-2</v>
      </c>
      <c r="AC16" s="131">
        <f t="shared" si="9"/>
        <v>2.0858398187988854E-2</v>
      </c>
      <c r="AD16" s="131">
        <f t="shared" si="10"/>
        <v>0.26852359544811416</v>
      </c>
      <c r="AE16" s="131">
        <f t="shared" si="11"/>
        <v>0.27086801196208365</v>
      </c>
      <c r="AF16" s="131">
        <f t="shared" si="12"/>
        <v>0.24407899877845854</v>
      </c>
      <c r="AG16" s="131">
        <f t="shared" si="13"/>
        <v>0.14048836376671328</v>
      </c>
      <c r="AH16" s="131">
        <f t="shared" si="14"/>
        <v>4.4945359960173979E-2</v>
      </c>
    </row>
    <row r="17" spans="2:34" ht="13.5" customHeight="1">
      <c r="B17" s="231">
        <v>12</v>
      </c>
      <c r="C17" s="50" t="s">
        <v>122</v>
      </c>
      <c r="D17" s="218">
        <v>681630</v>
      </c>
      <c r="E17" s="219">
        <v>22219860</v>
      </c>
      <c r="F17" s="215">
        <f t="shared" si="0"/>
        <v>22901490</v>
      </c>
      <c r="G17" s="218">
        <v>18311050</v>
      </c>
      <c r="H17" s="219">
        <v>52294510</v>
      </c>
      <c r="I17" s="215">
        <f t="shared" si="1"/>
        <v>70605560</v>
      </c>
      <c r="J17" s="218">
        <v>76990670</v>
      </c>
      <c r="K17" s="219">
        <v>911842720</v>
      </c>
      <c r="L17" s="215">
        <f t="shared" si="2"/>
        <v>988833390</v>
      </c>
      <c r="M17" s="218">
        <v>84119430</v>
      </c>
      <c r="N17" s="219">
        <v>1066591730</v>
      </c>
      <c r="O17" s="215">
        <f t="shared" si="3"/>
        <v>1150711160</v>
      </c>
      <c r="P17" s="218">
        <v>27184340</v>
      </c>
      <c r="Q17" s="219">
        <v>1037196260</v>
      </c>
      <c r="R17" s="215">
        <f t="shared" si="4"/>
        <v>1064380600</v>
      </c>
      <c r="S17" s="218">
        <v>5016550</v>
      </c>
      <c r="T17" s="219">
        <v>554103340</v>
      </c>
      <c r="U17" s="215">
        <f t="shared" si="5"/>
        <v>559119890</v>
      </c>
      <c r="V17" s="218">
        <v>0</v>
      </c>
      <c r="W17" s="219">
        <v>178028310</v>
      </c>
      <c r="X17" s="215">
        <f t="shared" si="6"/>
        <v>178028310</v>
      </c>
      <c r="Y17" s="218">
        <f t="shared" si="15"/>
        <v>212303670</v>
      </c>
      <c r="Z17" s="217">
        <f t="shared" si="15"/>
        <v>3822276730</v>
      </c>
      <c r="AA17" s="215">
        <f t="shared" si="7"/>
        <v>4034580400</v>
      </c>
      <c r="AB17" s="131">
        <f t="shared" si="8"/>
        <v>5.6763003161369643E-3</v>
      </c>
      <c r="AC17" s="131">
        <f t="shared" si="9"/>
        <v>1.7500099886471464E-2</v>
      </c>
      <c r="AD17" s="131">
        <f t="shared" si="10"/>
        <v>0.24508952405558704</v>
      </c>
      <c r="AE17" s="131">
        <f t="shared" si="11"/>
        <v>0.28521210284965443</v>
      </c>
      <c r="AF17" s="131">
        <f t="shared" si="12"/>
        <v>0.26381444771803281</v>
      </c>
      <c r="AG17" s="131">
        <f t="shared" si="13"/>
        <v>0.13858191796103506</v>
      </c>
      <c r="AH17" s="131">
        <f t="shared" si="14"/>
        <v>4.4125607213082181E-2</v>
      </c>
    </row>
    <row r="18" spans="2:34" ht="13.5" customHeight="1">
      <c r="B18" s="231">
        <v>13</v>
      </c>
      <c r="C18" s="50" t="s">
        <v>123</v>
      </c>
      <c r="D18" s="218">
        <v>7040280</v>
      </c>
      <c r="E18" s="219">
        <v>79020410</v>
      </c>
      <c r="F18" s="215">
        <f t="shared" si="0"/>
        <v>86060690</v>
      </c>
      <c r="G18" s="218">
        <v>9486580</v>
      </c>
      <c r="H18" s="219">
        <v>109468900</v>
      </c>
      <c r="I18" s="215">
        <f t="shared" si="1"/>
        <v>118955480</v>
      </c>
      <c r="J18" s="218">
        <v>187782680</v>
      </c>
      <c r="K18" s="219">
        <v>1652673130</v>
      </c>
      <c r="L18" s="215">
        <f t="shared" si="2"/>
        <v>1840455810</v>
      </c>
      <c r="M18" s="218">
        <v>174893790</v>
      </c>
      <c r="N18" s="219">
        <v>1787034460</v>
      </c>
      <c r="O18" s="215">
        <f t="shared" si="3"/>
        <v>1961928250</v>
      </c>
      <c r="P18" s="218">
        <v>40097600</v>
      </c>
      <c r="Q18" s="219">
        <v>1878406820</v>
      </c>
      <c r="R18" s="215">
        <f t="shared" si="4"/>
        <v>1918504420</v>
      </c>
      <c r="S18" s="218">
        <v>14265420</v>
      </c>
      <c r="T18" s="219">
        <v>969845830</v>
      </c>
      <c r="U18" s="215">
        <f t="shared" si="5"/>
        <v>984111250</v>
      </c>
      <c r="V18" s="218">
        <v>1302890</v>
      </c>
      <c r="W18" s="219">
        <v>428459150</v>
      </c>
      <c r="X18" s="215">
        <f t="shared" si="6"/>
        <v>429762040</v>
      </c>
      <c r="Y18" s="218">
        <f t="shared" si="15"/>
        <v>434869240</v>
      </c>
      <c r="Z18" s="217">
        <f t="shared" si="15"/>
        <v>6904908700</v>
      </c>
      <c r="AA18" s="215">
        <f t="shared" si="7"/>
        <v>7339777940</v>
      </c>
      <c r="AB18" s="131">
        <f t="shared" si="8"/>
        <v>1.172524437435501E-2</v>
      </c>
      <c r="AC18" s="131">
        <f t="shared" si="9"/>
        <v>1.6206958980560113E-2</v>
      </c>
      <c r="AD18" s="131">
        <f t="shared" si="10"/>
        <v>0.25075088443343285</v>
      </c>
      <c r="AE18" s="131">
        <f t="shared" si="11"/>
        <v>0.26730076387024865</v>
      </c>
      <c r="AF18" s="131">
        <f t="shared" si="12"/>
        <v>0.26138453175056137</v>
      </c>
      <c r="AG18" s="131">
        <f t="shared" si="13"/>
        <v>0.13407915853105495</v>
      </c>
      <c r="AH18" s="131">
        <f t="shared" si="14"/>
        <v>5.8552458059787024E-2</v>
      </c>
    </row>
    <row r="19" spans="2:34" ht="13.5" customHeight="1">
      <c r="B19" s="231">
        <v>14</v>
      </c>
      <c r="C19" s="50" t="s">
        <v>124</v>
      </c>
      <c r="D19" s="218">
        <v>1304250</v>
      </c>
      <c r="E19" s="219">
        <v>10780400</v>
      </c>
      <c r="F19" s="215">
        <f t="shared" si="0"/>
        <v>12084650</v>
      </c>
      <c r="G19" s="218">
        <v>15057310</v>
      </c>
      <c r="H19" s="219">
        <v>63604190</v>
      </c>
      <c r="I19" s="215">
        <f t="shared" si="1"/>
        <v>78661500</v>
      </c>
      <c r="J19" s="218">
        <v>204550100</v>
      </c>
      <c r="K19" s="219">
        <v>1158601000</v>
      </c>
      <c r="L19" s="215">
        <f t="shared" si="2"/>
        <v>1363151100</v>
      </c>
      <c r="M19" s="218">
        <v>90185450</v>
      </c>
      <c r="N19" s="219">
        <v>1410750910</v>
      </c>
      <c r="O19" s="215">
        <f t="shared" si="3"/>
        <v>1500936360</v>
      </c>
      <c r="P19" s="218">
        <v>150042060</v>
      </c>
      <c r="Q19" s="219">
        <v>1250167620</v>
      </c>
      <c r="R19" s="215">
        <f t="shared" si="4"/>
        <v>1400209680</v>
      </c>
      <c r="S19" s="218">
        <v>19679180</v>
      </c>
      <c r="T19" s="219">
        <v>835990620</v>
      </c>
      <c r="U19" s="215">
        <f t="shared" si="5"/>
        <v>855669800</v>
      </c>
      <c r="V19" s="218">
        <v>0</v>
      </c>
      <c r="W19" s="219">
        <v>283997520</v>
      </c>
      <c r="X19" s="215">
        <f t="shared" si="6"/>
        <v>283997520</v>
      </c>
      <c r="Y19" s="218">
        <f t="shared" si="15"/>
        <v>480818350</v>
      </c>
      <c r="Z19" s="217">
        <f t="shared" si="15"/>
        <v>5013892260</v>
      </c>
      <c r="AA19" s="215">
        <f t="shared" si="7"/>
        <v>5494710610</v>
      </c>
      <c r="AB19" s="131">
        <f t="shared" si="8"/>
        <v>2.1993241969844161E-3</v>
      </c>
      <c r="AC19" s="131">
        <f t="shared" si="9"/>
        <v>1.4315858574397242E-2</v>
      </c>
      <c r="AD19" s="131">
        <f t="shared" si="10"/>
        <v>0.2480842389623136</v>
      </c>
      <c r="AE19" s="131">
        <f t="shared" si="11"/>
        <v>0.27316022017035763</v>
      </c>
      <c r="AF19" s="131">
        <f t="shared" si="12"/>
        <v>0.25482864874661709</v>
      </c>
      <c r="AG19" s="131">
        <f t="shared" si="13"/>
        <v>0.15572609018621272</v>
      </c>
      <c r="AH19" s="131">
        <f t="shared" si="14"/>
        <v>5.1685619163117306E-2</v>
      </c>
    </row>
    <row r="20" spans="2:34" ht="13.5" customHeight="1">
      <c r="B20" s="231">
        <v>15</v>
      </c>
      <c r="C20" s="50" t="s">
        <v>125</v>
      </c>
      <c r="D20" s="218">
        <v>4829260</v>
      </c>
      <c r="E20" s="219">
        <v>54770980</v>
      </c>
      <c r="F20" s="215">
        <f t="shared" si="0"/>
        <v>59600240</v>
      </c>
      <c r="G20" s="218">
        <v>14822660</v>
      </c>
      <c r="H20" s="219">
        <v>115417990</v>
      </c>
      <c r="I20" s="215">
        <f t="shared" si="1"/>
        <v>130240650</v>
      </c>
      <c r="J20" s="218">
        <v>302506800</v>
      </c>
      <c r="K20" s="219">
        <v>1954615930</v>
      </c>
      <c r="L20" s="215">
        <f t="shared" si="2"/>
        <v>2257122730</v>
      </c>
      <c r="M20" s="218">
        <v>321820810</v>
      </c>
      <c r="N20" s="219">
        <v>2483093870</v>
      </c>
      <c r="O20" s="215">
        <f t="shared" si="3"/>
        <v>2804914680</v>
      </c>
      <c r="P20" s="218">
        <v>76052370</v>
      </c>
      <c r="Q20" s="219">
        <v>2302430000</v>
      </c>
      <c r="R20" s="215">
        <f t="shared" si="4"/>
        <v>2378482370</v>
      </c>
      <c r="S20" s="218">
        <v>27787110</v>
      </c>
      <c r="T20" s="219">
        <v>1228343870</v>
      </c>
      <c r="U20" s="215">
        <f t="shared" si="5"/>
        <v>1256130980</v>
      </c>
      <c r="V20" s="218">
        <v>1658640</v>
      </c>
      <c r="W20" s="219">
        <v>343469420</v>
      </c>
      <c r="X20" s="215">
        <f t="shared" si="6"/>
        <v>345128060</v>
      </c>
      <c r="Y20" s="218">
        <f t="shared" si="15"/>
        <v>749477650</v>
      </c>
      <c r="Z20" s="217">
        <f t="shared" si="15"/>
        <v>8482142060</v>
      </c>
      <c r="AA20" s="215">
        <f t="shared" si="7"/>
        <v>9231619710</v>
      </c>
      <c r="AB20" s="131">
        <f t="shared" si="8"/>
        <v>6.4560978324788472E-3</v>
      </c>
      <c r="AC20" s="131">
        <f t="shared" si="9"/>
        <v>1.4108103896320487E-2</v>
      </c>
      <c r="AD20" s="131">
        <f t="shared" si="10"/>
        <v>0.2444991020974368</v>
      </c>
      <c r="AE20" s="131">
        <f t="shared" si="11"/>
        <v>0.30383776283176206</v>
      </c>
      <c r="AF20" s="131">
        <f t="shared" si="12"/>
        <v>0.25764518521311575</v>
      </c>
      <c r="AG20" s="131">
        <f t="shared" si="13"/>
        <v>0.13606831947803447</v>
      </c>
      <c r="AH20" s="131">
        <f t="shared" si="14"/>
        <v>3.7385428650851565E-2</v>
      </c>
    </row>
    <row r="21" spans="2:34" ht="13.5" customHeight="1">
      <c r="B21" s="231">
        <v>16</v>
      </c>
      <c r="C21" s="50" t="s">
        <v>62</v>
      </c>
      <c r="D21" s="218">
        <v>0</v>
      </c>
      <c r="E21" s="219">
        <v>48796430</v>
      </c>
      <c r="F21" s="215">
        <f t="shared" si="0"/>
        <v>48796430</v>
      </c>
      <c r="G21" s="218">
        <v>2547560</v>
      </c>
      <c r="H21" s="219">
        <v>85549830</v>
      </c>
      <c r="I21" s="215">
        <f t="shared" si="1"/>
        <v>88097390</v>
      </c>
      <c r="J21" s="218">
        <v>187071960</v>
      </c>
      <c r="K21" s="219">
        <v>1131201540</v>
      </c>
      <c r="L21" s="215">
        <f t="shared" si="2"/>
        <v>1318273500</v>
      </c>
      <c r="M21" s="218">
        <v>146670590</v>
      </c>
      <c r="N21" s="219">
        <v>1312486980</v>
      </c>
      <c r="O21" s="215">
        <f t="shared" si="3"/>
        <v>1459157570</v>
      </c>
      <c r="P21" s="218">
        <v>50060360</v>
      </c>
      <c r="Q21" s="219">
        <v>1364774470</v>
      </c>
      <c r="R21" s="215">
        <f t="shared" si="4"/>
        <v>1414834830</v>
      </c>
      <c r="S21" s="218">
        <v>7252070</v>
      </c>
      <c r="T21" s="219">
        <v>891760330</v>
      </c>
      <c r="U21" s="215">
        <f t="shared" si="5"/>
        <v>899012400</v>
      </c>
      <c r="V21" s="218">
        <v>0</v>
      </c>
      <c r="W21" s="219">
        <v>299225870</v>
      </c>
      <c r="X21" s="215">
        <f t="shared" si="6"/>
        <v>299225870</v>
      </c>
      <c r="Y21" s="218">
        <f t="shared" si="15"/>
        <v>393602540</v>
      </c>
      <c r="Z21" s="217">
        <f t="shared" si="15"/>
        <v>5133795450</v>
      </c>
      <c r="AA21" s="215">
        <f t="shared" si="7"/>
        <v>5527397990</v>
      </c>
      <c r="AB21" s="131">
        <f t="shared" si="8"/>
        <v>8.8281014119629183E-3</v>
      </c>
      <c r="AC21" s="131">
        <f t="shared" si="9"/>
        <v>1.5938311328292827E-2</v>
      </c>
      <c r="AD21" s="131">
        <f t="shared" si="10"/>
        <v>0.23849802427561401</v>
      </c>
      <c r="AE21" s="131">
        <f t="shared" si="11"/>
        <v>0.2639863408858677</v>
      </c>
      <c r="AF21" s="131">
        <f t="shared" si="12"/>
        <v>0.25596760583545386</v>
      </c>
      <c r="AG21" s="131">
        <f t="shared" si="13"/>
        <v>0.1626465837318872</v>
      </c>
      <c r="AH21" s="131">
        <f t="shared" si="14"/>
        <v>5.413503253092148E-2</v>
      </c>
    </row>
    <row r="22" spans="2:34" ht="13.5" customHeight="1">
      <c r="B22" s="231">
        <v>17</v>
      </c>
      <c r="C22" s="50" t="s">
        <v>126</v>
      </c>
      <c r="D22" s="218">
        <v>6806970</v>
      </c>
      <c r="E22" s="219">
        <v>61017470</v>
      </c>
      <c r="F22" s="215">
        <f t="shared" si="0"/>
        <v>67824440</v>
      </c>
      <c r="G22" s="218">
        <v>20687790</v>
      </c>
      <c r="H22" s="219">
        <v>143447680</v>
      </c>
      <c r="I22" s="215">
        <f t="shared" si="1"/>
        <v>164135470</v>
      </c>
      <c r="J22" s="218">
        <v>230862040</v>
      </c>
      <c r="K22" s="219">
        <v>1729254580</v>
      </c>
      <c r="L22" s="215">
        <f t="shared" si="2"/>
        <v>1960116620</v>
      </c>
      <c r="M22" s="218">
        <v>152206900</v>
      </c>
      <c r="N22" s="219">
        <v>2085477020</v>
      </c>
      <c r="O22" s="215">
        <f t="shared" si="3"/>
        <v>2237683920</v>
      </c>
      <c r="P22" s="218">
        <v>59620350</v>
      </c>
      <c r="Q22" s="219">
        <v>2183292150</v>
      </c>
      <c r="R22" s="215">
        <f t="shared" si="4"/>
        <v>2242912500</v>
      </c>
      <c r="S22" s="218">
        <v>14153640</v>
      </c>
      <c r="T22" s="219">
        <v>1172159670</v>
      </c>
      <c r="U22" s="215">
        <f t="shared" si="5"/>
        <v>1186313310</v>
      </c>
      <c r="V22" s="218">
        <v>623700</v>
      </c>
      <c r="W22" s="219">
        <v>503857050</v>
      </c>
      <c r="X22" s="215">
        <f t="shared" si="6"/>
        <v>504480750</v>
      </c>
      <c r="Y22" s="218">
        <f t="shared" si="15"/>
        <v>484961390</v>
      </c>
      <c r="Z22" s="217">
        <f t="shared" si="15"/>
        <v>7878505620</v>
      </c>
      <c r="AA22" s="215">
        <f t="shared" si="7"/>
        <v>8363467010</v>
      </c>
      <c r="AB22" s="131">
        <f t="shared" si="8"/>
        <v>8.1096081229116972E-3</v>
      </c>
      <c r="AC22" s="131">
        <f t="shared" si="9"/>
        <v>1.9625290540842343E-2</v>
      </c>
      <c r="AD22" s="131">
        <f t="shared" si="10"/>
        <v>0.23436651542432521</v>
      </c>
      <c r="AE22" s="131">
        <f t="shared" si="11"/>
        <v>0.26755458200820953</v>
      </c>
      <c r="AF22" s="131">
        <f t="shared" si="12"/>
        <v>0.26817975097148139</v>
      </c>
      <c r="AG22" s="131">
        <f t="shared" si="13"/>
        <v>0.14184468098954095</v>
      </c>
      <c r="AH22" s="131">
        <f t="shared" si="14"/>
        <v>6.0319571942688874E-2</v>
      </c>
    </row>
    <row r="23" spans="2:34" ht="13.5" customHeight="1">
      <c r="B23" s="231">
        <v>18</v>
      </c>
      <c r="C23" s="50" t="s">
        <v>63</v>
      </c>
      <c r="D23" s="218">
        <v>0</v>
      </c>
      <c r="E23" s="219">
        <v>19921750</v>
      </c>
      <c r="F23" s="215">
        <f t="shared" si="0"/>
        <v>19921750</v>
      </c>
      <c r="G23" s="218">
        <v>7949560</v>
      </c>
      <c r="H23" s="219">
        <v>73402120</v>
      </c>
      <c r="I23" s="215">
        <f t="shared" si="1"/>
        <v>81351680</v>
      </c>
      <c r="J23" s="218">
        <v>282623120</v>
      </c>
      <c r="K23" s="219">
        <v>1719971280</v>
      </c>
      <c r="L23" s="215">
        <f t="shared" si="2"/>
        <v>2002594400</v>
      </c>
      <c r="M23" s="218">
        <v>171933620</v>
      </c>
      <c r="N23" s="219">
        <v>1956827340</v>
      </c>
      <c r="O23" s="215">
        <f t="shared" si="3"/>
        <v>2128760960</v>
      </c>
      <c r="P23" s="218">
        <v>82097260</v>
      </c>
      <c r="Q23" s="219">
        <v>1759954450</v>
      </c>
      <c r="R23" s="215">
        <f t="shared" si="4"/>
        <v>1842051710</v>
      </c>
      <c r="S23" s="218">
        <v>14233970</v>
      </c>
      <c r="T23" s="219">
        <v>1090957430</v>
      </c>
      <c r="U23" s="215">
        <f t="shared" si="5"/>
        <v>1105191400</v>
      </c>
      <c r="V23" s="218">
        <v>1062830</v>
      </c>
      <c r="W23" s="219">
        <v>515060640</v>
      </c>
      <c r="X23" s="215">
        <f t="shared" si="6"/>
        <v>516123470</v>
      </c>
      <c r="Y23" s="218">
        <f t="shared" si="15"/>
        <v>559900360</v>
      </c>
      <c r="Z23" s="217">
        <f t="shared" si="15"/>
        <v>7136095010</v>
      </c>
      <c r="AA23" s="215">
        <f t="shared" si="7"/>
        <v>7695995370</v>
      </c>
      <c r="AB23" s="131">
        <f t="shared" si="8"/>
        <v>2.5885865365327006E-3</v>
      </c>
      <c r="AC23" s="131">
        <f t="shared" si="9"/>
        <v>1.0570650850066714E-2</v>
      </c>
      <c r="AD23" s="131">
        <f t="shared" si="10"/>
        <v>0.2602125266091474</v>
      </c>
      <c r="AE23" s="131">
        <f t="shared" si="11"/>
        <v>0.27660632025562149</v>
      </c>
      <c r="AF23" s="131">
        <f t="shared" si="12"/>
        <v>0.23935197741679515</v>
      </c>
      <c r="AG23" s="131">
        <f t="shared" si="13"/>
        <v>0.14360603753845552</v>
      </c>
      <c r="AH23" s="131">
        <f t="shared" si="14"/>
        <v>6.7063900793381065E-2</v>
      </c>
    </row>
    <row r="24" spans="2:34" ht="13.5" customHeight="1">
      <c r="B24" s="231">
        <v>19</v>
      </c>
      <c r="C24" s="50" t="s">
        <v>127</v>
      </c>
      <c r="D24" s="218">
        <v>2204230</v>
      </c>
      <c r="E24" s="219">
        <v>23151860</v>
      </c>
      <c r="F24" s="215">
        <f t="shared" si="0"/>
        <v>25356090</v>
      </c>
      <c r="G24" s="218">
        <v>41695420</v>
      </c>
      <c r="H24" s="219">
        <v>92629780</v>
      </c>
      <c r="I24" s="215">
        <f t="shared" si="1"/>
        <v>134325200</v>
      </c>
      <c r="J24" s="218">
        <v>105044570</v>
      </c>
      <c r="K24" s="219">
        <v>1243316370</v>
      </c>
      <c r="L24" s="215">
        <f t="shared" si="2"/>
        <v>1348360940</v>
      </c>
      <c r="M24" s="218">
        <v>110432640</v>
      </c>
      <c r="N24" s="219">
        <v>1535332330</v>
      </c>
      <c r="O24" s="215">
        <f t="shared" si="3"/>
        <v>1645764970</v>
      </c>
      <c r="P24" s="218">
        <v>16573270</v>
      </c>
      <c r="Q24" s="219">
        <v>1310910010</v>
      </c>
      <c r="R24" s="215">
        <f t="shared" si="4"/>
        <v>1327483280</v>
      </c>
      <c r="S24" s="218">
        <v>2538520</v>
      </c>
      <c r="T24" s="219">
        <v>801182750</v>
      </c>
      <c r="U24" s="215">
        <f t="shared" si="5"/>
        <v>803721270</v>
      </c>
      <c r="V24" s="218">
        <v>0</v>
      </c>
      <c r="W24" s="219">
        <v>279309750</v>
      </c>
      <c r="X24" s="215">
        <f t="shared" si="6"/>
        <v>279309750</v>
      </c>
      <c r="Y24" s="218">
        <f t="shared" si="15"/>
        <v>278488650</v>
      </c>
      <c r="Z24" s="217">
        <f t="shared" si="15"/>
        <v>5285832850</v>
      </c>
      <c r="AA24" s="215">
        <f t="shared" si="7"/>
        <v>5564321500</v>
      </c>
      <c r="AB24" s="131">
        <f t="shared" si="8"/>
        <v>4.5569059947380827E-3</v>
      </c>
      <c r="AC24" s="131">
        <f t="shared" si="9"/>
        <v>2.4140445515234876E-2</v>
      </c>
      <c r="AD24" s="131">
        <f t="shared" si="10"/>
        <v>0.24232261561450036</v>
      </c>
      <c r="AE24" s="131">
        <f t="shared" si="11"/>
        <v>0.29577100640212828</v>
      </c>
      <c r="AF24" s="131">
        <f t="shared" si="12"/>
        <v>0.23857055707510791</v>
      </c>
      <c r="AG24" s="131">
        <f t="shared" si="13"/>
        <v>0.14444191803079676</v>
      </c>
      <c r="AH24" s="131">
        <f t="shared" si="14"/>
        <v>5.0196551367493771E-2</v>
      </c>
    </row>
    <row r="25" spans="2:34" ht="13.5" customHeight="1">
      <c r="B25" s="231">
        <v>20</v>
      </c>
      <c r="C25" s="50" t="s">
        <v>128</v>
      </c>
      <c r="D25" s="218">
        <v>2469060</v>
      </c>
      <c r="E25" s="219">
        <v>15483520</v>
      </c>
      <c r="F25" s="215">
        <f t="shared" si="0"/>
        <v>17952580</v>
      </c>
      <c r="G25" s="218">
        <v>9249000</v>
      </c>
      <c r="H25" s="219">
        <v>126816270</v>
      </c>
      <c r="I25" s="215">
        <f t="shared" si="1"/>
        <v>136065270</v>
      </c>
      <c r="J25" s="218">
        <v>220851920</v>
      </c>
      <c r="K25" s="219">
        <v>1684004440</v>
      </c>
      <c r="L25" s="215">
        <f t="shared" si="2"/>
        <v>1904856360</v>
      </c>
      <c r="M25" s="218">
        <v>203679990</v>
      </c>
      <c r="N25" s="219">
        <v>2109893590</v>
      </c>
      <c r="O25" s="215">
        <f t="shared" si="3"/>
        <v>2313573580</v>
      </c>
      <c r="P25" s="218">
        <v>47608580</v>
      </c>
      <c r="Q25" s="219">
        <v>1853083630</v>
      </c>
      <c r="R25" s="215">
        <f t="shared" si="4"/>
        <v>1900692210</v>
      </c>
      <c r="S25" s="218">
        <v>2275240</v>
      </c>
      <c r="T25" s="219">
        <v>1067555560</v>
      </c>
      <c r="U25" s="215">
        <f t="shared" si="5"/>
        <v>1069830800</v>
      </c>
      <c r="V25" s="218">
        <v>508870</v>
      </c>
      <c r="W25" s="219">
        <v>453893010</v>
      </c>
      <c r="X25" s="215">
        <f t="shared" si="6"/>
        <v>454401880</v>
      </c>
      <c r="Y25" s="218">
        <f t="shared" si="15"/>
        <v>486642660</v>
      </c>
      <c r="Z25" s="217">
        <f t="shared" si="15"/>
        <v>7310730020</v>
      </c>
      <c r="AA25" s="215">
        <f t="shared" si="7"/>
        <v>7797372680</v>
      </c>
      <c r="AB25" s="131">
        <f t="shared" si="8"/>
        <v>2.3023883475581162E-3</v>
      </c>
      <c r="AC25" s="131">
        <f t="shared" si="9"/>
        <v>1.7450143219267033E-2</v>
      </c>
      <c r="AD25" s="131">
        <f t="shared" si="10"/>
        <v>0.24429464105081097</v>
      </c>
      <c r="AE25" s="131">
        <f t="shared" si="11"/>
        <v>0.29671194066871254</v>
      </c>
      <c r="AF25" s="131">
        <f t="shared" si="12"/>
        <v>0.24376059578057771</v>
      </c>
      <c r="AG25" s="131">
        <f t="shared" si="13"/>
        <v>0.1372040101076713</v>
      </c>
      <c r="AH25" s="131">
        <f t="shared" si="14"/>
        <v>5.827628082540233E-2</v>
      </c>
    </row>
    <row r="26" spans="2:34" ht="13.5" customHeight="1">
      <c r="B26" s="231">
        <v>21</v>
      </c>
      <c r="C26" s="50" t="s">
        <v>129</v>
      </c>
      <c r="D26" s="218">
        <v>0</v>
      </c>
      <c r="E26" s="219">
        <v>24754780</v>
      </c>
      <c r="F26" s="215">
        <f t="shared" si="0"/>
        <v>24754780</v>
      </c>
      <c r="G26" s="218">
        <v>24557900</v>
      </c>
      <c r="H26" s="219">
        <v>62470490</v>
      </c>
      <c r="I26" s="215">
        <f t="shared" si="1"/>
        <v>87028390</v>
      </c>
      <c r="J26" s="218">
        <v>147717980</v>
      </c>
      <c r="K26" s="219">
        <v>1230772300</v>
      </c>
      <c r="L26" s="215">
        <f t="shared" si="2"/>
        <v>1378490280</v>
      </c>
      <c r="M26" s="218">
        <v>104100060</v>
      </c>
      <c r="N26" s="219">
        <v>1595077710</v>
      </c>
      <c r="O26" s="215">
        <f t="shared" si="3"/>
        <v>1699177770</v>
      </c>
      <c r="P26" s="218">
        <v>61067930</v>
      </c>
      <c r="Q26" s="219">
        <v>1294028460</v>
      </c>
      <c r="R26" s="215">
        <f t="shared" si="4"/>
        <v>1355096390</v>
      </c>
      <c r="S26" s="218">
        <v>15087240</v>
      </c>
      <c r="T26" s="219">
        <v>668919600</v>
      </c>
      <c r="U26" s="215">
        <f t="shared" si="5"/>
        <v>684006840</v>
      </c>
      <c r="V26" s="218">
        <v>0</v>
      </c>
      <c r="W26" s="219">
        <v>206056340</v>
      </c>
      <c r="X26" s="215">
        <f t="shared" si="6"/>
        <v>206056340</v>
      </c>
      <c r="Y26" s="218">
        <f t="shared" si="15"/>
        <v>352531110</v>
      </c>
      <c r="Z26" s="217">
        <f t="shared" si="15"/>
        <v>5082079680</v>
      </c>
      <c r="AA26" s="215">
        <f t="shared" si="7"/>
        <v>5434610790</v>
      </c>
      <c r="AB26" s="131">
        <f t="shared" si="8"/>
        <v>4.5550235254289478E-3</v>
      </c>
      <c r="AC26" s="131">
        <f t="shared" si="9"/>
        <v>1.6013730028309903E-2</v>
      </c>
      <c r="AD26" s="131">
        <f t="shared" si="10"/>
        <v>0.25365023058072572</v>
      </c>
      <c r="AE26" s="131">
        <f t="shared" si="11"/>
        <v>0.31265859426890069</v>
      </c>
      <c r="AF26" s="131">
        <f t="shared" si="12"/>
        <v>0.24934561873197178</v>
      </c>
      <c r="AG26" s="131">
        <f t="shared" si="13"/>
        <v>0.12586123761771723</v>
      </c>
      <c r="AH26" s="131">
        <f t="shared" si="14"/>
        <v>3.7915565246945677E-2</v>
      </c>
    </row>
    <row r="27" spans="2:34" ht="13.5" customHeight="1">
      <c r="B27" s="231">
        <v>22</v>
      </c>
      <c r="C27" s="50" t="s">
        <v>64</v>
      </c>
      <c r="D27" s="218">
        <v>6128820</v>
      </c>
      <c r="E27" s="219">
        <v>30508060</v>
      </c>
      <c r="F27" s="215">
        <f t="shared" si="0"/>
        <v>36636880</v>
      </c>
      <c r="G27" s="218">
        <v>25980890</v>
      </c>
      <c r="H27" s="219">
        <v>107245600</v>
      </c>
      <c r="I27" s="215">
        <f t="shared" si="1"/>
        <v>133226490</v>
      </c>
      <c r="J27" s="218">
        <v>147525920</v>
      </c>
      <c r="K27" s="219">
        <v>1817352830</v>
      </c>
      <c r="L27" s="215">
        <f t="shared" si="2"/>
        <v>1964878750</v>
      </c>
      <c r="M27" s="218">
        <v>159214160</v>
      </c>
      <c r="N27" s="219">
        <v>1934390690</v>
      </c>
      <c r="O27" s="215">
        <f t="shared" si="3"/>
        <v>2093604850</v>
      </c>
      <c r="P27" s="218">
        <v>62898270</v>
      </c>
      <c r="Q27" s="219">
        <v>1741720610</v>
      </c>
      <c r="R27" s="215">
        <f t="shared" si="4"/>
        <v>1804618880</v>
      </c>
      <c r="S27" s="218">
        <v>14737950</v>
      </c>
      <c r="T27" s="219">
        <v>916135710</v>
      </c>
      <c r="U27" s="215">
        <f t="shared" si="5"/>
        <v>930873660</v>
      </c>
      <c r="V27" s="218">
        <v>529000</v>
      </c>
      <c r="W27" s="219">
        <v>344358650</v>
      </c>
      <c r="X27" s="215">
        <f t="shared" si="6"/>
        <v>344887650</v>
      </c>
      <c r="Y27" s="218">
        <f t="shared" si="15"/>
        <v>417015010</v>
      </c>
      <c r="Z27" s="217">
        <f t="shared" si="15"/>
        <v>6891712150</v>
      </c>
      <c r="AA27" s="215">
        <f t="shared" si="7"/>
        <v>7308727160</v>
      </c>
      <c r="AB27" s="131">
        <f t="shared" si="8"/>
        <v>5.0127579259642251E-3</v>
      </c>
      <c r="AC27" s="131">
        <f t="shared" si="9"/>
        <v>1.8228412018051032E-2</v>
      </c>
      <c r="AD27" s="131">
        <f t="shared" si="10"/>
        <v>0.268840073926087</v>
      </c>
      <c r="AE27" s="131">
        <f t="shared" si="11"/>
        <v>0.28645273030003215</v>
      </c>
      <c r="AF27" s="131">
        <f t="shared" si="12"/>
        <v>0.24691288106587359</v>
      </c>
      <c r="AG27" s="131">
        <f t="shared" si="13"/>
        <v>0.12736467508249411</v>
      </c>
      <c r="AH27" s="131">
        <f t="shared" si="14"/>
        <v>4.7188469681497869E-2</v>
      </c>
    </row>
    <row r="28" spans="2:34" ht="13.5" customHeight="1">
      <c r="B28" s="231">
        <v>23</v>
      </c>
      <c r="C28" s="50" t="s">
        <v>130</v>
      </c>
      <c r="D28" s="218">
        <v>10024910</v>
      </c>
      <c r="E28" s="219">
        <v>47309620</v>
      </c>
      <c r="F28" s="215">
        <f t="shared" si="0"/>
        <v>57334530</v>
      </c>
      <c r="G28" s="218">
        <v>12413690</v>
      </c>
      <c r="H28" s="219">
        <v>219388920</v>
      </c>
      <c r="I28" s="215">
        <f t="shared" si="1"/>
        <v>231802610</v>
      </c>
      <c r="J28" s="218">
        <v>413281070</v>
      </c>
      <c r="K28" s="219">
        <v>2536857820</v>
      </c>
      <c r="L28" s="215">
        <f t="shared" si="2"/>
        <v>2950138890</v>
      </c>
      <c r="M28" s="218">
        <v>276242200</v>
      </c>
      <c r="N28" s="219">
        <v>3078755810</v>
      </c>
      <c r="O28" s="215">
        <f t="shared" si="3"/>
        <v>3354998010</v>
      </c>
      <c r="P28" s="218">
        <v>74614160</v>
      </c>
      <c r="Q28" s="219">
        <v>2598038440</v>
      </c>
      <c r="R28" s="215">
        <f t="shared" si="4"/>
        <v>2672652600</v>
      </c>
      <c r="S28" s="218">
        <v>19242770</v>
      </c>
      <c r="T28" s="219">
        <v>1214498680</v>
      </c>
      <c r="U28" s="215">
        <f t="shared" si="5"/>
        <v>1233741450</v>
      </c>
      <c r="V28" s="218">
        <v>0</v>
      </c>
      <c r="W28" s="219">
        <v>394466270</v>
      </c>
      <c r="X28" s="215">
        <f t="shared" si="6"/>
        <v>394466270</v>
      </c>
      <c r="Y28" s="218">
        <f t="shared" si="15"/>
        <v>805818800</v>
      </c>
      <c r="Z28" s="217">
        <f t="shared" si="15"/>
        <v>10089315560</v>
      </c>
      <c r="AA28" s="215">
        <f t="shared" si="7"/>
        <v>10895134360</v>
      </c>
      <c r="AB28" s="131">
        <f t="shared" si="8"/>
        <v>5.2623977002519496E-3</v>
      </c>
      <c r="AC28" s="131">
        <f t="shared" si="9"/>
        <v>2.1275791774632138E-2</v>
      </c>
      <c r="AD28" s="131">
        <f t="shared" si="10"/>
        <v>0.27077581537966455</v>
      </c>
      <c r="AE28" s="131">
        <f t="shared" si="11"/>
        <v>0.30793544155980468</v>
      </c>
      <c r="AF28" s="131">
        <f t="shared" si="12"/>
        <v>0.24530698857760574</v>
      </c>
      <c r="AG28" s="131">
        <f t="shared" si="13"/>
        <v>0.11323783711465858</v>
      </c>
      <c r="AH28" s="131">
        <f t="shared" si="14"/>
        <v>3.6205727893382306E-2</v>
      </c>
    </row>
    <row r="29" spans="2:34" ht="13.5" customHeight="1">
      <c r="B29" s="231">
        <v>24</v>
      </c>
      <c r="C29" s="50" t="s">
        <v>131</v>
      </c>
      <c r="D29" s="218">
        <v>2329400</v>
      </c>
      <c r="E29" s="219">
        <v>17627580</v>
      </c>
      <c r="F29" s="215">
        <f t="shared" si="0"/>
        <v>19956980</v>
      </c>
      <c r="G29" s="218">
        <v>21650390</v>
      </c>
      <c r="H29" s="219">
        <v>102173480</v>
      </c>
      <c r="I29" s="215">
        <f t="shared" si="1"/>
        <v>123823870</v>
      </c>
      <c r="J29" s="218">
        <v>202325610</v>
      </c>
      <c r="K29" s="219">
        <v>1055816090</v>
      </c>
      <c r="L29" s="215">
        <f t="shared" si="2"/>
        <v>1258141700</v>
      </c>
      <c r="M29" s="218">
        <v>73178050</v>
      </c>
      <c r="N29" s="219">
        <v>1379647860</v>
      </c>
      <c r="O29" s="215">
        <f t="shared" si="3"/>
        <v>1452825910</v>
      </c>
      <c r="P29" s="218">
        <v>36663420</v>
      </c>
      <c r="Q29" s="219">
        <v>1260467140</v>
      </c>
      <c r="R29" s="215">
        <f t="shared" si="4"/>
        <v>1297130560</v>
      </c>
      <c r="S29" s="218">
        <v>15270400</v>
      </c>
      <c r="T29" s="219">
        <v>738260580</v>
      </c>
      <c r="U29" s="215">
        <f t="shared" si="5"/>
        <v>753530980</v>
      </c>
      <c r="V29" s="218">
        <v>0</v>
      </c>
      <c r="W29" s="219">
        <v>256025080</v>
      </c>
      <c r="X29" s="215">
        <f t="shared" si="6"/>
        <v>256025080</v>
      </c>
      <c r="Y29" s="218">
        <f t="shared" si="15"/>
        <v>351417270</v>
      </c>
      <c r="Z29" s="217">
        <f t="shared" si="15"/>
        <v>4810017810</v>
      </c>
      <c r="AA29" s="215">
        <f t="shared" si="7"/>
        <v>5161435080</v>
      </c>
      <c r="AB29" s="131">
        <f t="shared" si="8"/>
        <v>3.8665564306584283E-3</v>
      </c>
      <c r="AC29" s="131">
        <f t="shared" si="9"/>
        <v>2.3990201965303031E-2</v>
      </c>
      <c r="AD29" s="131">
        <f t="shared" si="10"/>
        <v>0.24375811775201095</v>
      </c>
      <c r="AE29" s="131">
        <f t="shared" si="11"/>
        <v>0.28147712554392917</v>
      </c>
      <c r="AF29" s="131">
        <f t="shared" si="12"/>
        <v>0.2513119975152337</v>
      </c>
      <c r="AG29" s="131">
        <f t="shared" si="13"/>
        <v>0.14599253275893184</v>
      </c>
      <c r="AH29" s="131">
        <f t="shared" si="14"/>
        <v>4.9603468033932917E-2</v>
      </c>
    </row>
    <row r="30" spans="2:34" ht="13.5" customHeight="1">
      <c r="B30" s="231">
        <v>25</v>
      </c>
      <c r="C30" s="50" t="s">
        <v>132</v>
      </c>
      <c r="D30" s="218">
        <v>0</v>
      </c>
      <c r="E30" s="219">
        <v>11022520</v>
      </c>
      <c r="F30" s="215">
        <f t="shared" si="0"/>
        <v>11022520</v>
      </c>
      <c r="G30" s="218">
        <v>8806160</v>
      </c>
      <c r="H30" s="219">
        <v>63129570</v>
      </c>
      <c r="I30" s="215">
        <f t="shared" si="1"/>
        <v>71935730</v>
      </c>
      <c r="J30" s="218">
        <v>52749060</v>
      </c>
      <c r="K30" s="219">
        <v>753583460</v>
      </c>
      <c r="L30" s="215">
        <f t="shared" si="2"/>
        <v>806332520</v>
      </c>
      <c r="M30" s="218">
        <v>58883740</v>
      </c>
      <c r="N30" s="219">
        <v>806938050</v>
      </c>
      <c r="O30" s="215">
        <f t="shared" si="3"/>
        <v>865821790</v>
      </c>
      <c r="P30" s="218">
        <v>23825980</v>
      </c>
      <c r="Q30" s="219">
        <v>797033030</v>
      </c>
      <c r="R30" s="215">
        <f t="shared" si="4"/>
        <v>820859010</v>
      </c>
      <c r="S30" s="218">
        <v>10077540</v>
      </c>
      <c r="T30" s="219">
        <v>490230010</v>
      </c>
      <c r="U30" s="215">
        <f t="shared" si="5"/>
        <v>500307550</v>
      </c>
      <c r="V30" s="218">
        <v>0</v>
      </c>
      <c r="W30" s="219">
        <v>187957610</v>
      </c>
      <c r="X30" s="215">
        <f t="shared" si="6"/>
        <v>187957610</v>
      </c>
      <c r="Y30" s="218">
        <f t="shared" si="15"/>
        <v>154342480</v>
      </c>
      <c r="Z30" s="217">
        <f t="shared" si="15"/>
        <v>3109894250</v>
      </c>
      <c r="AA30" s="215">
        <f t="shared" si="7"/>
        <v>3264236730</v>
      </c>
      <c r="AB30" s="131">
        <f t="shared" si="8"/>
        <v>3.3767526413441221E-3</v>
      </c>
      <c r="AC30" s="131">
        <f t="shared" si="9"/>
        <v>2.20375346367725E-2</v>
      </c>
      <c r="AD30" s="131">
        <f t="shared" si="10"/>
        <v>0.2470202337316387</v>
      </c>
      <c r="AE30" s="131">
        <f t="shared" si="11"/>
        <v>0.26524479123791983</v>
      </c>
      <c r="AF30" s="131">
        <f t="shared" si="12"/>
        <v>0.2514704287394009</v>
      </c>
      <c r="AG30" s="131">
        <f t="shared" si="13"/>
        <v>0.15326938313080007</v>
      </c>
      <c r="AH30" s="131">
        <f t="shared" si="14"/>
        <v>5.7580875882123905E-2</v>
      </c>
    </row>
    <row r="31" spans="2:34" ht="13.5" customHeight="1">
      <c r="B31" s="231">
        <v>26</v>
      </c>
      <c r="C31" s="50" t="s">
        <v>36</v>
      </c>
      <c r="D31" s="218">
        <v>74339910</v>
      </c>
      <c r="E31" s="219">
        <v>278790870</v>
      </c>
      <c r="F31" s="215">
        <f t="shared" si="0"/>
        <v>353130780</v>
      </c>
      <c r="G31" s="218">
        <v>93200210</v>
      </c>
      <c r="H31" s="219">
        <v>684525630</v>
      </c>
      <c r="I31" s="215">
        <f t="shared" si="1"/>
        <v>777725840</v>
      </c>
      <c r="J31" s="218">
        <v>1622224010</v>
      </c>
      <c r="K31" s="219">
        <v>11599124500</v>
      </c>
      <c r="L31" s="215">
        <f t="shared" si="2"/>
        <v>13221348510</v>
      </c>
      <c r="M31" s="218">
        <v>846369020</v>
      </c>
      <c r="N31" s="219">
        <v>12957782520</v>
      </c>
      <c r="O31" s="215">
        <f t="shared" si="3"/>
        <v>13804151540</v>
      </c>
      <c r="P31" s="218">
        <v>326902670</v>
      </c>
      <c r="Q31" s="219">
        <v>11038052390</v>
      </c>
      <c r="R31" s="215">
        <f t="shared" si="4"/>
        <v>11364955060</v>
      </c>
      <c r="S31" s="218">
        <v>52701170</v>
      </c>
      <c r="T31" s="219">
        <v>6098092120</v>
      </c>
      <c r="U31" s="215">
        <f t="shared" si="5"/>
        <v>6150793290</v>
      </c>
      <c r="V31" s="218">
        <v>12494840</v>
      </c>
      <c r="W31" s="219">
        <v>2495726470</v>
      </c>
      <c r="X31" s="215">
        <f t="shared" si="6"/>
        <v>2508221310</v>
      </c>
      <c r="Y31" s="218">
        <f t="shared" si="15"/>
        <v>3028231830</v>
      </c>
      <c r="Z31" s="217">
        <f t="shared" si="15"/>
        <v>45152094500</v>
      </c>
      <c r="AA31" s="215">
        <f t="shared" si="7"/>
        <v>48180326330</v>
      </c>
      <c r="AB31" s="131">
        <f t="shared" si="8"/>
        <v>7.3293563348100299E-3</v>
      </c>
      <c r="AC31" s="131">
        <f t="shared" si="9"/>
        <v>1.6141979501615385E-2</v>
      </c>
      <c r="AD31" s="131">
        <f t="shared" si="10"/>
        <v>0.2744138430994309</v>
      </c>
      <c r="AE31" s="131">
        <f t="shared" si="11"/>
        <v>0.28651012957968897</v>
      </c>
      <c r="AF31" s="131">
        <f t="shared" si="12"/>
        <v>0.23588372943259805</v>
      </c>
      <c r="AG31" s="131">
        <f t="shared" si="13"/>
        <v>0.12766192673481627</v>
      </c>
      <c r="AH31" s="131">
        <f t="shared" si="14"/>
        <v>5.205903531704037E-2</v>
      </c>
    </row>
    <row r="32" spans="2:34" ht="13.5" customHeight="1">
      <c r="B32" s="231">
        <v>27</v>
      </c>
      <c r="C32" s="50" t="s">
        <v>37</v>
      </c>
      <c r="D32" s="218">
        <v>39814100</v>
      </c>
      <c r="E32" s="219">
        <v>82618750</v>
      </c>
      <c r="F32" s="215">
        <f t="shared" si="0"/>
        <v>122432850</v>
      </c>
      <c r="G32" s="218">
        <v>2191120</v>
      </c>
      <c r="H32" s="219">
        <v>115960680</v>
      </c>
      <c r="I32" s="215">
        <f t="shared" si="1"/>
        <v>118151800</v>
      </c>
      <c r="J32" s="218">
        <v>193250870</v>
      </c>
      <c r="K32" s="219">
        <v>1889765050</v>
      </c>
      <c r="L32" s="215">
        <f t="shared" si="2"/>
        <v>2083015920</v>
      </c>
      <c r="M32" s="218">
        <v>54531900</v>
      </c>
      <c r="N32" s="219">
        <v>2045715420</v>
      </c>
      <c r="O32" s="215">
        <f t="shared" si="3"/>
        <v>2100247320</v>
      </c>
      <c r="P32" s="218">
        <v>40417680</v>
      </c>
      <c r="Q32" s="219">
        <v>1988904520</v>
      </c>
      <c r="R32" s="215">
        <f t="shared" si="4"/>
        <v>2029322200</v>
      </c>
      <c r="S32" s="218">
        <v>12305990</v>
      </c>
      <c r="T32" s="219">
        <v>1260908200</v>
      </c>
      <c r="U32" s="215">
        <f t="shared" si="5"/>
        <v>1273214190</v>
      </c>
      <c r="V32" s="218">
        <v>4343610</v>
      </c>
      <c r="W32" s="219">
        <v>500909870</v>
      </c>
      <c r="X32" s="215">
        <f t="shared" si="6"/>
        <v>505253480</v>
      </c>
      <c r="Y32" s="218">
        <f t="shared" si="15"/>
        <v>346855270</v>
      </c>
      <c r="Z32" s="217">
        <f t="shared" si="15"/>
        <v>7884782490</v>
      </c>
      <c r="AA32" s="215">
        <f t="shared" si="7"/>
        <v>8231637760</v>
      </c>
      <c r="AB32" s="131">
        <f t="shared" si="8"/>
        <v>1.4873449679107356E-2</v>
      </c>
      <c r="AC32" s="131">
        <f t="shared" si="9"/>
        <v>1.4353376988250757E-2</v>
      </c>
      <c r="AD32" s="131">
        <f t="shared" si="10"/>
        <v>0.2530499981573533</v>
      </c>
      <c r="AE32" s="131">
        <f t="shared" si="11"/>
        <v>0.25514331184563688</v>
      </c>
      <c r="AF32" s="131">
        <f t="shared" si="12"/>
        <v>0.24652715038811426</v>
      </c>
      <c r="AG32" s="131">
        <f t="shared" si="13"/>
        <v>0.15467325301739226</v>
      </c>
      <c r="AH32" s="131">
        <f t="shared" si="14"/>
        <v>6.1379459924145154E-2</v>
      </c>
    </row>
    <row r="33" spans="2:34" ht="13.5" customHeight="1">
      <c r="B33" s="231">
        <v>28</v>
      </c>
      <c r="C33" s="50" t="s">
        <v>38</v>
      </c>
      <c r="D33" s="218">
        <v>0</v>
      </c>
      <c r="E33" s="219">
        <v>38648340</v>
      </c>
      <c r="F33" s="215">
        <f t="shared" si="0"/>
        <v>38648340</v>
      </c>
      <c r="G33" s="218">
        <v>24266510</v>
      </c>
      <c r="H33" s="219">
        <v>101393340</v>
      </c>
      <c r="I33" s="215">
        <f t="shared" si="1"/>
        <v>125659850</v>
      </c>
      <c r="J33" s="218">
        <v>247979970</v>
      </c>
      <c r="K33" s="219">
        <v>1775853040</v>
      </c>
      <c r="L33" s="215">
        <f t="shared" si="2"/>
        <v>2023833010</v>
      </c>
      <c r="M33" s="218">
        <v>125826150</v>
      </c>
      <c r="N33" s="219">
        <v>1821173520</v>
      </c>
      <c r="O33" s="215">
        <f t="shared" si="3"/>
        <v>1946999670</v>
      </c>
      <c r="P33" s="218">
        <v>12448060</v>
      </c>
      <c r="Q33" s="219">
        <v>1475721960</v>
      </c>
      <c r="R33" s="215">
        <f t="shared" si="4"/>
        <v>1488170020</v>
      </c>
      <c r="S33" s="218">
        <v>10732940</v>
      </c>
      <c r="T33" s="219">
        <v>663120560</v>
      </c>
      <c r="U33" s="215">
        <f t="shared" si="5"/>
        <v>673853500</v>
      </c>
      <c r="V33" s="218">
        <v>0</v>
      </c>
      <c r="W33" s="219">
        <v>278864830</v>
      </c>
      <c r="X33" s="215">
        <f t="shared" si="6"/>
        <v>278864830</v>
      </c>
      <c r="Y33" s="218">
        <f t="shared" si="15"/>
        <v>421253630</v>
      </c>
      <c r="Z33" s="217">
        <f t="shared" si="15"/>
        <v>6154775590</v>
      </c>
      <c r="AA33" s="215">
        <f t="shared" si="7"/>
        <v>6576029220</v>
      </c>
      <c r="AB33" s="131">
        <f t="shared" si="8"/>
        <v>5.8771545422056379E-3</v>
      </c>
      <c r="AC33" s="131">
        <f t="shared" si="9"/>
        <v>1.9108773059861799E-2</v>
      </c>
      <c r="AD33" s="131">
        <f t="shared" si="10"/>
        <v>0.30775912671507261</v>
      </c>
      <c r="AE33" s="131">
        <f t="shared" si="11"/>
        <v>0.29607527656332405</v>
      </c>
      <c r="AF33" s="131">
        <f t="shared" si="12"/>
        <v>0.22630222132741679</v>
      </c>
      <c r="AG33" s="131">
        <f t="shared" si="13"/>
        <v>0.10247118397080358</v>
      </c>
      <c r="AH33" s="131">
        <f t="shared" si="14"/>
        <v>4.2406263821315564E-2</v>
      </c>
    </row>
    <row r="34" spans="2:34" ht="13.5" customHeight="1">
      <c r="B34" s="231">
        <v>29</v>
      </c>
      <c r="C34" s="50" t="s">
        <v>39</v>
      </c>
      <c r="D34" s="218">
        <v>4932740</v>
      </c>
      <c r="E34" s="219">
        <v>30380380</v>
      </c>
      <c r="F34" s="215">
        <f t="shared" si="0"/>
        <v>35313120</v>
      </c>
      <c r="G34" s="218">
        <v>9405840</v>
      </c>
      <c r="H34" s="219">
        <v>70281810</v>
      </c>
      <c r="I34" s="215">
        <f t="shared" si="1"/>
        <v>79687650</v>
      </c>
      <c r="J34" s="218">
        <v>187263080</v>
      </c>
      <c r="K34" s="219">
        <v>1459626220</v>
      </c>
      <c r="L34" s="215">
        <f t="shared" si="2"/>
        <v>1646889300</v>
      </c>
      <c r="M34" s="218">
        <v>118736340</v>
      </c>
      <c r="N34" s="219">
        <v>1496764640</v>
      </c>
      <c r="O34" s="215">
        <f t="shared" si="3"/>
        <v>1615500980</v>
      </c>
      <c r="P34" s="218">
        <v>22696980</v>
      </c>
      <c r="Q34" s="219">
        <v>1269849450</v>
      </c>
      <c r="R34" s="215">
        <f t="shared" si="4"/>
        <v>1292546430</v>
      </c>
      <c r="S34" s="218">
        <v>5117670</v>
      </c>
      <c r="T34" s="219">
        <v>759141100</v>
      </c>
      <c r="U34" s="215">
        <f t="shared" si="5"/>
        <v>764258770</v>
      </c>
      <c r="V34" s="218">
        <v>1140510</v>
      </c>
      <c r="W34" s="219">
        <v>316515560</v>
      </c>
      <c r="X34" s="215">
        <f t="shared" si="6"/>
        <v>317656070</v>
      </c>
      <c r="Y34" s="218">
        <f t="shared" si="15"/>
        <v>349293160</v>
      </c>
      <c r="Z34" s="217">
        <f t="shared" si="15"/>
        <v>5402559160</v>
      </c>
      <c r="AA34" s="215">
        <f t="shared" si="7"/>
        <v>5751852320</v>
      </c>
      <c r="AB34" s="131">
        <f t="shared" si="8"/>
        <v>6.1394344004993507E-3</v>
      </c>
      <c r="AC34" s="131">
        <f t="shared" si="9"/>
        <v>1.3854258692093819E-2</v>
      </c>
      <c r="AD34" s="131">
        <f t="shared" si="10"/>
        <v>0.28632329350208352</v>
      </c>
      <c r="AE34" s="131">
        <f t="shared" si="11"/>
        <v>0.28086621319929855</v>
      </c>
      <c r="AF34" s="131">
        <f t="shared" si="12"/>
        <v>0.22471829214140882</v>
      </c>
      <c r="AG34" s="131">
        <f t="shared" si="13"/>
        <v>0.13287176503864062</v>
      </c>
      <c r="AH34" s="131">
        <f t="shared" si="14"/>
        <v>5.5226743025975328E-2</v>
      </c>
    </row>
    <row r="35" spans="2:34" ht="13.5" customHeight="1">
      <c r="B35" s="231">
        <v>30</v>
      </c>
      <c r="C35" s="50" t="s">
        <v>40</v>
      </c>
      <c r="D35" s="218">
        <v>3239850</v>
      </c>
      <c r="E35" s="219">
        <v>30448430</v>
      </c>
      <c r="F35" s="215">
        <f t="shared" si="0"/>
        <v>33688280</v>
      </c>
      <c r="G35" s="218">
        <v>8613440</v>
      </c>
      <c r="H35" s="219">
        <v>61532810</v>
      </c>
      <c r="I35" s="215">
        <f t="shared" si="1"/>
        <v>70146250</v>
      </c>
      <c r="J35" s="218">
        <v>236724920</v>
      </c>
      <c r="K35" s="219">
        <v>1596499430</v>
      </c>
      <c r="L35" s="215">
        <f t="shared" si="2"/>
        <v>1833224350</v>
      </c>
      <c r="M35" s="218">
        <v>114022560</v>
      </c>
      <c r="N35" s="219">
        <v>2005021440</v>
      </c>
      <c r="O35" s="215">
        <f t="shared" si="3"/>
        <v>2119044000</v>
      </c>
      <c r="P35" s="218">
        <v>77478970</v>
      </c>
      <c r="Q35" s="219">
        <v>1923365360</v>
      </c>
      <c r="R35" s="215">
        <f t="shared" si="4"/>
        <v>2000844330</v>
      </c>
      <c r="S35" s="218">
        <v>4428680</v>
      </c>
      <c r="T35" s="219">
        <v>970941700</v>
      </c>
      <c r="U35" s="215">
        <f t="shared" si="5"/>
        <v>975370380</v>
      </c>
      <c r="V35" s="218">
        <v>1685960</v>
      </c>
      <c r="W35" s="219">
        <v>376209690</v>
      </c>
      <c r="X35" s="215">
        <f t="shared" si="6"/>
        <v>377895650</v>
      </c>
      <c r="Y35" s="218">
        <f t="shared" si="15"/>
        <v>446194380</v>
      </c>
      <c r="Z35" s="217">
        <f t="shared" si="15"/>
        <v>6964018860</v>
      </c>
      <c r="AA35" s="215">
        <f t="shared" si="7"/>
        <v>7410213240</v>
      </c>
      <c r="AB35" s="131">
        <f t="shared" si="8"/>
        <v>4.5461957583288115E-3</v>
      </c>
      <c r="AC35" s="131">
        <f t="shared" si="9"/>
        <v>9.4661580885896345E-3</v>
      </c>
      <c r="AD35" s="131">
        <f t="shared" si="10"/>
        <v>0.24739157843722187</v>
      </c>
      <c r="AE35" s="131">
        <f t="shared" si="11"/>
        <v>0.28596262096230851</v>
      </c>
      <c r="AF35" s="131">
        <f t="shared" si="12"/>
        <v>0.27001170751733994</v>
      </c>
      <c r="AG35" s="131">
        <f t="shared" si="13"/>
        <v>0.13162514335417425</v>
      </c>
      <c r="AH35" s="131">
        <f t="shared" si="14"/>
        <v>5.0996595882036991E-2</v>
      </c>
    </row>
    <row r="36" spans="2:34" ht="13.5" customHeight="1">
      <c r="B36" s="231">
        <v>31</v>
      </c>
      <c r="C36" s="50" t="s">
        <v>41</v>
      </c>
      <c r="D36" s="218">
        <v>19781280</v>
      </c>
      <c r="E36" s="219">
        <v>65616530</v>
      </c>
      <c r="F36" s="215">
        <f t="shared" si="0"/>
        <v>85397810</v>
      </c>
      <c r="G36" s="218">
        <v>33969460</v>
      </c>
      <c r="H36" s="219">
        <v>164127300</v>
      </c>
      <c r="I36" s="215">
        <f t="shared" si="1"/>
        <v>198096760</v>
      </c>
      <c r="J36" s="218">
        <v>376117220</v>
      </c>
      <c r="K36" s="219">
        <v>2167202460</v>
      </c>
      <c r="L36" s="215">
        <f t="shared" si="2"/>
        <v>2543319680</v>
      </c>
      <c r="M36" s="218">
        <v>207471910</v>
      </c>
      <c r="N36" s="219">
        <v>2459802110</v>
      </c>
      <c r="O36" s="215">
        <f t="shared" si="3"/>
        <v>2667274020</v>
      </c>
      <c r="P36" s="218">
        <v>71633680</v>
      </c>
      <c r="Q36" s="219">
        <v>1875783030</v>
      </c>
      <c r="R36" s="215">
        <f t="shared" si="4"/>
        <v>1947416710</v>
      </c>
      <c r="S36" s="218">
        <v>9542140</v>
      </c>
      <c r="T36" s="219">
        <v>1139590170</v>
      </c>
      <c r="U36" s="215">
        <f t="shared" si="5"/>
        <v>1149132310</v>
      </c>
      <c r="V36" s="218">
        <v>0</v>
      </c>
      <c r="W36" s="219">
        <v>445971550</v>
      </c>
      <c r="X36" s="215">
        <f t="shared" si="6"/>
        <v>445971550</v>
      </c>
      <c r="Y36" s="218">
        <f t="shared" si="15"/>
        <v>718515690</v>
      </c>
      <c r="Z36" s="217">
        <f t="shared" si="15"/>
        <v>8318093150</v>
      </c>
      <c r="AA36" s="215">
        <f t="shared" si="7"/>
        <v>9036608840</v>
      </c>
      <c r="AB36" s="131">
        <f t="shared" si="8"/>
        <v>9.4502054379062839E-3</v>
      </c>
      <c r="AC36" s="131">
        <f t="shared" si="9"/>
        <v>2.1921581813205936E-2</v>
      </c>
      <c r="AD36" s="131">
        <f t="shared" si="10"/>
        <v>0.28144625102529058</v>
      </c>
      <c r="AE36" s="131">
        <f t="shared" si="11"/>
        <v>0.29516315990058944</v>
      </c>
      <c r="AF36" s="131">
        <f t="shared" si="12"/>
        <v>0.21550304372807177</v>
      </c>
      <c r="AG36" s="131">
        <f t="shared" si="13"/>
        <v>0.12716410883178164</v>
      </c>
      <c r="AH36" s="131">
        <f t="shared" si="14"/>
        <v>4.9351649263154343E-2</v>
      </c>
    </row>
    <row r="37" spans="2:34" ht="13.5" customHeight="1">
      <c r="B37" s="231">
        <v>32</v>
      </c>
      <c r="C37" s="50" t="s">
        <v>42</v>
      </c>
      <c r="D37" s="218">
        <v>6571940</v>
      </c>
      <c r="E37" s="219">
        <v>19083820</v>
      </c>
      <c r="F37" s="215">
        <f t="shared" si="0"/>
        <v>25655760</v>
      </c>
      <c r="G37" s="218">
        <v>14753840</v>
      </c>
      <c r="H37" s="219">
        <v>118680680</v>
      </c>
      <c r="I37" s="215">
        <f t="shared" si="1"/>
        <v>133434520</v>
      </c>
      <c r="J37" s="218">
        <v>309149630</v>
      </c>
      <c r="K37" s="219">
        <v>2023857130</v>
      </c>
      <c r="L37" s="215">
        <f t="shared" si="2"/>
        <v>2333006760</v>
      </c>
      <c r="M37" s="218">
        <v>163142160</v>
      </c>
      <c r="N37" s="219">
        <v>2517138230</v>
      </c>
      <c r="O37" s="215">
        <f t="shared" si="3"/>
        <v>2680280390</v>
      </c>
      <c r="P37" s="218">
        <v>82012230</v>
      </c>
      <c r="Q37" s="219">
        <v>1976125680</v>
      </c>
      <c r="R37" s="215">
        <f t="shared" si="4"/>
        <v>2058137910</v>
      </c>
      <c r="S37" s="218">
        <v>1061750</v>
      </c>
      <c r="T37" s="219">
        <v>998622290</v>
      </c>
      <c r="U37" s="215">
        <f t="shared" si="5"/>
        <v>999684040</v>
      </c>
      <c r="V37" s="218">
        <v>0</v>
      </c>
      <c r="W37" s="219">
        <v>448446440</v>
      </c>
      <c r="X37" s="215">
        <f t="shared" si="6"/>
        <v>448446440</v>
      </c>
      <c r="Y37" s="218">
        <f t="shared" si="15"/>
        <v>576691550</v>
      </c>
      <c r="Z37" s="217">
        <f t="shared" si="15"/>
        <v>8101954270</v>
      </c>
      <c r="AA37" s="215">
        <f t="shared" si="7"/>
        <v>8678645820</v>
      </c>
      <c r="AB37" s="131">
        <f t="shared" si="8"/>
        <v>2.9561939192029383E-3</v>
      </c>
      <c r="AC37" s="131">
        <f t="shared" si="9"/>
        <v>1.5375039236248035E-2</v>
      </c>
      <c r="AD37" s="131">
        <f t="shared" si="10"/>
        <v>0.26882151989928771</v>
      </c>
      <c r="AE37" s="131">
        <f t="shared" si="11"/>
        <v>0.30883624537635529</v>
      </c>
      <c r="AF37" s="131">
        <f t="shared" si="12"/>
        <v>0.23714966052157663</v>
      </c>
      <c r="AG37" s="131">
        <f t="shared" si="13"/>
        <v>0.11518894315242376</v>
      </c>
      <c r="AH37" s="131">
        <f t="shared" si="14"/>
        <v>5.1672397894905679E-2</v>
      </c>
    </row>
    <row r="38" spans="2:34" ht="13.5" customHeight="1">
      <c r="B38" s="231">
        <v>33</v>
      </c>
      <c r="C38" s="50" t="s">
        <v>43</v>
      </c>
      <c r="D38" s="218">
        <v>0</v>
      </c>
      <c r="E38" s="219">
        <v>11994620</v>
      </c>
      <c r="F38" s="215">
        <f t="shared" si="0"/>
        <v>11994620</v>
      </c>
      <c r="G38" s="218">
        <v>0</v>
      </c>
      <c r="H38" s="219">
        <v>52549010</v>
      </c>
      <c r="I38" s="215">
        <f t="shared" si="1"/>
        <v>52549010</v>
      </c>
      <c r="J38" s="218">
        <v>71738320</v>
      </c>
      <c r="K38" s="219">
        <v>686321170</v>
      </c>
      <c r="L38" s="215">
        <f t="shared" si="2"/>
        <v>758059490</v>
      </c>
      <c r="M38" s="218">
        <v>62638000</v>
      </c>
      <c r="N38" s="219">
        <v>612167160</v>
      </c>
      <c r="O38" s="215">
        <f t="shared" si="3"/>
        <v>674805160</v>
      </c>
      <c r="P38" s="218">
        <v>20215070</v>
      </c>
      <c r="Q38" s="219">
        <v>528302390</v>
      </c>
      <c r="R38" s="215">
        <f t="shared" si="4"/>
        <v>548517460</v>
      </c>
      <c r="S38" s="218">
        <v>9512000</v>
      </c>
      <c r="T38" s="219">
        <v>305768100</v>
      </c>
      <c r="U38" s="215">
        <f t="shared" si="5"/>
        <v>315280100</v>
      </c>
      <c r="V38" s="218">
        <v>5324760</v>
      </c>
      <c r="W38" s="219">
        <v>128808530</v>
      </c>
      <c r="X38" s="215">
        <f t="shared" si="6"/>
        <v>134133290</v>
      </c>
      <c r="Y38" s="218">
        <f t="shared" si="15"/>
        <v>169428150</v>
      </c>
      <c r="Z38" s="217">
        <f t="shared" si="15"/>
        <v>2325910980</v>
      </c>
      <c r="AA38" s="215">
        <f t="shared" si="7"/>
        <v>2495339130</v>
      </c>
      <c r="AB38" s="131">
        <f t="shared" si="8"/>
        <v>4.8068095658003809E-3</v>
      </c>
      <c r="AC38" s="131">
        <f t="shared" si="9"/>
        <v>2.1058865052943725E-2</v>
      </c>
      <c r="AD38" s="131">
        <f t="shared" si="10"/>
        <v>0.30379016658950081</v>
      </c>
      <c r="AE38" s="131">
        <f t="shared" si="11"/>
        <v>0.27042623260590637</v>
      </c>
      <c r="AF38" s="131">
        <f t="shared" si="12"/>
        <v>0.21981679900959994</v>
      </c>
      <c r="AG38" s="131">
        <f t="shared" si="13"/>
        <v>0.12634759588769803</v>
      </c>
      <c r="AH38" s="131">
        <f t="shared" si="14"/>
        <v>5.3753531288550746E-2</v>
      </c>
    </row>
    <row r="39" spans="2:34" ht="13.5" customHeight="1">
      <c r="B39" s="231">
        <v>34</v>
      </c>
      <c r="C39" s="50" t="s">
        <v>45</v>
      </c>
      <c r="D39" s="218">
        <v>15446800</v>
      </c>
      <c r="E39" s="219">
        <v>69147860</v>
      </c>
      <c r="F39" s="215">
        <f t="shared" si="0"/>
        <v>84594660</v>
      </c>
      <c r="G39" s="218">
        <v>25603610</v>
      </c>
      <c r="H39" s="219">
        <v>203722170</v>
      </c>
      <c r="I39" s="215">
        <f t="shared" si="1"/>
        <v>229325780</v>
      </c>
      <c r="J39" s="218">
        <v>306936750</v>
      </c>
      <c r="K39" s="219">
        <v>2635380250</v>
      </c>
      <c r="L39" s="215">
        <f t="shared" si="2"/>
        <v>2942317000</v>
      </c>
      <c r="M39" s="218">
        <v>189227440</v>
      </c>
      <c r="N39" s="219">
        <v>3312157480</v>
      </c>
      <c r="O39" s="215">
        <f t="shared" si="3"/>
        <v>3501384920</v>
      </c>
      <c r="P39" s="218">
        <v>49268850</v>
      </c>
      <c r="Q39" s="219">
        <v>2985098900</v>
      </c>
      <c r="R39" s="215">
        <f t="shared" si="4"/>
        <v>3034367750</v>
      </c>
      <c r="S39" s="218">
        <v>24820400</v>
      </c>
      <c r="T39" s="219">
        <v>1716635880</v>
      </c>
      <c r="U39" s="215">
        <f t="shared" si="5"/>
        <v>1741456280</v>
      </c>
      <c r="V39" s="218">
        <v>4900120</v>
      </c>
      <c r="W39" s="219">
        <v>612237930</v>
      </c>
      <c r="X39" s="215">
        <f t="shared" si="6"/>
        <v>617138050</v>
      </c>
      <c r="Y39" s="218">
        <f t="shared" si="15"/>
        <v>616203970</v>
      </c>
      <c r="Z39" s="217">
        <f t="shared" si="15"/>
        <v>11534380470</v>
      </c>
      <c r="AA39" s="215">
        <f t="shared" si="7"/>
        <v>12150584440</v>
      </c>
      <c r="AB39" s="131">
        <f t="shared" si="8"/>
        <v>6.9621885611948391E-3</v>
      </c>
      <c r="AC39" s="131">
        <f t="shared" si="9"/>
        <v>1.8873641933227041E-2</v>
      </c>
      <c r="AD39" s="131">
        <f t="shared" si="10"/>
        <v>0.24215436010747152</v>
      </c>
      <c r="AE39" s="131">
        <f t="shared" si="11"/>
        <v>0.28816596743061684</v>
      </c>
      <c r="AF39" s="131">
        <f t="shared" si="12"/>
        <v>0.24973018911014622</v>
      </c>
      <c r="AG39" s="131">
        <f t="shared" si="13"/>
        <v>0.14332284085587574</v>
      </c>
      <c r="AH39" s="131">
        <f t="shared" si="14"/>
        <v>5.079081200146781E-2</v>
      </c>
    </row>
    <row r="40" spans="2:34" ht="13.5" customHeight="1">
      <c r="B40" s="231">
        <v>35</v>
      </c>
      <c r="C40" s="50" t="s">
        <v>2</v>
      </c>
      <c r="D40" s="218">
        <v>0</v>
      </c>
      <c r="E40" s="219">
        <v>23842480</v>
      </c>
      <c r="F40" s="215">
        <f t="shared" si="0"/>
        <v>23842480</v>
      </c>
      <c r="G40" s="218">
        <v>6577990</v>
      </c>
      <c r="H40" s="219">
        <v>29017200</v>
      </c>
      <c r="I40" s="215">
        <f t="shared" si="1"/>
        <v>35595190</v>
      </c>
      <c r="J40" s="218">
        <v>550413840</v>
      </c>
      <c r="K40" s="219">
        <v>4639284720</v>
      </c>
      <c r="L40" s="215">
        <f t="shared" si="2"/>
        <v>5189698560</v>
      </c>
      <c r="M40" s="218">
        <v>516707230</v>
      </c>
      <c r="N40" s="219">
        <v>5459918130</v>
      </c>
      <c r="O40" s="215">
        <f t="shared" si="3"/>
        <v>5976625360</v>
      </c>
      <c r="P40" s="218">
        <v>149261890</v>
      </c>
      <c r="Q40" s="219">
        <v>4980186200</v>
      </c>
      <c r="R40" s="215">
        <f t="shared" si="4"/>
        <v>5129448090</v>
      </c>
      <c r="S40" s="218">
        <v>20712810</v>
      </c>
      <c r="T40" s="219">
        <v>2774140200</v>
      </c>
      <c r="U40" s="215">
        <f t="shared" si="5"/>
        <v>2794853010</v>
      </c>
      <c r="V40" s="218">
        <v>11366500</v>
      </c>
      <c r="W40" s="219">
        <v>918783260</v>
      </c>
      <c r="X40" s="215">
        <f t="shared" si="6"/>
        <v>930149760</v>
      </c>
      <c r="Y40" s="218">
        <f t="shared" si="15"/>
        <v>1255040260</v>
      </c>
      <c r="Z40" s="217">
        <f t="shared" si="15"/>
        <v>18825172190</v>
      </c>
      <c r="AA40" s="215">
        <f t="shared" si="7"/>
        <v>20080212450</v>
      </c>
      <c r="AB40" s="131">
        <f t="shared" si="8"/>
        <v>1.1873619394898384E-3</v>
      </c>
      <c r="AC40" s="131">
        <f t="shared" si="9"/>
        <v>1.7726500697456515E-3</v>
      </c>
      <c r="AD40" s="131">
        <f t="shared" si="10"/>
        <v>0.25844838907568429</v>
      </c>
      <c r="AE40" s="131">
        <f t="shared" si="11"/>
        <v>0.2976375561205778</v>
      </c>
      <c r="AF40" s="131">
        <f t="shared" si="12"/>
        <v>0.25544789940706031</v>
      </c>
      <c r="AG40" s="131">
        <f t="shared" si="13"/>
        <v>0.13918443427624194</v>
      </c>
      <c r="AH40" s="131">
        <f t="shared" si="14"/>
        <v>4.6321709111200163E-2</v>
      </c>
    </row>
    <row r="41" spans="2:34" ht="13.5" customHeight="1">
      <c r="B41" s="231">
        <v>36</v>
      </c>
      <c r="C41" s="50" t="s">
        <v>3</v>
      </c>
      <c r="D41" s="218">
        <v>11401310</v>
      </c>
      <c r="E41" s="219">
        <v>20683840</v>
      </c>
      <c r="F41" s="215">
        <f t="shared" si="0"/>
        <v>32085150</v>
      </c>
      <c r="G41" s="218">
        <v>0</v>
      </c>
      <c r="H41" s="219">
        <v>48891600</v>
      </c>
      <c r="I41" s="215">
        <f t="shared" si="1"/>
        <v>48891600</v>
      </c>
      <c r="J41" s="218">
        <v>210952850</v>
      </c>
      <c r="K41" s="219">
        <v>1235606590</v>
      </c>
      <c r="L41" s="215">
        <f t="shared" si="2"/>
        <v>1446559440</v>
      </c>
      <c r="M41" s="218">
        <v>149181090</v>
      </c>
      <c r="N41" s="219">
        <v>1482592060</v>
      </c>
      <c r="O41" s="215">
        <f t="shared" si="3"/>
        <v>1631773150</v>
      </c>
      <c r="P41" s="218">
        <v>43850210</v>
      </c>
      <c r="Q41" s="219">
        <v>1325600000</v>
      </c>
      <c r="R41" s="215">
        <f t="shared" si="4"/>
        <v>1369450210</v>
      </c>
      <c r="S41" s="218">
        <v>9869080</v>
      </c>
      <c r="T41" s="219">
        <v>824977430</v>
      </c>
      <c r="U41" s="215">
        <f t="shared" si="5"/>
        <v>834846510</v>
      </c>
      <c r="V41" s="218">
        <v>0</v>
      </c>
      <c r="W41" s="219">
        <v>320757170</v>
      </c>
      <c r="X41" s="215">
        <f t="shared" si="6"/>
        <v>320757170</v>
      </c>
      <c r="Y41" s="218">
        <f t="shared" si="15"/>
        <v>425254540</v>
      </c>
      <c r="Z41" s="217">
        <f t="shared" si="15"/>
        <v>5259108690</v>
      </c>
      <c r="AA41" s="215">
        <f t="shared" si="7"/>
        <v>5684363230</v>
      </c>
      <c r="AB41" s="131">
        <f t="shared" si="8"/>
        <v>5.6444580864689039E-3</v>
      </c>
      <c r="AC41" s="131">
        <f t="shared" si="9"/>
        <v>8.6010689362650029E-3</v>
      </c>
      <c r="AD41" s="131">
        <f t="shared" si="10"/>
        <v>0.25448047238881322</v>
      </c>
      <c r="AE41" s="131">
        <f t="shared" si="11"/>
        <v>0.28706349048704266</v>
      </c>
      <c r="AF41" s="131">
        <f t="shared" si="12"/>
        <v>0.24091532412505595</v>
      </c>
      <c r="AG41" s="131">
        <f t="shared" si="13"/>
        <v>0.14686719975845033</v>
      </c>
      <c r="AH41" s="131">
        <f t="shared" si="14"/>
        <v>5.6427986217903951E-2</v>
      </c>
    </row>
    <row r="42" spans="2:34" ht="13.5" customHeight="1">
      <c r="B42" s="231">
        <v>37</v>
      </c>
      <c r="C42" s="50" t="s">
        <v>4</v>
      </c>
      <c r="D42" s="218">
        <v>643060</v>
      </c>
      <c r="E42" s="219">
        <v>5114440</v>
      </c>
      <c r="F42" s="215">
        <f t="shared" si="0"/>
        <v>5757500</v>
      </c>
      <c r="G42" s="218">
        <v>3352280</v>
      </c>
      <c r="H42" s="219">
        <v>62584830</v>
      </c>
      <c r="I42" s="215">
        <f t="shared" si="1"/>
        <v>65937110</v>
      </c>
      <c r="J42" s="218">
        <v>744112700</v>
      </c>
      <c r="K42" s="219">
        <v>3993090010</v>
      </c>
      <c r="L42" s="215">
        <f t="shared" si="2"/>
        <v>4737202710</v>
      </c>
      <c r="M42" s="218">
        <v>390870710</v>
      </c>
      <c r="N42" s="219">
        <v>4722495620</v>
      </c>
      <c r="O42" s="215">
        <f t="shared" si="3"/>
        <v>5113366330</v>
      </c>
      <c r="P42" s="218">
        <v>129700360</v>
      </c>
      <c r="Q42" s="219">
        <v>4462662580</v>
      </c>
      <c r="R42" s="215">
        <f t="shared" si="4"/>
        <v>4592362940</v>
      </c>
      <c r="S42" s="218">
        <v>48920820</v>
      </c>
      <c r="T42" s="219">
        <v>2257490230</v>
      </c>
      <c r="U42" s="215">
        <f t="shared" si="5"/>
        <v>2306411050</v>
      </c>
      <c r="V42" s="218">
        <v>4071780</v>
      </c>
      <c r="W42" s="219">
        <v>825190610</v>
      </c>
      <c r="X42" s="215">
        <f t="shared" si="6"/>
        <v>829262390</v>
      </c>
      <c r="Y42" s="218">
        <f t="shared" si="15"/>
        <v>1321671710</v>
      </c>
      <c r="Z42" s="217">
        <f t="shared" si="15"/>
        <v>16328628320</v>
      </c>
      <c r="AA42" s="215">
        <f t="shared" si="7"/>
        <v>17650300030</v>
      </c>
      <c r="AB42" s="131">
        <f t="shared" si="8"/>
        <v>3.2619842100213862E-4</v>
      </c>
      <c r="AC42" s="131">
        <f t="shared" si="9"/>
        <v>3.735750094215254E-3</v>
      </c>
      <c r="AD42" s="131">
        <f t="shared" si="10"/>
        <v>0.26839219174451617</v>
      </c>
      <c r="AE42" s="131">
        <f t="shared" si="11"/>
        <v>0.28970421586652201</v>
      </c>
      <c r="AF42" s="131">
        <f t="shared" si="12"/>
        <v>0.26018611197511754</v>
      </c>
      <c r="AG42" s="131">
        <f t="shared" si="13"/>
        <v>0.13067262573892915</v>
      </c>
      <c r="AH42" s="131">
        <f t="shared" si="14"/>
        <v>4.6982906159697725E-2</v>
      </c>
    </row>
    <row r="43" spans="2:34" ht="13.5" customHeight="1">
      <c r="B43" s="231">
        <v>38</v>
      </c>
      <c r="C43" s="232" t="s">
        <v>46</v>
      </c>
      <c r="D43" s="218">
        <v>646270</v>
      </c>
      <c r="E43" s="219">
        <v>28173170</v>
      </c>
      <c r="F43" s="215">
        <f t="shared" si="0"/>
        <v>28819440</v>
      </c>
      <c r="G43" s="218">
        <v>3007890</v>
      </c>
      <c r="H43" s="219">
        <v>27204670</v>
      </c>
      <c r="I43" s="215">
        <f t="shared" si="1"/>
        <v>30212560</v>
      </c>
      <c r="J43" s="218">
        <v>72373710</v>
      </c>
      <c r="K43" s="219">
        <v>903606480</v>
      </c>
      <c r="L43" s="215">
        <f t="shared" si="2"/>
        <v>975980190</v>
      </c>
      <c r="M43" s="218">
        <v>76297100</v>
      </c>
      <c r="N43" s="219">
        <v>985856380</v>
      </c>
      <c r="O43" s="215">
        <f t="shared" si="3"/>
        <v>1062153480</v>
      </c>
      <c r="P43" s="218">
        <v>11342810</v>
      </c>
      <c r="Q43" s="219">
        <v>928093810</v>
      </c>
      <c r="R43" s="215">
        <f t="shared" si="4"/>
        <v>939436620</v>
      </c>
      <c r="S43" s="218">
        <v>5695940</v>
      </c>
      <c r="T43" s="219">
        <v>478028060</v>
      </c>
      <c r="U43" s="215">
        <f t="shared" si="5"/>
        <v>483724000</v>
      </c>
      <c r="V43" s="218">
        <v>1060770</v>
      </c>
      <c r="W43" s="219">
        <v>159357540</v>
      </c>
      <c r="X43" s="215">
        <f t="shared" si="6"/>
        <v>160418310</v>
      </c>
      <c r="Y43" s="218">
        <f t="shared" si="15"/>
        <v>170424490</v>
      </c>
      <c r="Z43" s="217">
        <f t="shared" si="15"/>
        <v>3510320110</v>
      </c>
      <c r="AA43" s="215">
        <f t="shared" si="7"/>
        <v>3680744600</v>
      </c>
      <c r="AB43" s="131">
        <f t="shared" si="8"/>
        <v>7.829785310287489E-3</v>
      </c>
      <c r="AC43" s="131">
        <f t="shared" si="9"/>
        <v>8.2082739454402785E-3</v>
      </c>
      <c r="AD43" s="131">
        <f t="shared" si="10"/>
        <v>0.26515835681725919</v>
      </c>
      <c r="AE43" s="131">
        <f t="shared" si="11"/>
        <v>0.28857027461237056</v>
      </c>
      <c r="AF43" s="131">
        <f t="shared" si="12"/>
        <v>0.25523004774631741</v>
      </c>
      <c r="AG43" s="131">
        <f t="shared" si="13"/>
        <v>0.13142014797766735</v>
      </c>
      <c r="AH43" s="131">
        <f t="shared" si="14"/>
        <v>4.3583113590657717E-2</v>
      </c>
    </row>
    <row r="44" spans="2:34" ht="13.5" customHeight="1">
      <c r="B44" s="231">
        <v>39</v>
      </c>
      <c r="C44" s="232" t="s">
        <v>9</v>
      </c>
      <c r="D44" s="218">
        <v>3685320</v>
      </c>
      <c r="E44" s="219">
        <v>25900170</v>
      </c>
      <c r="F44" s="215">
        <f t="shared" si="0"/>
        <v>29585490</v>
      </c>
      <c r="G44" s="218">
        <v>5598050</v>
      </c>
      <c r="H44" s="219">
        <v>125039610</v>
      </c>
      <c r="I44" s="215">
        <f t="shared" si="1"/>
        <v>130637660</v>
      </c>
      <c r="J44" s="218">
        <v>724755900</v>
      </c>
      <c r="K44" s="219">
        <v>4971140310</v>
      </c>
      <c r="L44" s="215">
        <f t="shared" si="2"/>
        <v>5695896210</v>
      </c>
      <c r="M44" s="218">
        <v>482745800</v>
      </c>
      <c r="N44" s="219">
        <v>5720179320</v>
      </c>
      <c r="O44" s="215">
        <f t="shared" si="3"/>
        <v>6202925120</v>
      </c>
      <c r="P44" s="218">
        <v>187541790</v>
      </c>
      <c r="Q44" s="219">
        <v>4905472060</v>
      </c>
      <c r="R44" s="215">
        <f t="shared" si="4"/>
        <v>5093013850</v>
      </c>
      <c r="S44" s="218">
        <v>29207850</v>
      </c>
      <c r="T44" s="219">
        <v>2713482600</v>
      </c>
      <c r="U44" s="215">
        <f t="shared" si="5"/>
        <v>2742690450</v>
      </c>
      <c r="V44" s="218">
        <v>1546860</v>
      </c>
      <c r="W44" s="219">
        <v>1075301810</v>
      </c>
      <c r="X44" s="215">
        <f t="shared" si="6"/>
        <v>1076848670</v>
      </c>
      <c r="Y44" s="218">
        <f t="shared" si="15"/>
        <v>1435081570</v>
      </c>
      <c r="Z44" s="217">
        <f t="shared" si="15"/>
        <v>19536515880</v>
      </c>
      <c r="AA44" s="215">
        <f t="shared" si="7"/>
        <v>20971597450</v>
      </c>
      <c r="AB44" s="131">
        <f t="shared" si="8"/>
        <v>1.4107408875521784E-3</v>
      </c>
      <c r="AC44" s="131">
        <f t="shared" si="9"/>
        <v>6.2292660495445471E-3</v>
      </c>
      <c r="AD44" s="131">
        <f t="shared" si="10"/>
        <v>0.27160049317082424</v>
      </c>
      <c r="AE44" s="131">
        <f t="shared" si="11"/>
        <v>0.29577742634002352</v>
      </c>
      <c r="AF44" s="131">
        <f t="shared" si="12"/>
        <v>0.24285292821124602</v>
      </c>
      <c r="AG44" s="131">
        <f t="shared" si="13"/>
        <v>0.13078118901238017</v>
      </c>
      <c r="AH44" s="131">
        <f t="shared" si="14"/>
        <v>5.1347956328429332E-2</v>
      </c>
    </row>
    <row r="45" spans="2:34" ht="13.5" customHeight="1">
      <c r="B45" s="231">
        <v>40</v>
      </c>
      <c r="C45" s="232" t="s">
        <v>47</v>
      </c>
      <c r="D45" s="218">
        <v>9124040</v>
      </c>
      <c r="E45" s="219">
        <v>42296540</v>
      </c>
      <c r="F45" s="215">
        <f t="shared" si="0"/>
        <v>51420580</v>
      </c>
      <c r="G45" s="218">
        <v>570170</v>
      </c>
      <c r="H45" s="219">
        <v>83876330</v>
      </c>
      <c r="I45" s="215">
        <f t="shared" si="1"/>
        <v>84446500</v>
      </c>
      <c r="J45" s="218">
        <v>117109890</v>
      </c>
      <c r="K45" s="219">
        <v>1152951330</v>
      </c>
      <c r="L45" s="215">
        <f t="shared" si="2"/>
        <v>1270061220</v>
      </c>
      <c r="M45" s="218">
        <v>125046870</v>
      </c>
      <c r="N45" s="219">
        <v>1247902450</v>
      </c>
      <c r="O45" s="215">
        <f t="shared" si="3"/>
        <v>1372949320</v>
      </c>
      <c r="P45" s="218">
        <v>21102960</v>
      </c>
      <c r="Q45" s="219">
        <v>1308005560</v>
      </c>
      <c r="R45" s="215">
        <f t="shared" si="4"/>
        <v>1329108520</v>
      </c>
      <c r="S45" s="218">
        <v>9489970</v>
      </c>
      <c r="T45" s="219">
        <v>611402120</v>
      </c>
      <c r="U45" s="215">
        <f t="shared" si="5"/>
        <v>620892090</v>
      </c>
      <c r="V45" s="218">
        <v>0</v>
      </c>
      <c r="W45" s="219">
        <v>215449460</v>
      </c>
      <c r="X45" s="215">
        <f t="shared" si="6"/>
        <v>215449460</v>
      </c>
      <c r="Y45" s="218">
        <f t="shared" si="15"/>
        <v>282443900</v>
      </c>
      <c r="Z45" s="217">
        <f t="shared" si="15"/>
        <v>4661883790</v>
      </c>
      <c r="AA45" s="215">
        <f t="shared" si="7"/>
        <v>4944327690</v>
      </c>
      <c r="AB45" s="131">
        <f t="shared" si="8"/>
        <v>1.0399913441012241E-2</v>
      </c>
      <c r="AC45" s="131">
        <f t="shared" si="9"/>
        <v>1.7079470717686191E-2</v>
      </c>
      <c r="AD45" s="131">
        <f t="shared" si="10"/>
        <v>0.25687237975118921</v>
      </c>
      <c r="AE45" s="131">
        <f t="shared" si="11"/>
        <v>0.27768170034053707</v>
      </c>
      <c r="AF45" s="131">
        <f t="shared" si="12"/>
        <v>0.26881481231273324</v>
      </c>
      <c r="AG45" s="131">
        <f t="shared" si="13"/>
        <v>0.12557664639739927</v>
      </c>
      <c r="AH45" s="131">
        <f t="shared" si="14"/>
        <v>4.3575077039442744E-2</v>
      </c>
    </row>
    <row r="46" spans="2:34" ht="13.5" customHeight="1">
      <c r="B46" s="231">
        <v>41</v>
      </c>
      <c r="C46" s="232" t="s">
        <v>14</v>
      </c>
      <c r="D46" s="218">
        <v>8736490</v>
      </c>
      <c r="E46" s="219">
        <v>7816730</v>
      </c>
      <c r="F46" s="215">
        <f t="shared" si="0"/>
        <v>16553220</v>
      </c>
      <c r="G46" s="218">
        <v>15841060</v>
      </c>
      <c r="H46" s="219">
        <v>112812660</v>
      </c>
      <c r="I46" s="215">
        <f t="shared" si="1"/>
        <v>128653720</v>
      </c>
      <c r="J46" s="218">
        <v>324867850</v>
      </c>
      <c r="K46" s="219">
        <v>2277244210</v>
      </c>
      <c r="L46" s="215">
        <f t="shared" si="2"/>
        <v>2602112060</v>
      </c>
      <c r="M46" s="218">
        <v>218839310</v>
      </c>
      <c r="N46" s="219">
        <v>2204264490</v>
      </c>
      <c r="O46" s="215">
        <f t="shared" si="3"/>
        <v>2423103800</v>
      </c>
      <c r="P46" s="218">
        <v>61945680</v>
      </c>
      <c r="Q46" s="219">
        <v>1826338760</v>
      </c>
      <c r="R46" s="215">
        <f t="shared" si="4"/>
        <v>1888284440</v>
      </c>
      <c r="S46" s="218">
        <v>20329540</v>
      </c>
      <c r="T46" s="219">
        <v>852242400</v>
      </c>
      <c r="U46" s="215">
        <f t="shared" si="5"/>
        <v>872571940</v>
      </c>
      <c r="V46" s="218">
        <v>0</v>
      </c>
      <c r="W46" s="219">
        <v>259910580</v>
      </c>
      <c r="X46" s="215">
        <f t="shared" si="6"/>
        <v>259910580</v>
      </c>
      <c r="Y46" s="218">
        <f t="shared" si="15"/>
        <v>650559930</v>
      </c>
      <c r="Z46" s="217">
        <f t="shared" si="15"/>
        <v>7540629830</v>
      </c>
      <c r="AA46" s="215">
        <f t="shared" si="7"/>
        <v>8191189760</v>
      </c>
      <c r="AB46" s="131">
        <f t="shared" si="8"/>
        <v>2.020856613630692E-3</v>
      </c>
      <c r="AC46" s="131">
        <f t="shared" si="9"/>
        <v>1.5706353261189739E-2</v>
      </c>
      <c r="AD46" s="131">
        <f t="shared" si="10"/>
        <v>0.31767205207561933</v>
      </c>
      <c r="AE46" s="131">
        <f t="shared" si="11"/>
        <v>0.29581829636431228</v>
      </c>
      <c r="AF46" s="131">
        <f t="shared" si="12"/>
        <v>0.23052627216879421</v>
      </c>
      <c r="AG46" s="131">
        <f t="shared" si="13"/>
        <v>0.10652566544862953</v>
      </c>
      <c r="AH46" s="131">
        <f t="shared" si="14"/>
        <v>3.1730504067824211E-2</v>
      </c>
    </row>
    <row r="47" spans="2:34" ht="13.5" customHeight="1">
      <c r="B47" s="231">
        <v>42</v>
      </c>
      <c r="C47" s="232" t="s">
        <v>15</v>
      </c>
      <c r="D47" s="218">
        <v>3311480</v>
      </c>
      <c r="E47" s="219">
        <v>62854210</v>
      </c>
      <c r="F47" s="215">
        <f t="shared" si="0"/>
        <v>66165690</v>
      </c>
      <c r="G47" s="218">
        <v>30759130</v>
      </c>
      <c r="H47" s="219">
        <v>263220800</v>
      </c>
      <c r="I47" s="215">
        <f t="shared" si="1"/>
        <v>293979930</v>
      </c>
      <c r="J47" s="218">
        <v>736365560</v>
      </c>
      <c r="K47" s="219">
        <v>5379801970</v>
      </c>
      <c r="L47" s="215">
        <f t="shared" si="2"/>
        <v>6116167530</v>
      </c>
      <c r="M47" s="218">
        <v>579484180</v>
      </c>
      <c r="N47" s="219">
        <v>5412532440</v>
      </c>
      <c r="O47" s="215">
        <f t="shared" si="3"/>
        <v>5992016620</v>
      </c>
      <c r="P47" s="218">
        <v>244822350</v>
      </c>
      <c r="Q47" s="219">
        <v>4552687270</v>
      </c>
      <c r="R47" s="215">
        <f t="shared" si="4"/>
        <v>4797509620</v>
      </c>
      <c r="S47" s="218">
        <v>17140240</v>
      </c>
      <c r="T47" s="219">
        <v>2390027220</v>
      </c>
      <c r="U47" s="215">
        <f t="shared" si="5"/>
        <v>2407167460</v>
      </c>
      <c r="V47" s="218">
        <v>1310430</v>
      </c>
      <c r="W47" s="219">
        <v>901512340</v>
      </c>
      <c r="X47" s="215">
        <f t="shared" si="6"/>
        <v>902822770</v>
      </c>
      <c r="Y47" s="218">
        <f t="shared" si="15"/>
        <v>1613193370</v>
      </c>
      <c r="Z47" s="217">
        <f t="shared" si="15"/>
        <v>18962636250</v>
      </c>
      <c r="AA47" s="215">
        <f t="shared" si="7"/>
        <v>20575829620</v>
      </c>
      <c r="AB47" s="131">
        <f t="shared" si="8"/>
        <v>3.2156997419771596E-3</v>
      </c>
      <c r="AC47" s="131">
        <f t="shared" si="9"/>
        <v>1.428763434715883E-2</v>
      </c>
      <c r="AD47" s="131">
        <f t="shared" si="10"/>
        <v>0.29725010572866517</v>
      </c>
      <c r="AE47" s="131">
        <f t="shared" si="11"/>
        <v>0.29121628292332252</v>
      </c>
      <c r="AF47" s="131">
        <f t="shared" si="12"/>
        <v>0.23316239046501203</v>
      </c>
      <c r="AG47" s="131">
        <f t="shared" si="13"/>
        <v>0.11699005602477379</v>
      </c>
      <c r="AH47" s="131">
        <f t="shared" si="14"/>
        <v>4.3877830769090513E-2</v>
      </c>
    </row>
    <row r="48" spans="2:34" ht="13.5" customHeight="1">
      <c r="B48" s="231">
        <v>43</v>
      </c>
      <c r="C48" s="232" t="s">
        <v>10</v>
      </c>
      <c r="D48" s="218">
        <v>522040</v>
      </c>
      <c r="E48" s="219">
        <v>32573450</v>
      </c>
      <c r="F48" s="215">
        <f t="shared" si="0"/>
        <v>33095490</v>
      </c>
      <c r="G48" s="218">
        <v>3042510</v>
      </c>
      <c r="H48" s="219">
        <v>142892000</v>
      </c>
      <c r="I48" s="215">
        <f t="shared" si="1"/>
        <v>145934510</v>
      </c>
      <c r="J48" s="218">
        <v>498291200</v>
      </c>
      <c r="K48" s="219">
        <v>3300237710</v>
      </c>
      <c r="L48" s="215">
        <f t="shared" si="2"/>
        <v>3798528910</v>
      </c>
      <c r="M48" s="218">
        <v>364435420</v>
      </c>
      <c r="N48" s="219">
        <v>3573926830</v>
      </c>
      <c r="O48" s="215">
        <f t="shared" si="3"/>
        <v>3938362250</v>
      </c>
      <c r="P48" s="218">
        <v>118201580</v>
      </c>
      <c r="Q48" s="219">
        <v>3326062940</v>
      </c>
      <c r="R48" s="215">
        <f t="shared" si="4"/>
        <v>3444264520</v>
      </c>
      <c r="S48" s="218">
        <v>11051520</v>
      </c>
      <c r="T48" s="219">
        <v>1835336870</v>
      </c>
      <c r="U48" s="215">
        <f t="shared" si="5"/>
        <v>1846388390</v>
      </c>
      <c r="V48" s="218">
        <v>2257740</v>
      </c>
      <c r="W48" s="219">
        <v>748699940</v>
      </c>
      <c r="X48" s="215">
        <f t="shared" si="6"/>
        <v>750957680</v>
      </c>
      <c r="Y48" s="218">
        <f t="shared" si="15"/>
        <v>997802010</v>
      </c>
      <c r="Z48" s="217">
        <f t="shared" si="15"/>
        <v>12959729740</v>
      </c>
      <c r="AA48" s="215">
        <f t="shared" si="7"/>
        <v>13957531750</v>
      </c>
      <c r="AB48" s="131">
        <f t="shared" si="8"/>
        <v>2.3711563471815137E-3</v>
      </c>
      <c r="AC48" s="131">
        <f t="shared" si="9"/>
        <v>1.0455610104558781E-2</v>
      </c>
      <c r="AD48" s="131">
        <f t="shared" si="10"/>
        <v>0.27214904311430277</v>
      </c>
      <c r="AE48" s="131">
        <f t="shared" si="11"/>
        <v>0.28216752936994033</v>
      </c>
      <c r="AF48" s="131">
        <f t="shared" si="12"/>
        <v>0.24676745012598664</v>
      </c>
      <c r="AG48" s="131">
        <f t="shared" si="13"/>
        <v>0.13228616800388077</v>
      </c>
      <c r="AH48" s="131">
        <f t="shared" si="14"/>
        <v>5.3803042934149156E-2</v>
      </c>
    </row>
    <row r="49" spans="2:34" ht="13.5" customHeight="1">
      <c r="B49" s="231">
        <v>44</v>
      </c>
      <c r="C49" s="232" t="s">
        <v>22</v>
      </c>
      <c r="D49" s="218">
        <v>5415980</v>
      </c>
      <c r="E49" s="219">
        <v>53899160</v>
      </c>
      <c r="F49" s="215">
        <f t="shared" si="0"/>
        <v>59315140</v>
      </c>
      <c r="G49" s="218">
        <v>2498200</v>
      </c>
      <c r="H49" s="219">
        <v>70621750</v>
      </c>
      <c r="I49" s="215">
        <f t="shared" si="1"/>
        <v>73119950</v>
      </c>
      <c r="J49" s="218">
        <v>446005190</v>
      </c>
      <c r="K49" s="219">
        <v>3531510590</v>
      </c>
      <c r="L49" s="215">
        <f t="shared" si="2"/>
        <v>3977515780</v>
      </c>
      <c r="M49" s="218">
        <v>353217430</v>
      </c>
      <c r="N49" s="219">
        <v>3683006820</v>
      </c>
      <c r="O49" s="215">
        <f t="shared" si="3"/>
        <v>4036224250</v>
      </c>
      <c r="P49" s="218">
        <v>94295790</v>
      </c>
      <c r="Q49" s="219">
        <v>2840790270</v>
      </c>
      <c r="R49" s="215">
        <f t="shared" si="4"/>
        <v>2935086060</v>
      </c>
      <c r="S49" s="218">
        <v>30135720</v>
      </c>
      <c r="T49" s="219">
        <v>1381967950</v>
      </c>
      <c r="U49" s="215">
        <f t="shared" si="5"/>
        <v>1412103670</v>
      </c>
      <c r="V49" s="218">
        <v>8720180</v>
      </c>
      <c r="W49" s="219">
        <v>471894740</v>
      </c>
      <c r="X49" s="215">
        <f t="shared" si="6"/>
        <v>480614920</v>
      </c>
      <c r="Y49" s="218">
        <f t="shared" si="15"/>
        <v>940288490</v>
      </c>
      <c r="Z49" s="217">
        <f t="shared" si="15"/>
        <v>12033691280</v>
      </c>
      <c r="AA49" s="215">
        <f t="shared" si="7"/>
        <v>12973979770</v>
      </c>
      <c r="AB49" s="131">
        <f t="shared" si="8"/>
        <v>4.5718538992295657E-3</v>
      </c>
      <c r="AC49" s="131">
        <f t="shared" si="9"/>
        <v>5.6358920929626211E-3</v>
      </c>
      <c r="AD49" s="131">
        <f t="shared" si="10"/>
        <v>0.30657638215201255</v>
      </c>
      <c r="AE49" s="131">
        <f t="shared" si="11"/>
        <v>0.3111014755343649</v>
      </c>
      <c r="AF49" s="131">
        <f t="shared" si="12"/>
        <v>0.22622866013610254</v>
      </c>
      <c r="AG49" s="131">
        <f t="shared" si="13"/>
        <v>0.10884121102649137</v>
      </c>
      <c r="AH49" s="131">
        <f t="shared" si="14"/>
        <v>3.7044525158836439E-2</v>
      </c>
    </row>
    <row r="50" spans="2:34" ht="13.5" customHeight="1">
      <c r="B50" s="231">
        <v>45</v>
      </c>
      <c r="C50" s="232" t="s">
        <v>48</v>
      </c>
      <c r="D50" s="218">
        <v>4232520</v>
      </c>
      <c r="E50" s="219">
        <v>37626610</v>
      </c>
      <c r="F50" s="215">
        <f t="shared" si="0"/>
        <v>41859130</v>
      </c>
      <c r="G50" s="218">
        <v>15812750</v>
      </c>
      <c r="H50" s="219">
        <v>101579660</v>
      </c>
      <c r="I50" s="215">
        <f t="shared" si="1"/>
        <v>117392410</v>
      </c>
      <c r="J50" s="218">
        <v>104420840</v>
      </c>
      <c r="K50" s="219">
        <v>1242716330</v>
      </c>
      <c r="L50" s="215">
        <f t="shared" si="2"/>
        <v>1347137170</v>
      </c>
      <c r="M50" s="218">
        <v>124685470</v>
      </c>
      <c r="N50" s="219">
        <v>1398302390</v>
      </c>
      <c r="O50" s="215">
        <f t="shared" si="3"/>
        <v>1522987860</v>
      </c>
      <c r="P50" s="218">
        <v>16790630</v>
      </c>
      <c r="Q50" s="219">
        <v>1220628920</v>
      </c>
      <c r="R50" s="215">
        <f t="shared" si="4"/>
        <v>1237419550</v>
      </c>
      <c r="S50" s="218">
        <v>8746910</v>
      </c>
      <c r="T50" s="219">
        <v>669787250</v>
      </c>
      <c r="U50" s="215">
        <f t="shared" si="5"/>
        <v>678534160</v>
      </c>
      <c r="V50" s="218">
        <v>5167190</v>
      </c>
      <c r="W50" s="219">
        <v>231474340</v>
      </c>
      <c r="X50" s="215">
        <f t="shared" si="6"/>
        <v>236641530</v>
      </c>
      <c r="Y50" s="218">
        <f t="shared" si="15"/>
        <v>279856310</v>
      </c>
      <c r="Z50" s="217">
        <f t="shared" si="15"/>
        <v>4902115500</v>
      </c>
      <c r="AA50" s="215">
        <f t="shared" si="7"/>
        <v>5181971810</v>
      </c>
      <c r="AB50" s="131">
        <f t="shared" si="8"/>
        <v>8.0778382312349933E-3</v>
      </c>
      <c r="AC50" s="131">
        <f t="shared" si="9"/>
        <v>2.2654003978458539E-2</v>
      </c>
      <c r="AD50" s="131">
        <f t="shared" si="10"/>
        <v>0.25996613246724704</v>
      </c>
      <c r="AE50" s="131">
        <f t="shared" si="11"/>
        <v>0.29390122444529471</v>
      </c>
      <c r="AF50" s="131">
        <f t="shared" si="12"/>
        <v>0.23879318440367972</v>
      </c>
      <c r="AG50" s="131">
        <f t="shared" si="13"/>
        <v>0.13094130668379689</v>
      </c>
      <c r="AH50" s="131">
        <f t="shared" si="14"/>
        <v>4.5666309790288108E-2</v>
      </c>
    </row>
    <row r="51" spans="2:34" ht="13.5" customHeight="1">
      <c r="B51" s="231">
        <v>46</v>
      </c>
      <c r="C51" s="232" t="s">
        <v>26</v>
      </c>
      <c r="D51" s="218">
        <v>1120340</v>
      </c>
      <c r="E51" s="219">
        <v>60514520</v>
      </c>
      <c r="F51" s="215">
        <f t="shared" si="0"/>
        <v>61634860</v>
      </c>
      <c r="G51" s="218">
        <v>11102490</v>
      </c>
      <c r="H51" s="219">
        <v>67571250</v>
      </c>
      <c r="I51" s="215">
        <f t="shared" si="1"/>
        <v>78673740</v>
      </c>
      <c r="J51" s="218">
        <v>325783390</v>
      </c>
      <c r="K51" s="219">
        <v>1480041610</v>
      </c>
      <c r="L51" s="215">
        <f t="shared" si="2"/>
        <v>1805825000</v>
      </c>
      <c r="M51" s="218">
        <v>140078400</v>
      </c>
      <c r="N51" s="219">
        <v>1602823200</v>
      </c>
      <c r="O51" s="215">
        <f t="shared" si="3"/>
        <v>1742901600</v>
      </c>
      <c r="P51" s="218">
        <v>76820890</v>
      </c>
      <c r="Q51" s="219">
        <v>1427129870</v>
      </c>
      <c r="R51" s="215">
        <f t="shared" si="4"/>
        <v>1503950760</v>
      </c>
      <c r="S51" s="218">
        <v>1566440</v>
      </c>
      <c r="T51" s="219">
        <v>795289140</v>
      </c>
      <c r="U51" s="215">
        <f t="shared" si="5"/>
        <v>796855580</v>
      </c>
      <c r="V51" s="218">
        <v>645150</v>
      </c>
      <c r="W51" s="219">
        <v>348614830</v>
      </c>
      <c r="X51" s="215">
        <f t="shared" si="6"/>
        <v>349259980</v>
      </c>
      <c r="Y51" s="218">
        <f t="shared" si="15"/>
        <v>557117100</v>
      </c>
      <c r="Z51" s="217">
        <f t="shared" si="15"/>
        <v>5781984420</v>
      </c>
      <c r="AA51" s="215">
        <f t="shared" si="7"/>
        <v>6339101520</v>
      </c>
      <c r="AB51" s="131">
        <f t="shared" si="8"/>
        <v>9.7229646513059785E-3</v>
      </c>
      <c r="AC51" s="131">
        <f t="shared" si="9"/>
        <v>1.2410866074913405E-2</v>
      </c>
      <c r="AD51" s="131">
        <f t="shared" si="10"/>
        <v>0.28487081241759321</v>
      </c>
      <c r="AE51" s="131">
        <f t="shared" si="11"/>
        <v>0.27494457921222881</v>
      </c>
      <c r="AF51" s="131">
        <f t="shared" si="12"/>
        <v>0.23724983031980218</v>
      </c>
      <c r="AG51" s="131">
        <f t="shared" si="13"/>
        <v>0.12570481439458001</v>
      </c>
      <c r="AH51" s="131">
        <f t="shared" si="14"/>
        <v>5.5096132929576429E-2</v>
      </c>
    </row>
    <row r="52" spans="2:34" ht="13.5" customHeight="1">
      <c r="B52" s="231">
        <v>47</v>
      </c>
      <c r="C52" s="232" t="s">
        <v>16</v>
      </c>
      <c r="D52" s="218">
        <v>26006240</v>
      </c>
      <c r="E52" s="219">
        <v>35237570</v>
      </c>
      <c r="F52" s="215">
        <f t="shared" si="0"/>
        <v>61243810</v>
      </c>
      <c r="G52" s="218">
        <v>17301390</v>
      </c>
      <c r="H52" s="219">
        <v>105917620</v>
      </c>
      <c r="I52" s="215">
        <f t="shared" si="1"/>
        <v>123219010</v>
      </c>
      <c r="J52" s="218">
        <v>483969900</v>
      </c>
      <c r="K52" s="219">
        <v>3563450440</v>
      </c>
      <c r="L52" s="215">
        <f t="shared" si="2"/>
        <v>4047420340</v>
      </c>
      <c r="M52" s="218">
        <v>337053890</v>
      </c>
      <c r="N52" s="219">
        <v>3675389030</v>
      </c>
      <c r="O52" s="215">
        <f t="shared" si="3"/>
        <v>4012442920</v>
      </c>
      <c r="P52" s="218">
        <v>95298230</v>
      </c>
      <c r="Q52" s="219">
        <v>2638253030</v>
      </c>
      <c r="R52" s="215">
        <f t="shared" si="4"/>
        <v>2733551260</v>
      </c>
      <c r="S52" s="218">
        <v>32862890</v>
      </c>
      <c r="T52" s="219">
        <v>1234392070</v>
      </c>
      <c r="U52" s="215">
        <f t="shared" si="5"/>
        <v>1267254960</v>
      </c>
      <c r="V52" s="218">
        <v>4495000</v>
      </c>
      <c r="W52" s="219">
        <v>456837890</v>
      </c>
      <c r="X52" s="215">
        <f t="shared" si="6"/>
        <v>461332890</v>
      </c>
      <c r="Y52" s="218">
        <f t="shared" si="15"/>
        <v>996987540</v>
      </c>
      <c r="Z52" s="217">
        <f t="shared" si="15"/>
        <v>11709477650</v>
      </c>
      <c r="AA52" s="215">
        <f t="shared" si="7"/>
        <v>12706465190</v>
      </c>
      <c r="AB52" s="131">
        <f t="shared" si="8"/>
        <v>4.8198935804899491E-3</v>
      </c>
      <c r="AC52" s="131">
        <f t="shared" si="9"/>
        <v>9.6973476224507717E-3</v>
      </c>
      <c r="AD52" s="131">
        <f t="shared" si="10"/>
        <v>0.31853235966721283</v>
      </c>
      <c r="AE52" s="131">
        <f t="shared" si="11"/>
        <v>0.31577963343871562</v>
      </c>
      <c r="AF52" s="131">
        <f t="shared" si="12"/>
        <v>0.21513074007012645</v>
      </c>
      <c r="AG52" s="131">
        <f t="shared" si="13"/>
        <v>9.9733083989190854E-2</v>
      </c>
      <c r="AH52" s="131">
        <f t="shared" si="14"/>
        <v>3.63069416318135E-2</v>
      </c>
    </row>
    <row r="53" spans="2:34" ht="13.5" customHeight="1">
      <c r="B53" s="231">
        <v>48</v>
      </c>
      <c r="C53" s="232" t="s">
        <v>27</v>
      </c>
      <c r="D53" s="218">
        <v>573600</v>
      </c>
      <c r="E53" s="219">
        <v>0</v>
      </c>
      <c r="F53" s="215">
        <f t="shared" si="0"/>
        <v>573600</v>
      </c>
      <c r="G53" s="218">
        <v>2180020</v>
      </c>
      <c r="H53" s="219">
        <v>28614330</v>
      </c>
      <c r="I53" s="215">
        <f t="shared" si="1"/>
        <v>30794350</v>
      </c>
      <c r="J53" s="218">
        <v>237470660</v>
      </c>
      <c r="K53" s="219">
        <v>1491505240</v>
      </c>
      <c r="L53" s="215">
        <f t="shared" si="2"/>
        <v>1728975900</v>
      </c>
      <c r="M53" s="218">
        <v>259031300</v>
      </c>
      <c r="N53" s="219">
        <v>1622696860</v>
      </c>
      <c r="O53" s="215">
        <f t="shared" si="3"/>
        <v>1881728160</v>
      </c>
      <c r="P53" s="218">
        <v>99468440</v>
      </c>
      <c r="Q53" s="219">
        <v>1415094610</v>
      </c>
      <c r="R53" s="215">
        <f t="shared" si="4"/>
        <v>1514563050</v>
      </c>
      <c r="S53" s="218">
        <v>13010240</v>
      </c>
      <c r="T53" s="219">
        <v>875691520</v>
      </c>
      <c r="U53" s="215">
        <f t="shared" si="5"/>
        <v>888701760</v>
      </c>
      <c r="V53" s="218">
        <v>1338250</v>
      </c>
      <c r="W53" s="219">
        <v>331233720</v>
      </c>
      <c r="X53" s="215">
        <f t="shared" si="6"/>
        <v>332571970</v>
      </c>
      <c r="Y53" s="218">
        <f t="shared" si="15"/>
        <v>613072510</v>
      </c>
      <c r="Z53" s="217">
        <f t="shared" si="15"/>
        <v>5764836280</v>
      </c>
      <c r="AA53" s="215">
        <f t="shared" si="7"/>
        <v>6377908790</v>
      </c>
      <c r="AB53" s="131">
        <f t="shared" si="8"/>
        <v>8.9935434777517413E-5</v>
      </c>
      <c r="AC53" s="131">
        <f t="shared" si="9"/>
        <v>4.8282832216545385E-3</v>
      </c>
      <c r="AD53" s="131">
        <f t="shared" si="10"/>
        <v>0.27108821353966084</v>
      </c>
      <c r="AE53" s="131">
        <f t="shared" si="11"/>
        <v>0.29503842434222077</v>
      </c>
      <c r="AF53" s="131">
        <f t="shared" si="12"/>
        <v>0.23747016457411585</v>
      </c>
      <c r="AG53" s="131">
        <f t="shared" si="13"/>
        <v>0.13934061920004348</v>
      </c>
      <c r="AH53" s="131">
        <f t="shared" si="14"/>
        <v>5.2144359687526981E-2</v>
      </c>
    </row>
    <row r="54" spans="2:34" ht="13.5" customHeight="1">
      <c r="B54" s="231">
        <v>49</v>
      </c>
      <c r="C54" s="232" t="s">
        <v>28</v>
      </c>
      <c r="D54" s="218">
        <v>31609610</v>
      </c>
      <c r="E54" s="219">
        <v>6732620</v>
      </c>
      <c r="F54" s="215">
        <f t="shared" si="0"/>
        <v>38342230</v>
      </c>
      <c r="G54" s="218">
        <v>0</v>
      </c>
      <c r="H54" s="219">
        <v>7349500</v>
      </c>
      <c r="I54" s="215">
        <f t="shared" si="1"/>
        <v>7349500</v>
      </c>
      <c r="J54" s="218">
        <v>199078420</v>
      </c>
      <c r="K54" s="219">
        <v>1593968410</v>
      </c>
      <c r="L54" s="215">
        <f t="shared" si="2"/>
        <v>1793046830</v>
      </c>
      <c r="M54" s="218">
        <v>111413950</v>
      </c>
      <c r="N54" s="219">
        <v>2042588980</v>
      </c>
      <c r="O54" s="215">
        <f t="shared" si="3"/>
        <v>2154002930</v>
      </c>
      <c r="P54" s="218">
        <v>100017720</v>
      </c>
      <c r="Q54" s="219">
        <v>1388478940</v>
      </c>
      <c r="R54" s="215">
        <f t="shared" si="4"/>
        <v>1488496660</v>
      </c>
      <c r="S54" s="218">
        <v>2470920</v>
      </c>
      <c r="T54" s="219">
        <v>556761070</v>
      </c>
      <c r="U54" s="215">
        <f t="shared" si="5"/>
        <v>559231990</v>
      </c>
      <c r="V54" s="218">
        <v>1220000</v>
      </c>
      <c r="W54" s="219">
        <v>247340320</v>
      </c>
      <c r="X54" s="215">
        <f t="shared" si="6"/>
        <v>248560320</v>
      </c>
      <c r="Y54" s="218">
        <f t="shared" si="15"/>
        <v>445810620</v>
      </c>
      <c r="Z54" s="217">
        <f t="shared" si="15"/>
        <v>5843219840</v>
      </c>
      <c r="AA54" s="215">
        <f t="shared" si="7"/>
        <v>6289030460</v>
      </c>
      <c r="AB54" s="131">
        <f t="shared" si="8"/>
        <v>6.0966837804121562E-3</v>
      </c>
      <c r="AC54" s="131">
        <f t="shared" si="9"/>
        <v>1.168622102682581E-3</v>
      </c>
      <c r="AD54" s="131">
        <f t="shared" si="10"/>
        <v>0.28510703540144722</v>
      </c>
      <c r="AE54" s="131">
        <f t="shared" si="11"/>
        <v>0.34250158966474459</v>
      </c>
      <c r="AF54" s="131">
        <f t="shared" si="12"/>
        <v>0.23668142004832968</v>
      </c>
      <c r="AG54" s="131">
        <f t="shared" si="13"/>
        <v>8.8921812918043963E-2</v>
      </c>
      <c r="AH54" s="131">
        <f t="shared" si="14"/>
        <v>3.9522836084339777E-2</v>
      </c>
    </row>
    <row r="55" spans="2:34" ht="13.5" customHeight="1">
      <c r="B55" s="231">
        <v>50</v>
      </c>
      <c r="C55" s="232" t="s">
        <v>17</v>
      </c>
      <c r="D55" s="218">
        <v>0</v>
      </c>
      <c r="E55" s="219">
        <v>3291260</v>
      </c>
      <c r="F55" s="215">
        <f t="shared" si="0"/>
        <v>3291260</v>
      </c>
      <c r="G55" s="218">
        <v>4827310</v>
      </c>
      <c r="H55" s="219">
        <v>98380910</v>
      </c>
      <c r="I55" s="215">
        <f t="shared" si="1"/>
        <v>103208220</v>
      </c>
      <c r="J55" s="218">
        <v>171620040</v>
      </c>
      <c r="K55" s="219">
        <v>1846708040</v>
      </c>
      <c r="L55" s="215">
        <f t="shared" si="2"/>
        <v>2018328080</v>
      </c>
      <c r="M55" s="218">
        <v>154653570</v>
      </c>
      <c r="N55" s="219">
        <v>1813129240</v>
      </c>
      <c r="O55" s="215">
        <f t="shared" si="3"/>
        <v>1967782810</v>
      </c>
      <c r="P55" s="218">
        <v>39719670</v>
      </c>
      <c r="Q55" s="219">
        <v>1387945590</v>
      </c>
      <c r="R55" s="215">
        <f t="shared" si="4"/>
        <v>1427665260</v>
      </c>
      <c r="S55" s="218">
        <v>11020390</v>
      </c>
      <c r="T55" s="219">
        <v>554093420</v>
      </c>
      <c r="U55" s="215">
        <f t="shared" si="5"/>
        <v>565113810</v>
      </c>
      <c r="V55" s="218">
        <v>0</v>
      </c>
      <c r="W55" s="219">
        <v>194767090</v>
      </c>
      <c r="X55" s="215">
        <f t="shared" si="6"/>
        <v>194767090</v>
      </c>
      <c r="Y55" s="218">
        <f t="shared" si="15"/>
        <v>381840980</v>
      </c>
      <c r="Z55" s="217">
        <f t="shared" si="15"/>
        <v>5898315550</v>
      </c>
      <c r="AA55" s="215">
        <f t="shared" si="7"/>
        <v>6280156530</v>
      </c>
      <c r="AB55" s="131">
        <f t="shared" si="8"/>
        <v>5.2407292466004828E-4</v>
      </c>
      <c r="AC55" s="131">
        <f t="shared" si="9"/>
        <v>1.6434020315732479E-2</v>
      </c>
      <c r="AD55" s="131">
        <f t="shared" si="10"/>
        <v>0.32138181116323228</v>
      </c>
      <c r="AE55" s="131">
        <f t="shared" si="11"/>
        <v>0.31333340189850334</v>
      </c>
      <c r="AF55" s="131">
        <f t="shared" si="12"/>
        <v>0.22732956625843848</v>
      </c>
      <c r="AG55" s="131">
        <f t="shared" si="13"/>
        <v>8.9984032611365505E-2</v>
      </c>
      <c r="AH55" s="131">
        <f t="shared" si="14"/>
        <v>3.1013094828067925E-2</v>
      </c>
    </row>
    <row r="56" spans="2:34" ht="13.5" customHeight="1">
      <c r="B56" s="231">
        <v>51</v>
      </c>
      <c r="C56" s="232" t="s">
        <v>49</v>
      </c>
      <c r="D56" s="218">
        <v>4351660</v>
      </c>
      <c r="E56" s="219">
        <v>22131470</v>
      </c>
      <c r="F56" s="215">
        <f t="shared" si="0"/>
        <v>26483130</v>
      </c>
      <c r="G56" s="218">
        <v>9256260</v>
      </c>
      <c r="H56" s="219">
        <v>131155260</v>
      </c>
      <c r="I56" s="215">
        <f t="shared" si="1"/>
        <v>140411520</v>
      </c>
      <c r="J56" s="218">
        <v>511726350</v>
      </c>
      <c r="K56" s="219">
        <v>2121087440</v>
      </c>
      <c r="L56" s="215">
        <f t="shared" si="2"/>
        <v>2632813790</v>
      </c>
      <c r="M56" s="218">
        <v>309009820</v>
      </c>
      <c r="N56" s="219">
        <v>2410889270</v>
      </c>
      <c r="O56" s="215">
        <f t="shared" si="3"/>
        <v>2719899090</v>
      </c>
      <c r="P56" s="218">
        <v>90571580</v>
      </c>
      <c r="Q56" s="219">
        <v>2159985510</v>
      </c>
      <c r="R56" s="215">
        <f t="shared" si="4"/>
        <v>2250557090</v>
      </c>
      <c r="S56" s="218">
        <v>6885270</v>
      </c>
      <c r="T56" s="219">
        <v>1172006530</v>
      </c>
      <c r="U56" s="215">
        <f t="shared" si="5"/>
        <v>1178891800</v>
      </c>
      <c r="V56" s="218">
        <v>1179700</v>
      </c>
      <c r="W56" s="219">
        <v>438445660</v>
      </c>
      <c r="X56" s="215">
        <f t="shared" si="6"/>
        <v>439625360</v>
      </c>
      <c r="Y56" s="218">
        <f t="shared" si="15"/>
        <v>932980640</v>
      </c>
      <c r="Z56" s="217">
        <f t="shared" si="15"/>
        <v>8455701140</v>
      </c>
      <c r="AA56" s="215">
        <f t="shared" si="7"/>
        <v>9388681780</v>
      </c>
      <c r="AB56" s="131">
        <f t="shared" si="8"/>
        <v>2.8207506251213045E-3</v>
      </c>
      <c r="AC56" s="131">
        <f t="shared" si="9"/>
        <v>1.4955403036356825E-2</v>
      </c>
      <c r="AD56" s="131">
        <f t="shared" si="10"/>
        <v>0.28042422266440903</v>
      </c>
      <c r="AE56" s="131">
        <f t="shared" si="11"/>
        <v>0.28969978466987728</v>
      </c>
      <c r="AF56" s="131">
        <f t="shared" si="12"/>
        <v>0.23970959318210058</v>
      </c>
      <c r="AG56" s="131">
        <f t="shared" si="13"/>
        <v>0.12556521007148247</v>
      </c>
      <c r="AH56" s="131">
        <f t="shared" si="14"/>
        <v>4.6825035750652527E-2</v>
      </c>
    </row>
    <row r="57" spans="2:34" ht="13.5" customHeight="1">
      <c r="B57" s="231">
        <v>52</v>
      </c>
      <c r="C57" s="232" t="s">
        <v>5</v>
      </c>
      <c r="D57" s="218">
        <v>589880</v>
      </c>
      <c r="E57" s="219">
        <v>7130880</v>
      </c>
      <c r="F57" s="215">
        <f t="shared" si="0"/>
        <v>7720760</v>
      </c>
      <c r="G57" s="218">
        <v>4267230</v>
      </c>
      <c r="H57" s="219">
        <v>1474170</v>
      </c>
      <c r="I57" s="215">
        <f t="shared" si="1"/>
        <v>5741400</v>
      </c>
      <c r="J57" s="218">
        <v>279527560</v>
      </c>
      <c r="K57" s="219">
        <v>1572757090</v>
      </c>
      <c r="L57" s="215">
        <f t="shared" si="2"/>
        <v>1852284650</v>
      </c>
      <c r="M57" s="218">
        <v>173621640</v>
      </c>
      <c r="N57" s="219">
        <v>1680396210</v>
      </c>
      <c r="O57" s="215">
        <f t="shared" si="3"/>
        <v>1854017850</v>
      </c>
      <c r="P57" s="218">
        <v>28824750</v>
      </c>
      <c r="Q57" s="219">
        <v>1689063860</v>
      </c>
      <c r="R57" s="215">
        <f t="shared" si="4"/>
        <v>1717888610</v>
      </c>
      <c r="S57" s="218">
        <v>22148100</v>
      </c>
      <c r="T57" s="219">
        <v>1029037940</v>
      </c>
      <c r="U57" s="215">
        <f t="shared" si="5"/>
        <v>1051186040</v>
      </c>
      <c r="V57" s="218">
        <v>0</v>
      </c>
      <c r="W57" s="219">
        <v>412333130</v>
      </c>
      <c r="X57" s="215">
        <f t="shared" si="6"/>
        <v>412333130</v>
      </c>
      <c r="Y57" s="218">
        <f t="shared" si="15"/>
        <v>508979160</v>
      </c>
      <c r="Z57" s="217">
        <f t="shared" si="15"/>
        <v>6392193280</v>
      </c>
      <c r="AA57" s="215">
        <f t="shared" si="7"/>
        <v>6901172440</v>
      </c>
      <c r="AB57" s="131">
        <f t="shared" si="8"/>
        <v>1.1187606261292031E-3</v>
      </c>
      <c r="AC57" s="131">
        <f t="shared" si="9"/>
        <v>8.3194559329110174E-4</v>
      </c>
      <c r="AD57" s="131">
        <f t="shared" si="10"/>
        <v>0.26840144426241869</v>
      </c>
      <c r="AE57" s="131">
        <f t="shared" si="11"/>
        <v>0.2686525899938243</v>
      </c>
      <c r="AF57" s="131">
        <f t="shared" si="12"/>
        <v>0.24892706636960951</v>
      </c>
      <c r="AG57" s="131">
        <f t="shared" si="13"/>
        <v>0.1523199208741986</v>
      </c>
      <c r="AH57" s="131">
        <f t="shared" si="14"/>
        <v>5.9748272280528612E-2</v>
      </c>
    </row>
    <row r="58" spans="2:34" ht="13.5" customHeight="1">
      <c r="B58" s="231">
        <v>53</v>
      </c>
      <c r="C58" s="232" t="s">
        <v>23</v>
      </c>
      <c r="D58" s="218">
        <v>10431370</v>
      </c>
      <c r="E58" s="219">
        <v>28878640</v>
      </c>
      <c r="F58" s="215">
        <f t="shared" si="0"/>
        <v>39310010</v>
      </c>
      <c r="G58" s="218">
        <v>1034600</v>
      </c>
      <c r="H58" s="219">
        <v>64637170</v>
      </c>
      <c r="I58" s="215">
        <f t="shared" si="1"/>
        <v>65671770</v>
      </c>
      <c r="J58" s="218">
        <v>142462210</v>
      </c>
      <c r="K58" s="219">
        <v>773813790</v>
      </c>
      <c r="L58" s="215">
        <f t="shared" si="2"/>
        <v>916276000</v>
      </c>
      <c r="M58" s="218">
        <v>77657520</v>
      </c>
      <c r="N58" s="219">
        <v>942117410</v>
      </c>
      <c r="O58" s="215">
        <f t="shared" si="3"/>
        <v>1019774930</v>
      </c>
      <c r="P58" s="218">
        <v>34641740</v>
      </c>
      <c r="Q58" s="219">
        <v>687764210</v>
      </c>
      <c r="R58" s="215">
        <f t="shared" si="4"/>
        <v>722405950</v>
      </c>
      <c r="S58" s="218">
        <v>1516010</v>
      </c>
      <c r="T58" s="219">
        <v>346688690</v>
      </c>
      <c r="U58" s="215">
        <f t="shared" si="5"/>
        <v>348204700</v>
      </c>
      <c r="V58" s="218">
        <v>0</v>
      </c>
      <c r="W58" s="219">
        <v>130999230</v>
      </c>
      <c r="X58" s="215">
        <f t="shared" si="6"/>
        <v>130999230</v>
      </c>
      <c r="Y58" s="218">
        <f t="shared" si="15"/>
        <v>267743450</v>
      </c>
      <c r="Z58" s="217">
        <f t="shared" si="15"/>
        <v>2974899140</v>
      </c>
      <c r="AA58" s="215">
        <f t="shared" si="7"/>
        <v>3242642590</v>
      </c>
      <c r="AB58" s="131">
        <f t="shared" si="8"/>
        <v>1.2122831582249711E-2</v>
      </c>
      <c r="AC58" s="131">
        <f t="shared" si="9"/>
        <v>2.0252546550312226E-2</v>
      </c>
      <c r="AD58" s="131">
        <f t="shared" si="10"/>
        <v>0.28257076583947538</v>
      </c>
      <c r="AE58" s="131">
        <f t="shared" si="11"/>
        <v>0.31448884719669334</v>
      </c>
      <c r="AF58" s="131">
        <f t="shared" si="12"/>
        <v>0.22278309432801227</v>
      </c>
      <c r="AG58" s="131">
        <f t="shared" si="13"/>
        <v>0.10738300331767368</v>
      </c>
      <c r="AH58" s="131">
        <f t="shared" si="14"/>
        <v>4.0398911185583364E-2</v>
      </c>
    </row>
    <row r="59" spans="2:34" ht="13.5" customHeight="1">
      <c r="B59" s="231">
        <v>54</v>
      </c>
      <c r="C59" s="232" t="s">
        <v>29</v>
      </c>
      <c r="D59" s="218">
        <v>2227800</v>
      </c>
      <c r="E59" s="219">
        <v>28401000</v>
      </c>
      <c r="F59" s="215">
        <f t="shared" si="0"/>
        <v>30628800</v>
      </c>
      <c r="G59" s="218">
        <v>7575420</v>
      </c>
      <c r="H59" s="219">
        <v>129884640</v>
      </c>
      <c r="I59" s="215">
        <f t="shared" si="1"/>
        <v>137460060</v>
      </c>
      <c r="J59" s="218">
        <v>209527080</v>
      </c>
      <c r="K59" s="219">
        <v>1645303830</v>
      </c>
      <c r="L59" s="215">
        <f t="shared" si="2"/>
        <v>1854830910</v>
      </c>
      <c r="M59" s="218">
        <v>104623510</v>
      </c>
      <c r="N59" s="219">
        <v>1633253810</v>
      </c>
      <c r="O59" s="215">
        <f t="shared" si="3"/>
        <v>1737877320</v>
      </c>
      <c r="P59" s="218">
        <v>41362090</v>
      </c>
      <c r="Q59" s="219">
        <v>1407378680</v>
      </c>
      <c r="R59" s="215">
        <f t="shared" si="4"/>
        <v>1448740770</v>
      </c>
      <c r="S59" s="218">
        <v>17829240</v>
      </c>
      <c r="T59" s="219">
        <v>741763630</v>
      </c>
      <c r="U59" s="215">
        <f t="shared" si="5"/>
        <v>759592870</v>
      </c>
      <c r="V59" s="218">
        <v>4392000</v>
      </c>
      <c r="W59" s="219">
        <v>366368010</v>
      </c>
      <c r="X59" s="215">
        <f t="shared" si="6"/>
        <v>370760010</v>
      </c>
      <c r="Y59" s="218">
        <f t="shared" si="15"/>
        <v>387537140</v>
      </c>
      <c r="Z59" s="217">
        <f t="shared" si="15"/>
        <v>5952353600</v>
      </c>
      <c r="AA59" s="215">
        <f t="shared" si="7"/>
        <v>6339890740</v>
      </c>
      <c r="AB59" s="131">
        <f t="shared" si="8"/>
        <v>4.8311242663465837E-3</v>
      </c>
      <c r="AC59" s="131">
        <f t="shared" si="9"/>
        <v>2.1681771127809689E-2</v>
      </c>
      <c r="AD59" s="131">
        <f t="shared" si="10"/>
        <v>0.29256512234467941</v>
      </c>
      <c r="AE59" s="131">
        <f t="shared" si="11"/>
        <v>0.27411786594921667</v>
      </c>
      <c r="AF59" s="131">
        <f t="shared" si="12"/>
        <v>0.22851194593299884</v>
      </c>
      <c r="AG59" s="131">
        <f t="shared" si="13"/>
        <v>0.11981166571334319</v>
      </c>
      <c r="AH59" s="131">
        <f t="shared" si="14"/>
        <v>5.8480504665605643E-2</v>
      </c>
    </row>
    <row r="60" spans="2:34" ht="13.5" customHeight="1">
      <c r="B60" s="231">
        <v>55</v>
      </c>
      <c r="C60" s="232" t="s">
        <v>18</v>
      </c>
      <c r="D60" s="218">
        <v>536480</v>
      </c>
      <c r="E60" s="219">
        <v>2203360</v>
      </c>
      <c r="F60" s="215">
        <f t="shared" si="0"/>
        <v>2739840</v>
      </c>
      <c r="G60" s="218">
        <v>11823460</v>
      </c>
      <c r="H60" s="219">
        <v>100402510</v>
      </c>
      <c r="I60" s="215">
        <f t="shared" si="1"/>
        <v>112225970</v>
      </c>
      <c r="J60" s="218">
        <v>263997550</v>
      </c>
      <c r="K60" s="219">
        <v>1751074180</v>
      </c>
      <c r="L60" s="215">
        <f t="shared" si="2"/>
        <v>2015071730</v>
      </c>
      <c r="M60" s="218">
        <v>120724670</v>
      </c>
      <c r="N60" s="219">
        <v>2124849470</v>
      </c>
      <c r="O60" s="215">
        <f t="shared" si="3"/>
        <v>2245574140</v>
      </c>
      <c r="P60" s="218">
        <v>63551240</v>
      </c>
      <c r="Q60" s="219">
        <v>1498280610</v>
      </c>
      <c r="R60" s="215">
        <f t="shared" si="4"/>
        <v>1561831850</v>
      </c>
      <c r="S60" s="218">
        <v>13338320</v>
      </c>
      <c r="T60" s="219">
        <v>527235680</v>
      </c>
      <c r="U60" s="215">
        <f t="shared" si="5"/>
        <v>540574000</v>
      </c>
      <c r="V60" s="218">
        <v>0</v>
      </c>
      <c r="W60" s="219">
        <v>175306720</v>
      </c>
      <c r="X60" s="215">
        <f t="shared" si="6"/>
        <v>175306720</v>
      </c>
      <c r="Y60" s="218">
        <f t="shared" si="15"/>
        <v>473971720</v>
      </c>
      <c r="Z60" s="217">
        <f t="shared" si="15"/>
        <v>6179352530</v>
      </c>
      <c r="AA60" s="215">
        <f t="shared" si="7"/>
        <v>6653324250</v>
      </c>
      <c r="AB60" s="131">
        <f t="shared" si="8"/>
        <v>4.1180016140052097E-4</v>
      </c>
      <c r="AC60" s="131">
        <f t="shared" si="9"/>
        <v>1.6867653789757804E-2</v>
      </c>
      <c r="AD60" s="131">
        <f t="shared" si="10"/>
        <v>0.30286690596809557</v>
      </c>
      <c r="AE60" s="131">
        <f t="shared" si="11"/>
        <v>0.33751160406769593</v>
      </c>
      <c r="AF60" s="131">
        <f t="shared" si="12"/>
        <v>0.23474458651252417</v>
      </c>
      <c r="AG60" s="131">
        <f t="shared" si="13"/>
        <v>8.1248708117600016E-2</v>
      </c>
      <c r="AH60" s="131">
        <f t="shared" si="14"/>
        <v>2.6348741382925984E-2</v>
      </c>
    </row>
    <row r="61" spans="2:34" ht="13.5" customHeight="1">
      <c r="B61" s="231">
        <v>56</v>
      </c>
      <c r="C61" s="232" t="s">
        <v>11</v>
      </c>
      <c r="D61" s="218">
        <v>0</v>
      </c>
      <c r="E61" s="219">
        <v>13246240</v>
      </c>
      <c r="F61" s="215">
        <f t="shared" si="0"/>
        <v>13246240</v>
      </c>
      <c r="G61" s="218">
        <v>9252290</v>
      </c>
      <c r="H61" s="219">
        <v>16365330</v>
      </c>
      <c r="I61" s="215">
        <f t="shared" si="1"/>
        <v>25617620</v>
      </c>
      <c r="J61" s="218">
        <v>127514600</v>
      </c>
      <c r="K61" s="219">
        <v>1089750950</v>
      </c>
      <c r="L61" s="215">
        <f t="shared" si="2"/>
        <v>1217265550</v>
      </c>
      <c r="M61" s="218">
        <v>69971730</v>
      </c>
      <c r="N61" s="219">
        <v>1235848240</v>
      </c>
      <c r="O61" s="215">
        <f t="shared" si="3"/>
        <v>1305819970</v>
      </c>
      <c r="P61" s="218">
        <v>27266870</v>
      </c>
      <c r="Q61" s="219">
        <v>846527780</v>
      </c>
      <c r="R61" s="215">
        <f t="shared" si="4"/>
        <v>873794650</v>
      </c>
      <c r="S61" s="218">
        <v>5157250</v>
      </c>
      <c r="T61" s="219">
        <v>463026620</v>
      </c>
      <c r="U61" s="215">
        <f t="shared" si="5"/>
        <v>468183870</v>
      </c>
      <c r="V61" s="218">
        <v>0</v>
      </c>
      <c r="W61" s="219">
        <v>121185560</v>
      </c>
      <c r="X61" s="215">
        <f t="shared" si="6"/>
        <v>121185560</v>
      </c>
      <c r="Y61" s="218">
        <f t="shared" si="15"/>
        <v>239162740</v>
      </c>
      <c r="Z61" s="217">
        <f t="shared" si="15"/>
        <v>3785950720</v>
      </c>
      <c r="AA61" s="215">
        <f t="shared" si="7"/>
        <v>4025113460</v>
      </c>
      <c r="AB61" s="131">
        <f t="shared" si="8"/>
        <v>3.2908985378017146E-3</v>
      </c>
      <c r="AC61" s="131">
        <f t="shared" si="9"/>
        <v>6.3644466807154304E-3</v>
      </c>
      <c r="AD61" s="131">
        <f t="shared" si="10"/>
        <v>0.30241769880444563</v>
      </c>
      <c r="AE61" s="131">
        <f t="shared" si="11"/>
        <v>0.32441817677358092</v>
      </c>
      <c r="AF61" s="131">
        <f t="shared" si="12"/>
        <v>0.21708571911908292</v>
      </c>
      <c r="AG61" s="131">
        <f t="shared" si="13"/>
        <v>0.11631569511086527</v>
      </c>
      <c r="AH61" s="131">
        <f t="shared" si="14"/>
        <v>3.0107364973508102E-2</v>
      </c>
    </row>
    <row r="62" spans="2:34" ht="13.5" customHeight="1">
      <c r="B62" s="231">
        <v>57</v>
      </c>
      <c r="C62" s="232" t="s">
        <v>50</v>
      </c>
      <c r="D62" s="218">
        <v>516540</v>
      </c>
      <c r="E62" s="219">
        <v>16054060</v>
      </c>
      <c r="F62" s="215">
        <f t="shared" si="0"/>
        <v>16570600</v>
      </c>
      <c r="G62" s="218">
        <v>10911720</v>
      </c>
      <c r="H62" s="219">
        <v>59416130</v>
      </c>
      <c r="I62" s="215">
        <f t="shared" si="1"/>
        <v>70327850</v>
      </c>
      <c r="J62" s="218">
        <v>91467680</v>
      </c>
      <c r="K62" s="219">
        <v>762890640</v>
      </c>
      <c r="L62" s="215">
        <f t="shared" si="2"/>
        <v>854358320</v>
      </c>
      <c r="M62" s="218">
        <v>76006800</v>
      </c>
      <c r="N62" s="219">
        <v>848928810</v>
      </c>
      <c r="O62" s="215">
        <f t="shared" si="3"/>
        <v>924935610</v>
      </c>
      <c r="P62" s="218">
        <v>28301080</v>
      </c>
      <c r="Q62" s="219">
        <v>871254550</v>
      </c>
      <c r="R62" s="215">
        <f t="shared" si="4"/>
        <v>899555630</v>
      </c>
      <c r="S62" s="218">
        <v>12540290</v>
      </c>
      <c r="T62" s="219">
        <v>527329670</v>
      </c>
      <c r="U62" s="215">
        <f t="shared" si="5"/>
        <v>539869960</v>
      </c>
      <c r="V62" s="218">
        <v>0</v>
      </c>
      <c r="W62" s="219">
        <v>170972320</v>
      </c>
      <c r="X62" s="215">
        <f t="shared" si="6"/>
        <v>170972320</v>
      </c>
      <c r="Y62" s="218">
        <f t="shared" si="15"/>
        <v>219744110</v>
      </c>
      <c r="Z62" s="217">
        <f t="shared" si="15"/>
        <v>3256846180</v>
      </c>
      <c r="AA62" s="215">
        <f t="shared" si="7"/>
        <v>3476590290</v>
      </c>
      <c r="AB62" s="131">
        <f t="shared" si="8"/>
        <v>4.7663367316141238E-3</v>
      </c>
      <c r="AC62" s="131">
        <f t="shared" si="9"/>
        <v>2.0228972681161115E-2</v>
      </c>
      <c r="AD62" s="131">
        <f t="shared" si="10"/>
        <v>0.2457460467681396</v>
      </c>
      <c r="AE62" s="131">
        <f t="shared" si="11"/>
        <v>0.26604676790948523</v>
      </c>
      <c r="AF62" s="131">
        <f t="shared" si="12"/>
        <v>0.25874651741031007</v>
      </c>
      <c r="AG62" s="131">
        <f t="shared" si="13"/>
        <v>0.15528719664001592</v>
      </c>
      <c r="AH62" s="131">
        <f t="shared" si="14"/>
        <v>4.9178161859273907E-2</v>
      </c>
    </row>
    <row r="63" spans="2:34" ht="13.5" customHeight="1">
      <c r="B63" s="231">
        <v>58</v>
      </c>
      <c r="C63" s="232" t="s">
        <v>30</v>
      </c>
      <c r="D63" s="218">
        <v>0</v>
      </c>
      <c r="E63" s="219">
        <v>5723080</v>
      </c>
      <c r="F63" s="215">
        <f t="shared" si="0"/>
        <v>5723080</v>
      </c>
      <c r="G63" s="218">
        <v>0</v>
      </c>
      <c r="H63" s="219">
        <v>12055810</v>
      </c>
      <c r="I63" s="215">
        <f t="shared" si="1"/>
        <v>12055810</v>
      </c>
      <c r="J63" s="218">
        <v>75954710</v>
      </c>
      <c r="K63" s="219">
        <v>855453920</v>
      </c>
      <c r="L63" s="215">
        <f t="shared" si="2"/>
        <v>931408630</v>
      </c>
      <c r="M63" s="218">
        <v>61081250</v>
      </c>
      <c r="N63" s="219">
        <v>930465410</v>
      </c>
      <c r="O63" s="215">
        <f t="shared" si="3"/>
        <v>991546660</v>
      </c>
      <c r="P63" s="218">
        <v>18993540</v>
      </c>
      <c r="Q63" s="219">
        <v>727075760</v>
      </c>
      <c r="R63" s="215">
        <f t="shared" si="4"/>
        <v>746069300</v>
      </c>
      <c r="S63" s="218">
        <v>7659670</v>
      </c>
      <c r="T63" s="219">
        <v>390501220</v>
      </c>
      <c r="U63" s="215">
        <f t="shared" si="5"/>
        <v>398160890</v>
      </c>
      <c r="V63" s="218">
        <v>503850</v>
      </c>
      <c r="W63" s="219">
        <v>178935640</v>
      </c>
      <c r="X63" s="215">
        <f t="shared" si="6"/>
        <v>179439490</v>
      </c>
      <c r="Y63" s="218">
        <f t="shared" si="15"/>
        <v>164193020</v>
      </c>
      <c r="Z63" s="217">
        <f t="shared" si="15"/>
        <v>3100210840</v>
      </c>
      <c r="AA63" s="215">
        <f t="shared" si="7"/>
        <v>3264403860</v>
      </c>
      <c r="AB63" s="131">
        <f t="shared" si="8"/>
        <v>1.753177684332232E-3</v>
      </c>
      <c r="AC63" s="131">
        <f t="shared" si="9"/>
        <v>3.6931122854388489E-3</v>
      </c>
      <c r="AD63" s="131">
        <f t="shared" si="10"/>
        <v>0.28532273270869124</v>
      </c>
      <c r="AE63" s="131">
        <f t="shared" si="11"/>
        <v>0.30374509482414347</v>
      </c>
      <c r="AF63" s="131">
        <f t="shared" si="12"/>
        <v>0.22854687471175825</v>
      </c>
      <c r="AG63" s="131">
        <f t="shared" si="13"/>
        <v>0.12197047518501586</v>
      </c>
      <c r="AH63" s="131">
        <f t="shared" si="14"/>
        <v>5.4968532600620075E-2</v>
      </c>
    </row>
    <row r="64" spans="2:34" ht="13.5" customHeight="1">
      <c r="B64" s="231">
        <v>59</v>
      </c>
      <c r="C64" s="232" t="s">
        <v>24</v>
      </c>
      <c r="D64" s="218">
        <v>8770300</v>
      </c>
      <c r="E64" s="219">
        <v>20992190</v>
      </c>
      <c r="F64" s="215">
        <f t="shared" si="0"/>
        <v>29762490</v>
      </c>
      <c r="G64" s="218">
        <v>9028370</v>
      </c>
      <c r="H64" s="219">
        <v>62999670</v>
      </c>
      <c r="I64" s="215">
        <f t="shared" si="1"/>
        <v>72028040</v>
      </c>
      <c r="J64" s="218">
        <v>785041850</v>
      </c>
      <c r="K64" s="219">
        <v>7345932980</v>
      </c>
      <c r="L64" s="215">
        <f t="shared" si="2"/>
        <v>8130974830</v>
      </c>
      <c r="M64" s="218">
        <v>629425760</v>
      </c>
      <c r="N64" s="219">
        <v>7685544820</v>
      </c>
      <c r="O64" s="215">
        <f t="shared" si="3"/>
        <v>8314970580</v>
      </c>
      <c r="P64" s="218">
        <v>176608420</v>
      </c>
      <c r="Q64" s="219">
        <v>6035795030</v>
      </c>
      <c r="R64" s="215">
        <f t="shared" si="4"/>
        <v>6212403450</v>
      </c>
      <c r="S64" s="218">
        <v>47694180</v>
      </c>
      <c r="T64" s="219">
        <v>2938750540</v>
      </c>
      <c r="U64" s="215">
        <f t="shared" si="5"/>
        <v>2986444720</v>
      </c>
      <c r="V64" s="218">
        <v>6619330</v>
      </c>
      <c r="W64" s="219">
        <v>979882340</v>
      </c>
      <c r="X64" s="215">
        <f t="shared" si="6"/>
        <v>986501670</v>
      </c>
      <c r="Y64" s="218">
        <f t="shared" si="15"/>
        <v>1663188210</v>
      </c>
      <c r="Z64" s="217">
        <f t="shared" si="15"/>
        <v>25069897570</v>
      </c>
      <c r="AA64" s="215">
        <f t="shared" si="7"/>
        <v>26733085780</v>
      </c>
      <c r="AB64" s="131">
        <f t="shared" si="8"/>
        <v>1.1133204092086671E-3</v>
      </c>
      <c r="AC64" s="131">
        <f t="shared" si="9"/>
        <v>2.6943406605864713E-3</v>
      </c>
      <c r="AD64" s="131">
        <f t="shared" si="10"/>
        <v>0.30415399467588139</v>
      </c>
      <c r="AE64" s="131">
        <f t="shared" si="11"/>
        <v>0.31103669245024956</v>
      </c>
      <c r="AF64" s="131">
        <f t="shared" si="12"/>
        <v>0.23238632087313041</v>
      </c>
      <c r="AG64" s="131">
        <f t="shared" si="13"/>
        <v>0.11171343048748486</v>
      </c>
      <c r="AH64" s="131">
        <f t="shared" si="14"/>
        <v>3.6901900443458646E-2</v>
      </c>
    </row>
    <row r="65" spans="2:34" ht="13.5" customHeight="1">
      <c r="B65" s="231">
        <v>60</v>
      </c>
      <c r="C65" s="232" t="s">
        <v>51</v>
      </c>
      <c r="D65" s="218">
        <v>0</v>
      </c>
      <c r="E65" s="219">
        <v>5665180</v>
      </c>
      <c r="F65" s="215">
        <f t="shared" si="0"/>
        <v>5665180</v>
      </c>
      <c r="G65" s="218">
        <v>1681520</v>
      </c>
      <c r="H65" s="219">
        <v>36545910</v>
      </c>
      <c r="I65" s="215">
        <f t="shared" si="1"/>
        <v>38227430</v>
      </c>
      <c r="J65" s="218">
        <v>78956080</v>
      </c>
      <c r="K65" s="219">
        <v>882132050</v>
      </c>
      <c r="L65" s="215">
        <f t="shared" si="2"/>
        <v>961088130</v>
      </c>
      <c r="M65" s="218">
        <v>54743890</v>
      </c>
      <c r="N65" s="219">
        <v>1055557330</v>
      </c>
      <c r="O65" s="215">
        <f t="shared" si="3"/>
        <v>1110301220</v>
      </c>
      <c r="P65" s="218">
        <v>9778850</v>
      </c>
      <c r="Q65" s="219">
        <v>813846590</v>
      </c>
      <c r="R65" s="215">
        <f t="shared" si="4"/>
        <v>823625440</v>
      </c>
      <c r="S65" s="218">
        <v>2136610</v>
      </c>
      <c r="T65" s="219">
        <v>457572700</v>
      </c>
      <c r="U65" s="215">
        <f t="shared" si="5"/>
        <v>459709310</v>
      </c>
      <c r="V65" s="218">
        <v>2413380</v>
      </c>
      <c r="W65" s="219">
        <v>159057320</v>
      </c>
      <c r="X65" s="215">
        <f t="shared" si="6"/>
        <v>161470700</v>
      </c>
      <c r="Y65" s="218">
        <f t="shared" si="15"/>
        <v>149710330</v>
      </c>
      <c r="Z65" s="217">
        <f t="shared" si="15"/>
        <v>3410377080</v>
      </c>
      <c r="AA65" s="215">
        <f t="shared" si="7"/>
        <v>3560087410</v>
      </c>
      <c r="AB65" s="131">
        <f t="shared" si="8"/>
        <v>1.5913036247612808E-3</v>
      </c>
      <c r="AC65" s="131">
        <f t="shared" si="9"/>
        <v>1.0737778486174866E-2</v>
      </c>
      <c r="AD65" s="131">
        <f t="shared" si="10"/>
        <v>0.26996194736690465</v>
      </c>
      <c r="AE65" s="131">
        <f t="shared" si="11"/>
        <v>0.31187470759320485</v>
      </c>
      <c r="AF65" s="131">
        <f t="shared" si="12"/>
        <v>0.23134978025722128</v>
      </c>
      <c r="AG65" s="131">
        <f t="shared" si="13"/>
        <v>0.1291286581078637</v>
      </c>
      <c r="AH65" s="131">
        <f t="shared" si="14"/>
        <v>4.5355824563869343E-2</v>
      </c>
    </row>
    <row r="66" spans="2:34" ht="13.5" customHeight="1">
      <c r="B66" s="231">
        <v>61</v>
      </c>
      <c r="C66" s="232" t="s">
        <v>19</v>
      </c>
      <c r="D66" s="218">
        <v>0</v>
      </c>
      <c r="E66" s="219">
        <v>0</v>
      </c>
      <c r="F66" s="215">
        <f t="shared" si="0"/>
        <v>0</v>
      </c>
      <c r="G66" s="218">
        <v>7891550</v>
      </c>
      <c r="H66" s="219">
        <v>3585180</v>
      </c>
      <c r="I66" s="215">
        <f t="shared" si="1"/>
        <v>11476730</v>
      </c>
      <c r="J66" s="218">
        <v>94545520</v>
      </c>
      <c r="K66" s="219">
        <v>960878190</v>
      </c>
      <c r="L66" s="215">
        <f t="shared" si="2"/>
        <v>1055423710</v>
      </c>
      <c r="M66" s="218">
        <v>81608910</v>
      </c>
      <c r="N66" s="219">
        <v>938929520</v>
      </c>
      <c r="O66" s="215">
        <f t="shared" si="3"/>
        <v>1020538430</v>
      </c>
      <c r="P66" s="218">
        <v>35021850</v>
      </c>
      <c r="Q66" s="219">
        <v>570117060</v>
      </c>
      <c r="R66" s="215">
        <f t="shared" si="4"/>
        <v>605138910</v>
      </c>
      <c r="S66" s="218">
        <v>25039910</v>
      </c>
      <c r="T66" s="219">
        <v>310111680</v>
      </c>
      <c r="U66" s="215">
        <f t="shared" si="5"/>
        <v>335151590</v>
      </c>
      <c r="V66" s="218">
        <v>1049840</v>
      </c>
      <c r="W66" s="219">
        <v>114871410</v>
      </c>
      <c r="X66" s="215">
        <f t="shared" si="6"/>
        <v>115921250</v>
      </c>
      <c r="Y66" s="218">
        <f t="shared" si="15"/>
        <v>245157580</v>
      </c>
      <c r="Z66" s="217">
        <f t="shared" si="15"/>
        <v>2898493040</v>
      </c>
      <c r="AA66" s="215">
        <f t="shared" si="7"/>
        <v>3143650620</v>
      </c>
      <c r="AB66" s="131">
        <f t="shared" si="8"/>
        <v>0</v>
      </c>
      <c r="AC66" s="131">
        <f t="shared" si="9"/>
        <v>3.650765109514619E-3</v>
      </c>
      <c r="AD66" s="131">
        <f t="shared" si="10"/>
        <v>0.33573187277408073</v>
      </c>
      <c r="AE66" s="131">
        <f t="shared" si="11"/>
        <v>0.32463481263067334</v>
      </c>
      <c r="AF66" s="131">
        <f t="shared" si="12"/>
        <v>0.19249559927241533</v>
      </c>
      <c r="AG66" s="131">
        <f t="shared" si="13"/>
        <v>0.10661222588405833</v>
      </c>
      <c r="AH66" s="131">
        <f t="shared" si="14"/>
        <v>3.6874724329257681E-2</v>
      </c>
    </row>
    <row r="67" spans="2:34" ht="13.5" customHeight="1">
      <c r="B67" s="231">
        <v>62</v>
      </c>
      <c r="C67" s="232" t="s">
        <v>20</v>
      </c>
      <c r="D67" s="218">
        <v>0</v>
      </c>
      <c r="E67" s="219">
        <v>9556230</v>
      </c>
      <c r="F67" s="215">
        <f t="shared" si="0"/>
        <v>9556230</v>
      </c>
      <c r="G67" s="218">
        <v>1158420</v>
      </c>
      <c r="H67" s="219">
        <v>34895630</v>
      </c>
      <c r="I67" s="215">
        <f t="shared" si="1"/>
        <v>36054050</v>
      </c>
      <c r="J67" s="218">
        <v>159403790</v>
      </c>
      <c r="K67" s="219">
        <v>1068321730</v>
      </c>
      <c r="L67" s="215">
        <f t="shared" si="2"/>
        <v>1227725520</v>
      </c>
      <c r="M67" s="218">
        <v>132385990</v>
      </c>
      <c r="N67" s="219">
        <v>1243316010</v>
      </c>
      <c r="O67" s="215">
        <f t="shared" si="3"/>
        <v>1375702000</v>
      </c>
      <c r="P67" s="218">
        <v>26244510</v>
      </c>
      <c r="Q67" s="219">
        <v>774102280</v>
      </c>
      <c r="R67" s="215">
        <f t="shared" si="4"/>
        <v>800346790</v>
      </c>
      <c r="S67" s="218">
        <v>2707110</v>
      </c>
      <c r="T67" s="219">
        <v>402770030</v>
      </c>
      <c r="U67" s="215">
        <f t="shared" si="5"/>
        <v>405477140</v>
      </c>
      <c r="V67" s="218">
        <v>5695280</v>
      </c>
      <c r="W67" s="219">
        <v>137753890</v>
      </c>
      <c r="X67" s="215">
        <f t="shared" si="6"/>
        <v>143449170</v>
      </c>
      <c r="Y67" s="218">
        <f t="shared" si="15"/>
        <v>327595100</v>
      </c>
      <c r="Z67" s="217">
        <f t="shared" si="15"/>
        <v>3670715800</v>
      </c>
      <c r="AA67" s="215">
        <f t="shared" si="7"/>
        <v>3998310900</v>
      </c>
      <c r="AB67" s="131">
        <f t="shared" si="8"/>
        <v>2.3900667654433777E-3</v>
      </c>
      <c r="AC67" s="131">
        <f t="shared" si="9"/>
        <v>9.017320288925006E-3</v>
      </c>
      <c r="AD67" s="131">
        <f t="shared" si="10"/>
        <v>0.30706104420244057</v>
      </c>
      <c r="AE67" s="131">
        <f t="shared" si="11"/>
        <v>0.34407079249390038</v>
      </c>
      <c r="AF67" s="131">
        <f t="shared" si="12"/>
        <v>0.20017122480395408</v>
      </c>
      <c r="AG67" s="131">
        <f t="shared" si="13"/>
        <v>0.10141210879824278</v>
      </c>
      <c r="AH67" s="131">
        <f t="shared" si="14"/>
        <v>3.5877442647093805E-2</v>
      </c>
    </row>
    <row r="68" spans="2:34" ht="13.5" customHeight="1">
      <c r="B68" s="231">
        <v>63</v>
      </c>
      <c r="C68" s="232" t="s">
        <v>31</v>
      </c>
      <c r="D68" s="218">
        <v>0</v>
      </c>
      <c r="E68" s="219">
        <v>7076520</v>
      </c>
      <c r="F68" s="215">
        <f t="shared" si="0"/>
        <v>7076520</v>
      </c>
      <c r="G68" s="218">
        <v>0</v>
      </c>
      <c r="H68" s="219">
        <v>11759780</v>
      </c>
      <c r="I68" s="215">
        <f t="shared" si="1"/>
        <v>11759780</v>
      </c>
      <c r="J68" s="218">
        <v>148541310</v>
      </c>
      <c r="K68" s="219">
        <v>678775900</v>
      </c>
      <c r="L68" s="215">
        <f t="shared" si="2"/>
        <v>827317210</v>
      </c>
      <c r="M68" s="218">
        <v>162637590</v>
      </c>
      <c r="N68" s="219">
        <v>777924560</v>
      </c>
      <c r="O68" s="215">
        <f t="shared" si="3"/>
        <v>940562150</v>
      </c>
      <c r="P68" s="218">
        <v>40487230</v>
      </c>
      <c r="Q68" s="219">
        <v>723969590</v>
      </c>
      <c r="R68" s="215">
        <f t="shared" si="4"/>
        <v>764456820</v>
      </c>
      <c r="S68" s="218">
        <v>18537040</v>
      </c>
      <c r="T68" s="219">
        <v>478198960</v>
      </c>
      <c r="U68" s="215">
        <f t="shared" si="5"/>
        <v>496736000</v>
      </c>
      <c r="V68" s="218">
        <v>0</v>
      </c>
      <c r="W68" s="219">
        <v>161165820</v>
      </c>
      <c r="X68" s="215">
        <f t="shared" si="6"/>
        <v>161165820</v>
      </c>
      <c r="Y68" s="218">
        <f t="shared" si="15"/>
        <v>370203170</v>
      </c>
      <c r="Z68" s="217">
        <f t="shared" si="15"/>
        <v>2838871130</v>
      </c>
      <c r="AA68" s="215">
        <f t="shared" si="7"/>
        <v>3209074300</v>
      </c>
      <c r="AB68" s="131">
        <f t="shared" si="8"/>
        <v>2.2051592884589802E-3</v>
      </c>
      <c r="AC68" s="131">
        <f t="shared" si="9"/>
        <v>3.6645396462151093E-3</v>
      </c>
      <c r="AD68" s="131">
        <f t="shared" si="10"/>
        <v>0.25780556405316013</v>
      </c>
      <c r="AE68" s="131">
        <f t="shared" si="11"/>
        <v>0.29309453819751075</v>
      </c>
      <c r="AF68" s="131">
        <f t="shared" si="12"/>
        <v>0.23821723915834545</v>
      </c>
      <c r="AG68" s="131">
        <f t="shared" si="13"/>
        <v>0.15479105609988525</v>
      </c>
      <c r="AH68" s="131">
        <f t="shared" si="14"/>
        <v>5.0221903556424356E-2</v>
      </c>
    </row>
    <row r="69" spans="2:34" ht="13.5" customHeight="1">
      <c r="B69" s="231">
        <v>64</v>
      </c>
      <c r="C69" s="232" t="s">
        <v>52</v>
      </c>
      <c r="D69" s="218">
        <v>3574070</v>
      </c>
      <c r="E69" s="219">
        <v>42944280</v>
      </c>
      <c r="F69" s="215">
        <f t="shared" si="0"/>
        <v>46518350</v>
      </c>
      <c r="G69" s="218">
        <v>4199330</v>
      </c>
      <c r="H69" s="219">
        <v>82233620</v>
      </c>
      <c r="I69" s="215">
        <f t="shared" si="1"/>
        <v>86432950</v>
      </c>
      <c r="J69" s="218">
        <v>71874130</v>
      </c>
      <c r="K69" s="219">
        <v>833167500</v>
      </c>
      <c r="L69" s="215">
        <f t="shared" si="2"/>
        <v>905041630</v>
      </c>
      <c r="M69" s="218">
        <v>84518520</v>
      </c>
      <c r="N69" s="219">
        <v>1011111450</v>
      </c>
      <c r="O69" s="215">
        <f t="shared" si="3"/>
        <v>1095629970</v>
      </c>
      <c r="P69" s="218">
        <v>14387280</v>
      </c>
      <c r="Q69" s="219">
        <v>818353090</v>
      </c>
      <c r="R69" s="215">
        <f t="shared" si="4"/>
        <v>832740370</v>
      </c>
      <c r="S69" s="218">
        <v>5906400</v>
      </c>
      <c r="T69" s="219">
        <v>374097020</v>
      </c>
      <c r="U69" s="215">
        <f t="shared" si="5"/>
        <v>380003420</v>
      </c>
      <c r="V69" s="218">
        <v>549720</v>
      </c>
      <c r="W69" s="219">
        <v>152366030</v>
      </c>
      <c r="X69" s="215">
        <f t="shared" si="6"/>
        <v>152915750</v>
      </c>
      <c r="Y69" s="218">
        <f t="shared" si="15"/>
        <v>185009450</v>
      </c>
      <c r="Z69" s="217">
        <f t="shared" si="15"/>
        <v>3314272990</v>
      </c>
      <c r="AA69" s="215">
        <f t="shared" si="7"/>
        <v>3499282440</v>
      </c>
      <c r="AB69" s="131">
        <f t="shared" si="8"/>
        <v>1.3293682575676858E-2</v>
      </c>
      <c r="AC69" s="131">
        <f t="shared" si="9"/>
        <v>2.4700192534329982E-2</v>
      </c>
      <c r="AD69" s="131">
        <f t="shared" si="10"/>
        <v>0.25863634774219596</v>
      </c>
      <c r="AE69" s="131">
        <f t="shared" si="11"/>
        <v>0.31310132542487767</v>
      </c>
      <c r="AF69" s="131">
        <f t="shared" si="12"/>
        <v>0.23797460887438399</v>
      </c>
      <c r="AG69" s="131">
        <f t="shared" si="13"/>
        <v>0.10859466948315266</v>
      </c>
      <c r="AH69" s="131">
        <f t="shared" si="14"/>
        <v>4.3699173365382878E-2</v>
      </c>
    </row>
    <row r="70" spans="2:34" ht="13.5" customHeight="1">
      <c r="B70" s="231">
        <v>65</v>
      </c>
      <c r="C70" s="232" t="s">
        <v>12</v>
      </c>
      <c r="D70" s="218">
        <v>0</v>
      </c>
      <c r="E70" s="219">
        <v>9351770</v>
      </c>
      <c r="F70" s="215">
        <f t="shared" si="0"/>
        <v>9351770</v>
      </c>
      <c r="G70" s="218">
        <v>508540</v>
      </c>
      <c r="H70" s="219">
        <v>29004280</v>
      </c>
      <c r="I70" s="215">
        <f t="shared" si="1"/>
        <v>29512820</v>
      </c>
      <c r="J70" s="218">
        <v>20107240</v>
      </c>
      <c r="K70" s="219">
        <v>437797410</v>
      </c>
      <c r="L70" s="215">
        <f t="shared" si="2"/>
        <v>457904650</v>
      </c>
      <c r="M70" s="218">
        <v>51293630</v>
      </c>
      <c r="N70" s="219">
        <v>431125960</v>
      </c>
      <c r="O70" s="215">
        <f t="shared" si="3"/>
        <v>482419590</v>
      </c>
      <c r="P70" s="218">
        <v>1312150</v>
      </c>
      <c r="Q70" s="219">
        <v>430924210</v>
      </c>
      <c r="R70" s="215">
        <f t="shared" si="4"/>
        <v>432236360</v>
      </c>
      <c r="S70" s="218">
        <v>1659520</v>
      </c>
      <c r="T70" s="219">
        <v>269720600</v>
      </c>
      <c r="U70" s="215">
        <f t="shared" si="5"/>
        <v>271380120</v>
      </c>
      <c r="V70" s="218">
        <v>0</v>
      </c>
      <c r="W70" s="219">
        <v>85933130</v>
      </c>
      <c r="X70" s="215">
        <f t="shared" si="6"/>
        <v>85933130</v>
      </c>
      <c r="Y70" s="218">
        <f t="shared" si="15"/>
        <v>74881080</v>
      </c>
      <c r="Z70" s="217">
        <f t="shared" si="15"/>
        <v>1693857360</v>
      </c>
      <c r="AA70" s="215">
        <f t="shared" si="7"/>
        <v>1768738440</v>
      </c>
      <c r="AB70" s="131">
        <f t="shared" si="8"/>
        <v>5.2872543438361634E-3</v>
      </c>
      <c r="AC70" s="131">
        <f t="shared" si="9"/>
        <v>1.6685802339434654E-2</v>
      </c>
      <c r="AD70" s="131">
        <f t="shared" si="10"/>
        <v>0.25888771321100479</v>
      </c>
      <c r="AE70" s="131">
        <f t="shared" si="11"/>
        <v>0.2727478405456038</v>
      </c>
      <c r="AF70" s="131">
        <f t="shared" si="12"/>
        <v>0.2443755109432687</v>
      </c>
      <c r="AG70" s="131">
        <f t="shared" si="13"/>
        <v>0.15343145931741042</v>
      </c>
      <c r="AH70" s="131">
        <f t="shared" si="14"/>
        <v>4.8584419299441468E-2</v>
      </c>
    </row>
    <row r="71" spans="2:34" ht="13.5" customHeight="1">
      <c r="B71" s="231">
        <v>66</v>
      </c>
      <c r="C71" s="232" t="s">
        <v>6</v>
      </c>
      <c r="D71" s="218">
        <v>0</v>
      </c>
      <c r="E71" s="219">
        <v>1369580</v>
      </c>
      <c r="F71" s="215">
        <f t="shared" ref="F71:F79" si="16">SUM(D71:E71)</f>
        <v>1369580</v>
      </c>
      <c r="G71" s="218">
        <v>0</v>
      </c>
      <c r="H71" s="219">
        <v>12414650</v>
      </c>
      <c r="I71" s="215">
        <f t="shared" ref="I71:I79" si="17">SUM(G71:H71)</f>
        <v>12414650</v>
      </c>
      <c r="J71" s="218">
        <v>120625350</v>
      </c>
      <c r="K71" s="219">
        <v>359756450</v>
      </c>
      <c r="L71" s="215">
        <f t="shared" ref="L71:L79" si="18">SUM(J71:K71)</f>
        <v>480381800</v>
      </c>
      <c r="M71" s="218">
        <v>31735810</v>
      </c>
      <c r="N71" s="219">
        <v>373317670</v>
      </c>
      <c r="O71" s="215">
        <f t="shared" ref="O71:O79" si="19">SUM(M71:N71)</f>
        <v>405053480</v>
      </c>
      <c r="P71" s="218">
        <v>11162930</v>
      </c>
      <c r="Q71" s="219">
        <v>365616570</v>
      </c>
      <c r="R71" s="215">
        <f t="shared" ref="R71:R79" si="20">SUM(P71:Q71)</f>
        <v>376779500</v>
      </c>
      <c r="S71" s="218">
        <v>2687390</v>
      </c>
      <c r="T71" s="219">
        <v>207636560</v>
      </c>
      <c r="U71" s="215">
        <f t="shared" ref="U71:U79" si="21">SUM(S71:T71)</f>
        <v>210323950</v>
      </c>
      <c r="V71" s="218">
        <v>0</v>
      </c>
      <c r="W71" s="219">
        <v>61167290</v>
      </c>
      <c r="X71" s="215">
        <f t="shared" ref="X71:X79" si="22">SUM(V71:W71)</f>
        <v>61167290</v>
      </c>
      <c r="Y71" s="218">
        <f t="shared" ref="Y71:Z79" si="23">SUM(D71,G71,J71,M71,P71,S71,V71)</f>
        <v>166211480</v>
      </c>
      <c r="Z71" s="217">
        <f t="shared" si="23"/>
        <v>1381278770</v>
      </c>
      <c r="AA71" s="215">
        <f t="shared" ref="AA71:AA79" si="24">SUM(F71,I71,L71,O71,R71,U71,X71)</f>
        <v>1547490250</v>
      </c>
      <c r="AB71" s="131">
        <f t="shared" ref="AB71:AB79" si="25">IFERROR(F71/$AA71,0)</f>
        <v>8.850330397881344E-4</v>
      </c>
      <c r="AC71" s="131">
        <f t="shared" ref="AC71:AC79" si="26">IFERROR(I71/$AA71,0)</f>
        <v>8.0224414984197794E-3</v>
      </c>
      <c r="AD71" s="131">
        <f t="shared" ref="AD71:AD79" si="27">IFERROR(L71/$AA71,0)</f>
        <v>0.31042638233100339</v>
      </c>
      <c r="AE71" s="131">
        <f t="shared" ref="AE71:AE79" si="28">IFERROR(O71/$AA71,0)</f>
        <v>0.26174864752782773</v>
      </c>
      <c r="AF71" s="131">
        <f t="shared" ref="AF71:AF79" si="29">IFERROR(R71/$AA71,0)</f>
        <v>0.24347778604744036</v>
      </c>
      <c r="AG71" s="131">
        <f t="shared" ref="AG71:AG79" si="30">IFERROR(U71/$AA71,0)</f>
        <v>0.13591294032385665</v>
      </c>
      <c r="AH71" s="131">
        <f t="shared" ref="AH71:AH79" si="31">IFERROR(X71/$AA71,0)</f>
        <v>3.9526769231663983E-2</v>
      </c>
    </row>
    <row r="72" spans="2:34" ht="13.5" customHeight="1">
      <c r="B72" s="231">
        <v>67</v>
      </c>
      <c r="C72" s="232" t="s">
        <v>7</v>
      </c>
      <c r="D72" s="218">
        <v>0</v>
      </c>
      <c r="E72" s="219">
        <v>3382210</v>
      </c>
      <c r="F72" s="215">
        <f t="shared" si="16"/>
        <v>3382210</v>
      </c>
      <c r="G72" s="218">
        <v>503240</v>
      </c>
      <c r="H72" s="219">
        <v>38194810</v>
      </c>
      <c r="I72" s="215">
        <f t="shared" si="17"/>
        <v>38698050</v>
      </c>
      <c r="J72" s="218">
        <v>23760300</v>
      </c>
      <c r="K72" s="219">
        <v>239047280</v>
      </c>
      <c r="L72" s="215">
        <f t="shared" si="18"/>
        <v>262807580</v>
      </c>
      <c r="M72" s="218">
        <v>10655280</v>
      </c>
      <c r="N72" s="219">
        <v>217273800</v>
      </c>
      <c r="O72" s="215">
        <f t="shared" si="19"/>
        <v>227929080</v>
      </c>
      <c r="P72" s="218">
        <v>1542490</v>
      </c>
      <c r="Q72" s="219">
        <v>186741980</v>
      </c>
      <c r="R72" s="215">
        <f t="shared" si="20"/>
        <v>188284470</v>
      </c>
      <c r="S72" s="218">
        <v>0</v>
      </c>
      <c r="T72" s="219">
        <v>175288320</v>
      </c>
      <c r="U72" s="215">
        <f t="shared" si="21"/>
        <v>175288320</v>
      </c>
      <c r="V72" s="218">
        <v>0</v>
      </c>
      <c r="W72" s="219">
        <v>77510940</v>
      </c>
      <c r="X72" s="215">
        <f t="shared" si="22"/>
        <v>77510940</v>
      </c>
      <c r="Y72" s="218">
        <f t="shared" si="23"/>
        <v>36461310</v>
      </c>
      <c r="Z72" s="217">
        <f t="shared" si="23"/>
        <v>937439340</v>
      </c>
      <c r="AA72" s="215">
        <f t="shared" si="24"/>
        <v>973900650</v>
      </c>
      <c r="AB72" s="131">
        <f t="shared" si="25"/>
        <v>3.4728491042695167E-3</v>
      </c>
      <c r="AC72" s="131">
        <f t="shared" si="26"/>
        <v>3.9735110557735022E-2</v>
      </c>
      <c r="AD72" s="131">
        <f t="shared" si="27"/>
        <v>0.26985050271811606</v>
      </c>
      <c r="AE72" s="131">
        <f t="shared" si="28"/>
        <v>0.23403730144342752</v>
      </c>
      <c r="AF72" s="131">
        <f t="shared" si="29"/>
        <v>0.19333026423177765</v>
      </c>
      <c r="AG72" s="131">
        <f t="shared" si="30"/>
        <v>0.17998583325722187</v>
      </c>
      <c r="AH72" s="131">
        <f t="shared" si="31"/>
        <v>7.9588138687452362E-2</v>
      </c>
    </row>
    <row r="73" spans="2:34" ht="13.5" customHeight="1">
      <c r="B73" s="231">
        <v>68</v>
      </c>
      <c r="C73" s="232" t="s">
        <v>53</v>
      </c>
      <c r="D73" s="218">
        <v>0</v>
      </c>
      <c r="E73" s="219">
        <v>16213720</v>
      </c>
      <c r="F73" s="215">
        <f t="shared" si="16"/>
        <v>16213720</v>
      </c>
      <c r="G73" s="218">
        <v>522520</v>
      </c>
      <c r="H73" s="219">
        <v>11543230</v>
      </c>
      <c r="I73" s="215">
        <f t="shared" si="17"/>
        <v>12065750</v>
      </c>
      <c r="J73" s="218">
        <v>26590910</v>
      </c>
      <c r="K73" s="219">
        <v>220582670</v>
      </c>
      <c r="L73" s="215">
        <f t="shared" si="18"/>
        <v>247173580</v>
      </c>
      <c r="M73" s="218">
        <v>21755050</v>
      </c>
      <c r="N73" s="219">
        <v>288187260</v>
      </c>
      <c r="O73" s="215">
        <f t="shared" si="19"/>
        <v>309942310</v>
      </c>
      <c r="P73" s="218">
        <v>4928760</v>
      </c>
      <c r="Q73" s="219">
        <v>251664090</v>
      </c>
      <c r="R73" s="215">
        <f t="shared" si="20"/>
        <v>256592850</v>
      </c>
      <c r="S73" s="218">
        <v>522060</v>
      </c>
      <c r="T73" s="219">
        <v>176212600</v>
      </c>
      <c r="U73" s="215">
        <f t="shared" si="21"/>
        <v>176734660</v>
      </c>
      <c r="V73" s="218">
        <v>0</v>
      </c>
      <c r="W73" s="219">
        <v>67921630</v>
      </c>
      <c r="X73" s="215">
        <f t="shared" si="22"/>
        <v>67921630</v>
      </c>
      <c r="Y73" s="218">
        <f t="shared" si="23"/>
        <v>54319300</v>
      </c>
      <c r="Z73" s="217">
        <f t="shared" si="23"/>
        <v>1032325200</v>
      </c>
      <c r="AA73" s="215">
        <f t="shared" si="24"/>
        <v>1086644500</v>
      </c>
      <c r="AB73" s="131">
        <f t="shared" si="25"/>
        <v>1.4920905595160147E-2</v>
      </c>
      <c r="AC73" s="131">
        <f t="shared" si="26"/>
        <v>1.1103677421640656E-2</v>
      </c>
      <c r="AD73" s="131">
        <f t="shared" si="27"/>
        <v>0.22746498969994328</v>
      </c>
      <c r="AE73" s="131">
        <f t="shared" si="28"/>
        <v>0.28522880298018349</v>
      </c>
      <c r="AF73" s="131">
        <f t="shared" si="29"/>
        <v>0.23613320639822868</v>
      </c>
      <c r="AG73" s="131">
        <f t="shared" si="30"/>
        <v>0.16264257537768792</v>
      </c>
      <c r="AH73" s="131">
        <f t="shared" si="31"/>
        <v>6.2505842527155839E-2</v>
      </c>
    </row>
    <row r="74" spans="2:34" ht="13.5" customHeight="1">
      <c r="B74" s="231">
        <v>69</v>
      </c>
      <c r="C74" s="232" t="s">
        <v>54</v>
      </c>
      <c r="D74" s="218">
        <v>0</v>
      </c>
      <c r="E74" s="219">
        <v>31945800</v>
      </c>
      <c r="F74" s="215">
        <f t="shared" si="16"/>
        <v>31945800</v>
      </c>
      <c r="G74" s="218">
        <v>4857690</v>
      </c>
      <c r="H74" s="219">
        <v>38490690</v>
      </c>
      <c r="I74" s="215">
        <f t="shared" si="17"/>
        <v>43348380</v>
      </c>
      <c r="J74" s="218">
        <v>83472590</v>
      </c>
      <c r="K74" s="219">
        <v>680089340</v>
      </c>
      <c r="L74" s="215">
        <f t="shared" si="18"/>
        <v>763561930</v>
      </c>
      <c r="M74" s="218">
        <v>61670400</v>
      </c>
      <c r="N74" s="219">
        <v>648437620</v>
      </c>
      <c r="O74" s="215">
        <f t="shared" si="19"/>
        <v>710108020</v>
      </c>
      <c r="P74" s="218">
        <v>9047980</v>
      </c>
      <c r="Q74" s="219">
        <v>465441050</v>
      </c>
      <c r="R74" s="215">
        <f t="shared" si="20"/>
        <v>474489030</v>
      </c>
      <c r="S74" s="218">
        <v>3836240</v>
      </c>
      <c r="T74" s="219">
        <v>310938930</v>
      </c>
      <c r="U74" s="215">
        <f t="shared" si="21"/>
        <v>314775170</v>
      </c>
      <c r="V74" s="218">
        <v>0</v>
      </c>
      <c r="W74" s="219">
        <v>103777230</v>
      </c>
      <c r="X74" s="215">
        <f t="shared" si="22"/>
        <v>103777230</v>
      </c>
      <c r="Y74" s="218">
        <f t="shared" si="23"/>
        <v>162884900</v>
      </c>
      <c r="Z74" s="217">
        <f t="shared" si="23"/>
        <v>2279120660</v>
      </c>
      <c r="AA74" s="215">
        <f t="shared" si="24"/>
        <v>2442005560</v>
      </c>
      <c r="AB74" s="131">
        <f t="shared" si="25"/>
        <v>1.3081788396910939E-2</v>
      </c>
      <c r="AC74" s="131">
        <f t="shared" si="26"/>
        <v>1.7751138944990773E-2</v>
      </c>
      <c r="AD74" s="131">
        <f t="shared" si="27"/>
        <v>0.31267821110120653</v>
      </c>
      <c r="AE74" s="131">
        <f t="shared" si="28"/>
        <v>0.29078886290496408</v>
      </c>
      <c r="AF74" s="131">
        <f t="shared" si="29"/>
        <v>0.19430300969503117</v>
      </c>
      <c r="AG74" s="131">
        <f t="shared" si="30"/>
        <v>0.1289002675325604</v>
      </c>
      <c r="AH74" s="131">
        <f t="shared" si="31"/>
        <v>4.2496721424336151E-2</v>
      </c>
    </row>
    <row r="75" spans="2:34" ht="13.5" customHeight="1">
      <c r="B75" s="231">
        <v>70</v>
      </c>
      <c r="C75" s="232" t="s">
        <v>55</v>
      </c>
      <c r="D75" s="218">
        <v>0</v>
      </c>
      <c r="E75" s="219">
        <v>0</v>
      </c>
      <c r="F75" s="215">
        <f t="shared" si="16"/>
        <v>0</v>
      </c>
      <c r="G75" s="218">
        <v>0</v>
      </c>
      <c r="H75" s="219">
        <v>0</v>
      </c>
      <c r="I75" s="215">
        <f t="shared" si="17"/>
        <v>0</v>
      </c>
      <c r="J75" s="218">
        <v>8931430</v>
      </c>
      <c r="K75" s="219">
        <v>84122360</v>
      </c>
      <c r="L75" s="215">
        <f t="shared" si="18"/>
        <v>93053790</v>
      </c>
      <c r="M75" s="218">
        <v>12721260</v>
      </c>
      <c r="N75" s="219">
        <v>118684730</v>
      </c>
      <c r="O75" s="215">
        <f t="shared" si="19"/>
        <v>131405990</v>
      </c>
      <c r="P75" s="218">
        <v>9509670</v>
      </c>
      <c r="Q75" s="219">
        <v>141906620</v>
      </c>
      <c r="R75" s="215">
        <f t="shared" si="20"/>
        <v>151416290</v>
      </c>
      <c r="S75" s="218">
        <v>0</v>
      </c>
      <c r="T75" s="219">
        <v>50687450</v>
      </c>
      <c r="U75" s="215">
        <f t="shared" si="21"/>
        <v>50687450</v>
      </c>
      <c r="V75" s="218">
        <v>1004460</v>
      </c>
      <c r="W75" s="219">
        <v>9748430</v>
      </c>
      <c r="X75" s="215">
        <f t="shared" si="22"/>
        <v>10752890</v>
      </c>
      <c r="Y75" s="218">
        <f t="shared" si="23"/>
        <v>32166820</v>
      </c>
      <c r="Z75" s="217">
        <f t="shared" si="23"/>
        <v>405149590</v>
      </c>
      <c r="AA75" s="215">
        <f t="shared" si="24"/>
        <v>437316410</v>
      </c>
      <c r="AB75" s="131">
        <f t="shared" si="25"/>
        <v>0</v>
      </c>
      <c r="AC75" s="131">
        <f t="shared" si="26"/>
        <v>0</v>
      </c>
      <c r="AD75" s="131">
        <f t="shared" si="27"/>
        <v>0.21278366846558536</v>
      </c>
      <c r="AE75" s="131">
        <f t="shared" si="28"/>
        <v>0.30048264139001779</v>
      </c>
      <c r="AF75" s="131">
        <f t="shared" si="29"/>
        <v>0.34623967117995869</v>
      </c>
      <c r="AG75" s="131">
        <f t="shared" si="30"/>
        <v>0.11590566656302699</v>
      </c>
      <c r="AH75" s="131">
        <f t="shared" si="31"/>
        <v>2.4588352401411145E-2</v>
      </c>
    </row>
    <row r="76" spans="2:34" ht="13.5" customHeight="1">
      <c r="B76" s="231">
        <v>71</v>
      </c>
      <c r="C76" s="232" t="s">
        <v>56</v>
      </c>
      <c r="D76" s="218">
        <v>0</v>
      </c>
      <c r="E76" s="219">
        <v>13986960</v>
      </c>
      <c r="F76" s="215">
        <f t="shared" si="16"/>
        <v>13986960</v>
      </c>
      <c r="G76" s="218">
        <v>4509620</v>
      </c>
      <c r="H76" s="219">
        <v>19118320</v>
      </c>
      <c r="I76" s="215">
        <f t="shared" si="17"/>
        <v>23627940</v>
      </c>
      <c r="J76" s="218">
        <v>53052170</v>
      </c>
      <c r="K76" s="219">
        <v>384791910</v>
      </c>
      <c r="L76" s="215">
        <f t="shared" si="18"/>
        <v>437844080</v>
      </c>
      <c r="M76" s="218">
        <v>22986710</v>
      </c>
      <c r="N76" s="219">
        <v>357029200</v>
      </c>
      <c r="O76" s="215">
        <f t="shared" si="19"/>
        <v>380015910</v>
      </c>
      <c r="P76" s="218">
        <v>8721080</v>
      </c>
      <c r="Q76" s="219">
        <v>347881570</v>
      </c>
      <c r="R76" s="215">
        <f t="shared" si="20"/>
        <v>356602650</v>
      </c>
      <c r="S76" s="218">
        <v>8667710</v>
      </c>
      <c r="T76" s="219">
        <v>186035660</v>
      </c>
      <c r="U76" s="215">
        <f t="shared" si="21"/>
        <v>194703370</v>
      </c>
      <c r="V76" s="218">
        <v>0</v>
      </c>
      <c r="W76" s="219">
        <v>102358190</v>
      </c>
      <c r="X76" s="215">
        <f t="shared" si="22"/>
        <v>102358190</v>
      </c>
      <c r="Y76" s="218">
        <f t="shared" si="23"/>
        <v>97937290</v>
      </c>
      <c r="Z76" s="217">
        <f t="shared" si="23"/>
        <v>1411201810</v>
      </c>
      <c r="AA76" s="215">
        <f t="shared" si="24"/>
        <v>1509139100</v>
      </c>
      <c r="AB76" s="131">
        <f t="shared" si="25"/>
        <v>9.2681715025473791E-3</v>
      </c>
      <c r="AC76" s="131">
        <f t="shared" si="26"/>
        <v>1.56565687019838E-2</v>
      </c>
      <c r="AD76" s="131">
        <f t="shared" si="27"/>
        <v>0.29012837849075673</v>
      </c>
      <c r="AE76" s="131">
        <f t="shared" si="28"/>
        <v>0.25180973046155919</v>
      </c>
      <c r="AF76" s="131">
        <f t="shared" si="29"/>
        <v>0.23629541504822185</v>
      </c>
      <c r="AG76" s="131">
        <f t="shared" si="30"/>
        <v>0.12901618545301755</v>
      </c>
      <c r="AH76" s="131">
        <f t="shared" si="31"/>
        <v>6.7825550341913482E-2</v>
      </c>
    </row>
    <row r="77" spans="2:34" ht="13.5" customHeight="1">
      <c r="B77" s="231">
        <v>72</v>
      </c>
      <c r="C77" s="232" t="s">
        <v>32</v>
      </c>
      <c r="D77" s="218">
        <v>0</v>
      </c>
      <c r="E77" s="219">
        <v>0</v>
      </c>
      <c r="F77" s="215">
        <f t="shared" si="16"/>
        <v>0</v>
      </c>
      <c r="G77" s="218">
        <v>0</v>
      </c>
      <c r="H77" s="219">
        <v>2330320</v>
      </c>
      <c r="I77" s="215">
        <f t="shared" si="17"/>
        <v>2330320</v>
      </c>
      <c r="J77" s="218">
        <v>20048800</v>
      </c>
      <c r="K77" s="219">
        <v>168246290</v>
      </c>
      <c r="L77" s="215">
        <f t="shared" si="18"/>
        <v>188295090</v>
      </c>
      <c r="M77" s="218">
        <v>3040760</v>
      </c>
      <c r="N77" s="219">
        <v>159218760</v>
      </c>
      <c r="O77" s="215">
        <f t="shared" si="19"/>
        <v>162259520</v>
      </c>
      <c r="P77" s="218">
        <v>14812460</v>
      </c>
      <c r="Q77" s="219">
        <v>187129100</v>
      </c>
      <c r="R77" s="215">
        <f t="shared" si="20"/>
        <v>201941560</v>
      </c>
      <c r="S77" s="218">
        <v>0</v>
      </c>
      <c r="T77" s="219">
        <v>98594980</v>
      </c>
      <c r="U77" s="215">
        <f t="shared" si="21"/>
        <v>98594980</v>
      </c>
      <c r="V77" s="218">
        <v>0</v>
      </c>
      <c r="W77" s="219">
        <v>44978330</v>
      </c>
      <c r="X77" s="215">
        <f t="shared" si="22"/>
        <v>44978330</v>
      </c>
      <c r="Y77" s="218">
        <f t="shared" si="23"/>
        <v>37902020</v>
      </c>
      <c r="Z77" s="217">
        <f t="shared" si="23"/>
        <v>660497780</v>
      </c>
      <c r="AA77" s="215">
        <f t="shared" si="24"/>
        <v>698399800</v>
      </c>
      <c r="AB77" s="131">
        <f t="shared" si="25"/>
        <v>0</v>
      </c>
      <c r="AC77" s="131">
        <f t="shared" si="26"/>
        <v>3.3366561674273102E-3</v>
      </c>
      <c r="AD77" s="131">
        <f t="shared" si="27"/>
        <v>0.26960931260289595</v>
      </c>
      <c r="AE77" s="131">
        <f t="shared" si="28"/>
        <v>0.23233042162955947</v>
      </c>
      <c r="AF77" s="131">
        <f t="shared" si="29"/>
        <v>0.28914893732787439</v>
      </c>
      <c r="AG77" s="131">
        <f t="shared" si="30"/>
        <v>0.14117269220294737</v>
      </c>
      <c r="AH77" s="131">
        <f t="shared" si="31"/>
        <v>6.4401980069295553E-2</v>
      </c>
    </row>
    <row r="78" spans="2:34" ht="13.5" customHeight="1">
      <c r="B78" s="231">
        <v>73</v>
      </c>
      <c r="C78" s="232" t="s">
        <v>33</v>
      </c>
      <c r="D78" s="218">
        <v>0</v>
      </c>
      <c r="E78" s="219">
        <v>0</v>
      </c>
      <c r="F78" s="215">
        <f t="shared" si="16"/>
        <v>0</v>
      </c>
      <c r="G78" s="218">
        <v>0</v>
      </c>
      <c r="H78" s="219">
        <v>0</v>
      </c>
      <c r="I78" s="215">
        <f t="shared" si="17"/>
        <v>0</v>
      </c>
      <c r="J78" s="218">
        <v>22918330</v>
      </c>
      <c r="K78" s="219">
        <v>195988180</v>
      </c>
      <c r="L78" s="215">
        <f t="shared" si="18"/>
        <v>218906510</v>
      </c>
      <c r="M78" s="218">
        <v>29653660</v>
      </c>
      <c r="N78" s="219">
        <v>198539480</v>
      </c>
      <c r="O78" s="215">
        <f t="shared" si="19"/>
        <v>228193140</v>
      </c>
      <c r="P78" s="218">
        <v>6411290</v>
      </c>
      <c r="Q78" s="219">
        <v>224416880</v>
      </c>
      <c r="R78" s="215">
        <f t="shared" si="20"/>
        <v>230828170</v>
      </c>
      <c r="S78" s="218">
        <v>1681970</v>
      </c>
      <c r="T78" s="219">
        <v>109249490</v>
      </c>
      <c r="U78" s="215">
        <f t="shared" si="21"/>
        <v>110931460</v>
      </c>
      <c r="V78" s="218">
        <v>0</v>
      </c>
      <c r="W78" s="219">
        <v>62354580</v>
      </c>
      <c r="X78" s="215">
        <f t="shared" si="22"/>
        <v>62354580</v>
      </c>
      <c r="Y78" s="218">
        <f t="shared" si="23"/>
        <v>60665250</v>
      </c>
      <c r="Z78" s="217">
        <f t="shared" si="23"/>
        <v>790548610</v>
      </c>
      <c r="AA78" s="215">
        <f t="shared" si="24"/>
        <v>851213860</v>
      </c>
      <c r="AB78" s="131">
        <f t="shared" si="25"/>
        <v>0</v>
      </c>
      <c r="AC78" s="131">
        <f t="shared" si="26"/>
        <v>0</v>
      </c>
      <c r="AD78" s="131">
        <f t="shared" si="27"/>
        <v>0.25716981394076455</v>
      </c>
      <c r="AE78" s="131">
        <f t="shared" si="28"/>
        <v>0.26807968093940576</v>
      </c>
      <c r="AF78" s="131">
        <f t="shared" si="29"/>
        <v>0.27117529547744912</v>
      </c>
      <c r="AG78" s="131">
        <f t="shared" si="30"/>
        <v>0.13032149171067303</v>
      </c>
      <c r="AH78" s="131">
        <f t="shared" si="31"/>
        <v>7.3253717931707554E-2</v>
      </c>
    </row>
    <row r="79" spans="2:34" ht="13.5" customHeight="1" thickBot="1">
      <c r="B79" s="231">
        <v>74</v>
      </c>
      <c r="C79" s="232" t="s">
        <v>34</v>
      </c>
      <c r="D79" s="218">
        <v>0</v>
      </c>
      <c r="E79" s="219">
        <v>0</v>
      </c>
      <c r="F79" s="215">
        <f t="shared" si="16"/>
        <v>0</v>
      </c>
      <c r="G79" s="218">
        <v>0</v>
      </c>
      <c r="H79" s="219">
        <v>0</v>
      </c>
      <c r="I79" s="215">
        <f t="shared" si="17"/>
        <v>0</v>
      </c>
      <c r="J79" s="218">
        <v>30906860</v>
      </c>
      <c r="K79" s="219">
        <v>105452690</v>
      </c>
      <c r="L79" s="215">
        <f t="shared" si="18"/>
        <v>136359550</v>
      </c>
      <c r="M79" s="218">
        <v>11442320</v>
      </c>
      <c r="N79" s="219">
        <v>102273500</v>
      </c>
      <c r="O79" s="215">
        <f t="shared" si="19"/>
        <v>113715820</v>
      </c>
      <c r="P79" s="218">
        <v>9578380</v>
      </c>
      <c r="Q79" s="219">
        <v>103815010</v>
      </c>
      <c r="R79" s="215">
        <f t="shared" si="20"/>
        <v>113393390</v>
      </c>
      <c r="S79" s="218">
        <v>637410</v>
      </c>
      <c r="T79" s="219">
        <v>60766110</v>
      </c>
      <c r="U79" s="215">
        <f t="shared" si="21"/>
        <v>61403520</v>
      </c>
      <c r="V79" s="218">
        <v>0</v>
      </c>
      <c r="W79" s="219">
        <v>65047740</v>
      </c>
      <c r="X79" s="215">
        <f t="shared" si="22"/>
        <v>65047740</v>
      </c>
      <c r="Y79" s="218">
        <f t="shared" si="23"/>
        <v>52564970</v>
      </c>
      <c r="Z79" s="217">
        <f t="shared" si="23"/>
        <v>437355050</v>
      </c>
      <c r="AA79" s="215">
        <f t="shared" si="24"/>
        <v>489920020</v>
      </c>
      <c r="AB79" s="131">
        <f t="shared" si="25"/>
        <v>0</v>
      </c>
      <c r="AC79" s="131">
        <f t="shared" si="26"/>
        <v>0</v>
      </c>
      <c r="AD79" s="131">
        <f t="shared" si="27"/>
        <v>0.27833022622753811</v>
      </c>
      <c r="AE79" s="131">
        <f t="shared" si="28"/>
        <v>0.23211098823844759</v>
      </c>
      <c r="AF79" s="131">
        <f t="shared" si="29"/>
        <v>0.23145286040770491</v>
      </c>
      <c r="AG79" s="131">
        <f t="shared" si="30"/>
        <v>0.12533376366207694</v>
      </c>
      <c r="AH79" s="131">
        <f t="shared" si="31"/>
        <v>0.13277216146423246</v>
      </c>
    </row>
    <row r="80" spans="2:34" ht="13.5" customHeight="1" thickTop="1">
      <c r="B80" s="330" t="s">
        <v>0</v>
      </c>
      <c r="C80" s="331"/>
      <c r="D80" s="220">
        <f>地区別_医療費!D14</f>
        <v>418617440</v>
      </c>
      <c r="E80" s="221">
        <f>地区別_医療費!E14</f>
        <v>1793720520</v>
      </c>
      <c r="F80" s="220">
        <f>地区別_医療費!F14</f>
        <v>2212337960</v>
      </c>
      <c r="G80" s="220">
        <f>地区別_医療費!G14</f>
        <v>721539360</v>
      </c>
      <c r="H80" s="221">
        <f>地区別_医療費!H14</f>
        <v>5342217980</v>
      </c>
      <c r="I80" s="220">
        <f>地区別_医療費!I14</f>
        <v>6063757340</v>
      </c>
      <c r="J80" s="220">
        <f>地区別_医療費!J14</f>
        <v>15469060530</v>
      </c>
      <c r="K80" s="221">
        <f>地区別_医療費!K14</f>
        <v>112551625780</v>
      </c>
      <c r="L80" s="220">
        <f>地区別_医療費!L14</f>
        <v>128020686310</v>
      </c>
      <c r="M80" s="220">
        <f>地区別_医療費!M14</f>
        <v>10845362350</v>
      </c>
      <c r="N80" s="221">
        <f>地区別_医療費!N14</f>
        <v>125884514710</v>
      </c>
      <c r="O80" s="220">
        <f>地区別_医療費!O14</f>
        <v>136729877060</v>
      </c>
      <c r="P80" s="220">
        <f>地区別_医療費!P14</f>
        <v>3894053160</v>
      </c>
      <c r="Q80" s="221">
        <f>地区別_医療費!Q14</f>
        <v>108876330540</v>
      </c>
      <c r="R80" s="220">
        <f>地区別_医療費!R14</f>
        <v>112770383700</v>
      </c>
      <c r="S80" s="220">
        <f>地区別_医療費!S14</f>
        <v>821955050</v>
      </c>
      <c r="T80" s="221">
        <f>地区別_医療費!T14</f>
        <v>58498985900</v>
      </c>
      <c r="U80" s="220">
        <f>地区別_医療費!U14</f>
        <v>59320940950</v>
      </c>
      <c r="V80" s="220">
        <f>地区別_医療費!V14</f>
        <v>99522070</v>
      </c>
      <c r="W80" s="221">
        <f>地区別_医療費!W14</f>
        <v>21942400730</v>
      </c>
      <c r="X80" s="220">
        <f>地区別_医療費!X14</f>
        <v>22041922800</v>
      </c>
      <c r="Y80" s="220">
        <f>地区別_医療費!Y14</f>
        <v>32270109960</v>
      </c>
      <c r="Z80" s="221">
        <f>地区別_医療費!Z14</f>
        <v>434889796160</v>
      </c>
      <c r="AA80" s="220">
        <f>地区別_医療費!AA14</f>
        <v>467159906120</v>
      </c>
      <c r="AB80" s="132">
        <f>地区別_医療費!AB14</f>
        <v>4.7357188213658771E-3</v>
      </c>
      <c r="AC80" s="132">
        <f>地区別_医療費!AC14</f>
        <v>1.2980046576262463E-2</v>
      </c>
      <c r="AD80" s="132">
        <f>地区別_医療費!AD14</f>
        <v>0.2740403973733036</v>
      </c>
      <c r="AE80" s="132">
        <f>地区別_医療費!AE14</f>
        <v>0.2926832445780953</v>
      </c>
      <c r="AF80" s="132">
        <f>地区別_医療費!AF14</f>
        <v>0.241395681056226</v>
      </c>
      <c r="AG80" s="132">
        <f>地区別_医療費!AG14</f>
        <v>0.1269820893721178</v>
      </c>
      <c r="AH80" s="132">
        <f>地区別_医療費!AH14</f>
        <v>4.718282222262897E-2</v>
      </c>
    </row>
  </sheetData>
  <mergeCells count="20">
    <mergeCell ref="B80:C80"/>
    <mergeCell ref="D4:F4"/>
    <mergeCell ref="V4:X4"/>
    <mergeCell ref="S4:U4"/>
    <mergeCell ref="P4:R4"/>
    <mergeCell ref="M4:O4"/>
    <mergeCell ref="J4:L4"/>
    <mergeCell ref="G4:I4"/>
    <mergeCell ref="B3:B5"/>
    <mergeCell ref="C3:C5"/>
    <mergeCell ref="Y4:AA4"/>
    <mergeCell ref="AB3:AH3"/>
    <mergeCell ref="AB4:AB5"/>
    <mergeCell ref="AC4:AC5"/>
    <mergeCell ref="AD4:AD5"/>
    <mergeCell ref="AE4:AE5"/>
    <mergeCell ref="AF4:AF5"/>
    <mergeCell ref="AG4:AG5"/>
    <mergeCell ref="AH4:AH5"/>
    <mergeCell ref="D3:AA3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H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1" customWidth="1"/>
    <col min="2" max="2" width="16.625" style="1" customWidth="1"/>
    <col min="3" max="3" width="13.75" style="3" customWidth="1"/>
    <col min="4" max="6" width="13.75" style="1" customWidth="1"/>
    <col min="7" max="8" width="12.75" style="1" customWidth="1"/>
    <col min="9" max="16384" width="9" style="1"/>
  </cols>
  <sheetData>
    <row r="1" spans="1:8" ht="16.5" customHeight="1">
      <c r="A1" s="26" t="s">
        <v>267</v>
      </c>
      <c r="B1" s="6"/>
      <c r="C1" s="6"/>
      <c r="D1" s="6"/>
      <c r="E1" s="6"/>
      <c r="F1" s="6"/>
      <c r="G1" s="6"/>
      <c r="H1" s="6"/>
    </row>
    <row r="2" spans="1:8" ht="16.5" customHeight="1">
      <c r="A2" s="6" t="s">
        <v>252</v>
      </c>
      <c r="B2" s="6"/>
      <c r="C2" s="6"/>
      <c r="D2" s="53"/>
      <c r="E2" s="53"/>
      <c r="F2" s="53"/>
      <c r="G2" s="53"/>
      <c r="H2" s="6"/>
    </row>
    <row r="3" spans="1:8" ht="38.450000000000003" customHeight="1">
      <c r="A3" s="6"/>
      <c r="B3" s="55" t="s">
        <v>84</v>
      </c>
      <c r="C3" s="163" t="s">
        <v>279</v>
      </c>
      <c r="D3" s="56" t="s">
        <v>89</v>
      </c>
      <c r="E3" s="57" t="s">
        <v>90</v>
      </c>
      <c r="F3" s="168" t="s">
        <v>280</v>
      </c>
      <c r="G3" s="166" t="s">
        <v>277</v>
      </c>
      <c r="H3" s="167" t="s">
        <v>379</v>
      </c>
    </row>
    <row r="4" spans="1:8" ht="20.25" customHeight="1">
      <c r="A4" s="6"/>
      <c r="B4" s="58" t="s">
        <v>245</v>
      </c>
      <c r="C4" s="196">
        <f>地区別_患者数!D14</f>
        <v>3123</v>
      </c>
      <c r="D4" s="275">
        <v>106</v>
      </c>
      <c r="E4" s="274">
        <v>590</v>
      </c>
      <c r="F4" s="196">
        <v>652</v>
      </c>
      <c r="G4" s="164">
        <v>3.3032561391420651E-3</v>
      </c>
      <c r="H4" s="128">
        <f>IFERROR(F4/C4,0)</f>
        <v>0.20877361511367276</v>
      </c>
    </row>
    <row r="5" spans="1:8" ht="20.25" customHeight="1">
      <c r="A5" s="6"/>
      <c r="B5" s="58" t="s">
        <v>246</v>
      </c>
      <c r="C5" s="196">
        <f>地区別_患者数!I14</f>
        <v>8327</v>
      </c>
      <c r="D5" s="275">
        <v>253</v>
      </c>
      <c r="E5" s="274">
        <v>1813</v>
      </c>
      <c r="F5" s="196">
        <v>1966</v>
      </c>
      <c r="G5" s="164">
        <v>9.9604318551430992E-3</v>
      </c>
      <c r="H5" s="128">
        <f t="shared" ref="H5:H10" si="0">IFERROR(F5/C5,0)</f>
        <v>0.23609943557103399</v>
      </c>
    </row>
    <row r="6" spans="1:8" ht="20.25" customHeight="1">
      <c r="A6" s="6"/>
      <c r="B6" s="58" t="s">
        <v>247</v>
      </c>
      <c r="C6" s="196">
        <f>地区別_患者数!N14</f>
        <v>473655</v>
      </c>
      <c r="D6" s="275">
        <v>5519</v>
      </c>
      <c r="E6" s="274">
        <v>50196</v>
      </c>
      <c r="F6" s="196">
        <v>53376</v>
      </c>
      <c r="G6" s="164">
        <v>0.27042116515774062</v>
      </c>
      <c r="H6" s="128">
        <f t="shared" si="0"/>
        <v>0.11268961585964468</v>
      </c>
    </row>
    <row r="7" spans="1:8" ht="20.25" customHeight="1">
      <c r="A7" s="6"/>
      <c r="B7" s="58" t="s">
        <v>248</v>
      </c>
      <c r="C7" s="196">
        <f>地区別_患者数!S14</f>
        <v>378672</v>
      </c>
      <c r="D7" s="275">
        <v>3929</v>
      </c>
      <c r="E7" s="274">
        <v>54959</v>
      </c>
      <c r="F7" s="196">
        <v>57217</v>
      </c>
      <c r="G7" s="164">
        <v>0.28988099158480302</v>
      </c>
      <c r="H7" s="128">
        <f t="shared" si="0"/>
        <v>0.15109910423796849</v>
      </c>
    </row>
    <row r="8" spans="1:8" ht="20.25" customHeight="1">
      <c r="A8" s="6"/>
      <c r="B8" s="58" t="s">
        <v>249</v>
      </c>
      <c r="C8" s="196">
        <f>地区別_患者数!X14</f>
        <v>246230</v>
      </c>
      <c r="D8" s="275">
        <v>1586</v>
      </c>
      <c r="E8" s="274">
        <v>46644</v>
      </c>
      <c r="F8" s="196">
        <v>47595</v>
      </c>
      <c r="G8" s="164">
        <v>0.24113263181359909</v>
      </c>
      <c r="H8" s="128">
        <f t="shared" si="0"/>
        <v>0.19329488689436705</v>
      </c>
    </row>
    <row r="9" spans="1:8" ht="20.25" customHeight="1">
      <c r="A9" s="6"/>
      <c r="B9" s="58" t="s">
        <v>250</v>
      </c>
      <c r="C9" s="196">
        <f>地区別_患者数!AC14</f>
        <v>113179</v>
      </c>
      <c r="D9" s="275">
        <v>390</v>
      </c>
      <c r="E9" s="274">
        <v>25990</v>
      </c>
      <c r="F9" s="196">
        <v>26232</v>
      </c>
      <c r="G9" s="164">
        <v>0.13290032981897953</v>
      </c>
      <c r="H9" s="128">
        <f>IFERROR(F9/C9,0)</f>
        <v>0.23177444578941322</v>
      </c>
    </row>
    <row r="10" spans="1:8" ht="20.25" customHeight="1" thickBot="1">
      <c r="A10" s="6"/>
      <c r="B10" s="58" t="s">
        <v>251</v>
      </c>
      <c r="C10" s="196">
        <f>地区別_患者数!AH14</f>
        <v>41727</v>
      </c>
      <c r="D10" s="276">
        <v>60</v>
      </c>
      <c r="E10" s="274">
        <v>10307</v>
      </c>
      <c r="F10" s="196">
        <v>10343</v>
      </c>
      <c r="G10" s="164">
        <v>5.2401193630592612E-2</v>
      </c>
      <c r="H10" s="128">
        <f t="shared" si="0"/>
        <v>0.24787307978047787</v>
      </c>
    </row>
    <row r="11" spans="1:8" ht="20.25" customHeight="1" thickTop="1">
      <c r="A11" s="6"/>
      <c r="B11" s="59" t="s">
        <v>88</v>
      </c>
      <c r="C11" s="197">
        <f>地区別_患者数!AM14</f>
        <v>1264913</v>
      </c>
      <c r="D11" s="278">
        <v>11843</v>
      </c>
      <c r="E11" s="277">
        <v>190499</v>
      </c>
      <c r="F11" s="197">
        <v>197381</v>
      </c>
      <c r="G11" s="165"/>
      <c r="H11" s="198">
        <f>IFERROR(F11/C11,0)</f>
        <v>0.15604314288808796</v>
      </c>
    </row>
    <row r="12" spans="1:8" s="6" customFormat="1" ht="13.5">
      <c r="B12" s="23" t="s">
        <v>273</v>
      </c>
      <c r="C12" s="23"/>
      <c r="D12" s="11"/>
      <c r="E12" s="11"/>
      <c r="F12" s="11"/>
      <c r="G12" s="11"/>
      <c r="H12" s="11"/>
    </row>
    <row r="13" spans="1:8" s="6" customFormat="1" ht="13.5">
      <c r="B13" s="23" t="s">
        <v>415</v>
      </c>
      <c r="C13" s="23"/>
      <c r="D13" s="11"/>
      <c r="E13" s="11"/>
      <c r="F13" s="11"/>
      <c r="G13" s="11"/>
      <c r="H13" s="11"/>
    </row>
    <row r="14" spans="1:8" s="6" customFormat="1" ht="13.5">
      <c r="B14" s="54" t="s">
        <v>231</v>
      </c>
      <c r="C14" s="54"/>
      <c r="D14" s="53"/>
      <c r="E14" s="53"/>
      <c r="F14" s="53"/>
      <c r="G14" s="53"/>
      <c r="H14" s="53"/>
    </row>
    <row r="15" spans="1:8" s="6" customFormat="1" ht="13.5">
      <c r="B15" s="23" t="s">
        <v>416</v>
      </c>
      <c r="C15" s="23"/>
      <c r="D15" s="161"/>
      <c r="E15" s="161"/>
      <c r="F15" s="161"/>
      <c r="G15" s="161"/>
      <c r="H15" s="161"/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2-2.高額レセプトの件数及び医療費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X14"/>
  <sheetViews>
    <sheetView showGridLines="0" zoomScaleNormal="100" zoomScaleSheetLayoutView="100" workbookViewId="0"/>
  </sheetViews>
  <sheetFormatPr defaultColWidth="9" defaultRowHeight="13.5"/>
  <cols>
    <col min="1" max="1" width="4.625" style="47" customWidth="1"/>
    <col min="2" max="2" width="7.75" style="47" customWidth="1"/>
    <col min="3" max="3" width="29.75" style="47" customWidth="1"/>
    <col min="4" max="4" width="9.75" style="47" customWidth="1"/>
    <col min="5" max="7" width="8.75" style="47" customWidth="1"/>
    <col min="8" max="8" width="8.625" style="47" customWidth="1"/>
    <col min="9" max="9" width="9.75" style="47" customWidth="1"/>
    <col min="10" max="12" width="8.75" style="47" customWidth="1"/>
    <col min="13" max="13" width="8.625" style="47" customWidth="1"/>
    <col min="14" max="14" width="9.75" style="47" customWidth="1"/>
    <col min="15" max="17" width="8.75" style="47" customWidth="1"/>
    <col min="18" max="18" width="8.625" style="47" customWidth="1"/>
    <col min="19" max="19" width="9.75" style="47" customWidth="1"/>
    <col min="20" max="22" width="8.75" style="47" customWidth="1"/>
    <col min="23" max="23" width="8.625" style="47" customWidth="1"/>
    <col min="24" max="24" width="9.75" style="47" customWidth="1"/>
    <col min="25" max="27" width="8.75" style="47" customWidth="1"/>
    <col min="28" max="28" width="8.625" style="47" customWidth="1"/>
    <col min="29" max="29" width="9.75" style="47" customWidth="1"/>
    <col min="30" max="32" width="8.75" style="47" customWidth="1"/>
    <col min="33" max="33" width="8.625" style="47" customWidth="1"/>
    <col min="34" max="34" width="9.75" style="47" customWidth="1"/>
    <col min="35" max="37" width="8.75" style="47" customWidth="1"/>
    <col min="38" max="38" width="8.625" style="47" customWidth="1"/>
    <col min="39" max="39" width="9.75" style="47" customWidth="1"/>
    <col min="40" max="42" width="8.75" style="47" customWidth="1"/>
    <col min="43" max="43" width="8.625" style="47" customWidth="1"/>
    <col min="44" max="50" width="7.75" style="47" customWidth="1"/>
    <col min="51" max="16384" width="9" style="47"/>
  </cols>
  <sheetData>
    <row r="1" spans="1:50" ht="16.5" customHeight="1">
      <c r="A1" s="294" t="s">
        <v>282</v>
      </c>
    </row>
    <row r="2" spans="1:50" ht="16.5" customHeight="1">
      <c r="A2" s="294" t="s">
        <v>281</v>
      </c>
      <c r="E2" s="41"/>
    </row>
    <row r="3" spans="1:50" ht="16.5" customHeight="1">
      <c r="B3" s="332"/>
      <c r="C3" s="335" t="s">
        <v>114</v>
      </c>
      <c r="D3" s="325" t="s">
        <v>65</v>
      </c>
      <c r="E3" s="326"/>
      <c r="F3" s="326"/>
      <c r="G3" s="326"/>
      <c r="H3" s="327"/>
      <c r="I3" s="325" t="s">
        <v>66</v>
      </c>
      <c r="J3" s="326"/>
      <c r="K3" s="326"/>
      <c r="L3" s="326"/>
      <c r="M3" s="327"/>
      <c r="N3" s="325" t="s">
        <v>67</v>
      </c>
      <c r="O3" s="326"/>
      <c r="P3" s="326"/>
      <c r="Q3" s="326"/>
      <c r="R3" s="327"/>
      <c r="S3" s="325" t="s">
        <v>68</v>
      </c>
      <c r="T3" s="326"/>
      <c r="U3" s="326"/>
      <c r="V3" s="326"/>
      <c r="W3" s="327"/>
      <c r="X3" s="341" t="s">
        <v>69</v>
      </c>
      <c r="Y3" s="341"/>
      <c r="Z3" s="341"/>
      <c r="AA3" s="341"/>
      <c r="AB3" s="341"/>
      <c r="AC3" s="341" t="s">
        <v>70</v>
      </c>
      <c r="AD3" s="341"/>
      <c r="AE3" s="341"/>
      <c r="AF3" s="341"/>
      <c r="AG3" s="341"/>
      <c r="AH3" s="325" t="s">
        <v>71</v>
      </c>
      <c r="AI3" s="326"/>
      <c r="AJ3" s="326"/>
      <c r="AK3" s="326"/>
      <c r="AL3" s="327"/>
      <c r="AM3" s="325" t="s">
        <v>106</v>
      </c>
      <c r="AN3" s="326"/>
      <c r="AO3" s="326"/>
      <c r="AP3" s="326"/>
      <c r="AQ3" s="327"/>
      <c r="AR3" s="325" t="s">
        <v>138</v>
      </c>
      <c r="AS3" s="326"/>
      <c r="AT3" s="326"/>
      <c r="AU3" s="326"/>
      <c r="AV3" s="326"/>
      <c r="AW3" s="326"/>
      <c r="AX3" s="327"/>
    </row>
    <row r="4" spans="1:50" ht="13.5" customHeight="1">
      <c r="B4" s="333"/>
      <c r="C4" s="336"/>
      <c r="D4" s="338" t="s">
        <v>279</v>
      </c>
      <c r="E4" s="325" t="s">
        <v>107</v>
      </c>
      <c r="F4" s="326"/>
      <c r="G4" s="326"/>
      <c r="H4" s="339" t="s">
        <v>380</v>
      </c>
      <c r="I4" s="338" t="s">
        <v>279</v>
      </c>
      <c r="J4" s="325" t="s">
        <v>107</v>
      </c>
      <c r="K4" s="326"/>
      <c r="L4" s="326"/>
      <c r="M4" s="339" t="s">
        <v>381</v>
      </c>
      <c r="N4" s="338" t="s">
        <v>279</v>
      </c>
      <c r="O4" s="325" t="s">
        <v>107</v>
      </c>
      <c r="P4" s="326"/>
      <c r="Q4" s="326"/>
      <c r="R4" s="339" t="s">
        <v>380</v>
      </c>
      <c r="S4" s="338" t="s">
        <v>279</v>
      </c>
      <c r="T4" s="325" t="s">
        <v>107</v>
      </c>
      <c r="U4" s="326"/>
      <c r="V4" s="326"/>
      <c r="W4" s="339" t="s">
        <v>380</v>
      </c>
      <c r="X4" s="338" t="s">
        <v>279</v>
      </c>
      <c r="Y4" s="325" t="s">
        <v>107</v>
      </c>
      <c r="Z4" s="326"/>
      <c r="AA4" s="326"/>
      <c r="AB4" s="339" t="s">
        <v>380</v>
      </c>
      <c r="AC4" s="338" t="s">
        <v>279</v>
      </c>
      <c r="AD4" s="325" t="s">
        <v>107</v>
      </c>
      <c r="AE4" s="326"/>
      <c r="AF4" s="326"/>
      <c r="AG4" s="339" t="s">
        <v>380</v>
      </c>
      <c r="AH4" s="338" t="s">
        <v>279</v>
      </c>
      <c r="AI4" s="325" t="s">
        <v>107</v>
      </c>
      <c r="AJ4" s="326"/>
      <c r="AK4" s="326"/>
      <c r="AL4" s="339" t="s">
        <v>380</v>
      </c>
      <c r="AM4" s="338" t="s">
        <v>279</v>
      </c>
      <c r="AN4" s="325" t="s">
        <v>107</v>
      </c>
      <c r="AO4" s="326"/>
      <c r="AP4" s="326"/>
      <c r="AQ4" s="339" t="s">
        <v>380</v>
      </c>
      <c r="AR4" s="328" t="s">
        <v>65</v>
      </c>
      <c r="AS4" s="328" t="s">
        <v>66</v>
      </c>
      <c r="AT4" s="328" t="s">
        <v>67</v>
      </c>
      <c r="AU4" s="328" t="s">
        <v>68</v>
      </c>
      <c r="AV4" s="328" t="s">
        <v>69</v>
      </c>
      <c r="AW4" s="328" t="s">
        <v>70</v>
      </c>
      <c r="AX4" s="328" t="s">
        <v>71</v>
      </c>
    </row>
    <row r="5" spans="1:50" ht="40.15" customHeight="1">
      <c r="B5" s="334"/>
      <c r="C5" s="337"/>
      <c r="D5" s="334"/>
      <c r="E5" s="236" t="s">
        <v>105</v>
      </c>
      <c r="F5" s="237" t="s">
        <v>103</v>
      </c>
      <c r="G5" s="240" t="s">
        <v>278</v>
      </c>
      <c r="H5" s="340"/>
      <c r="I5" s="334"/>
      <c r="J5" s="236" t="s">
        <v>105</v>
      </c>
      <c r="K5" s="237" t="s">
        <v>103</v>
      </c>
      <c r="L5" s="241" t="s">
        <v>278</v>
      </c>
      <c r="M5" s="340"/>
      <c r="N5" s="334"/>
      <c r="O5" s="236" t="s">
        <v>105</v>
      </c>
      <c r="P5" s="237" t="s">
        <v>103</v>
      </c>
      <c r="Q5" s="241" t="s">
        <v>278</v>
      </c>
      <c r="R5" s="340"/>
      <c r="S5" s="334"/>
      <c r="T5" s="236" t="s">
        <v>105</v>
      </c>
      <c r="U5" s="237" t="s">
        <v>103</v>
      </c>
      <c r="V5" s="241" t="s">
        <v>278</v>
      </c>
      <c r="W5" s="340"/>
      <c r="X5" s="334"/>
      <c r="Y5" s="236" t="s">
        <v>105</v>
      </c>
      <c r="Z5" s="237" t="s">
        <v>103</v>
      </c>
      <c r="AA5" s="241" t="s">
        <v>278</v>
      </c>
      <c r="AB5" s="340"/>
      <c r="AC5" s="334"/>
      <c r="AD5" s="236" t="s">
        <v>105</v>
      </c>
      <c r="AE5" s="237" t="s">
        <v>103</v>
      </c>
      <c r="AF5" s="241" t="s">
        <v>278</v>
      </c>
      <c r="AG5" s="340"/>
      <c r="AH5" s="334"/>
      <c r="AI5" s="236" t="s">
        <v>105</v>
      </c>
      <c r="AJ5" s="237" t="s">
        <v>103</v>
      </c>
      <c r="AK5" s="241" t="s">
        <v>278</v>
      </c>
      <c r="AL5" s="340"/>
      <c r="AM5" s="334"/>
      <c r="AN5" s="256" t="s">
        <v>105</v>
      </c>
      <c r="AO5" s="244" t="s">
        <v>103</v>
      </c>
      <c r="AP5" s="242" t="s">
        <v>278</v>
      </c>
      <c r="AQ5" s="340"/>
      <c r="AR5" s="329"/>
      <c r="AS5" s="329"/>
      <c r="AT5" s="329"/>
      <c r="AU5" s="329"/>
      <c r="AV5" s="329"/>
      <c r="AW5" s="329"/>
      <c r="AX5" s="329"/>
    </row>
    <row r="6" spans="1:50">
      <c r="B6" s="231">
        <v>1</v>
      </c>
      <c r="C6" s="28" t="s">
        <v>1</v>
      </c>
      <c r="D6" s="175">
        <v>127</v>
      </c>
      <c r="E6" s="218">
        <v>3</v>
      </c>
      <c r="F6" s="219">
        <v>21</v>
      </c>
      <c r="G6" s="215">
        <v>23</v>
      </c>
      <c r="H6" s="169">
        <f t="shared" ref="H6:H14" si="0">IFERROR(G6/D6,0)</f>
        <v>0.18110236220472442</v>
      </c>
      <c r="I6" s="175">
        <v>323</v>
      </c>
      <c r="J6" s="218">
        <v>6</v>
      </c>
      <c r="K6" s="219">
        <v>63</v>
      </c>
      <c r="L6" s="215">
        <v>66</v>
      </c>
      <c r="M6" s="169">
        <f t="shared" ref="M6:M14" si="1">IFERROR(L6/I6,0)</f>
        <v>0.2043343653250774</v>
      </c>
      <c r="N6" s="175">
        <v>54174</v>
      </c>
      <c r="O6" s="218">
        <v>610</v>
      </c>
      <c r="P6" s="219">
        <v>5283</v>
      </c>
      <c r="Q6" s="215">
        <v>5614</v>
      </c>
      <c r="R6" s="169">
        <f t="shared" ref="R6:R14" si="2">IFERROR(Q6/N6,0)</f>
        <v>0.1036290471443866</v>
      </c>
      <c r="S6" s="175">
        <v>44410</v>
      </c>
      <c r="T6" s="218">
        <v>448</v>
      </c>
      <c r="U6" s="219">
        <v>5941</v>
      </c>
      <c r="V6" s="215">
        <v>6194</v>
      </c>
      <c r="W6" s="169">
        <f t="shared" ref="W6:W14" si="3">IFERROR(V6/S6,0)</f>
        <v>0.13947309164602567</v>
      </c>
      <c r="X6" s="175">
        <v>30372</v>
      </c>
      <c r="Y6" s="218">
        <v>171</v>
      </c>
      <c r="Z6" s="219">
        <v>5276</v>
      </c>
      <c r="AA6" s="215">
        <v>5386</v>
      </c>
      <c r="AB6" s="125">
        <f t="shared" ref="AB6:AB14" si="4">IFERROR(AA6/X6,0)</f>
        <v>0.17733438693533518</v>
      </c>
      <c r="AC6" s="287">
        <v>14209</v>
      </c>
      <c r="AD6" s="218">
        <v>43</v>
      </c>
      <c r="AE6" s="219">
        <v>3007</v>
      </c>
      <c r="AF6" s="215">
        <v>3033</v>
      </c>
      <c r="AG6" s="169">
        <f t="shared" ref="AG6:AG14" si="5">IFERROR(AF6/AC6,0)</f>
        <v>0.21345626011682736</v>
      </c>
      <c r="AH6" s="175">
        <v>5421</v>
      </c>
      <c r="AI6" s="218">
        <v>8</v>
      </c>
      <c r="AJ6" s="219">
        <v>1182</v>
      </c>
      <c r="AK6" s="215">
        <v>1188</v>
      </c>
      <c r="AL6" s="169">
        <f t="shared" ref="AL6:AL14" si="6">IFERROR(AK6/AH6,0)</f>
        <v>0.21914775871610404</v>
      </c>
      <c r="AM6" s="175">
        <v>149036</v>
      </c>
      <c r="AN6" s="216">
        <f t="shared" ref="AN6:AP13" si="7">SUM(E6,J6,O6,T6,Y6,AD6,AI6)</f>
        <v>1289</v>
      </c>
      <c r="AO6" s="222">
        <f t="shared" si="7"/>
        <v>20773</v>
      </c>
      <c r="AP6" s="216">
        <f t="shared" si="7"/>
        <v>21504</v>
      </c>
      <c r="AQ6" s="169">
        <f t="shared" ref="AQ6:AQ14" si="8">IFERROR(AP6/AM6,0)</f>
        <v>0.14428728629324458</v>
      </c>
      <c r="AR6" s="131">
        <f t="shared" ref="AR6:AR12" si="9">IFERROR(G6/$AP6,0)</f>
        <v>1.0695684523809525E-3</v>
      </c>
      <c r="AS6" s="131">
        <f t="shared" ref="AS6:AS14" si="10">IFERROR(L6/$AP6,0)</f>
        <v>3.0691964285714285E-3</v>
      </c>
      <c r="AT6" s="131">
        <f t="shared" ref="AT6:AT14" si="11">IFERROR(Q6/$AP6,0)</f>
        <v>0.26106770833333331</v>
      </c>
      <c r="AU6" s="131">
        <f t="shared" ref="AU6:AU14" si="12">IFERROR(V6/$AP6,0)</f>
        <v>0.28803943452380953</v>
      </c>
      <c r="AV6" s="131">
        <f t="shared" ref="AV6:AV14" si="13">IFERROR(AA6/$AP6,0)</f>
        <v>0.25046502976190477</v>
      </c>
      <c r="AW6" s="131">
        <f t="shared" ref="AW6:AW14" si="14">IFERROR(AF6/$AP6,0)</f>
        <v>0.14104352678571427</v>
      </c>
      <c r="AX6" s="131">
        <f t="shared" ref="AX6:AX14" si="15">IFERROR(AK6/$AP6,0)</f>
        <v>5.5245535714285712E-2</v>
      </c>
    </row>
    <row r="7" spans="1:50" ht="13.5" customHeight="1">
      <c r="B7" s="231">
        <v>2</v>
      </c>
      <c r="C7" s="28" t="s">
        <v>8</v>
      </c>
      <c r="D7" s="175">
        <v>169</v>
      </c>
      <c r="E7" s="218">
        <v>3</v>
      </c>
      <c r="F7" s="219">
        <v>24</v>
      </c>
      <c r="G7" s="215">
        <v>25</v>
      </c>
      <c r="H7" s="169">
        <f t="shared" si="0"/>
        <v>0.14792899408284024</v>
      </c>
      <c r="I7" s="175">
        <v>474</v>
      </c>
      <c r="J7" s="218">
        <v>12</v>
      </c>
      <c r="K7" s="219">
        <v>102</v>
      </c>
      <c r="L7" s="215">
        <v>110</v>
      </c>
      <c r="M7" s="169">
        <f t="shared" si="1"/>
        <v>0.2320675105485232</v>
      </c>
      <c r="N7" s="175">
        <v>43592</v>
      </c>
      <c r="O7" s="218">
        <v>447</v>
      </c>
      <c r="P7" s="219">
        <v>4383</v>
      </c>
      <c r="Q7" s="215">
        <v>4653</v>
      </c>
      <c r="R7" s="169">
        <f t="shared" si="2"/>
        <v>0.10673976876491099</v>
      </c>
      <c r="S7" s="175">
        <v>33355</v>
      </c>
      <c r="T7" s="218">
        <v>322</v>
      </c>
      <c r="U7" s="219">
        <v>4717</v>
      </c>
      <c r="V7" s="215">
        <v>4896</v>
      </c>
      <c r="W7" s="169">
        <f t="shared" si="3"/>
        <v>0.14678459001648927</v>
      </c>
      <c r="X7" s="175">
        <v>20804</v>
      </c>
      <c r="Y7" s="218">
        <v>138</v>
      </c>
      <c r="Z7" s="219">
        <v>3983</v>
      </c>
      <c r="AA7" s="215">
        <v>4066</v>
      </c>
      <c r="AB7" s="125">
        <f t="shared" si="4"/>
        <v>0.19544318400307634</v>
      </c>
      <c r="AC7" s="287">
        <v>9667</v>
      </c>
      <c r="AD7" s="218">
        <v>32</v>
      </c>
      <c r="AE7" s="219">
        <v>2303</v>
      </c>
      <c r="AF7" s="215">
        <v>2321</v>
      </c>
      <c r="AG7" s="169">
        <f t="shared" si="5"/>
        <v>0.24009516913209888</v>
      </c>
      <c r="AH7" s="175">
        <v>3499</v>
      </c>
      <c r="AI7" s="218">
        <v>3</v>
      </c>
      <c r="AJ7" s="219">
        <v>950</v>
      </c>
      <c r="AK7" s="215">
        <v>952</v>
      </c>
      <c r="AL7" s="169">
        <f t="shared" si="6"/>
        <v>0.27207773649614175</v>
      </c>
      <c r="AM7" s="175">
        <v>111560</v>
      </c>
      <c r="AN7" s="218">
        <f t="shared" si="7"/>
        <v>957</v>
      </c>
      <c r="AO7" s="217">
        <f t="shared" si="7"/>
        <v>16462</v>
      </c>
      <c r="AP7" s="218">
        <f t="shared" si="7"/>
        <v>17023</v>
      </c>
      <c r="AQ7" s="169">
        <f t="shared" si="8"/>
        <v>0.15259053424166369</v>
      </c>
      <c r="AR7" s="131">
        <f t="shared" si="9"/>
        <v>1.468601304117958E-3</v>
      </c>
      <c r="AS7" s="131">
        <f t="shared" si="10"/>
        <v>6.4618457381190155E-3</v>
      </c>
      <c r="AT7" s="131">
        <f t="shared" si="11"/>
        <v>0.27333607472243437</v>
      </c>
      <c r="AU7" s="131">
        <f t="shared" si="12"/>
        <v>0.28761087939846092</v>
      </c>
      <c r="AV7" s="131">
        <f t="shared" si="13"/>
        <v>0.23885331610174471</v>
      </c>
      <c r="AW7" s="131">
        <f t="shared" si="14"/>
        <v>0.13634494507431122</v>
      </c>
      <c r="AX7" s="131">
        <f t="shared" si="15"/>
        <v>5.592433766081184E-2</v>
      </c>
    </row>
    <row r="8" spans="1:50">
      <c r="B8" s="231">
        <v>3</v>
      </c>
      <c r="C8" s="28" t="s">
        <v>13</v>
      </c>
      <c r="D8" s="175">
        <v>313</v>
      </c>
      <c r="E8" s="218">
        <v>11</v>
      </c>
      <c r="F8" s="219">
        <v>49</v>
      </c>
      <c r="G8" s="215">
        <v>56</v>
      </c>
      <c r="H8" s="169">
        <f t="shared" si="0"/>
        <v>0.17891373801916932</v>
      </c>
      <c r="I8" s="175">
        <v>1088</v>
      </c>
      <c r="J8" s="218">
        <v>41</v>
      </c>
      <c r="K8" s="219">
        <v>236</v>
      </c>
      <c r="L8" s="215">
        <v>258</v>
      </c>
      <c r="M8" s="169">
        <f t="shared" si="1"/>
        <v>0.23713235294117646</v>
      </c>
      <c r="N8" s="175">
        <v>71025</v>
      </c>
      <c r="O8" s="218">
        <v>846</v>
      </c>
      <c r="P8" s="219">
        <v>7666</v>
      </c>
      <c r="Q8" s="215">
        <v>8155</v>
      </c>
      <c r="R8" s="169">
        <f t="shared" si="2"/>
        <v>0.11481872580077437</v>
      </c>
      <c r="S8" s="175">
        <v>54534</v>
      </c>
      <c r="T8" s="218">
        <v>575</v>
      </c>
      <c r="U8" s="219">
        <v>7879</v>
      </c>
      <c r="V8" s="215">
        <v>8226</v>
      </c>
      <c r="W8" s="169">
        <f t="shared" si="3"/>
        <v>0.15084167675211793</v>
      </c>
      <c r="X8" s="175">
        <v>32127</v>
      </c>
      <c r="Y8" s="218">
        <v>225</v>
      </c>
      <c r="Z8" s="219">
        <v>5937</v>
      </c>
      <c r="AA8" s="215">
        <v>6062</v>
      </c>
      <c r="AB8" s="125">
        <f t="shared" si="4"/>
        <v>0.18868864195225199</v>
      </c>
      <c r="AC8" s="287">
        <v>13595</v>
      </c>
      <c r="AD8" s="218">
        <v>51</v>
      </c>
      <c r="AE8" s="219">
        <v>2970</v>
      </c>
      <c r="AF8" s="215">
        <v>3000</v>
      </c>
      <c r="AG8" s="169">
        <f t="shared" si="5"/>
        <v>0.2206693637366679</v>
      </c>
      <c r="AH8" s="175">
        <v>4879</v>
      </c>
      <c r="AI8" s="218">
        <v>5</v>
      </c>
      <c r="AJ8" s="219">
        <v>1141</v>
      </c>
      <c r="AK8" s="215">
        <v>1144</v>
      </c>
      <c r="AL8" s="169">
        <f t="shared" si="6"/>
        <v>0.2344742775158844</v>
      </c>
      <c r="AM8" s="175">
        <v>177561</v>
      </c>
      <c r="AN8" s="218">
        <f t="shared" si="7"/>
        <v>1754</v>
      </c>
      <c r="AO8" s="217">
        <f t="shared" si="7"/>
        <v>25878</v>
      </c>
      <c r="AP8" s="218">
        <f t="shared" si="7"/>
        <v>26901</v>
      </c>
      <c r="AQ8" s="169">
        <f t="shared" si="8"/>
        <v>0.15150286380455166</v>
      </c>
      <c r="AR8" s="131">
        <f t="shared" si="9"/>
        <v>2.0817069997397866E-3</v>
      </c>
      <c r="AS8" s="131">
        <f t="shared" si="10"/>
        <v>9.5907215345154458E-3</v>
      </c>
      <c r="AT8" s="131">
        <f t="shared" si="11"/>
        <v>0.30314858183710641</v>
      </c>
      <c r="AU8" s="131">
        <f t="shared" si="12"/>
        <v>0.30578788892606223</v>
      </c>
      <c r="AV8" s="131">
        <f t="shared" si="13"/>
        <v>0.22534478272183189</v>
      </c>
      <c r="AW8" s="131">
        <f t="shared" si="14"/>
        <v>0.11152001784320285</v>
      </c>
      <c r="AX8" s="131">
        <f t="shared" si="15"/>
        <v>4.2526300137541356E-2</v>
      </c>
    </row>
    <row r="9" spans="1:50">
      <c r="B9" s="231">
        <v>4</v>
      </c>
      <c r="C9" s="28" t="s">
        <v>21</v>
      </c>
      <c r="D9" s="175">
        <v>127</v>
      </c>
      <c r="E9" s="218">
        <v>8</v>
      </c>
      <c r="F9" s="219">
        <v>36</v>
      </c>
      <c r="G9" s="215">
        <v>39</v>
      </c>
      <c r="H9" s="169">
        <f t="shared" si="0"/>
        <v>0.30708661417322836</v>
      </c>
      <c r="I9" s="175">
        <v>358</v>
      </c>
      <c r="J9" s="218">
        <v>10</v>
      </c>
      <c r="K9" s="219">
        <v>72</v>
      </c>
      <c r="L9" s="215">
        <v>81</v>
      </c>
      <c r="M9" s="169">
        <f t="shared" si="1"/>
        <v>0.22625698324022347</v>
      </c>
      <c r="N9" s="175">
        <v>48444</v>
      </c>
      <c r="O9" s="218">
        <v>562</v>
      </c>
      <c r="P9" s="219">
        <v>5174</v>
      </c>
      <c r="Q9" s="215">
        <v>5506</v>
      </c>
      <c r="R9" s="169">
        <f t="shared" si="2"/>
        <v>0.11365700602757824</v>
      </c>
      <c r="S9" s="175">
        <v>39151</v>
      </c>
      <c r="T9" s="218">
        <v>398</v>
      </c>
      <c r="U9" s="219">
        <v>5537</v>
      </c>
      <c r="V9" s="215">
        <v>5772</v>
      </c>
      <c r="W9" s="169">
        <f t="shared" si="3"/>
        <v>0.14742918443973335</v>
      </c>
      <c r="X9" s="175">
        <v>24237</v>
      </c>
      <c r="Y9" s="218">
        <v>167</v>
      </c>
      <c r="Z9" s="219">
        <v>4295</v>
      </c>
      <c r="AA9" s="215">
        <v>4396</v>
      </c>
      <c r="AB9" s="125">
        <f t="shared" si="4"/>
        <v>0.1813755827866485</v>
      </c>
      <c r="AC9" s="287">
        <v>10311</v>
      </c>
      <c r="AD9" s="218">
        <v>43</v>
      </c>
      <c r="AE9" s="219">
        <v>2222</v>
      </c>
      <c r="AF9" s="215">
        <v>2243</v>
      </c>
      <c r="AG9" s="169">
        <f t="shared" si="5"/>
        <v>0.21753467170982446</v>
      </c>
      <c r="AH9" s="175">
        <v>3758</v>
      </c>
      <c r="AI9" s="218">
        <v>8</v>
      </c>
      <c r="AJ9" s="219">
        <v>824</v>
      </c>
      <c r="AK9" s="215">
        <v>829</v>
      </c>
      <c r="AL9" s="169">
        <f t="shared" si="6"/>
        <v>0.2205960617349654</v>
      </c>
      <c r="AM9" s="175">
        <v>126386</v>
      </c>
      <c r="AN9" s="218">
        <f t="shared" si="7"/>
        <v>1196</v>
      </c>
      <c r="AO9" s="217">
        <f t="shared" si="7"/>
        <v>18160</v>
      </c>
      <c r="AP9" s="218">
        <f t="shared" si="7"/>
        <v>18866</v>
      </c>
      <c r="AQ9" s="169">
        <f t="shared" si="8"/>
        <v>0.14927286250059343</v>
      </c>
      <c r="AR9" s="131">
        <f t="shared" si="9"/>
        <v>2.0672108555072617E-3</v>
      </c>
      <c r="AS9" s="131">
        <f t="shared" si="10"/>
        <v>4.293437930668928E-3</v>
      </c>
      <c r="AT9" s="131">
        <f t="shared" si="11"/>
        <v>0.29184776847238419</v>
      </c>
      <c r="AU9" s="131">
        <f t="shared" si="12"/>
        <v>0.30594720661507474</v>
      </c>
      <c r="AV9" s="131">
        <f t="shared" si="13"/>
        <v>0.23301176720025443</v>
      </c>
      <c r="AW9" s="131">
        <f t="shared" si="14"/>
        <v>0.11889112689494329</v>
      </c>
      <c r="AX9" s="131">
        <f t="shared" si="15"/>
        <v>4.3941482031167177E-2</v>
      </c>
    </row>
    <row r="10" spans="1:50">
      <c r="B10" s="231">
        <v>5</v>
      </c>
      <c r="C10" s="28" t="s">
        <v>25</v>
      </c>
      <c r="D10" s="175">
        <v>190</v>
      </c>
      <c r="E10" s="218">
        <v>4</v>
      </c>
      <c r="F10" s="219">
        <v>38</v>
      </c>
      <c r="G10" s="215">
        <v>41</v>
      </c>
      <c r="H10" s="169">
        <f t="shared" si="0"/>
        <v>0.21578947368421053</v>
      </c>
      <c r="I10" s="175">
        <v>598</v>
      </c>
      <c r="J10" s="218">
        <v>13</v>
      </c>
      <c r="K10" s="219">
        <v>101</v>
      </c>
      <c r="L10" s="215">
        <v>111</v>
      </c>
      <c r="M10" s="169">
        <f t="shared" si="1"/>
        <v>0.18561872909698995</v>
      </c>
      <c r="N10" s="175">
        <v>38694</v>
      </c>
      <c r="O10" s="218">
        <v>489</v>
      </c>
      <c r="P10" s="219">
        <v>3887</v>
      </c>
      <c r="Q10" s="215">
        <v>4165</v>
      </c>
      <c r="R10" s="169">
        <f t="shared" si="2"/>
        <v>0.10763942730139039</v>
      </c>
      <c r="S10" s="175">
        <v>30442</v>
      </c>
      <c r="T10" s="218">
        <v>318</v>
      </c>
      <c r="U10" s="219">
        <v>4099</v>
      </c>
      <c r="V10" s="215">
        <v>4272</v>
      </c>
      <c r="W10" s="169">
        <f t="shared" si="3"/>
        <v>0.14033243545102161</v>
      </c>
      <c r="X10" s="175">
        <v>19362</v>
      </c>
      <c r="Y10" s="218">
        <v>139</v>
      </c>
      <c r="Z10" s="219">
        <v>3455</v>
      </c>
      <c r="AA10" s="215">
        <v>3542</v>
      </c>
      <c r="AB10" s="125">
        <f t="shared" si="4"/>
        <v>0.1829356471438901</v>
      </c>
      <c r="AC10" s="287">
        <v>9342</v>
      </c>
      <c r="AD10" s="218">
        <v>34</v>
      </c>
      <c r="AE10" s="219">
        <v>2048</v>
      </c>
      <c r="AF10" s="215">
        <v>2077</v>
      </c>
      <c r="AG10" s="169">
        <f t="shared" si="5"/>
        <v>0.22232926568186684</v>
      </c>
      <c r="AH10" s="175">
        <v>3412</v>
      </c>
      <c r="AI10" s="218">
        <v>5</v>
      </c>
      <c r="AJ10" s="219">
        <v>854</v>
      </c>
      <c r="AK10" s="215">
        <v>856</v>
      </c>
      <c r="AL10" s="169">
        <f t="shared" si="6"/>
        <v>0.25087924970691677</v>
      </c>
      <c r="AM10" s="175">
        <v>102040</v>
      </c>
      <c r="AN10" s="218">
        <f t="shared" si="7"/>
        <v>1002</v>
      </c>
      <c r="AO10" s="217">
        <f t="shared" si="7"/>
        <v>14482</v>
      </c>
      <c r="AP10" s="218">
        <f t="shared" si="7"/>
        <v>15064</v>
      </c>
      <c r="AQ10" s="169">
        <f t="shared" si="8"/>
        <v>0.14762838102704823</v>
      </c>
      <c r="AR10" s="131">
        <f t="shared" si="9"/>
        <v>2.7217206585236327E-3</v>
      </c>
      <c r="AS10" s="131">
        <f t="shared" si="10"/>
        <v>7.3685608072225177E-3</v>
      </c>
      <c r="AT10" s="131">
        <f t="shared" si="11"/>
        <v>0.27648698884758366</v>
      </c>
      <c r="AU10" s="131">
        <f t="shared" si="12"/>
        <v>0.28359001593202338</v>
      </c>
      <c r="AV10" s="131">
        <f t="shared" si="13"/>
        <v>0.23513011152416358</v>
      </c>
      <c r="AW10" s="131">
        <f t="shared" si="14"/>
        <v>0.13787838555496548</v>
      </c>
      <c r="AX10" s="131">
        <f t="shared" si="15"/>
        <v>5.6824216675517791E-2</v>
      </c>
    </row>
    <row r="11" spans="1:50">
      <c r="B11" s="231">
        <v>6</v>
      </c>
      <c r="C11" s="28" t="s">
        <v>35</v>
      </c>
      <c r="D11" s="175">
        <v>522</v>
      </c>
      <c r="E11" s="218">
        <v>15</v>
      </c>
      <c r="F11" s="219">
        <v>87</v>
      </c>
      <c r="G11" s="215">
        <v>96</v>
      </c>
      <c r="H11" s="169">
        <f t="shared" si="0"/>
        <v>0.18390804597701149</v>
      </c>
      <c r="I11" s="175">
        <v>1204</v>
      </c>
      <c r="J11" s="218">
        <v>31</v>
      </c>
      <c r="K11" s="219">
        <v>246</v>
      </c>
      <c r="L11" s="215">
        <v>268</v>
      </c>
      <c r="M11" s="169">
        <f t="shared" si="1"/>
        <v>0.22259136212624583</v>
      </c>
      <c r="N11" s="175">
        <v>48486</v>
      </c>
      <c r="O11" s="218">
        <v>548</v>
      </c>
      <c r="P11" s="219">
        <v>5041</v>
      </c>
      <c r="Q11" s="215">
        <v>5364</v>
      </c>
      <c r="R11" s="169">
        <f t="shared" si="2"/>
        <v>0.11062987254052717</v>
      </c>
      <c r="S11" s="175">
        <v>38059</v>
      </c>
      <c r="T11" s="218">
        <v>330</v>
      </c>
      <c r="U11" s="219">
        <v>5527</v>
      </c>
      <c r="V11" s="215">
        <v>5717</v>
      </c>
      <c r="W11" s="169">
        <f t="shared" si="3"/>
        <v>0.15021414120181822</v>
      </c>
      <c r="X11" s="175">
        <v>24080</v>
      </c>
      <c r="Y11" s="218">
        <v>129</v>
      </c>
      <c r="Z11" s="219">
        <v>4604</v>
      </c>
      <c r="AA11" s="215">
        <v>4688</v>
      </c>
      <c r="AB11" s="125">
        <f t="shared" si="4"/>
        <v>0.19468438538205979</v>
      </c>
      <c r="AC11" s="287">
        <v>11434</v>
      </c>
      <c r="AD11" s="218">
        <v>28</v>
      </c>
      <c r="AE11" s="219">
        <v>2563</v>
      </c>
      <c r="AF11" s="215">
        <v>2583</v>
      </c>
      <c r="AG11" s="169">
        <f t="shared" si="5"/>
        <v>0.22590519503235962</v>
      </c>
      <c r="AH11" s="175">
        <v>4258</v>
      </c>
      <c r="AI11" s="218">
        <v>8</v>
      </c>
      <c r="AJ11" s="219">
        <v>1095</v>
      </c>
      <c r="AK11" s="215">
        <v>1100</v>
      </c>
      <c r="AL11" s="169">
        <f t="shared" si="6"/>
        <v>0.25833724753405357</v>
      </c>
      <c r="AM11" s="175">
        <v>128043</v>
      </c>
      <c r="AN11" s="218">
        <f t="shared" si="7"/>
        <v>1089</v>
      </c>
      <c r="AO11" s="217">
        <f t="shared" si="7"/>
        <v>19163</v>
      </c>
      <c r="AP11" s="218">
        <f t="shared" si="7"/>
        <v>19816</v>
      </c>
      <c r="AQ11" s="169">
        <f t="shared" si="8"/>
        <v>0.15476051014112446</v>
      </c>
      <c r="AR11" s="131">
        <f t="shared" si="9"/>
        <v>4.8445700444085587E-3</v>
      </c>
      <c r="AS11" s="131">
        <f t="shared" si="10"/>
        <v>1.3524424707307227E-2</v>
      </c>
      <c r="AT11" s="131">
        <f t="shared" si="11"/>
        <v>0.27069035123132823</v>
      </c>
      <c r="AU11" s="131">
        <f t="shared" si="12"/>
        <v>0.28850423899878885</v>
      </c>
      <c r="AV11" s="131">
        <f t="shared" si="13"/>
        <v>0.23657650383528461</v>
      </c>
      <c r="AW11" s="131">
        <f t="shared" si="14"/>
        <v>0.13034921275736777</v>
      </c>
      <c r="AX11" s="131">
        <f t="shared" si="15"/>
        <v>5.5510698425514739E-2</v>
      </c>
    </row>
    <row r="12" spans="1:50">
      <c r="B12" s="231">
        <v>7</v>
      </c>
      <c r="C12" s="28" t="s">
        <v>44</v>
      </c>
      <c r="D12" s="175">
        <v>539</v>
      </c>
      <c r="E12" s="218">
        <v>25</v>
      </c>
      <c r="F12" s="219">
        <v>110</v>
      </c>
      <c r="G12" s="215">
        <v>122</v>
      </c>
      <c r="H12" s="169">
        <f t="shared" si="0"/>
        <v>0.22634508348794063</v>
      </c>
      <c r="I12" s="175">
        <v>1243</v>
      </c>
      <c r="J12" s="218">
        <v>33</v>
      </c>
      <c r="K12" s="219">
        <v>275</v>
      </c>
      <c r="L12" s="215">
        <v>293</v>
      </c>
      <c r="M12" s="169">
        <f t="shared" si="1"/>
        <v>0.23572003218020918</v>
      </c>
      <c r="N12" s="175">
        <v>49531</v>
      </c>
      <c r="O12" s="218">
        <v>550</v>
      </c>
      <c r="P12" s="219">
        <v>5216</v>
      </c>
      <c r="Q12" s="215">
        <v>5535</v>
      </c>
      <c r="R12" s="169">
        <f t="shared" si="2"/>
        <v>0.11174819809816075</v>
      </c>
      <c r="S12" s="175">
        <v>38656</v>
      </c>
      <c r="T12" s="218">
        <v>416</v>
      </c>
      <c r="U12" s="219">
        <v>5739</v>
      </c>
      <c r="V12" s="215">
        <v>5989</v>
      </c>
      <c r="W12" s="169">
        <f t="shared" si="3"/>
        <v>0.15493067052980133</v>
      </c>
      <c r="X12" s="175">
        <v>24938</v>
      </c>
      <c r="Y12" s="218">
        <v>134</v>
      </c>
      <c r="Z12" s="219">
        <v>4843</v>
      </c>
      <c r="AA12" s="215">
        <v>4924</v>
      </c>
      <c r="AB12" s="125">
        <f t="shared" si="4"/>
        <v>0.19744967519448231</v>
      </c>
      <c r="AC12" s="287">
        <v>11778</v>
      </c>
      <c r="AD12" s="218">
        <v>42</v>
      </c>
      <c r="AE12" s="219">
        <v>2787</v>
      </c>
      <c r="AF12" s="215">
        <v>2813</v>
      </c>
      <c r="AG12" s="169">
        <f t="shared" si="5"/>
        <v>0.23883511631856003</v>
      </c>
      <c r="AH12" s="175">
        <v>4168</v>
      </c>
      <c r="AI12" s="218">
        <v>10</v>
      </c>
      <c r="AJ12" s="219">
        <v>1048</v>
      </c>
      <c r="AK12" s="215">
        <v>1054</v>
      </c>
      <c r="AL12" s="169">
        <f t="shared" si="6"/>
        <v>0.25287907869481768</v>
      </c>
      <c r="AM12" s="175">
        <v>130853</v>
      </c>
      <c r="AN12" s="218">
        <f t="shared" si="7"/>
        <v>1210</v>
      </c>
      <c r="AO12" s="217">
        <f t="shared" si="7"/>
        <v>20018</v>
      </c>
      <c r="AP12" s="218">
        <f t="shared" si="7"/>
        <v>20730</v>
      </c>
      <c r="AQ12" s="169">
        <f t="shared" si="8"/>
        <v>0.1584220461128136</v>
      </c>
      <c r="AR12" s="131">
        <f t="shared" si="9"/>
        <v>5.8851905451037141E-3</v>
      </c>
      <c r="AS12" s="131">
        <f t="shared" si="10"/>
        <v>1.4134105161601544E-2</v>
      </c>
      <c r="AT12" s="131">
        <f t="shared" si="11"/>
        <v>0.2670043415340087</v>
      </c>
      <c r="AU12" s="131">
        <f t="shared" si="12"/>
        <v>0.28890496864447662</v>
      </c>
      <c r="AV12" s="131">
        <f t="shared" si="13"/>
        <v>0.23753014954172696</v>
      </c>
      <c r="AW12" s="131">
        <f t="shared" si="14"/>
        <v>0.13569705740472746</v>
      </c>
      <c r="AX12" s="131">
        <f t="shared" si="15"/>
        <v>5.0844187168355044E-2</v>
      </c>
    </row>
    <row r="13" spans="1:50" ht="14.25" thickBot="1">
      <c r="B13" s="231">
        <v>8</v>
      </c>
      <c r="C13" s="28" t="s">
        <v>57</v>
      </c>
      <c r="D13" s="175">
        <v>1169</v>
      </c>
      <c r="E13" s="218">
        <v>37</v>
      </c>
      <c r="F13" s="219">
        <v>225</v>
      </c>
      <c r="G13" s="215">
        <v>250</v>
      </c>
      <c r="H13" s="169">
        <f t="shared" si="0"/>
        <v>0.21385799828913601</v>
      </c>
      <c r="I13" s="175">
        <v>3200</v>
      </c>
      <c r="J13" s="218">
        <v>107</v>
      </c>
      <c r="K13" s="219">
        <v>718</v>
      </c>
      <c r="L13" s="215">
        <v>779</v>
      </c>
      <c r="M13" s="169">
        <f t="shared" si="1"/>
        <v>0.2434375</v>
      </c>
      <c r="N13" s="175">
        <v>122918</v>
      </c>
      <c r="O13" s="218">
        <v>1467</v>
      </c>
      <c r="P13" s="219">
        <v>13546</v>
      </c>
      <c r="Q13" s="215">
        <v>14384</v>
      </c>
      <c r="R13" s="169">
        <f t="shared" si="2"/>
        <v>0.11702110349989424</v>
      </c>
      <c r="S13" s="175">
        <v>106112</v>
      </c>
      <c r="T13" s="218">
        <v>1122</v>
      </c>
      <c r="U13" s="219">
        <v>15520</v>
      </c>
      <c r="V13" s="215">
        <v>16151</v>
      </c>
      <c r="W13" s="169">
        <f t="shared" si="3"/>
        <v>0.1522071019300362</v>
      </c>
      <c r="X13" s="175">
        <v>76026</v>
      </c>
      <c r="Y13" s="218">
        <v>483</v>
      </c>
      <c r="Z13" s="219">
        <v>14252</v>
      </c>
      <c r="AA13" s="215">
        <v>14532</v>
      </c>
      <c r="AB13" s="125">
        <f t="shared" si="4"/>
        <v>0.19114513455922974</v>
      </c>
      <c r="AC13" s="287">
        <v>36496</v>
      </c>
      <c r="AD13" s="218">
        <v>117</v>
      </c>
      <c r="AE13" s="219">
        <v>8090</v>
      </c>
      <c r="AF13" s="215">
        <v>8162</v>
      </c>
      <c r="AG13" s="169">
        <f t="shared" si="5"/>
        <v>0.22364094695309075</v>
      </c>
      <c r="AH13" s="175">
        <v>13674</v>
      </c>
      <c r="AI13" s="218">
        <v>13</v>
      </c>
      <c r="AJ13" s="219">
        <v>3213</v>
      </c>
      <c r="AK13" s="215">
        <v>3220</v>
      </c>
      <c r="AL13" s="169">
        <f t="shared" si="6"/>
        <v>0.23548339915167471</v>
      </c>
      <c r="AM13" s="175">
        <v>359595</v>
      </c>
      <c r="AN13" s="218">
        <f t="shared" si="7"/>
        <v>3346</v>
      </c>
      <c r="AO13" s="217">
        <f t="shared" si="7"/>
        <v>55564</v>
      </c>
      <c r="AP13" s="218">
        <f t="shared" si="7"/>
        <v>57478</v>
      </c>
      <c r="AQ13" s="169">
        <f t="shared" si="8"/>
        <v>0.15984093215979087</v>
      </c>
      <c r="AR13" s="131">
        <f>IFERROR(G13/$AP13,0)</f>
        <v>4.3494902397439019E-3</v>
      </c>
      <c r="AS13" s="131">
        <f t="shared" si="10"/>
        <v>1.3553011587041999E-2</v>
      </c>
      <c r="AT13" s="280">
        <f t="shared" si="11"/>
        <v>0.25025227043390513</v>
      </c>
      <c r="AU13" s="280">
        <f t="shared" si="12"/>
        <v>0.28099446744841505</v>
      </c>
      <c r="AV13" s="280">
        <f t="shared" si="13"/>
        <v>0.25282716865583355</v>
      </c>
      <c r="AW13" s="280">
        <f t="shared" si="14"/>
        <v>0.1420021573471589</v>
      </c>
      <c r="AX13" s="280">
        <f t="shared" si="15"/>
        <v>5.6021434287901455E-2</v>
      </c>
    </row>
    <row r="14" spans="1:50" ht="14.25" thickTop="1">
      <c r="B14" s="330" t="s">
        <v>0</v>
      </c>
      <c r="C14" s="331"/>
      <c r="D14" s="199">
        <v>3123</v>
      </c>
      <c r="E14" s="220">
        <f>年齢階層別患者数!D4</f>
        <v>106</v>
      </c>
      <c r="F14" s="221">
        <f>年齢階層別患者数!E4</f>
        <v>590</v>
      </c>
      <c r="G14" s="220">
        <f>年齢階層別患者数!F4</f>
        <v>652</v>
      </c>
      <c r="H14" s="38">
        <f t="shared" si="0"/>
        <v>0.20877361511367276</v>
      </c>
      <c r="I14" s="199">
        <v>8327</v>
      </c>
      <c r="J14" s="220">
        <f>年齢階層別患者数!D5</f>
        <v>253</v>
      </c>
      <c r="K14" s="221">
        <f>年齢階層別患者数!E5</f>
        <v>1813</v>
      </c>
      <c r="L14" s="220">
        <f>年齢階層別患者数!F5</f>
        <v>1966</v>
      </c>
      <c r="M14" s="38">
        <f t="shared" si="1"/>
        <v>0.23609943557103399</v>
      </c>
      <c r="N14" s="199">
        <v>473655</v>
      </c>
      <c r="O14" s="220">
        <f>年齢階層別患者数!D6</f>
        <v>5519</v>
      </c>
      <c r="P14" s="221">
        <f>年齢階層別患者数!E6</f>
        <v>50196</v>
      </c>
      <c r="Q14" s="220">
        <f>年齢階層別患者数!F6</f>
        <v>53376</v>
      </c>
      <c r="R14" s="38">
        <f t="shared" si="2"/>
        <v>0.11268961585964468</v>
      </c>
      <c r="S14" s="199">
        <v>378672</v>
      </c>
      <c r="T14" s="220">
        <f>年齢階層別患者数!D7</f>
        <v>3929</v>
      </c>
      <c r="U14" s="221">
        <f>年齢階層別患者数!E7</f>
        <v>54959</v>
      </c>
      <c r="V14" s="220">
        <f>年齢階層別患者数!F7</f>
        <v>57217</v>
      </c>
      <c r="W14" s="38">
        <f t="shared" si="3"/>
        <v>0.15109910423796849</v>
      </c>
      <c r="X14" s="199">
        <v>246230</v>
      </c>
      <c r="Y14" s="220">
        <f>年齢階層別患者数!D8</f>
        <v>1586</v>
      </c>
      <c r="Z14" s="221">
        <f>年齢階層別患者数!E8</f>
        <v>46644</v>
      </c>
      <c r="AA14" s="220">
        <f>年齢階層別患者数!F8</f>
        <v>47595</v>
      </c>
      <c r="AB14" s="38">
        <f t="shared" si="4"/>
        <v>0.19329488689436705</v>
      </c>
      <c r="AC14" s="199">
        <v>113179</v>
      </c>
      <c r="AD14" s="220">
        <f>年齢階層別患者数!D9</f>
        <v>390</v>
      </c>
      <c r="AE14" s="221">
        <f>年齢階層別患者数!E9</f>
        <v>25990</v>
      </c>
      <c r="AF14" s="220">
        <f>年齢階層別患者数!F9</f>
        <v>26232</v>
      </c>
      <c r="AG14" s="38">
        <f t="shared" si="5"/>
        <v>0.23177444578941322</v>
      </c>
      <c r="AH14" s="199">
        <v>41727</v>
      </c>
      <c r="AI14" s="220">
        <f>年齢階層別患者数!D10</f>
        <v>60</v>
      </c>
      <c r="AJ14" s="221">
        <f>年齢階層別患者数!E10</f>
        <v>10307</v>
      </c>
      <c r="AK14" s="220">
        <f>年齢階層別患者数!F10</f>
        <v>10343</v>
      </c>
      <c r="AL14" s="38">
        <f t="shared" si="6"/>
        <v>0.24787307978047787</v>
      </c>
      <c r="AM14" s="288">
        <v>1264913</v>
      </c>
      <c r="AN14" s="220">
        <v>11843</v>
      </c>
      <c r="AO14" s="289">
        <v>190499</v>
      </c>
      <c r="AP14" s="199">
        <v>197381</v>
      </c>
      <c r="AQ14" s="38">
        <f t="shared" si="8"/>
        <v>0.15604314288808796</v>
      </c>
      <c r="AR14" s="132">
        <f>IFERROR(G14/$AP14,0)</f>
        <v>3.3032561391420651E-3</v>
      </c>
      <c r="AS14" s="132">
        <f t="shared" si="10"/>
        <v>9.9604318551430992E-3</v>
      </c>
      <c r="AT14" s="279">
        <f t="shared" si="11"/>
        <v>0.27042116515774062</v>
      </c>
      <c r="AU14" s="279">
        <f t="shared" si="12"/>
        <v>0.28988099158480302</v>
      </c>
      <c r="AV14" s="279">
        <f t="shared" si="13"/>
        <v>0.24113263181359909</v>
      </c>
      <c r="AW14" s="279">
        <f t="shared" si="14"/>
        <v>0.13290032981897953</v>
      </c>
      <c r="AX14" s="279">
        <f t="shared" si="15"/>
        <v>5.2401193630592612E-2</v>
      </c>
    </row>
  </sheetData>
  <mergeCells count="43">
    <mergeCell ref="B14:C14"/>
    <mergeCell ref="AI4:AK4"/>
    <mergeCell ref="B3:B5"/>
    <mergeCell ref="C3:C5"/>
    <mergeCell ref="E4:G4"/>
    <mergeCell ref="J4:L4"/>
    <mergeCell ref="O4:Q4"/>
    <mergeCell ref="T4:V4"/>
    <mergeCell ref="AH4:AH5"/>
    <mergeCell ref="D3:H3"/>
    <mergeCell ref="D4:D5"/>
    <mergeCell ref="I4:I5"/>
    <mergeCell ref="H4:H5"/>
    <mergeCell ref="Y4:AA4"/>
    <mergeCell ref="AD4:AF4"/>
    <mergeCell ref="N4:N5"/>
    <mergeCell ref="M4:M5"/>
    <mergeCell ref="AN4:AP4"/>
    <mergeCell ref="AR3:AX3"/>
    <mergeCell ref="AW4:AW5"/>
    <mergeCell ref="AX4:AX5"/>
    <mergeCell ref="AT4:AT5"/>
    <mergeCell ref="AU4:AU5"/>
    <mergeCell ref="AV4:AV5"/>
    <mergeCell ref="AS4:AS5"/>
    <mergeCell ref="AR4:AR5"/>
    <mergeCell ref="S4:S5"/>
    <mergeCell ref="R4:R5"/>
    <mergeCell ref="W4:W5"/>
    <mergeCell ref="AQ4:AQ5"/>
    <mergeCell ref="I3:M3"/>
    <mergeCell ref="N3:R3"/>
    <mergeCell ref="S3:W3"/>
    <mergeCell ref="X3:AB3"/>
    <mergeCell ref="AC3:AG3"/>
    <mergeCell ref="AH3:AL3"/>
    <mergeCell ref="AM3:AQ3"/>
    <mergeCell ref="AM4:AM5"/>
    <mergeCell ref="AB4:AB5"/>
    <mergeCell ref="AG4:AG5"/>
    <mergeCell ref="AL4:AL5"/>
    <mergeCell ref="X4:X5"/>
    <mergeCell ref="AC4:AC5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  <colBreaks count="1" manualBreakCount="1">
    <brk id="28" max="1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Y82"/>
  <sheetViews>
    <sheetView showGridLines="0" zoomScaleNormal="100" zoomScaleSheetLayoutView="100" workbookViewId="0"/>
  </sheetViews>
  <sheetFormatPr defaultColWidth="9" defaultRowHeight="13.5" customHeight="1"/>
  <cols>
    <col min="1" max="1" width="4.625" style="47" customWidth="1"/>
    <col min="2" max="2" width="7.75" style="47" customWidth="1"/>
    <col min="3" max="3" width="29.125" style="47" customWidth="1"/>
    <col min="4" max="4" width="9.75" style="47" customWidth="1"/>
    <col min="5" max="7" width="8.75" style="47" customWidth="1"/>
    <col min="8" max="8" width="8.625" style="47" customWidth="1"/>
    <col min="9" max="9" width="9.75" style="47" customWidth="1"/>
    <col min="10" max="12" width="8.75" style="47" customWidth="1"/>
    <col min="13" max="13" width="8.625" style="47" customWidth="1"/>
    <col min="14" max="14" width="9.75" style="47" customWidth="1"/>
    <col min="15" max="17" width="8.75" style="47" customWidth="1"/>
    <col min="18" max="18" width="8.625" style="47" customWidth="1"/>
    <col min="19" max="19" width="9.75" style="47" customWidth="1"/>
    <col min="20" max="22" width="8.75" style="47" customWidth="1"/>
    <col min="23" max="23" width="8.625" style="47" customWidth="1"/>
    <col min="24" max="24" width="9.75" style="47" customWidth="1"/>
    <col min="25" max="27" width="8.75" style="47" customWidth="1"/>
    <col min="28" max="28" width="8.625" style="47" customWidth="1"/>
    <col min="29" max="29" width="9.75" style="47" customWidth="1"/>
    <col min="30" max="32" width="8.75" style="47" customWidth="1"/>
    <col min="33" max="33" width="8.625" style="47" customWidth="1"/>
    <col min="34" max="34" width="9.75" style="47" customWidth="1"/>
    <col min="35" max="37" width="8.75" style="47" customWidth="1"/>
    <col min="38" max="38" width="8.625" style="47" customWidth="1"/>
    <col min="39" max="39" width="9.75" style="47" customWidth="1"/>
    <col min="40" max="42" width="8.75" style="47" customWidth="1"/>
    <col min="43" max="43" width="8.625" style="47" customWidth="1"/>
    <col min="44" max="50" width="7.75" style="47" customWidth="1"/>
    <col min="51" max="16384" width="9" style="47"/>
  </cols>
  <sheetData>
    <row r="1" spans="1:51" ht="16.5" customHeight="1">
      <c r="A1" s="294" t="s">
        <v>284</v>
      </c>
    </row>
    <row r="2" spans="1:51" ht="16.5" customHeight="1">
      <c r="A2" s="294" t="s">
        <v>283</v>
      </c>
    </row>
    <row r="3" spans="1:51" ht="16.5" customHeight="1">
      <c r="B3" s="332"/>
      <c r="C3" s="335" t="s">
        <v>137</v>
      </c>
      <c r="D3" s="341" t="s">
        <v>65</v>
      </c>
      <c r="E3" s="341"/>
      <c r="F3" s="341"/>
      <c r="G3" s="341"/>
      <c r="H3" s="341"/>
      <c r="I3" s="325" t="s">
        <v>66</v>
      </c>
      <c r="J3" s="326"/>
      <c r="K3" s="326"/>
      <c r="L3" s="326"/>
      <c r="M3" s="327"/>
      <c r="N3" s="325" t="s">
        <v>67</v>
      </c>
      <c r="O3" s="326"/>
      <c r="P3" s="326"/>
      <c r="Q3" s="326"/>
      <c r="R3" s="327"/>
      <c r="S3" s="325" t="s">
        <v>68</v>
      </c>
      <c r="T3" s="326"/>
      <c r="U3" s="326"/>
      <c r="V3" s="326"/>
      <c r="W3" s="327"/>
      <c r="X3" s="341" t="s">
        <v>69</v>
      </c>
      <c r="Y3" s="341"/>
      <c r="Z3" s="341"/>
      <c r="AA3" s="341"/>
      <c r="AB3" s="341"/>
      <c r="AC3" s="341" t="s">
        <v>70</v>
      </c>
      <c r="AD3" s="341"/>
      <c r="AE3" s="341"/>
      <c r="AF3" s="341"/>
      <c r="AG3" s="341"/>
      <c r="AH3" s="325" t="s">
        <v>71</v>
      </c>
      <c r="AI3" s="326"/>
      <c r="AJ3" s="326"/>
      <c r="AK3" s="326"/>
      <c r="AL3" s="327"/>
      <c r="AM3" s="325" t="s">
        <v>106</v>
      </c>
      <c r="AN3" s="326"/>
      <c r="AO3" s="326"/>
      <c r="AP3" s="326"/>
      <c r="AQ3" s="327"/>
      <c r="AR3" s="341" t="s">
        <v>138</v>
      </c>
      <c r="AS3" s="341"/>
      <c r="AT3" s="341"/>
      <c r="AU3" s="341"/>
      <c r="AV3" s="341"/>
      <c r="AW3" s="341"/>
      <c r="AX3" s="341"/>
      <c r="AY3" s="233"/>
    </row>
    <row r="4" spans="1:51" ht="13.5" customHeight="1">
      <c r="B4" s="333"/>
      <c r="C4" s="336"/>
      <c r="D4" s="338" t="s">
        <v>279</v>
      </c>
      <c r="E4" s="325" t="s">
        <v>107</v>
      </c>
      <c r="F4" s="326"/>
      <c r="G4" s="326"/>
      <c r="H4" s="339" t="s">
        <v>381</v>
      </c>
      <c r="I4" s="338" t="s">
        <v>279</v>
      </c>
      <c r="J4" s="325" t="s">
        <v>107</v>
      </c>
      <c r="K4" s="326"/>
      <c r="L4" s="326"/>
      <c r="M4" s="339" t="s">
        <v>381</v>
      </c>
      <c r="N4" s="338" t="s">
        <v>279</v>
      </c>
      <c r="O4" s="325" t="s">
        <v>107</v>
      </c>
      <c r="P4" s="326"/>
      <c r="Q4" s="326"/>
      <c r="R4" s="339" t="s">
        <v>381</v>
      </c>
      <c r="S4" s="338" t="s">
        <v>279</v>
      </c>
      <c r="T4" s="325" t="s">
        <v>107</v>
      </c>
      <c r="U4" s="326"/>
      <c r="V4" s="326"/>
      <c r="W4" s="339" t="s">
        <v>381</v>
      </c>
      <c r="X4" s="338" t="s">
        <v>279</v>
      </c>
      <c r="Y4" s="325" t="s">
        <v>107</v>
      </c>
      <c r="Z4" s="326"/>
      <c r="AA4" s="326"/>
      <c r="AB4" s="339" t="s">
        <v>381</v>
      </c>
      <c r="AC4" s="338" t="s">
        <v>279</v>
      </c>
      <c r="AD4" s="325" t="s">
        <v>107</v>
      </c>
      <c r="AE4" s="326"/>
      <c r="AF4" s="326"/>
      <c r="AG4" s="339" t="s">
        <v>381</v>
      </c>
      <c r="AH4" s="338" t="s">
        <v>279</v>
      </c>
      <c r="AI4" s="325" t="s">
        <v>107</v>
      </c>
      <c r="AJ4" s="326"/>
      <c r="AK4" s="326"/>
      <c r="AL4" s="339" t="s">
        <v>381</v>
      </c>
      <c r="AM4" s="338" t="s">
        <v>279</v>
      </c>
      <c r="AN4" s="325" t="s">
        <v>107</v>
      </c>
      <c r="AO4" s="326"/>
      <c r="AP4" s="326"/>
      <c r="AQ4" s="339" t="s">
        <v>381</v>
      </c>
      <c r="AR4" s="328" t="s">
        <v>65</v>
      </c>
      <c r="AS4" s="328" t="s">
        <v>66</v>
      </c>
      <c r="AT4" s="328" t="s">
        <v>67</v>
      </c>
      <c r="AU4" s="328" t="s">
        <v>68</v>
      </c>
      <c r="AV4" s="328" t="s">
        <v>69</v>
      </c>
      <c r="AW4" s="328" t="s">
        <v>70</v>
      </c>
      <c r="AX4" s="328" t="s">
        <v>71</v>
      </c>
      <c r="AY4" s="233"/>
    </row>
    <row r="5" spans="1:51" ht="40.15" customHeight="1">
      <c r="B5" s="334"/>
      <c r="C5" s="337"/>
      <c r="D5" s="334"/>
      <c r="E5" s="236" t="s">
        <v>105</v>
      </c>
      <c r="F5" s="237" t="s">
        <v>103</v>
      </c>
      <c r="G5" s="240" t="s">
        <v>278</v>
      </c>
      <c r="H5" s="340"/>
      <c r="I5" s="334"/>
      <c r="J5" s="236" t="s">
        <v>105</v>
      </c>
      <c r="K5" s="237" t="s">
        <v>103</v>
      </c>
      <c r="L5" s="241" t="s">
        <v>278</v>
      </c>
      <c r="M5" s="340"/>
      <c r="N5" s="334"/>
      <c r="O5" s="236" t="s">
        <v>105</v>
      </c>
      <c r="P5" s="237" t="s">
        <v>103</v>
      </c>
      <c r="Q5" s="241" t="s">
        <v>278</v>
      </c>
      <c r="R5" s="340"/>
      <c r="S5" s="334"/>
      <c r="T5" s="236" t="s">
        <v>105</v>
      </c>
      <c r="U5" s="237" t="s">
        <v>103</v>
      </c>
      <c r="V5" s="241" t="s">
        <v>278</v>
      </c>
      <c r="W5" s="340"/>
      <c r="X5" s="334"/>
      <c r="Y5" s="236" t="s">
        <v>105</v>
      </c>
      <c r="Z5" s="237" t="s">
        <v>103</v>
      </c>
      <c r="AA5" s="241" t="s">
        <v>278</v>
      </c>
      <c r="AB5" s="340"/>
      <c r="AC5" s="334"/>
      <c r="AD5" s="236" t="s">
        <v>105</v>
      </c>
      <c r="AE5" s="237" t="s">
        <v>103</v>
      </c>
      <c r="AF5" s="241" t="s">
        <v>278</v>
      </c>
      <c r="AG5" s="340"/>
      <c r="AH5" s="334"/>
      <c r="AI5" s="236" t="s">
        <v>105</v>
      </c>
      <c r="AJ5" s="237" t="s">
        <v>103</v>
      </c>
      <c r="AK5" s="241" t="s">
        <v>278</v>
      </c>
      <c r="AL5" s="340"/>
      <c r="AM5" s="334"/>
      <c r="AN5" s="256" t="s">
        <v>105</v>
      </c>
      <c r="AO5" s="244" t="s">
        <v>103</v>
      </c>
      <c r="AP5" s="242" t="s">
        <v>278</v>
      </c>
      <c r="AQ5" s="340"/>
      <c r="AR5" s="329"/>
      <c r="AS5" s="329"/>
      <c r="AT5" s="329"/>
      <c r="AU5" s="329"/>
      <c r="AV5" s="329"/>
      <c r="AW5" s="329"/>
      <c r="AX5" s="329"/>
      <c r="AY5" s="233"/>
    </row>
    <row r="6" spans="1:51" ht="13.5" customHeight="1">
      <c r="B6" s="231">
        <v>1</v>
      </c>
      <c r="C6" s="50" t="s">
        <v>58</v>
      </c>
      <c r="D6" s="175">
        <v>1169</v>
      </c>
      <c r="E6" s="218">
        <v>37</v>
      </c>
      <c r="F6" s="219">
        <v>225</v>
      </c>
      <c r="G6" s="215">
        <v>250</v>
      </c>
      <c r="H6" s="169">
        <f>IFERROR(G6/D6,0)</f>
        <v>0.21385799828913601</v>
      </c>
      <c r="I6" s="175">
        <v>3200</v>
      </c>
      <c r="J6" s="218">
        <v>107</v>
      </c>
      <c r="K6" s="219">
        <v>718</v>
      </c>
      <c r="L6" s="215">
        <v>779</v>
      </c>
      <c r="M6" s="169">
        <f>IFERROR(L6/I6,0)</f>
        <v>0.2434375</v>
      </c>
      <c r="N6" s="175">
        <v>122918</v>
      </c>
      <c r="O6" s="218">
        <v>1467</v>
      </c>
      <c r="P6" s="219">
        <v>13546</v>
      </c>
      <c r="Q6" s="215">
        <v>14384</v>
      </c>
      <c r="R6" s="169">
        <f>IFERROR(Q6/N6,0)</f>
        <v>0.11702110349989424</v>
      </c>
      <c r="S6" s="175">
        <v>106112</v>
      </c>
      <c r="T6" s="218">
        <v>1122</v>
      </c>
      <c r="U6" s="219">
        <v>15520</v>
      </c>
      <c r="V6" s="215">
        <v>16151</v>
      </c>
      <c r="W6" s="169">
        <f>IFERROR(V6/S6,0)</f>
        <v>0.1522071019300362</v>
      </c>
      <c r="X6" s="175">
        <v>76026</v>
      </c>
      <c r="Y6" s="218">
        <v>483</v>
      </c>
      <c r="Z6" s="219">
        <v>14252</v>
      </c>
      <c r="AA6" s="215">
        <v>14532</v>
      </c>
      <c r="AB6" s="125">
        <f>IFERROR(AA6/X6,0)</f>
        <v>0.19114513455922974</v>
      </c>
      <c r="AC6" s="287">
        <v>36496</v>
      </c>
      <c r="AD6" s="218">
        <v>117</v>
      </c>
      <c r="AE6" s="219">
        <v>8090</v>
      </c>
      <c r="AF6" s="215">
        <v>8162</v>
      </c>
      <c r="AG6" s="169">
        <f>IFERROR(AF6/AC6,0)</f>
        <v>0.22364094695309075</v>
      </c>
      <c r="AH6" s="175">
        <v>13674</v>
      </c>
      <c r="AI6" s="218">
        <v>13</v>
      </c>
      <c r="AJ6" s="219">
        <v>3213</v>
      </c>
      <c r="AK6" s="215">
        <v>3220</v>
      </c>
      <c r="AL6" s="169">
        <f t="shared" ref="AL6:AL12" si="0">IFERROR(AK6/AH6,0)</f>
        <v>0.23548339915167471</v>
      </c>
      <c r="AM6" s="175">
        <f>SUM(D6,I6,N6,S6,X6,AC6,AH6)</f>
        <v>359595</v>
      </c>
      <c r="AN6" s="216">
        <f>SUM(E6,J6,O6,T6,Y6,AD6,AI6)</f>
        <v>3346</v>
      </c>
      <c r="AO6" s="222">
        <f>SUM(F6,K6,P6,U6,Z6,AE6,AJ6)</f>
        <v>55564</v>
      </c>
      <c r="AP6" s="216">
        <f>SUM(G6,L6,Q6,V6,AA6,AF6,AK6)</f>
        <v>57478</v>
      </c>
      <c r="AQ6" s="169">
        <f>IFERROR(AP6/AM6,0)</f>
        <v>0.15984093215979087</v>
      </c>
      <c r="AR6" s="131">
        <f>IFERROR(G6/$AP6,0)</f>
        <v>4.3494902397439019E-3</v>
      </c>
      <c r="AS6" s="131">
        <f>IFERROR(L6/$AP6,0)</f>
        <v>1.3553011587041999E-2</v>
      </c>
      <c r="AT6" s="131">
        <f>IFERROR(Q6/$AP6,0)</f>
        <v>0.25025227043390513</v>
      </c>
      <c r="AU6" s="131">
        <f>IFERROR(V6/$AP6,0)</f>
        <v>0.28099446744841505</v>
      </c>
      <c r="AV6" s="131">
        <f>IFERROR(AA6/$AP6,0)</f>
        <v>0.25282716865583355</v>
      </c>
      <c r="AW6" s="131">
        <f>IFERROR(AF6/$AP6,0)</f>
        <v>0.1420021573471589</v>
      </c>
      <c r="AX6" s="131">
        <f>IFERROR(AK6/$AP6,0)</f>
        <v>5.6021434287901455E-2</v>
      </c>
      <c r="AY6" s="233"/>
    </row>
    <row r="7" spans="1:51" ht="13.5" customHeight="1">
      <c r="B7" s="231">
        <v>2</v>
      </c>
      <c r="C7" s="50" t="s">
        <v>115</v>
      </c>
      <c r="D7" s="175">
        <v>29</v>
      </c>
      <c r="E7" s="218">
        <v>0</v>
      </c>
      <c r="F7" s="219">
        <v>4</v>
      </c>
      <c r="G7" s="215">
        <v>4</v>
      </c>
      <c r="H7" s="169">
        <f t="shared" ref="H7:H70" si="1">IFERROR(G7/D7,0)</f>
        <v>0.13793103448275862</v>
      </c>
      <c r="I7" s="175">
        <v>131</v>
      </c>
      <c r="J7" s="218">
        <v>2</v>
      </c>
      <c r="K7" s="219">
        <v>25</v>
      </c>
      <c r="L7" s="215">
        <v>26</v>
      </c>
      <c r="M7" s="169">
        <f t="shared" ref="M7:M70" si="2">IFERROR(L7/I7,0)</f>
        <v>0.19847328244274809</v>
      </c>
      <c r="N7" s="175">
        <v>4545</v>
      </c>
      <c r="O7" s="218">
        <v>55</v>
      </c>
      <c r="P7" s="219">
        <v>493</v>
      </c>
      <c r="Q7" s="215">
        <v>527</v>
      </c>
      <c r="R7" s="169">
        <f t="shared" ref="R7:R70" si="3">IFERROR(Q7/N7,0)</f>
        <v>0.11595159515951595</v>
      </c>
      <c r="S7" s="175">
        <v>3895</v>
      </c>
      <c r="T7" s="218">
        <v>44</v>
      </c>
      <c r="U7" s="219">
        <v>502</v>
      </c>
      <c r="V7" s="215">
        <v>523</v>
      </c>
      <c r="W7" s="169">
        <f t="shared" ref="W7:W70" si="4">IFERROR(V7/S7,0)</f>
        <v>0.13427471116816431</v>
      </c>
      <c r="X7" s="175">
        <v>2996</v>
      </c>
      <c r="Y7" s="218">
        <v>12</v>
      </c>
      <c r="Z7" s="219">
        <v>506</v>
      </c>
      <c r="AA7" s="215">
        <v>513</v>
      </c>
      <c r="AB7" s="125">
        <f t="shared" ref="AB7:AB70" si="5">IFERROR(AA7/X7,0)</f>
        <v>0.1712283044058745</v>
      </c>
      <c r="AC7" s="287">
        <v>1462</v>
      </c>
      <c r="AD7" s="218">
        <v>3</v>
      </c>
      <c r="AE7" s="219">
        <v>289</v>
      </c>
      <c r="AF7" s="215">
        <v>292</v>
      </c>
      <c r="AG7" s="169">
        <f t="shared" ref="AG7:AG70" si="6">IFERROR(AF7/AC7,0)</f>
        <v>0.19972640218878249</v>
      </c>
      <c r="AH7" s="175">
        <v>529</v>
      </c>
      <c r="AI7" s="218">
        <v>0</v>
      </c>
      <c r="AJ7" s="219">
        <v>96</v>
      </c>
      <c r="AK7" s="215">
        <v>96</v>
      </c>
      <c r="AL7" s="169">
        <f t="shared" si="0"/>
        <v>0.18147448015122875</v>
      </c>
      <c r="AM7" s="175">
        <f t="shared" ref="AM7:AM70" si="7">SUM(D7,I7,N7,S7,X7,AC7,AH7)</f>
        <v>13587</v>
      </c>
      <c r="AN7" s="218">
        <f t="shared" ref="AN7:AN70" si="8">SUM(E7,J7,O7,T7,Y7,AD7,AI7)</f>
        <v>116</v>
      </c>
      <c r="AO7" s="217">
        <f t="shared" ref="AO7:AO70" si="9">SUM(F7,K7,P7,U7,Z7,AE7,AJ7)</f>
        <v>1915</v>
      </c>
      <c r="AP7" s="215">
        <f t="shared" ref="AP7:AP70" si="10">SUM(G7,L7,Q7,V7,AA7,AF7,AK7)</f>
        <v>1981</v>
      </c>
      <c r="AQ7" s="169">
        <f t="shared" ref="AQ7:AQ70" si="11">IFERROR(AP7/AM7,0)</f>
        <v>0.14580113343637299</v>
      </c>
      <c r="AR7" s="131">
        <f t="shared" ref="AR7:AR70" si="12">IFERROR(G7/$AP7,0)</f>
        <v>2.0191822311963654E-3</v>
      </c>
      <c r="AS7" s="131">
        <f t="shared" ref="AS7:AS70" si="13">IFERROR(L7/$AP7,0)</f>
        <v>1.3124684502776375E-2</v>
      </c>
      <c r="AT7" s="131">
        <f t="shared" ref="AT7:AT70" si="14">IFERROR(Q7/$AP7,0)</f>
        <v>0.26602725896012114</v>
      </c>
      <c r="AU7" s="131">
        <f t="shared" ref="AU7:AU70" si="15">IFERROR(V7/$AP7,0)</f>
        <v>0.26400807672892479</v>
      </c>
      <c r="AV7" s="131">
        <f t="shared" ref="AV7:AV70" si="16">IFERROR(AA7/$AP7,0)</f>
        <v>0.25896012115093386</v>
      </c>
      <c r="AW7" s="131">
        <f t="shared" ref="AW7:AW70" si="17">IFERROR(AF7/$AP7,0)</f>
        <v>0.14740030287733469</v>
      </c>
      <c r="AX7" s="131">
        <f t="shared" ref="AX7:AX70" si="18">IFERROR(AK7/$AP7,0)</f>
        <v>4.8460373548712771E-2</v>
      </c>
      <c r="AY7" s="233"/>
    </row>
    <row r="8" spans="1:51" ht="13.5" customHeight="1">
      <c r="B8" s="231">
        <v>3</v>
      </c>
      <c r="C8" s="50" t="s">
        <v>116</v>
      </c>
      <c r="D8" s="175">
        <v>25</v>
      </c>
      <c r="E8" s="218">
        <v>4</v>
      </c>
      <c r="F8" s="219">
        <v>3</v>
      </c>
      <c r="G8" s="215">
        <v>6</v>
      </c>
      <c r="H8" s="169">
        <f t="shared" si="1"/>
        <v>0.24</v>
      </c>
      <c r="I8" s="175">
        <v>100</v>
      </c>
      <c r="J8" s="218">
        <v>8</v>
      </c>
      <c r="K8" s="219">
        <v>21</v>
      </c>
      <c r="L8" s="215">
        <v>25</v>
      </c>
      <c r="M8" s="169">
        <f t="shared" si="2"/>
        <v>0.25</v>
      </c>
      <c r="N8" s="175">
        <v>2840</v>
      </c>
      <c r="O8" s="218">
        <v>34</v>
      </c>
      <c r="P8" s="219">
        <v>318</v>
      </c>
      <c r="Q8" s="215">
        <v>334</v>
      </c>
      <c r="R8" s="169">
        <f t="shared" si="3"/>
        <v>0.1176056338028169</v>
      </c>
      <c r="S8" s="175">
        <v>2414</v>
      </c>
      <c r="T8" s="218">
        <v>25</v>
      </c>
      <c r="U8" s="219">
        <v>372</v>
      </c>
      <c r="V8" s="215">
        <v>382</v>
      </c>
      <c r="W8" s="169">
        <f t="shared" si="4"/>
        <v>0.15824357912178957</v>
      </c>
      <c r="X8" s="175">
        <v>1896</v>
      </c>
      <c r="Y8" s="218">
        <v>10</v>
      </c>
      <c r="Z8" s="219">
        <v>376</v>
      </c>
      <c r="AA8" s="215">
        <v>381</v>
      </c>
      <c r="AB8" s="125">
        <f t="shared" si="5"/>
        <v>0.20094936708860758</v>
      </c>
      <c r="AC8" s="287">
        <v>920</v>
      </c>
      <c r="AD8" s="218">
        <v>4</v>
      </c>
      <c r="AE8" s="219">
        <v>183</v>
      </c>
      <c r="AF8" s="215">
        <v>183</v>
      </c>
      <c r="AG8" s="169">
        <f t="shared" si="6"/>
        <v>0.19891304347826086</v>
      </c>
      <c r="AH8" s="175">
        <v>339</v>
      </c>
      <c r="AI8" s="218">
        <v>0</v>
      </c>
      <c r="AJ8" s="219">
        <v>90</v>
      </c>
      <c r="AK8" s="215">
        <v>90</v>
      </c>
      <c r="AL8" s="169">
        <f t="shared" si="0"/>
        <v>0.26548672566371684</v>
      </c>
      <c r="AM8" s="175">
        <f t="shared" si="7"/>
        <v>8534</v>
      </c>
      <c r="AN8" s="218">
        <f t="shared" si="8"/>
        <v>85</v>
      </c>
      <c r="AO8" s="217">
        <f t="shared" si="9"/>
        <v>1363</v>
      </c>
      <c r="AP8" s="215">
        <f t="shared" si="10"/>
        <v>1401</v>
      </c>
      <c r="AQ8" s="169">
        <f t="shared" si="11"/>
        <v>0.16416686196390906</v>
      </c>
      <c r="AR8" s="131">
        <f t="shared" si="12"/>
        <v>4.2826552462526769E-3</v>
      </c>
      <c r="AS8" s="131">
        <f t="shared" si="13"/>
        <v>1.7844396859386154E-2</v>
      </c>
      <c r="AT8" s="131">
        <f t="shared" si="14"/>
        <v>0.23840114204139901</v>
      </c>
      <c r="AU8" s="131">
        <f t="shared" si="15"/>
        <v>0.2726623840114204</v>
      </c>
      <c r="AV8" s="131">
        <f t="shared" si="16"/>
        <v>0.27194860813704497</v>
      </c>
      <c r="AW8" s="131">
        <f t="shared" si="17"/>
        <v>0.13062098501070663</v>
      </c>
      <c r="AX8" s="131">
        <f t="shared" si="18"/>
        <v>6.4239828693790149E-2</v>
      </c>
      <c r="AY8" s="233"/>
    </row>
    <row r="9" spans="1:51" ht="13.5" customHeight="1">
      <c r="B9" s="231">
        <v>4</v>
      </c>
      <c r="C9" s="50" t="s">
        <v>117</v>
      </c>
      <c r="D9" s="175">
        <v>36</v>
      </c>
      <c r="E9" s="218">
        <v>0</v>
      </c>
      <c r="F9" s="219">
        <v>7</v>
      </c>
      <c r="G9" s="215">
        <v>7</v>
      </c>
      <c r="H9" s="169">
        <f t="shared" si="1"/>
        <v>0.19444444444444445</v>
      </c>
      <c r="I9" s="175">
        <v>82</v>
      </c>
      <c r="J9" s="218">
        <v>1</v>
      </c>
      <c r="K9" s="219">
        <v>25</v>
      </c>
      <c r="L9" s="215">
        <v>25</v>
      </c>
      <c r="M9" s="169">
        <f t="shared" si="2"/>
        <v>0.3048780487804878</v>
      </c>
      <c r="N9" s="175">
        <v>3314</v>
      </c>
      <c r="O9" s="218">
        <v>38</v>
      </c>
      <c r="P9" s="219">
        <v>418</v>
      </c>
      <c r="Q9" s="215">
        <v>440</v>
      </c>
      <c r="R9" s="169">
        <f t="shared" si="3"/>
        <v>0.13277006638503319</v>
      </c>
      <c r="S9" s="175">
        <v>2988</v>
      </c>
      <c r="T9" s="218">
        <v>25</v>
      </c>
      <c r="U9" s="219">
        <v>512</v>
      </c>
      <c r="V9" s="215">
        <v>526</v>
      </c>
      <c r="W9" s="169">
        <f t="shared" si="4"/>
        <v>0.17603748326639893</v>
      </c>
      <c r="X9" s="175">
        <v>2058</v>
      </c>
      <c r="Y9" s="218">
        <v>9</v>
      </c>
      <c r="Z9" s="219">
        <v>440</v>
      </c>
      <c r="AA9" s="215">
        <v>443</v>
      </c>
      <c r="AB9" s="125">
        <f t="shared" si="5"/>
        <v>0.21525753158406219</v>
      </c>
      <c r="AC9" s="287">
        <v>952</v>
      </c>
      <c r="AD9" s="218">
        <v>2</v>
      </c>
      <c r="AE9" s="219">
        <v>243</v>
      </c>
      <c r="AF9" s="215">
        <v>245</v>
      </c>
      <c r="AG9" s="169">
        <f t="shared" si="6"/>
        <v>0.25735294117647056</v>
      </c>
      <c r="AH9" s="175">
        <v>362</v>
      </c>
      <c r="AI9" s="218">
        <v>0</v>
      </c>
      <c r="AJ9" s="219">
        <v>87</v>
      </c>
      <c r="AK9" s="215">
        <v>87</v>
      </c>
      <c r="AL9" s="169">
        <f t="shared" si="0"/>
        <v>0.24033149171270718</v>
      </c>
      <c r="AM9" s="175">
        <f t="shared" si="7"/>
        <v>9792</v>
      </c>
      <c r="AN9" s="218">
        <f t="shared" si="8"/>
        <v>75</v>
      </c>
      <c r="AO9" s="217">
        <f t="shared" si="9"/>
        <v>1732</v>
      </c>
      <c r="AP9" s="215">
        <f t="shared" si="10"/>
        <v>1773</v>
      </c>
      <c r="AQ9" s="169">
        <f t="shared" si="11"/>
        <v>0.18106617647058823</v>
      </c>
      <c r="AR9" s="131">
        <f t="shared" si="12"/>
        <v>3.948110547095319E-3</v>
      </c>
      <c r="AS9" s="131">
        <f t="shared" si="13"/>
        <v>1.410039481105471E-2</v>
      </c>
      <c r="AT9" s="131">
        <f t="shared" si="14"/>
        <v>0.24816694867456288</v>
      </c>
      <c r="AU9" s="131">
        <f t="shared" si="15"/>
        <v>0.29667230682459111</v>
      </c>
      <c r="AV9" s="131">
        <f t="shared" si="16"/>
        <v>0.24985899605188946</v>
      </c>
      <c r="AW9" s="131">
        <f t="shared" si="17"/>
        <v>0.13818386914833616</v>
      </c>
      <c r="AX9" s="131">
        <f t="shared" si="18"/>
        <v>4.9069373942470386E-2</v>
      </c>
      <c r="AY9" s="233"/>
    </row>
    <row r="10" spans="1:51" ht="13.5" customHeight="1">
      <c r="B10" s="231">
        <v>5</v>
      </c>
      <c r="C10" s="50" t="s">
        <v>118</v>
      </c>
      <c r="D10" s="175">
        <v>25</v>
      </c>
      <c r="E10" s="218">
        <v>0</v>
      </c>
      <c r="F10" s="219">
        <v>8</v>
      </c>
      <c r="G10" s="215">
        <v>8</v>
      </c>
      <c r="H10" s="169">
        <f t="shared" si="1"/>
        <v>0.32</v>
      </c>
      <c r="I10" s="175">
        <v>62</v>
      </c>
      <c r="J10" s="218">
        <v>0</v>
      </c>
      <c r="K10" s="219">
        <v>15</v>
      </c>
      <c r="L10" s="215">
        <v>15</v>
      </c>
      <c r="M10" s="169">
        <f t="shared" si="2"/>
        <v>0.24193548387096775</v>
      </c>
      <c r="N10" s="175">
        <v>2951</v>
      </c>
      <c r="O10" s="218">
        <v>43</v>
      </c>
      <c r="P10" s="219">
        <v>337</v>
      </c>
      <c r="Q10" s="215">
        <v>358</v>
      </c>
      <c r="R10" s="169">
        <f t="shared" si="3"/>
        <v>0.12131480853947814</v>
      </c>
      <c r="S10" s="175">
        <v>2455</v>
      </c>
      <c r="T10" s="218">
        <v>23</v>
      </c>
      <c r="U10" s="219">
        <v>298</v>
      </c>
      <c r="V10" s="215">
        <v>312</v>
      </c>
      <c r="W10" s="169">
        <f t="shared" si="4"/>
        <v>0.12708757637474541</v>
      </c>
      <c r="X10" s="175">
        <v>1745</v>
      </c>
      <c r="Y10" s="218">
        <v>8</v>
      </c>
      <c r="Z10" s="219">
        <v>294</v>
      </c>
      <c r="AA10" s="215">
        <v>297</v>
      </c>
      <c r="AB10" s="125">
        <f t="shared" si="5"/>
        <v>0.17020057306590258</v>
      </c>
      <c r="AC10" s="287">
        <v>872</v>
      </c>
      <c r="AD10" s="218">
        <v>1</v>
      </c>
      <c r="AE10" s="219">
        <v>163</v>
      </c>
      <c r="AF10" s="215">
        <v>163</v>
      </c>
      <c r="AG10" s="169">
        <f t="shared" si="6"/>
        <v>0.18692660550458715</v>
      </c>
      <c r="AH10" s="175">
        <v>364</v>
      </c>
      <c r="AI10" s="218">
        <v>0</v>
      </c>
      <c r="AJ10" s="219">
        <v>77</v>
      </c>
      <c r="AK10" s="215">
        <v>77</v>
      </c>
      <c r="AL10" s="169">
        <f t="shared" si="0"/>
        <v>0.21153846153846154</v>
      </c>
      <c r="AM10" s="175">
        <f t="shared" si="7"/>
        <v>8474</v>
      </c>
      <c r="AN10" s="218">
        <f t="shared" si="8"/>
        <v>75</v>
      </c>
      <c r="AO10" s="217">
        <f t="shared" si="9"/>
        <v>1192</v>
      </c>
      <c r="AP10" s="215">
        <f t="shared" si="10"/>
        <v>1230</v>
      </c>
      <c r="AQ10" s="169">
        <f t="shared" si="11"/>
        <v>0.14514987019117301</v>
      </c>
      <c r="AR10" s="131">
        <f t="shared" si="12"/>
        <v>6.5040650406504065E-3</v>
      </c>
      <c r="AS10" s="131">
        <f t="shared" si="13"/>
        <v>1.2195121951219513E-2</v>
      </c>
      <c r="AT10" s="131">
        <f t="shared" si="14"/>
        <v>0.29105691056910571</v>
      </c>
      <c r="AU10" s="131">
        <f t="shared" si="15"/>
        <v>0.25365853658536586</v>
      </c>
      <c r="AV10" s="131">
        <f t="shared" si="16"/>
        <v>0.24146341463414633</v>
      </c>
      <c r="AW10" s="131">
        <f t="shared" si="17"/>
        <v>0.13252032520325202</v>
      </c>
      <c r="AX10" s="131">
        <f t="shared" si="18"/>
        <v>6.2601626016260167E-2</v>
      </c>
      <c r="AY10" s="233"/>
    </row>
    <row r="11" spans="1:51" ht="13.5" customHeight="1">
      <c r="B11" s="231">
        <v>6</v>
      </c>
      <c r="C11" s="50" t="s">
        <v>119</v>
      </c>
      <c r="D11" s="175">
        <v>37</v>
      </c>
      <c r="E11" s="218">
        <v>0</v>
      </c>
      <c r="F11" s="219">
        <v>7</v>
      </c>
      <c r="G11" s="215">
        <v>7</v>
      </c>
      <c r="H11" s="169">
        <f t="shared" si="1"/>
        <v>0.1891891891891892</v>
      </c>
      <c r="I11" s="175">
        <v>132</v>
      </c>
      <c r="J11" s="218">
        <v>8</v>
      </c>
      <c r="K11" s="219">
        <v>37</v>
      </c>
      <c r="L11" s="215">
        <v>37</v>
      </c>
      <c r="M11" s="169">
        <f t="shared" si="2"/>
        <v>0.28030303030303028</v>
      </c>
      <c r="N11" s="175">
        <v>4165</v>
      </c>
      <c r="O11" s="218">
        <v>36</v>
      </c>
      <c r="P11" s="219">
        <v>493</v>
      </c>
      <c r="Q11" s="215">
        <v>509</v>
      </c>
      <c r="R11" s="169">
        <f t="shared" si="3"/>
        <v>0.12220888355342137</v>
      </c>
      <c r="S11" s="175">
        <v>3657</v>
      </c>
      <c r="T11" s="218">
        <v>38</v>
      </c>
      <c r="U11" s="219">
        <v>563</v>
      </c>
      <c r="V11" s="215">
        <v>585</v>
      </c>
      <c r="W11" s="169">
        <f t="shared" si="4"/>
        <v>0.15996718621821165</v>
      </c>
      <c r="X11" s="175">
        <v>2579</v>
      </c>
      <c r="Y11" s="218">
        <v>20</v>
      </c>
      <c r="Z11" s="219">
        <v>482</v>
      </c>
      <c r="AA11" s="215">
        <v>493</v>
      </c>
      <c r="AB11" s="125">
        <f t="shared" si="5"/>
        <v>0.19115936409461032</v>
      </c>
      <c r="AC11" s="287">
        <v>1138</v>
      </c>
      <c r="AD11" s="218">
        <v>3</v>
      </c>
      <c r="AE11" s="219">
        <v>266</v>
      </c>
      <c r="AF11" s="215">
        <v>269</v>
      </c>
      <c r="AG11" s="169">
        <f t="shared" si="6"/>
        <v>0.23637961335676624</v>
      </c>
      <c r="AH11" s="175">
        <v>414</v>
      </c>
      <c r="AI11" s="218">
        <v>0</v>
      </c>
      <c r="AJ11" s="219">
        <v>111</v>
      </c>
      <c r="AK11" s="215">
        <v>111</v>
      </c>
      <c r="AL11" s="169">
        <f t="shared" si="0"/>
        <v>0.26811594202898553</v>
      </c>
      <c r="AM11" s="175">
        <f t="shared" si="7"/>
        <v>12122</v>
      </c>
      <c r="AN11" s="218">
        <f t="shared" si="8"/>
        <v>105</v>
      </c>
      <c r="AO11" s="217">
        <f t="shared" si="9"/>
        <v>1959</v>
      </c>
      <c r="AP11" s="215">
        <f t="shared" si="10"/>
        <v>2011</v>
      </c>
      <c r="AQ11" s="169">
        <f t="shared" si="11"/>
        <v>0.16589671671341363</v>
      </c>
      <c r="AR11" s="131">
        <f t="shared" si="12"/>
        <v>3.4808552958727002E-3</v>
      </c>
      <c r="AS11" s="131">
        <f t="shared" si="13"/>
        <v>1.8398806563898557E-2</v>
      </c>
      <c r="AT11" s="131">
        <f t="shared" si="14"/>
        <v>0.25310790651417203</v>
      </c>
      <c r="AU11" s="131">
        <f t="shared" si="15"/>
        <v>0.29090004972650424</v>
      </c>
      <c r="AV11" s="131">
        <f t="shared" si="16"/>
        <v>0.24515166583789161</v>
      </c>
      <c r="AW11" s="131">
        <f t="shared" si="17"/>
        <v>0.1337642963699652</v>
      </c>
      <c r="AX11" s="131">
        <f t="shared" si="18"/>
        <v>5.5196419691695676E-2</v>
      </c>
      <c r="AY11" s="233"/>
    </row>
    <row r="12" spans="1:51" ht="13.5" customHeight="1">
      <c r="B12" s="231">
        <v>7</v>
      </c>
      <c r="C12" s="50" t="s">
        <v>120</v>
      </c>
      <c r="D12" s="175">
        <v>48</v>
      </c>
      <c r="E12" s="218">
        <v>2</v>
      </c>
      <c r="F12" s="219">
        <v>8</v>
      </c>
      <c r="G12" s="215">
        <v>10</v>
      </c>
      <c r="H12" s="169">
        <f t="shared" si="1"/>
        <v>0.20833333333333334</v>
      </c>
      <c r="I12" s="175">
        <v>119</v>
      </c>
      <c r="J12" s="218">
        <v>4</v>
      </c>
      <c r="K12" s="219">
        <v>27</v>
      </c>
      <c r="L12" s="215">
        <v>30</v>
      </c>
      <c r="M12" s="169">
        <f t="shared" si="2"/>
        <v>0.25210084033613445</v>
      </c>
      <c r="N12" s="175">
        <v>3838</v>
      </c>
      <c r="O12" s="218">
        <v>59</v>
      </c>
      <c r="P12" s="219">
        <v>437</v>
      </c>
      <c r="Q12" s="215">
        <v>468</v>
      </c>
      <c r="R12" s="169">
        <f t="shared" si="3"/>
        <v>0.12193850964043773</v>
      </c>
      <c r="S12" s="175">
        <v>3238</v>
      </c>
      <c r="T12" s="218">
        <v>40</v>
      </c>
      <c r="U12" s="219">
        <v>510</v>
      </c>
      <c r="V12" s="215">
        <v>530</v>
      </c>
      <c r="W12" s="169">
        <f t="shared" si="4"/>
        <v>0.16368128474366894</v>
      </c>
      <c r="X12" s="175">
        <v>2158</v>
      </c>
      <c r="Y12" s="218">
        <v>22</v>
      </c>
      <c r="Z12" s="219">
        <v>419</v>
      </c>
      <c r="AA12" s="215">
        <v>430</v>
      </c>
      <c r="AB12" s="125">
        <f t="shared" si="5"/>
        <v>0.19925857275254866</v>
      </c>
      <c r="AC12" s="287">
        <v>982</v>
      </c>
      <c r="AD12" s="218">
        <v>2</v>
      </c>
      <c r="AE12" s="219">
        <v>250</v>
      </c>
      <c r="AF12" s="215">
        <v>252</v>
      </c>
      <c r="AG12" s="169">
        <f t="shared" si="6"/>
        <v>0.25661914460285135</v>
      </c>
      <c r="AH12" s="175">
        <v>408</v>
      </c>
      <c r="AI12" s="218">
        <v>1</v>
      </c>
      <c r="AJ12" s="219">
        <v>107</v>
      </c>
      <c r="AK12" s="215">
        <v>107</v>
      </c>
      <c r="AL12" s="169">
        <f t="shared" si="0"/>
        <v>0.26225490196078433</v>
      </c>
      <c r="AM12" s="175">
        <f t="shared" si="7"/>
        <v>10791</v>
      </c>
      <c r="AN12" s="218">
        <f t="shared" si="8"/>
        <v>130</v>
      </c>
      <c r="AO12" s="217">
        <f t="shared" si="9"/>
        <v>1758</v>
      </c>
      <c r="AP12" s="215">
        <f t="shared" si="10"/>
        <v>1827</v>
      </c>
      <c r="AQ12" s="169">
        <f t="shared" si="11"/>
        <v>0.16930775646371976</v>
      </c>
      <c r="AR12" s="131">
        <f t="shared" si="12"/>
        <v>5.4734537493158182E-3</v>
      </c>
      <c r="AS12" s="131">
        <f t="shared" si="13"/>
        <v>1.6420361247947456E-2</v>
      </c>
      <c r="AT12" s="131">
        <f t="shared" si="14"/>
        <v>0.25615763546798032</v>
      </c>
      <c r="AU12" s="131">
        <f t="shared" si="15"/>
        <v>0.29009304871373837</v>
      </c>
      <c r="AV12" s="131">
        <f t="shared" si="16"/>
        <v>0.23535851122058019</v>
      </c>
      <c r="AW12" s="131">
        <f t="shared" si="17"/>
        <v>0.13793103448275862</v>
      </c>
      <c r="AX12" s="131">
        <f t="shared" si="18"/>
        <v>5.8565955117679258E-2</v>
      </c>
      <c r="AY12" s="233"/>
    </row>
    <row r="13" spans="1:51" ht="13.5" customHeight="1">
      <c r="B13" s="231">
        <v>8</v>
      </c>
      <c r="C13" s="50" t="s">
        <v>59</v>
      </c>
      <c r="D13" s="175">
        <v>25</v>
      </c>
      <c r="E13" s="218">
        <v>0</v>
      </c>
      <c r="F13" s="219">
        <v>5</v>
      </c>
      <c r="G13" s="215">
        <v>5</v>
      </c>
      <c r="H13" s="169">
        <f t="shared" si="1"/>
        <v>0.2</v>
      </c>
      <c r="I13" s="175">
        <v>85</v>
      </c>
      <c r="J13" s="218">
        <v>2</v>
      </c>
      <c r="K13" s="219">
        <v>14</v>
      </c>
      <c r="L13" s="215">
        <v>16</v>
      </c>
      <c r="M13" s="169">
        <f t="shared" si="2"/>
        <v>0.18823529411764706</v>
      </c>
      <c r="N13" s="175">
        <v>2772</v>
      </c>
      <c r="O13" s="218">
        <v>43</v>
      </c>
      <c r="P13" s="219">
        <v>264</v>
      </c>
      <c r="Q13" s="215">
        <v>285</v>
      </c>
      <c r="R13" s="169">
        <f t="shared" si="3"/>
        <v>0.10281385281385282</v>
      </c>
      <c r="S13" s="175">
        <v>2491</v>
      </c>
      <c r="T13" s="218">
        <v>34</v>
      </c>
      <c r="U13" s="219">
        <v>321</v>
      </c>
      <c r="V13" s="215">
        <v>345</v>
      </c>
      <c r="W13" s="169">
        <f t="shared" si="4"/>
        <v>0.13849859494179045</v>
      </c>
      <c r="X13" s="175">
        <v>1923</v>
      </c>
      <c r="Y13" s="218">
        <v>12</v>
      </c>
      <c r="Z13" s="219">
        <v>279</v>
      </c>
      <c r="AA13" s="215">
        <v>289</v>
      </c>
      <c r="AB13" s="125">
        <f t="shared" si="5"/>
        <v>0.15028601144045761</v>
      </c>
      <c r="AC13" s="287">
        <v>1072</v>
      </c>
      <c r="AD13" s="218">
        <v>0</v>
      </c>
      <c r="AE13" s="219">
        <v>188</v>
      </c>
      <c r="AF13" s="215">
        <v>188</v>
      </c>
      <c r="AG13" s="169">
        <f t="shared" si="6"/>
        <v>0.17537313432835822</v>
      </c>
      <c r="AH13" s="175">
        <v>413</v>
      </c>
      <c r="AI13" s="218">
        <v>1</v>
      </c>
      <c r="AJ13" s="219">
        <v>86</v>
      </c>
      <c r="AK13" s="215">
        <v>87</v>
      </c>
      <c r="AL13" s="169">
        <f t="shared" ref="AL13:AL70" si="19">IFERROR(AK13/AH13,0)</f>
        <v>0.21065375302663439</v>
      </c>
      <c r="AM13" s="175">
        <f t="shared" si="7"/>
        <v>8781</v>
      </c>
      <c r="AN13" s="218">
        <f t="shared" si="8"/>
        <v>92</v>
      </c>
      <c r="AO13" s="217">
        <f t="shared" si="9"/>
        <v>1157</v>
      </c>
      <c r="AP13" s="215">
        <f t="shared" si="10"/>
        <v>1215</v>
      </c>
      <c r="AQ13" s="169">
        <f t="shared" si="11"/>
        <v>0.13836692859583191</v>
      </c>
      <c r="AR13" s="131">
        <f t="shared" si="12"/>
        <v>4.11522633744856E-3</v>
      </c>
      <c r="AS13" s="131">
        <f t="shared" si="13"/>
        <v>1.3168724279835391E-2</v>
      </c>
      <c r="AT13" s="131">
        <f t="shared" si="14"/>
        <v>0.23456790123456789</v>
      </c>
      <c r="AU13" s="131">
        <f t="shared" si="15"/>
        <v>0.2839506172839506</v>
      </c>
      <c r="AV13" s="131">
        <f t="shared" si="16"/>
        <v>0.23786008230452674</v>
      </c>
      <c r="AW13" s="131">
        <f t="shared" si="17"/>
        <v>0.15473251028806584</v>
      </c>
      <c r="AX13" s="131">
        <f t="shared" si="18"/>
        <v>7.160493827160494E-2</v>
      </c>
      <c r="AY13" s="233"/>
    </row>
    <row r="14" spans="1:51" ht="13.5" customHeight="1">
      <c r="B14" s="231">
        <v>9</v>
      </c>
      <c r="C14" s="50" t="s">
        <v>121</v>
      </c>
      <c r="D14" s="175">
        <v>13</v>
      </c>
      <c r="E14" s="218">
        <v>0</v>
      </c>
      <c r="F14" s="219">
        <v>2</v>
      </c>
      <c r="G14" s="215">
        <v>2</v>
      </c>
      <c r="H14" s="169">
        <f t="shared" si="1"/>
        <v>0.15384615384615385</v>
      </c>
      <c r="I14" s="175">
        <v>50</v>
      </c>
      <c r="J14" s="218">
        <v>2</v>
      </c>
      <c r="K14" s="219">
        <v>13</v>
      </c>
      <c r="L14" s="215">
        <v>14</v>
      </c>
      <c r="M14" s="169">
        <f t="shared" si="2"/>
        <v>0.28000000000000003</v>
      </c>
      <c r="N14" s="175">
        <v>1934</v>
      </c>
      <c r="O14" s="218">
        <v>24</v>
      </c>
      <c r="P14" s="219">
        <v>220</v>
      </c>
      <c r="Q14" s="215">
        <v>236</v>
      </c>
      <c r="R14" s="169">
        <f t="shared" si="3"/>
        <v>0.12202688728024819</v>
      </c>
      <c r="S14" s="175">
        <v>1634</v>
      </c>
      <c r="T14" s="218">
        <v>19</v>
      </c>
      <c r="U14" s="219">
        <v>223</v>
      </c>
      <c r="V14" s="215">
        <v>234</v>
      </c>
      <c r="W14" s="169">
        <f t="shared" si="4"/>
        <v>0.14320685434516525</v>
      </c>
      <c r="X14" s="175">
        <v>1189</v>
      </c>
      <c r="Y14" s="218">
        <v>8</v>
      </c>
      <c r="Z14" s="219">
        <v>219</v>
      </c>
      <c r="AA14" s="215">
        <v>221</v>
      </c>
      <c r="AB14" s="125">
        <f t="shared" si="5"/>
        <v>0.18587047939444912</v>
      </c>
      <c r="AC14" s="287">
        <v>597</v>
      </c>
      <c r="AD14" s="218">
        <v>2</v>
      </c>
      <c r="AE14" s="219">
        <v>115</v>
      </c>
      <c r="AF14" s="215">
        <v>115</v>
      </c>
      <c r="AG14" s="169">
        <f t="shared" si="6"/>
        <v>0.19262981574539365</v>
      </c>
      <c r="AH14" s="175">
        <v>220</v>
      </c>
      <c r="AI14" s="218">
        <v>1</v>
      </c>
      <c r="AJ14" s="219">
        <v>53</v>
      </c>
      <c r="AK14" s="215">
        <v>53</v>
      </c>
      <c r="AL14" s="169">
        <f t="shared" si="19"/>
        <v>0.24090909090909091</v>
      </c>
      <c r="AM14" s="175">
        <f t="shared" si="7"/>
        <v>5637</v>
      </c>
      <c r="AN14" s="218">
        <f t="shared" si="8"/>
        <v>56</v>
      </c>
      <c r="AO14" s="217">
        <f t="shared" si="9"/>
        <v>845</v>
      </c>
      <c r="AP14" s="215">
        <f t="shared" si="10"/>
        <v>875</v>
      </c>
      <c r="AQ14" s="169">
        <f t="shared" si="11"/>
        <v>0.15522441014724145</v>
      </c>
      <c r="AR14" s="131">
        <f t="shared" si="12"/>
        <v>2.2857142857142859E-3</v>
      </c>
      <c r="AS14" s="131">
        <f t="shared" si="13"/>
        <v>1.6E-2</v>
      </c>
      <c r="AT14" s="131">
        <f t="shared" si="14"/>
        <v>0.26971428571428574</v>
      </c>
      <c r="AU14" s="131">
        <f t="shared" si="15"/>
        <v>0.2674285714285714</v>
      </c>
      <c r="AV14" s="131">
        <f t="shared" si="16"/>
        <v>0.25257142857142856</v>
      </c>
      <c r="AW14" s="131">
        <f t="shared" si="17"/>
        <v>0.13142857142857142</v>
      </c>
      <c r="AX14" s="131">
        <f t="shared" si="18"/>
        <v>6.0571428571428575E-2</v>
      </c>
      <c r="AY14" s="233"/>
    </row>
    <row r="15" spans="1:51" ht="13.5" customHeight="1">
      <c r="B15" s="231">
        <v>10</v>
      </c>
      <c r="C15" s="50" t="s">
        <v>60</v>
      </c>
      <c r="D15" s="175">
        <v>41</v>
      </c>
      <c r="E15" s="218">
        <v>3</v>
      </c>
      <c r="F15" s="219">
        <v>8</v>
      </c>
      <c r="G15" s="215">
        <v>10</v>
      </c>
      <c r="H15" s="169">
        <f t="shared" si="1"/>
        <v>0.24390243902439024</v>
      </c>
      <c r="I15" s="175">
        <v>91</v>
      </c>
      <c r="J15" s="218">
        <v>1</v>
      </c>
      <c r="K15" s="219">
        <v>24</v>
      </c>
      <c r="L15" s="215">
        <v>25</v>
      </c>
      <c r="M15" s="169">
        <f t="shared" si="2"/>
        <v>0.27472527472527475</v>
      </c>
      <c r="N15" s="175">
        <v>4686</v>
      </c>
      <c r="O15" s="218">
        <v>54</v>
      </c>
      <c r="P15" s="219">
        <v>520</v>
      </c>
      <c r="Q15" s="215">
        <v>550</v>
      </c>
      <c r="R15" s="169">
        <f t="shared" si="3"/>
        <v>0.11737089201877934</v>
      </c>
      <c r="S15" s="175">
        <v>3900</v>
      </c>
      <c r="T15" s="218">
        <v>40</v>
      </c>
      <c r="U15" s="219">
        <v>623</v>
      </c>
      <c r="V15" s="215">
        <v>647</v>
      </c>
      <c r="W15" s="169">
        <f t="shared" si="4"/>
        <v>0.16589743589743589</v>
      </c>
      <c r="X15" s="175">
        <v>2671</v>
      </c>
      <c r="Y15" s="218">
        <v>10</v>
      </c>
      <c r="Z15" s="219">
        <v>525</v>
      </c>
      <c r="AA15" s="215">
        <v>529</v>
      </c>
      <c r="AB15" s="125">
        <f t="shared" si="5"/>
        <v>0.19805316360913516</v>
      </c>
      <c r="AC15" s="287">
        <v>1242</v>
      </c>
      <c r="AD15" s="218">
        <v>4</v>
      </c>
      <c r="AE15" s="219">
        <v>291</v>
      </c>
      <c r="AF15" s="215">
        <v>292</v>
      </c>
      <c r="AG15" s="169">
        <f t="shared" si="6"/>
        <v>0.23510466988727857</v>
      </c>
      <c r="AH15" s="175">
        <v>499</v>
      </c>
      <c r="AI15" s="218">
        <v>0</v>
      </c>
      <c r="AJ15" s="219">
        <v>123</v>
      </c>
      <c r="AK15" s="215">
        <v>123</v>
      </c>
      <c r="AL15" s="169">
        <f t="shared" si="19"/>
        <v>0.24649298597194388</v>
      </c>
      <c r="AM15" s="175">
        <f t="shared" si="7"/>
        <v>13130</v>
      </c>
      <c r="AN15" s="218">
        <f t="shared" si="8"/>
        <v>112</v>
      </c>
      <c r="AO15" s="217">
        <f t="shared" si="9"/>
        <v>2114</v>
      </c>
      <c r="AP15" s="215">
        <f t="shared" si="10"/>
        <v>2176</v>
      </c>
      <c r="AQ15" s="169">
        <f t="shared" si="11"/>
        <v>0.16572734196496572</v>
      </c>
      <c r="AR15" s="131">
        <f t="shared" si="12"/>
        <v>4.5955882352941178E-3</v>
      </c>
      <c r="AS15" s="131">
        <f t="shared" si="13"/>
        <v>1.1488970588235295E-2</v>
      </c>
      <c r="AT15" s="131">
        <f t="shared" si="14"/>
        <v>0.25275735294117646</v>
      </c>
      <c r="AU15" s="131">
        <f t="shared" si="15"/>
        <v>0.29733455882352944</v>
      </c>
      <c r="AV15" s="131">
        <f t="shared" si="16"/>
        <v>0.24310661764705882</v>
      </c>
      <c r="AW15" s="131">
        <f t="shared" si="17"/>
        <v>0.13419117647058823</v>
      </c>
      <c r="AX15" s="131">
        <f t="shared" si="18"/>
        <v>5.6525735294117647E-2</v>
      </c>
      <c r="AY15" s="233"/>
    </row>
    <row r="16" spans="1:51" ht="13.5" customHeight="1">
      <c r="B16" s="231">
        <v>11</v>
      </c>
      <c r="C16" s="50" t="s">
        <v>61</v>
      </c>
      <c r="D16" s="175">
        <v>76</v>
      </c>
      <c r="E16" s="218">
        <v>3</v>
      </c>
      <c r="F16" s="219">
        <v>16</v>
      </c>
      <c r="G16" s="215">
        <v>19</v>
      </c>
      <c r="H16" s="169">
        <f t="shared" si="1"/>
        <v>0.25</v>
      </c>
      <c r="I16" s="175">
        <v>189</v>
      </c>
      <c r="J16" s="218">
        <v>5</v>
      </c>
      <c r="K16" s="219">
        <v>48</v>
      </c>
      <c r="L16" s="215">
        <v>52</v>
      </c>
      <c r="M16" s="169">
        <f t="shared" si="2"/>
        <v>0.27513227513227512</v>
      </c>
      <c r="N16" s="175">
        <v>7911</v>
      </c>
      <c r="O16" s="218">
        <v>86</v>
      </c>
      <c r="P16" s="219">
        <v>836</v>
      </c>
      <c r="Q16" s="215">
        <v>882</v>
      </c>
      <c r="R16" s="169">
        <f t="shared" si="3"/>
        <v>0.11149032992036405</v>
      </c>
      <c r="S16" s="175">
        <v>6814</v>
      </c>
      <c r="T16" s="218">
        <v>64</v>
      </c>
      <c r="U16" s="219">
        <v>904</v>
      </c>
      <c r="V16" s="215">
        <v>944</v>
      </c>
      <c r="W16" s="169">
        <f t="shared" si="4"/>
        <v>0.13853830349280893</v>
      </c>
      <c r="X16" s="175">
        <v>4663</v>
      </c>
      <c r="Y16" s="218">
        <v>37</v>
      </c>
      <c r="Z16" s="219">
        <v>844</v>
      </c>
      <c r="AA16" s="215">
        <v>867</v>
      </c>
      <c r="AB16" s="125">
        <f t="shared" si="5"/>
        <v>0.18593180355993996</v>
      </c>
      <c r="AC16" s="287">
        <v>2284</v>
      </c>
      <c r="AD16" s="218">
        <v>11</v>
      </c>
      <c r="AE16" s="219">
        <v>488</v>
      </c>
      <c r="AF16" s="215">
        <v>494</v>
      </c>
      <c r="AG16" s="169">
        <f t="shared" si="6"/>
        <v>0.21628721541155868</v>
      </c>
      <c r="AH16" s="175">
        <v>786</v>
      </c>
      <c r="AI16" s="218">
        <v>2</v>
      </c>
      <c r="AJ16" s="219">
        <v>162</v>
      </c>
      <c r="AK16" s="215">
        <v>162</v>
      </c>
      <c r="AL16" s="169">
        <f t="shared" si="19"/>
        <v>0.20610687022900764</v>
      </c>
      <c r="AM16" s="175">
        <f t="shared" si="7"/>
        <v>22723</v>
      </c>
      <c r="AN16" s="218">
        <f t="shared" si="8"/>
        <v>208</v>
      </c>
      <c r="AO16" s="217">
        <f t="shared" si="9"/>
        <v>3298</v>
      </c>
      <c r="AP16" s="215">
        <f t="shared" si="10"/>
        <v>3420</v>
      </c>
      <c r="AQ16" s="169">
        <f t="shared" si="11"/>
        <v>0.15050829555956519</v>
      </c>
      <c r="AR16" s="131">
        <f t="shared" si="12"/>
        <v>5.5555555555555558E-3</v>
      </c>
      <c r="AS16" s="131">
        <f t="shared" si="13"/>
        <v>1.5204678362573099E-2</v>
      </c>
      <c r="AT16" s="131">
        <f t="shared" si="14"/>
        <v>0.25789473684210529</v>
      </c>
      <c r="AU16" s="131">
        <f t="shared" si="15"/>
        <v>0.2760233918128655</v>
      </c>
      <c r="AV16" s="131">
        <f t="shared" si="16"/>
        <v>0.25350877192982457</v>
      </c>
      <c r="AW16" s="131">
        <f t="shared" si="17"/>
        <v>0.14444444444444443</v>
      </c>
      <c r="AX16" s="131">
        <f t="shared" si="18"/>
        <v>4.736842105263158E-2</v>
      </c>
      <c r="AY16" s="233"/>
    </row>
    <row r="17" spans="2:51" ht="13.5" customHeight="1">
      <c r="B17" s="231">
        <v>12</v>
      </c>
      <c r="C17" s="50" t="s">
        <v>122</v>
      </c>
      <c r="D17" s="175">
        <v>42</v>
      </c>
      <c r="E17" s="218">
        <v>1</v>
      </c>
      <c r="F17" s="219">
        <v>8</v>
      </c>
      <c r="G17" s="215">
        <v>9</v>
      </c>
      <c r="H17" s="169">
        <f t="shared" si="1"/>
        <v>0.21428571428571427</v>
      </c>
      <c r="I17" s="175">
        <v>98</v>
      </c>
      <c r="J17" s="218">
        <v>3</v>
      </c>
      <c r="K17" s="219">
        <v>15</v>
      </c>
      <c r="L17" s="215">
        <v>16</v>
      </c>
      <c r="M17" s="169">
        <f t="shared" si="2"/>
        <v>0.16326530612244897</v>
      </c>
      <c r="N17" s="175">
        <v>3801</v>
      </c>
      <c r="O17" s="218">
        <v>34</v>
      </c>
      <c r="P17" s="219">
        <v>402</v>
      </c>
      <c r="Q17" s="215">
        <v>423</v>
      </c>
      <c r="R17" s="169">
        <f t="shared" si="3"/>
        <v>0.11128650355169692</v>
      </c>
      <c r="S17" s="175">
        <v>3411</v>
      </c>
      <c r="T17" s="218">
        <v>31</v>
      </c>
      <c r="U17" s="219">
        <v>456</v>
      </c>
      <c r="V17" s="215">
        <v>475</v>
      </c>
      <c r="W17" s="169">
        <f t="shared" si="4"/>
        <v>0.13925535033714453</v>
      </c>
      <c r="X17" s="175">
        <v>2671</v>
      </c>
      <c r="Y17" s="218">
        <v>13</v>
      </c>
      <c r="Z17" s="219">
        <v>456</v>
      </c>
      <c r="AA17" s="215">
        <v>465</v>
      </c>
      <c r="AB17" s="125">
        <f t="shared" si="5"/>
        <v>0.17409210033695247</v>
      </c>
      <c r="AC17" s="287">
        <v>1282</v>
      </c>
      <c r="AD17" s="218">
        <v>3</v>
      </c>
      <c r="AE17" s="219">
        <v>249</v>
      </c>
      <c r="AF17" s="215">
        <v>252</v>
      </c>
      <c r="AG17" s="169">
        <f t="shared" si="6"/>
        <v>0.19656786271450857</v>
      </c>
      <c r="AH17" s="175">
        <v>522</v>
      </c>
      <c r="AI17" s="218">
        <v>0</v>
      </c>
      <c r="AJ17" s="219">
        <v>80</v>
      </c>
      <c r="AK17" s="215">
        <v>80</v>
      </c>
      <c r="AL17" s="169">
        <f t="shared" si="19"/>
        <v>0.1532567049808429</v>
      </c>
      <c r="AM17" s="175">
        <f t="shared" si="7"/>
        <v>11827</v>
      </c>
      <c r="AN17" s="218">
        <f t="shared" si="8"/>
        <v>85</v>
      </c>
      <c r="AO17" s="217">
        <f t="shared" si="9"/>
        <v>1666</v>
      </c>
      <c r="AP17" s="215">
        <f t="shared" si="10"/>
        <v>1720</v>
      </c>
      <c r="AQ17" s="169">
        <f t="shared" si="11"/>
        <v>0.1454299484230997</v>
      </c>
      <c r="AR17" s="131">
        <f t="shared" si="12"/>
        <v>5.2325581395348836E-3</v>
      </c>
      <c r="AS17" s="131">
        <f t="shared" si="13"/>
        <v>9.3023255813953487E-3</v>
      </c>
      <c r="AT17" s="131">
        <f t="shared" si="14"/>
        <v>0.24593023255813953</v>
      </c>
      <c r="AU17" s="131">
        <f t="shared" si="15"/>
        <v>0.27616279069767441</v>
      </c>
      <c r="AV17" s="131">
        <f t="shared" si="16"/>
        <v>0.27034883720930231</v>
      </c>
      <c r="AW17" s="131">
        <f t="shared" si="17"/>
        <v>0.14651162790697675</v>
      </c>
      <c r="AX17" s="131">
        <f t="shared" si="18"/>
        <v>4.6511627906976744E-2</v>
      </c>
      <c r="AY17" s="233"/>
    </row>
    <row r="18" spans="2:51" ht="13.5" customHeight="1">
      <c r="B18" s="231">
        <v>13</v>
      </c>
      <c r="C18" s="50" t="s">
        <v>123</v>
      </c>
      <c r="D18" s="175">
        <v>97</v>
      </c>
      <c r="E18" s="218">
        <v>3</v>
      </c>
      <c r="F18" s="219">
        <v>22</v>
      </c>
      <c r="G18" s="215">
        <v>24</v>
      </c>
      <c r="H18" s="169">
        <f t="shared" si="1"/>
        <v>0.24742268041237114</v>
      </c>
      <c r="I18" s="175">
        <v>202</v>
      </c>
      <c r="J18" s="218">
        <v>4</v>
      </c>
      <c r="K18" s="219">
        <v>44</v>
      </c>
      <c r="L18" s="215">
        <v>46</v>
      </c>
      <c r="M18" s="169">
        <f t="shared" si="2"/>
        <v>0.22772277227722773</v>
      </c>
      <c r="N18" s="175">
        <v>6748</v>
      </c>
      <c r="O18" s="218">
        <v>97</v>
      </c>
      <c r="P18" s="219">
        <v>758</v>
      </c>
      <c r="Q18" s="215">
        <v>818</v>
      </c>
      <c r="R18" s="169">
        <f t="shared" si="3"/>
        <v>0.12122110254890338</v>
      </c>
      <c r="S18" s="175">
        <v>6016</v>
      </c>
      <c r="T18" s="218">
        <v>79</v>
      </c>
      <c r="U18" s="219">
        <v>827</v>
      </c>
      <c r="V18" s="215">
        <v>876</v>
      </c>
      <c r="W18" s="169">
        <f t="shared" si="4"/>
        <v>0.14561170212765959</v>
      </c>
      <c r="X18" s="175">
        <v>4341</v>
      </c>
      <c r="Y18" s="218">
        <v>32</v>
      </c>
      <c r="Z18" s="219">
        <v>792</v>
      </c>
      <c r="AA18" s="215">
        <v>813</v>
      </c>
      <c r="AB18" s="125">
        <f t="shared" si="5"/>
        <v>0.18728403593642018</v>
      </c>
      <c r="AC18" s="287">
        <v>2089</v>
      </c>
      <c r="AD18" s="218">
        <v>8</v>
      </c>
      <c r="AE18" s="219">
        <v>439</v>
      </c>
      <c r="AF18" s="215">
        <v>445</v>
      </c>
      <c r="AG18" s="169">
        <f t="shared" si="6"/>
        <v>0.21302058401148874</v>
      </c>
      <c r="AH18" s="175">
        <v>914</v>
      </c>
      <c r="AI18" s="218">
        <v>1</v>
      </c>
      <c r="AJ18" s="219">
        <v>204</v>
      </c>
      <c r="AK18" s="215">
        <v>204</v>
      </c>
      <c r="AL18" s="169">
        <f t="shared" si="19"/>
        <v>0.22319474835886213</v>
      </c>
      <c r="AM18" s="175">
        <f t="shared" si="7"/>
        <v>20407</v>
      </c>
      <c r="AN18" s="218">
        <f t="shared" si="8"/>
        <v>224</v>
      </c>
      <c r="AO18" s="217">
        <f t="shared" si="9"/>
        <v>3086</v>
      </c>
      <c r="AP18" s="215">
        <f t="shared" si="10"/>
        <v>3226</v>
      </c>
      <c r="AQ18" s="169">
        <f t="shared" si="11"/>
        <v>0.15808301073161171</v>
      </c>
      <c r="AR18" s="131">
        <f t="shared" si="12"/>
        <v>7.4395536267823931E-3</v>
      </c>
      <c r="AS18" s="131">
        <f t="shared" si="13"/>
        <v>1.425914445133292E-2</v>
      </c>
      <c r="AT18" s="131">
        <f t="shared" si="14"/>
        <v>0.25356478611283323</v>
      </c>
      <c r="AU18" s="131">
        <f t="shared" si="15"/>
        <v>0.27154370737755734</v>
      </c>
      <c r="AV18" s="131">
        <f t="shared" si="16"/>
        <v>0.25201487910725356</v>
      </c>
      <c r="AW18" s="131">
        <f t="shared" si="17"/>
        <v>0.1379417234965902</v>
      </c>
      <c r="AX18" s="131">
        <f t="shared" si="18"/>
        <v>6.3236205827650341E-2</v>
      </c>
      <c r="AY18" s="233"/>
    </row>
    <row r="19" spans="2:51" ht="13.5" customHeight="1">
      <c r="B19" s="231">
        <v>14</v>
      </c>
      <c r="C19" s="50" t="s">
        <v>124</v>
      </c>
      <c r="D19" s="175">
        <v>42</v>
      </c>
      <c r="E19" s="218">
        <v>2</v>
      </c>
      <c r="F19" s="219">
        <v>6</v>
      </c>
      <c r="G19" s="215">
        <v>7</v>
      </c>
      <c r="H19" s="169">
        <f t="shared" si="1"/>
        <v>0.16666666666666666</v>
      </c>
      <c r="I19" s="175">
        <v>113</v>
      </c>
      <c r="J19" s="218">
        <v>4</v>
      </c>
      <c r="K19" s="219">
        <v>23</v>
      </c>
      <c r="L19" s="215">
        <v>27</v>
      </c>
      <c r="M19" s="169">
        <f t="shared" si="2"/>
        <v>0.23893805309734514</v>
      </c>
      <c r="N19" s="175">
        <v>4903</v>
      </c>
      <c r="O19" s="218">
        <v>67</v>
      </c>
      <c r="P19" s="219">
        <v>504</v>
      </c>
      <c r="Q19" s="215">
        <v>542</v>
      </c>
      <c r="R19" s="169">
        <f t="shared" si="3"/>
        <v>0.11054456455231491</v>
      </c>
      <c r="S19" s="175">
        <v>4391</v>
      </c>
      <c r="T19" s="218">
        <v>43</v>
      </c>
      <c r="U19" s="219">
        <v>590</v>
      </c>
      <c r="V19" s="215">
        <v>617</v>
      </c>
      <c r="W19" s="169">
        <f t="shared" si="4"/>
        <v>0.14051468913687087</v>
      </c>
      <c r="X19" s="175">
        <v>3465</v>
      </c>
      <c r="Y19" s="218">
        <v>27</v>
      </c>
      <c r="Z19" s="219">
        <v>579</v>
      </c>
      <c r="AA19" s="215">
        <v>599</v>
      </c>
      <c r="AB19" s="125">
        <f t="shared" si="5"/>
        <v>0.17287157287157287</v>
      </c>
      <c r="AC19" s="287">
        <v>1754</v>
      </c>
      <c r="AD19" s="218">
        <v>11</v>
      </c>
      <c r="AE19" s="219">
        <v>358</v>
      </c>
      <c r="AF19" s="215">
        <v>366</v>
      </c>
      <c r="AG19" s="169">
        <f t="shared" si="6"/>
        <v>0.20866590649942987</v>
      </c>
      <c r="AH19" s="175">
        <v>709</v>
      </c>
      <c r="AI19" s="218">
        <v>0</v>
      </c>
      <c r="AJ19" s="219">
        <v>164</v>
      </c>
      <c r="AK19" s="215">
        <v>164</v>
      </c>
      <c r="AL19" s="169">
        <f t="shared" si="19"/>
        <v>0.23131170662905501</v>
      </c>
      <c r="AM19" s="175">
        <f t="shared" si="7"/>
        <v>15377</v>
      </c>
      <c r="AN19" s="218">
        <f t="shared" si="8"/>
        <v>154</v>
      </c>
      <c r="AO19" s="217">
        <f t="shared" si="9"/>
        <v>2224</v>
      </c>
      <c r="AP19" s="215">
        <f t="shared" si="10"/>
        <v>2322</v>
      </c>
      <c r="AQ19" s="169">
        <f t="shared" si="11"/>
        <v>0.15100474734993821</v>
      </c>
      <c r="AR19" s="131">
        <f t="shared" si="12"/>
        <v>3.0146425495262705E-3</v>
      </c>
      <c r="AS19" s="131">
        <f t="shared" si="13"/>
        <v>1.1627906976744186E-2</v>
      </c>
      <c r="AT19" s="131">
        <f t="shared" si="14"/>
        <v>0.23341946597760552</v>
      </c>
      <c r="AU19" s="131">
        <f t="shared" si="15"/>
        <v>0.26571920757967271</v>
      </c>
      <c r="AV19" s="131">
        <f t="shared" si="16"/>
        <v>0.25796726959517657</v>
      </c>
      <c r="AW19" s="131">
        <f t="shared" si="17"/>
        <v>0.15762273901808785</v>
      </c>
      <c r="AX19" s="131">
        <f t="shared" si="18"/>
        <v>7.0628768303186915E-2</v>
      </c>
      <c r="AY19" s="233"/>
    </row>
    <row r="20" spans="2:51" ht="13.5" customHeight="1">
      <c r="B20" s="231">
        <v>15</v>
      </c>
      <c r="C20" s="50" t="s">
        <v>125</v>
      </c>
      <c r="D20" s="175">
        <v>87</v>
      </c>
      <c r="E20" s="218">
        <v>4</v>
      </c>
      <c r="F20" s="219">
        <v>21</v>
      </c>
      <c r="G20" s="215">
        <v>24</v>
      </c>
      <c r="H20" s="169">
        <f t="shared" si="1"/>
        <v>0.27586206896551724</v>
      </c>
      <c r="I20" s="175">
        <v>233</v>
      </c>
      <c r="J20" s="218">
        <v>9</v>
      </c>
      <c r="K20" s="219">
        <v>44</v>
      </c>
      <c r="L20" s="215">
        <v>49</v>
      </c>
      <c r="M20" s="169">
        <f t="shared" si="2"/>
        <v>0.21030042918454936</v>
      </c>
      <c r="N20" s="175">
        <v>8510</v>
      </c>
      <c r="O20" s="218">
        <v>104</v>
      </c>
      <c r="P20" s="219">
        <v>903</v>
      </c>
      <c r="Q20" s="215">
        <v>963</v>
      </c>
      <c r="R20" s="169">
        <f t="shared" si="3"/>
        <v>0.11316098707403055</v>
      </c>
      <c r="S20" s="175">
        <v>7159</v>
      </c>
      <c r="T20" s="218">
        <v>76</v>
      </c>
      <c r="U20" s="219">
        <v>1027</v>
      </c>
      <c r="V20" s="215">
        <v>1064</v>
      </c>
      <c r="W20" s="169">
        <f t="shared" si="4"/>
        <v>0.14862410951250174</v>
      </c>
      <c r="X20" s="175">
        <v>5330</v>
      </c>
      <c r="Y20" s="218">
        <v>30</v>
      </c>
      <c r="Z20" s="219">
        <v>979</v>
      </c>
      <c r="AA20" s="215">
        <v>998</v>
      </c>
      <c r="AB20" s="125">
        <f t="shared" si="5"/>
        <v>0.18724202626641651</v>
      </c>
      <c r="AC20" s="287">
        <v>2429</v>
      </c>
      <c r="AD20" s="218">
        <v>10</v>
      </c>
      <c r="AE20" s="219">
        <v>536</v>
      </c>
      <c r="AF20" s="215">
        <v>542</v>
      </c>
      <c r="AG20" s="169">
        <f t="shared" si="6"/>
        <v>0.22313709345409632</v>
      </c>
      <c r="AH20" s="175">
        <v>884</v>
      </c>
      <c r="AI20" s="218">
        <v>2</v>
      </c>
      <c r="AJ20" s="219">
        <v>166</v>
      </c>
      <c r="AK20" s="215">
        <v>168</v>
      </c>
      <c r="AL20" s="169">
        <f t="shared" si="19"/>
        <v>0.19004524886877827</v>
      </c>
      <c r="AM20" s="175">
        <f t="shared" si="7"/>
        <v>24632</v>
      </c>
      <c r="AN20" s="218">
        <f t="shared" si="8"/>
        <v>235</v>
      </c>
      <c r="AO20" s="217">
        <f t="shared" si="9"/>
        <v>3676</v>
      </c>
      <c r="AP20" s="215">
        <f t="shared" si="10"/>
        <v>3808</v>
      </c>
      <c r="AQ20" s="169">
        <f t="shared" si="11"/>
        <v>0.15459564793764208</v>
      </c>
      <c r="AR20" s="131">
        <f t="shared" si="12"/>
        <v>6.3025210084033615E-3</v>
      </c>
      <c r="AS20" s="131">
        <f t="shared" si="13"/>
        <v>1.2867647058823529E-2</v>
      </c>
      <c r="AT20" s="131">
        <f t="shared" si="14"/>
        <v>0.25288865546218486</v>
      </c>
      <c r="AU20" s="131">
        <f t="shared" si="15"/>
        <v>0.27941176470588236</v>
      </c>
      <c r="AV20" s="131">
        <f t="shared" si="16"/>
        <v>0.26207983193277312</v>
      </c>
      <c r="AW20" s="131">
        <f t="shared" si="17"/>
        <v>0.14233193277310924</v>
      </c>
      <c r="AX20" s="131">
        <f t="shared" si="18"/>
        <v>4.4117647058823532E-2</v>
      </c>
      <c r="AY20" s="233"/>
    </row>
    <row r="21" spans="2:51" ht="13.5" customHeight="1">
      <c r="B21" s="231">
        <v>16</v>
      </c>
      <c r="C21" s="50" t="s">
        <v>62</v>
      </c>
      <c r="D21" s="175">
        <v>39</v>
      </c>
      <c r="E21" s="218">
        <v>0</v>
      </c>
      <c r="F21" s="219">
        <v>11</v>
      </c>
      <c r="G21" s="215">
        <v>11</v>
      </c>
      <c r="H21" s="169">
        <f t="shared" si="1"/>
        <v>0.28205128205128205</v>
      </c>
      <c r="I21" s="175">
        <v>123</v>
      </c>
      <c r="J21" s="218">
        <v>3</v>
      </c>
      <c r="K21" s="219">
        <v>19</v>
      </c>
      <c r="L21" s="215">
        <v>21</v>
      </c>
      <c r="M21" s="169">
        <f t="shared" si="2"/>
        <v>0.17073170731707318</v>
      </c>
      <c r="N21" s="175">
        <v>5104</v>
      </c>
      <c r="O21" s="218">
        <v>74</v>
      </c>
      <c r="P21" s="219">
        <v>488</v>
      </c>
      <c r="Q21" s="215">
        <v>531</v>
      </c>
      <c r="R21" s="169">
        <f t="shared" si="3"/>
        <v>0.10403605015673981</v>
      </c>
      <c r="S21" s="175">
        <v>4642</v>
      </c>
      <c r="T21" s="218">
        <v>58</v>
      </c>
      <c r="U21" s="219">
        <v>577</v>
      </c>
      <c r="V21" s="215">
        <v>616</v>
      </c>
      <c r="W21" s="169">
        <f t="shared" si="4"/>
        <v>0.13270142180094788</v>
      </c>
      <c r="X21" s="175">
        <v>3820</v>
      </c>
      <c r="Y21" s="218">
        <v>27</v>
      </c>
      <c r="Z21" s="219">
        <v>629</v>
      </c>
      <c r="AA21" s="215">
        <v>646</v>
      </c>
      <c r="AB21" s="125">
        <f t="shared" si="5"/>
        <v>0.16910994764397905</v>
      </c>
      <c r="AC21" s="287">
        <v>2097</v>
      </c>
      <c r="AD21" s="218">
        <v>5</v>
      </c>
      <c r="AE21" s="219">
        <v>407</v>
      </c>
      <c r="AF21" s="215">
        <v>410</v>
      </c>
      <c r="AG21" s="169">
        <f t="shared" si="6"/>
        <v>0.195517405817835</v>
      </c>
      <c r="AH21" s="175">
        <v>772</v>
      </c>
      <c r="AI21" s="218">
        <v>0</v>
      </c>
      <c r="AJ21" s="219">
        <v>152</v>
      </c>
      <c r="AK21" s="215">
        <v>152</v>
      </c>
      <c r="AL21" s="169">
        <f t="shared" si="19"/>
        <v>0.19689119170984457</v>
      </c>
      <c r="AM21" s="175">
        <f t="shared" si="7"/>
        <v>16597</v>
      </c>
      <c r="AN21" s="218">
        <f t="shared" si="8"/>
        <v>167</v>
      </c>
      <c r="AO21" s="217">
        <f t="shared" si="9"/>
        <v>2283</v>
      </c>
      <c r="AP21" s="215">
        <f t="shared" si="10"/>
        <v>2387</v>
      </c>
      <c r="AQ21" s="169">
        <f t="shared" si="11"/>
        <v>0.14382117250105442</v>
      </c>
      <c r="AR21" s="131">
        <f t="shared" si="12"/>
        <v>4.608294930875576E-3</v>
      </c>
      <c r="AS21" s="131">
        <f t="shared" si="13"/>
        <v>8.7976539589442824E-3</v>
      </c>
      <c r="AT21" s="131">
        <f t="shared" si="14"/>
        <v>0.22245496439044826</v>
      </c>
      <c r="AU21" s="131">
        <f t="shared" si="15"/>
        <v>0.25806451612903225</v>
      </c>
      <c r="AV21" s="131">
        <f t="shared" si="16"/>
        <v>0.27063259321323835</v>
      </c>
      <c r="AW21" s="131">
        <f t="shared" si="17"/>
        <v>0.17176372015081692</v>
      </c>
      <c r="AX21" s="131">
        <f t="shared" si="18"/>
        <v>6.367825722664433E-2</v>
      </c>
      <c r="AY21" s="233"/>
    </row>
    <row r="22" spans="2:51" ht="13.5" customHeight="1">
      <c r="B22" s="231">
        <v>17</v>
      </c>
      <c r="C22" s="50" t="s">
        <v>126</v>
      </c>
      <c r="D22" s="175">
        <v>82</v>
      </c>
      <c r="E22" s="218">
        <v>2</v>
      </c>
      <c r="F22" s="219">
        <v>19</v>
      </c>
      <c r="G22" s="215">
        <v>20</v>
      </c>
      <c r="H22" s="169">
        <f t="shared" si="1"/>
        <v>0.24390243902439024</v>
      </c>
      <c r="I22" s="175">
        <v>214</v>
      </c>
      <c r="J22" s="218">
        <v>7</v>
      </c>
      <c r="K22" s="219">
        <v>40</v>
      </c>
      <c r="L22" s="215">
        <v>45</v>
      </c>
      <c r="M22" s="169">
        <f t="shared" si="2"/>
        <v>0.2102803738317757</v>
      </c>
      <c r="N22" s="175">
        <v>7507</v>
      </c>
      <c r="O22" s="218">
        <v>97</v>
      </c>
      <c r="P22" s="219">
        <v>786</v>
      </c>
      <c r="Q22" s="215">
        <v>838</v>
      </c>
      <c r="R22" s="169">
        <f t="shared" si="3"/>
        <v>0.11162914613027841</v>
      </c>
      <c r="S22" s="175">
        <v>6802</v>
      </c>
      <c r="T22" s="218">
        <v>71</v>
      </c>
      <c r="U22" s="219">
        <v>945</v>
      </c>
      <c r="V22" s="215">
        <v>980</v>
      </c>
      <c r="W22" s="169">
        <f t="shared" si="4"/>
        <v>0.14407527197882974</v>
      </c>
      <c r="X22" s="175">
        <v>5288</v>
      </c>
      <c r="Y22" s="218">
        <v>31</v>
      </c>
      <c r="Z22" s="219">
        <v>941</v>
      </c>
      <c r="AA22" s="215">
        <v>960</v>
      </c>
      <c r="AB22" s="125">
        <f t="shared" si="5"/>
        <v>0.18154311649016641</v>
      </c>
      <c r="AC22" s="287">
        <v>2616</v>
      </c>
      <c r="AD22" s="218">
        <v>6</v>
      </c>
      <c r="AE22" s="219">
        <v>533</v>
      </c>
      <c r="AF22" s="215">
        <v>538</v>
      </c>
      <c r="AG22" s="169">
        <f t="shared" si="6"/>
        <v>0.20565749235474007</v>
      </c>
      <c r="AH22" s="175">
        <v>1026</v>
      </c>
      <c r="AI22" s="218">
        <v>1</v>
      </c>
      <c r="AJ22" s="219">
        <v>246</v>
      </c>
      <c r="AK22" s="215">
        <v>247</v>
      </c>
      <c r="AL22" s="169">
        <f t="shared" si="19"/>
        <v>0.24074074074074073</v>
      </c>
      <c r="AM22" s="175">
        <f t="shared" si="7"/>
        <v>23535</v>
      </c>
      <c r="AN22" s="218">
        <f t="shared" si="8"/>
        <v>215</v>
      </c>
      <c r="AO22" s="217">
        <f t="shared" si="9"/>
        <v>3510</v>
      </c>
      <c r="AP22" s="215">
        <f t="shared" si="10"/>
        <v>3628</v>
      </c>
      <c r="AQ22" s="169">
        <f t="shared" si="11"/>
        <v>0.15415338857021457</v>
      </c>
      <c r="AR22" s="131">
        <f t="shared" si="12"/>
        <v>5.512679162072767E-3</v>
      </c>
      <c r="AS22" s="131">
        <f t="shared" si="13"/>
        <v>1.2403528114663727E-2</v>
      </c>
      <c r="AT22" s="131">
        <f t="shared" si="14"/>
        <v>0.23098125689084895</v>
      </c>
      <c r="AU22" s="131">
        <f t="shared" si="15"/>
        <v>0.27012127894156562</v>
      </c>
      <c r="AV22" s="131">
        <f t="shared" si="16"/>
        <v>0.26460859977949286</v>
      </c>
      <c r="AW22" s="131">
        <f t="shared" si="17"/>
        <v>0.14829106945975745</v>
      </c>
      <c r="AX22" s="131">
        <f t="shared" si="18"/>
        <v>6.8081587651598677E-2</v>
      </c>
      <c r="AY22" s="233"/>
    </row>
    <row r="23" spans="2:51" ht="13.5" customHeight="1">
      <c r="B23" s="231">
        <v>18</v>
      </c>
      <c r="C23" s="50" t="s">
        <v>63</v>
      </c>
      <c r="D23" s="175">
        <v>52</v>
      </c>
      <c r="E23" s="218">
        <v>0</v>
      </c>
      <c r="F23" s="219">
        <v>4</v>
      </c>
      <c r="G23" s="215">
        <v>4</v>
      </c>
      <c r="H23" s="169">
        <f t="shared" si="1"/>
        <v>7.6923076923076927E-2</v>
      </c>
      <c r="I23" s="175">
        <v>150</v>
      </c>
      <c r="J23" s="218">
        <v>4</v>
      </c>
      <c r="K23" s="219">
        <v>30</v>
      </c>
      <c r="L23" s="215">
        <v>31</v>
      </c>
      <c r="M23" s="169">
        <f t="shared" si="2"/>
        <v>0.20666666666666667</v>
      </c>
      <c r="N23" s="175">
        <v>6704</v>
      </c>
      <c r="O23" s="218">
        <v>77</v>
      </c>
      <c r="P23" s="219">
        <v>702</v>
      </c>
      <c r="Q23" s="215">
        <v>750</v>
      </c>
      <c r="R23" s="169">
        <f t="shared" si="3"/>
        <v>0.11187350835322196</v>
      </c>
      <c r="S23" s="175">
        <v>6195</v>
      </c>
      <c r="T23" s="218">
        <v>54</v>
      </c>
      <c r="U23" s="219">
        <v>820</v>
      </c>
      <c r="V23" s="215">
        <v>849</v>
      </c>
      <c r="W23" s="169">
        <f t="shared" si="4"/>
        <v>0.137046004842615</v>
      </c>
      <c r="X23" s="175">
        <v>4684</v>
      </c>
      <c r="Y23" s="218">
        <v>33</v>
      </c>
      <c r="Z23" s="219">
        <v>792</v>
      </c>
      <c r="AA23" s="215">
        <v>813</v>
      </c>
      <c r="AB23" s="125">
        <f t="shared" si="5"/>
        <v>0.17356959863364646</v>
      </c>
      <c r="AC23" s="287">
        <v>2447</v>
      </c>
      <c r="AD23" s="218">
        <v>5</v>
      </c>
      <c r="AE23" s="219">
        <v>483</v>
      </c>
      <c r="AF23" s="215">
        <v>485</v>
      </c>
      <c r="AG23" s="169">
        <f t="shared" si="6"/>
        <v>0.19820187985288107</v>
      </c>
      <c r="AH23" s="175">
        <v>924</v>
      </c>
      <c r="AI23" s="218">
        <v>2</v>
      </c>
      <c r="AJ23" s="219">
        <v>223</v>
      </c>
      <c r="AK23" s="215">
        <v>224</v>
      </c>
      <c r="AL23" s="169">
        <f t="shared" si="19"/>
        <v>0.24242424242424243</v>
      </c>
      <c r="AM23" s="175">
        <f t="shared" si="7"/>
        <v>21156</v>
      </c>
      <c r="AN23" s="218">
        <f t="shared" si="8"/>
        <v>175</v>
      </c>
      <c r="AO23" s="217">
        <f t="shared" si="9"/>
        <v>3054</v>
      </c>
      <c r="AP23" s="215">
        <f t="shared" si="10"/>
        <v>3156</v>
      </c>
      <c r="AQ23" s="169">
        <f t="shared" si="11"/>
        <v>0.14917753828701077</v>
      </c>
      <c r="AR23" s="131">
        <f t="shared" si="12"/>
        <v>1.2674271229404308E-3</v>
      </c>
      <c r="AS23" s="131">
        <f t="shared" si="13"/>
        <v>9.8225602027883392E-3</v>
      </c>
      <c r="AT23" s="131">
        <f t="shared" si="14"/>
        <v>0.2376425855513308</v>
      </c>
      <c r="AU23" s="131">
        <f t="shared" si="15"/>
        <v>0.26901140684410646</v>
      </c>
      <c r="AV23" s="131">
        <f t="shared" si="16"/>
        <v>0.2576045627376426</v>
      </c>
      <c r="AW23" s="131">
        <f t="shared" si="17"/>
        <v>0.15367553865652725</v>
      </c>
      <c r="AX23" s="131">
        <f t="shared" si="18"/>
        <v>7.0975918884664133E-2</v>
      </c>
      <c r="AY23" s="233"/>
    </row>
    <row r="24" spans="2:51" ht="13.5" customHeight="1">
      <c r="B24" s="231">
        <v>19</v>
      </c>
      <c r="C24" s="50" t="s">
        <v>127</v>
      </c>
      <c r="D24" s="175">
        <v>75</v>
      </c>
      <c r="E24" s="218">
        <v>2</v>
      </c>
      <c r="F24" s="219">
        <v>11</v>
      </c>
      <c r="G24" s="215">
        <v>12</v>
      </c>
      <c r="H24" s="169">
        <f t="shared" si="1"/>
        <v>0.16</v>
      </c>
      <c r="I24" s="175">
        <v>180</v>
      </c>
      <c r="J24" s="218">
        <v>9</v>
      </c>
      <c r="K24" s="219">
        <v>39</v>
      </c>
      <c r="L24" s="215">
        <v>44</v>
      </c>
      <c r="M24" s="169">
        <f t="shared" si="2"/>
        <v>0.24444444444444444</v>
      </c>
      <c r="N24" s="175">
        <v>4986</v>
      </c>
      <c r="O24" s="218">
        <v>49</v>
      </c>
      <c r="P24" s="219">
        <v>560</v>
      </c>
      <c r="Q24" s="215">
        <v>591</v>
      </c>
      <c r="R24" s="169">
        <f t="shared" si="3"/>
        <v>0.11853188929001203</v>
      </c>
      <c r="S24" s="175">
        <v>4309</v>
      </c>
      <c r="T24" s="218">
        <v>37</v>
      </c>
      <c r="U24" s="219">
        <v>666</v>
      </c>
      <c r="V24" s="215">
        <v>682</v>
      </c>
      <c r="W24" s="169">
        <f t="shared" si="4"/>
        <v>0.15827338129496402</v>
      </c>
      <c r="X24" s="175">
        <v>3066</v>
      </c>
      <c r="Y24" s="218">
        <v>12</v>
      </c>
      <c r="Z24" s="219">
        <v>558</v>
      </c>
      <c r="AA24" s="215">
        <v>565</v>
      </c>
      <c r="AB24" s="125">
        <f t="shared" si="5"/>
        <v>0.18427919112850619</v>
      </c>
      <c r="AC24" s="287">
        <v>1511</v>
      </c>
      <c r="AD24" s="218">
        <v>3</v>
      </c>
      <c r="AE24" s="219">
        <v>344</v>
      </c>
      <c r="AF24" s="215">
        <v>345</v>
      </c>
      <c r="AG24" s="169">
        <f t="shared" si="6"/>
        <v>0.22832561217736599</v>
      </c>
      <c r="AH24" s="175">
        <v>596</v>
      </c>
      <c r="AI24" s="218">
        <v>0</v>
      </c>
      <c r="AJ24" s="219">
        <v>122</v>
      </c>
      <c r="AK24" s="215">
        <v>122</v>
      </c>
      <c r="AL24" s="169">
        <f t="shared" si="19"/>
        <v>0.20469798657718122</v>
      </c>
      <c r="AM24" s="175">
        <f t="shared" si="7"/>
        <v>14723</v>
      </c>
      <c r="AN24" s="218">
        <f t="shared" si="8"/>
        <v>112</v>
      </c>
      <c r="AO24" s="217">
        <f t="shared" si="9"/>
        <v>2300</v>
      </c>
      <c r="AP24" s="215">
        <f t="shared" si="10"/>
        <v>2361</v>
      </c>
      <c r="AQ24" s="169">
        <f t="shared" si="11"/>
        <v>0.1603613394009373</v>
      </c>
      <c r="AR24" s="131">
        <f t="shared" si="12"/>
        <v>5.0825921219822112E-3</v>
      </c>
      <c r="AS24" s="131">
        <f t="shared" si="13"/>
        <v>1.8636171113934775E-2</v>
      </c>
      <c r="AT24" s="131">
        <f t="shared" si="14"/>
        <v>0.2503176620076239</v>
      </c>
      <c r="AU24" s="131">
        <f t="shared" si="15"/>
        <v>0.288860652265989</v>
      </c>
      <c r="AV24" s="131">
        <f t="shared" si="16"/>
        <v>0.23930537907666244</v>
      </c>
      <c r="AW24" s="131">
        <f t="shared" si="17"/>
        <v>0.14612452350698857</v>
      </c>
      <c r="AX24" s="131">
        <f t="shared" si="18"/>
        <v>5.1673019906819141E-2</v>
      </c>
      <c r="AY24" s="233"/>
    </row>
    <row r="25" spans="2:51" ht="13.5" customHeight="1">
      <c r="B25" s="231">
        <v>20</v>
      </c>
      <c r="C25" s="50" t="s">
        <v>128</v>
      </c>
      <c r="D25" s="175">
        <v>58</v>
      </c>
      <c r="E25" s="218">
        <v>2</v>
      </c>
      <c r="F25" s="219">
        <v>7</v>
      </c>
      <c r="G25" s="215">
        <v>8</v>
      </c>
      <c r="H25" s="169">
        <f t="shared" si="1"/>
        <v>0.13793103448275862</v>
      </c>
      <c r="I25" s="175">
        <v>179</v>
      </c>
      <c r="J25" s="218">
        <v>9</v>
      </c>
      <c r="K25" s="219">
        <v>44</v>
      </c>
      <c r="L25" s="215">
        <v>50</v>
      </c>
      <c r="M25" s="169">
        <f t="shared" si="2"/>
        <v>0.27932960893854747</v>
      </c>
      <c r="N25" s="175">
        <v>7702</v>
      </c>
      <c r="O25" s="218">
        <v>86</v>
      </c>
      <c r="P25" s="219">
        <v>796</v>
      </c>
      <c r="Q25" s="215">
        <v>848</v>
      </c>
      <c r="R25" s="169">
        <f t="shared" si="3"/>
        <v>0.11010127239678005</v>
      </c>
      <c r="S25" s="175">
        <v>6417</v>
      </c>
      <c r="T25" s="218">
        <v>61</v>
      </c>
      <c r="U25" s="219">
        <v>892</v>
      </c>
      <c r="V25" s="215">
        <v>931</v>
      </c>
      <c r="W25" s="169">
        <f t="shared" si="4"/>
        <v>0.14508337229234844</v>
      </c>
      <c r="X25" s="175">
        <v>4568</v>
      </c>
      <c r="Y25" s="218">
        <v>24</v>
      </c>
      <c r="Z25" s="219">
        <v>810</v>
      </c>
      <c r="AA25" s="215">
        <v>819</v>
      </c>
      <c r="AB25" s="125">
        <f t="shared" si="5"/>
        <v>0.17929071803852889</v>
      </c>
      <c r="AC25" s="287">
        <v>2186</v>
      </c>
      <c r="AD25" s="218">
        <v>3</v>
      </c>
      <c r="AE25" s="219">
        <v>456</v>
      </c>
      <c r="AF25" s="215">
        <v>458</v>
      </c>
      <c r="AG25" s="169">
        <f t="shared" si="6"/>
        <v>0.20951509606587373</v>
      </c>
      <c r="AH25" s="175">
        <v>862</v>
      </c>
      <c r="AI25" s="218">
        <v>1</v>
      </c>
      <c r="AJ25" s="219">
        <v>210</v>
      </c>
      <c r="AK25" s="215">
        <v>211</v>
      </c>
      <c r="AL25" s="169">
        <f t="shared" si="19"/>
        <v>0.24477958236658934</v>
      </c>
      <c r="AM25" s="175">
        <f t="shared" si="7"/>
        <v>21972</v>
      </c>
      <c r="AN25" s="218">
        <f t="shared" si="8"/>
        <v>186</v>
      </c>
      <c r="AO25" s="217">
        <f t="shared" si="9"/>
        <v>3215</v>
      </c>
      <c r="AP25" s="215">
        <f t="shared" si="10"/>
        <v>3325</v>
      </c>
      <c r="AQ25" s="169">
        <f t="shared" si="11"/>
        <v>0.15132896413617331</v>
      </c>
      <c r="AR25" s="131">
        <f t="shared" si="12"/>
        <v>2.4060150375939848E-3</v>
      </c>
      <c r="AS25" s="131">
        <f t="shared" si="13"/>
        <v>1.5037593984962405E-2</v>
      </c>
      <c r="AT25" s="131">
        <f t="shared" si="14"/>
        <v>0.2550375939849624</v>
      </c>
      <c r="AU25" s="131">
        <f t="shared" si="15"/>
        <v>0.28000000000000003</v>
      </c>
      <c r="AV25" s="131">
        <f t="shared" si="16"/>
        <v>0.24631578947368421</v>
      </c>
      <c r="AW25" s="131">
        <f t="shared" si="17"/>
        <v>0.13774436090225564</v>
      </c>
      <c r="AX25" s="131">
        <f t="shared" si="18"/>
        <v>6.3458646616541353E-2</v>
      </c>
      <c r="AY25" s="233"/>
    </row>
    <row r="26" spans="2:51" ht="13.5" customHeight="1">
      <c r="B26" s="231">
        <v>21</v>
      </c>
      <c r="C26" s="50" t="s">
        <v>129</v>
      </c>
      <c r="D26" s="175">
        <v>55</v>
      </c>
      <c r="E26" s="218">
        <v>0</v>
      </c>
      <c r="F26" s="219">
        <v>12</v>
      </c>
      <c r="G26" s="215">
        <v>12</v>
      </c>
      <c r="H26" s="169">
        <f t="shared" si="1"/>
        <v>0.21818181818181817</v>
      </c>
      <c r="I26" s="175">
        <v>115</v>
      </c>
      <c r="J26" s="218">
        <v>5</v>
      </c>
      <c r="K26" s="219">
        <v>18</v>
      </c>
      <c r="L26" s="215">
        <v>23</v>
      </c>
      <c r="M26" s="169">
        <f t="shared" si="2"/>
        <v>0.2</v>
      </c>
      <c r="N26" s="175">
        <v>5045</v>
      </c>
      <c r="O26" s="218">
        <v>52</v>
      </c>
      <c r="P26" s="219">
        <v>561</v>
      </c>
      <c r="Q26" s="215">
        <v>590</v>
      </c>
      <c r="R26" s="169">
        <f t="shared" si="3"/>
        <v>0.11694747274529237</v>
      </c>
      <c r="S26" s="175">
        <v>4592</v>
      </c>
      <c r="T26" s="218">
        <v>45</v>
      </c>
      <c r="U26" s="219">
        <v>718</v>
      </c>
      <c r="V26" s="215">
        <v>739</v>
      </c>
      <c r="W26" s="169">
        <f t="shared" si="4"/>
        <v>0.16093205574912892</v>
      </c>
      <c r="X26" s="175">
        <v>3074</v>
      </c>
      <c r="Y26" s="218">
        <v>18</v>
      </c>
      <c r="Z26" s="219">
        <v>583</v>
      </c>
      <c r="AA26" s="215">
        <v>597</v>
      </c>
      <c r="AB26" s="125">
        <f t="shared" si="5"/>
        <v>0.19420949902407286</v>
      </c>
      <c r="AC26" s="287">
        <v>1331</v>
      </c>
      <c r="AD26" s="218">
        <v>8</v>
      </c>
      <c r="AE26" s="219">
        <v>305</v>
      </c>
      <c r="AF26" s="215">
        <v>309</v>
      </c>
      <c r="AG26" s="169">
        <f t="shared" si="6"/>
        <v>0.23215627347858753</v>
      </c>
      <c r="AH26" s="175">
        <v>421</v>
      </c>
      <c r="AI26" s="218">
        <v>0</v>
      </c>
      <c r="AJ26" s="219">
        <v>99</v>
      </c>
      <c r="AK26" s="215">
        <v>99</v>
      </c>
      <c r="AL26" s="169">
        <f t="shared" si="19"/>
        <v>0.23515439429928742</v>
      </c>
      <c r="AM26" s="175">
        <f t="shared" si="7"/>
        <v>14633</v>
      </c>
      <c r="AN26" s="218">
        <f t="shared" si="8"/>
        <v>128</v>
      </c>
      <c r="AO26" s="217">
        <f t="shared" si="9"/>
        <v>2296</v>
      </c>
      <c r="AP26" s="215">
        <f t="shared" si="10"/>
        <v>2369</v>
      </c>
      <c r="AQ26" s="169">
        <f t="shared" si="11"/>
        <v>0.16189434839062394</v>
      </c>
      <c r="AR26" s="131">
        <f t="shared" si="12"/>
        <v>5.0654284508231317E-3</v>
      </c>
      <c r="AS26" s="131">
        <f t="shared" si="13"/>
        <v>9.7087378640776691E-3</v>
      </c>
      <c r="AT26" s="131">
        <f t="shared" si="14"/>
        <v>0.24905023216547068</v>
      </c>
      <c r="AU26" s="131">
        <f t="shared" si="15"/>
        <v>0.31194596876319119</v>
      </c>
      <c r="AV26" s="131">
        <f t="shared" si="16"/>
        <v>0.2520050654284508</v>
      </c>
      <c r="AW26" s="131">
        <f t="shared" si="17"/>
        <v>0.13043478260869565</v>
      </c>
      <c r="AX26" s="131">
        <f t="shared" si="18"/>
        <v>4.1789784719290839E-2</v>
      </c>
      <c r="AY26" s="233"/>
    </row>
    <row r="27" spans="2:51" ht="13.5" customHeight="1">
      <c r="B27" s="231">
        <v>22</v>
      </c>
      <c r="C27" s="50" t="s">
        <v>64</v>
      </c>
      <c r="D27" s="175">
        <v>57</v>
      </c>
      <c r="E27" s="218">
        <v>4</v>
      </c>
      <c r="F27" s="219">
        <v>10</v>
      </c>
      <c r="G27" s="215">
        <v>12</v>
      </c>
      <c r="H27" s="169">
        <f t="shared" si="1"/>
        <v>0.21052631578947367</v>
      </c>
      <c r="I27" s="175">
        <v>182</v>
      </c>
      <c r="J27" s="218">
        <v>6</v>
      </c>
      <c r="K27" s="219">
        <v>40</v>
      </c>
      <c r="L27" s="215">
        <v>43</v>
      </c>
      <c r="M27" s="169">
        <f t="shared" si="2"/>
        <v>0.23626373626373626</v>
      </c>
      <c r="N27" s="175">
        <v>6745</v>
      </c>
      <c r="O27" s="218">
        <v>66</v>
      </c>
      <c r="P27" s="219">
        <v>792</v>
      </c>
      <c r="Q27" s="215">
        <v>829</v>
      </c>
      <c r="R27" s="169">
        <f t="shared" si="3"/>
        <v>0.12290585618977019</v>
      </c>
      <c r="S27" s="175">
        <v>5637</v>
      </c>
      <c r="T27" s="218">
        <v>54</v>
      </c>
      <c r="U27" s="219">
        <v>850</v>
      </c>
      <c r="V27" s="215">
        <v>883</v>
      </c>
      <c r="W27" s="169">
        <f t="shared" si="4"/>
        <v>0.15664360475430195</v>
      </c>
      <c r="X27" s="175">
        <v>3693</v>
      </c>
      <c r="Y27" s="218">
        <v>17</v>
      </c>
      <c r="Z27" s="219">
        <v>725</v>
      </c>
      <c r="AA27" s="215">
        <v>735</v>
      </c>
      <c r="AB27" s="125">
        <f t="shared" si="5"/>
        <v>0.19902518277822909</v>
      </c>
      <c r="AC27" s="287">
        <v>1750</v>
      </c>
      <c r="AD27" s="218">
        <v>5</v>
      </c>
      <c r="AE27" s="219">
        <v>399</v>
      </c>
      <c r="AF27" s="215">
        <v>403</v>
      </c>
      <c r="AG27" s="169">
        <f t="shared" si="6"/>
        <v>0.23028571428571429</v>
      </c>
      <c r="AH27" s="175">
        <v>687</v>
      </c>
      <c r="AI27" s="218">
        <v>1</v>
      </c>
      <c r="AJ27" s="219">
        <v>147</v>
      </c>
      <c r="AK27" s="215">
        <v>148</v>
      </c>
      <c r="AL27" s="169">
        <f t="shared" si="19"/>
        <v>0.21542940320232898</v>
      </c>
      <c r="AM27" s="175">
        <f t="shared" si="7"/>
        <v>18751</v>
      </c>
      <c r="AN27" s="218">
        <f t="shared" si="8"/>
        <v>153</v>
      </c>
      <c r="AO27" s="217">
        <f t="shared" si="9"/>
        <v>2963</v>
      </c>
      <c r="AP27" s="215">
        <f t="shared" si="10"/>
        <v>3053</v>
      </c>
      <c r="AQ27" s="169">
        <f t="shared" si="11"/>
        <v>0.16281798304090447</v>
      </c>
      <c r="AR27" s="131">
        <f t="shared" si="12"/>
        <v>3.9305601048149359E-3</v>
      </c>
      <c r="AS27" s="131">
        <f t="shared" si="13"/>
        <v>1.4084507042253521E-2</v>
      </c>
      <c r="AT27" s="131">
        <f t="shared" si="14"/>
        <v>0.27153619390763184</v>
      </c>
      <c r="AU27" s="131">
        <f t="shared" si="15"/>
        <v>0.28922371437929906</v>
      </c>
      <c r="AV27" s="131">
        <f t="shared" si="16"/>
        <v>0.24074680641991483</v>
      </c>
      <c r="AW27" s="131">
        <f t="shared" si="17"/>
        <v>0.13200131018670161</v>
      </c>
      <c r="AX27" s="131">
        <f t="shared" si="18"/>
        <v>4.8476907959384211E-2</v>
      </c>
      <c r="AY27" s="233"/>
    </row>
    <row r="28" spans="2:51" ht="13.5" customHeight="1">
      <c r="B28" s="231">
        <v>23</v>
      </c>
      <c r="C28" s="50" t="s">
        <v>130</v>
      </c>
      <c r="D28" s="175">
        <v>99</v>
      </c>
      <c r="E28" s="218">
        <v>3</v>
      </c>
      <c r="F28" s="219">
        <v>17</v>
      </c>
      <c r="G28" s="215">
        <v>18</v>
      </c>
      <c r="H28" s="169">
        <f t="shared" si="1"/>
        <v>0.18181818181818182</v>
      </c>
      <c r="I28" s="175">
        <v>310</v>
      </c>
      <c r="J28" s="218">
        <v>3</v>
      </c>
      <c r="K28" s="219">
        <v>69</v>
      </c>
      <c r="L28" s="215">
        <v>71</v>
      </c>
      <c r="M28" s="169">
        <f t="shared" si="2"/>
        <v>0.22903225806451613</v>
      </c>
      <c r="N28" s="175">
        <v>10611</v>
      </c>
      <c r="O28" s="218">
        <v>128</v>
      </c>
      <c r="P28" s="219">
        <v>1166</v>
      </c>
      <c r="Q28" s="215">
        <v>1237</v>
      </c>
      <c r="R28" s="169">
        <f t="shared" si="3"/>
        <v>0.11657713693337103</v>
      </c>
      <c r="S28" s="175">
        <v>9851</v>
      </c>
      <c r="T28" s="218">
        <v>106</v>
      </c>
      <c r="U28" s="219">
        <v>1408</v>
      </c>
      <c r="V28" s="215">
        <v>1471</v>
      </c>
      <c r="W28" s="169">
        <f t="shared" si="4"/>
        <v>0.14932494163029134</v>
      </c>
      <c r="X28" s="175">
        <v>6512</v>
      </c>
      <c r="Y28" s="218">
        <v>39</v>
      </c>
      <c r="Z28" s="219">
        <v>1153</v>
      </c>
      <c r="AA28" s="215">
        <v>1172</v>
      </c>
      <c r="AB28" s="125">
        <f t="shared" si="5"/>
        <v>0.17997542997542998</v>
      </c>
      <c r="AC28" s="287">
        <v>2691</v>
      </c>
      <c r="AD28" s="218">
        <v>7</v>
      </c>
      <c r="AE28" s="219">
        <v>553</v>
      </c>
      <c r="AF28" s="215">
        <v>557</v>
      </c>
      <c r="AG28" s="169">
        <f t="shared" si="6"/>
        <v>0.20698625046451133</v>
      </c>
      <c r="AH28" s="175">
        <v>809</v>
      </c>
      <c r="AI28" s="218">
        <v>0</v>
      </c>
      <c r="AJ28" s="219">
        <v>182</v>
      </c>
      <c r="AK28" s="215">
        <v>182</v>
      </c>
      <c r="AL28" s="169">
        <f t="shared" si="19"/>
        <v>0.22496909765142151</v>
      </c>
      <c r="AM28" s="175">
        <f t="shared" si="7"/>
        <v>30883</v>
      </c>
      <c r="AN28" s="218">
        <f t="shared" si="8"/>
        <v>286</v>
      </c>
      <c r="AO28" s="217">
        <f t="shared" si="9"/>
        <v>4548</v>
      </c>
      <c r="AP28" s="215">
        <f t="shared" si="10"/>
        <v>4708</v>
      </c>
      <c r="AQ28" s="169">
        <f t="shared" si="11"/>
        <v>0.15244632969594923</v>
      </c>
      <c r="AR28" s="131">
        <f t="shared" si="12"/>
        <v>3.8232795242141037E-3</v>
      </c>
      <c r="AS28" s="131">
        <f t="shared" si="13"/>
        <v>1.508071367884452E-2</v>
      </c>
      <c r="AT28" s="131">
        <f t="shared" si="14"/>
        <v>0.26274426508071369</v>
      </c>
      <c r="AU28" s="131">
        <f t="shared" si="15"/>
        <v>0.31244689889549704</v>
      </c>
      <c r="AV28" s="131">
        <f t="shared" si="16"/>
        <v>0.24893797790994052</v>
      </c>
      <c r="AW28" s="131">
        <f t="shared" si="17"/>
        <v>0.11830926083262532</v>
      </c>
      <c r="AX28" s="131">
        <f t="shared" si="18"/>
        <v>3.8657604078164827E-2</v>
      </c>
      <c r="AY28" s="233"/>
    </row>
    <row r="29" spans="2:51" ht="13.5" customHeight="1">
      <c r="B29" s="231">
        <v>24</v>
      </c>
      <c r="C29" s="50" t="s">
        <v>131</v>
      </c>
      <c r="D29" s="175">
        <v>39</v>
      </c>
      <c r="E29" s="218">
        <v>2</v>
      </c>
      <c r="F29" s="219">
        <v>4</v>
      </c>
      <c r="G29" s="215">
        <v>6</v>
      </c>
      <c r="H29" s="169">
        <f t="shared" si="1"/>
        <v>0.15384615384615385</v>
      </c>
      <c r="I29" s="175">
        <v>117</v>
      </c>
      <c r="J29" s="218">
        <v>5</v>
      </c>
      <c r="K29" s="219">
        <v>26</v>
      </c>
      <c r="L29" s="215">
        <v>28</v>
      </c>
      <c r="M29" s="169">
        <f t="shared" si="2"/>
        <v>0.23931623931623933</v>
      </c>
      <c r="N29" s="175">
        <v>4474</v>
      </c>
      <c r="O29" s="218">
        <v>49</v>
      </c>
      <c r="P29" s="219">
        <v>462</v>
      </c>
      <c r="Q29" s="215">
        <v>493</v>
      </c>
      <c r="R29" s="169">
        <f t="shared" si="3"/>
        <v>0.11019222172552526</v>
      </c>
      <c r="S29" s="175">
        <v>3896</v>
      </c>
      <c r="T29" s="218">
        <v>35</v>
      </c>
      <c r="U29" s="219">
        <v>560</v>
      </c>
      <c r="V29" s="215">
        <v>576</v>
      </c>
      <c r="W29" s="169">
        <f t="shared" si="4"/>
        <v>0.14784394250513347</v>
      </c>
      <c r="X29" s="175">
        <v>2869</v>
      </c>
      <c r="Y29" s="218">
        <v>19</v>
      </c>
      <c r="Z29" s="219">
        <v>543</v>
      </c>
      <c r="AA29" s="215">
        <v>553</v>
      </c>
      <c r="AB29" s="125">
        <f t="shared" si="5"/>
        <v>0.19275008713837574</v>
      </c>
      <c r="AC29" s="287">
        <v>1437</v>
      </c>
      <c r="AD29" s="218">
        <v>8</v>
      </c>
      <c r="AE29" s="219">
        <v>312</v>
      </c>
      <c r="AF29" s="215">
        <v>316</v>
      </c>
      <c r="AG29" s="169">
        <f t="shared" si="6"/>
        <v>0.2199025748086291</v>
      </c>
      <c r="AH29" s="175">
        <v>529</v>
      </c>
      <c r="AI29" s="218">
        <v>0</v>
      </c>
      <c r="AJ29" s="219">
        <v>125</v>
      </c>
      <c r="AK29" s="215">
        <v>125</v>
      </c>
      <c r="AL29" s="169">
        <f t="shared" si="19"/>
        <v>0.23629489603024575</v>
      </c>
      <c r="AM29" s="175">
        <f t="shared" si="7"/>
        <v>13361</v>
      </c>
      <c r="AN29" s="218">
        <f t="shared" si="8"/>
        <v>118</v>
      </c>
      <c r="AO29" s="217">
        <f t="shared" si="9"/>
        <v>2032</v>
      </c>
      <c r="AP29" s="215">
        <f t="shared" si="10"/>
        <v>2097</v>
      </c>
      <c r="AQ29" s="169">
        <f t="shared" si="11"/>
        <v>0.1569493301399596</v>
      </c>
      <c r="AR29" s="131">
        <f t="shared" si="12"/>
        <v>2.8612303290414878E-3</v>
      </c>
      <c r="AS29" s="131">
        <f t="shared" si="13"/>
        <v>1.335240820219361E-2</v>
      </c>
      <c r="AT29" s="131">
        <f t="shared" si="14"/>
        <v>0.23509775870290892</v>
      </c>
      <c r="AU29" s="131">
        <f t="shared" si="15"/>
        <v>0.27467811158798283</v>
      </c>
      <c r="AV29" s="131">
        <f t="shared" si="16"/>
        <v>0.26371006199332381</v>
      </c>
      <c r="AW29" s="131">
        <f t="shared" si="17"/>
        <v>0.15069146399618502</v>
      </c>
      <c r="AX29" s="131">
        <f t="shared" si="18"/>
        <v>5.9608965188364331E-2</v>
      </c>
      <c r="AY29" s="233"/>
    </row>
    <row r="30" spans="2:51" ht="13.5" customHeight="1">
      <c r="B30" s="231">
        <v>25</v>
      </c>
      <c r="C30" s="50" t="s">
        <v>132</v>
      </c>
      <c r="D30" s="175">
        <v>16</v>
      </c>
      <c r="E30" s="218">
        <v>0</v>
      </c>
      <c r="F30" s="219">
        <v>5</v>
      </c>
      <c r="G30" s="215">
        <v>5</v>
      </c>
      <c r="H30" s="169">
        <f t="shared" si="1"/>
        <v>0.3125</v>
      </c>
      <c r="I30" s="175">
        <v>71</v>
      </c>
      <c r="J30" s="218">
        <v>3</v>
      </c>
      <c r="K30" s="219">
        <v>18</v>
      </c>
      <c r="L30" s="215">
        <v>20</v>
      </c>
      <c r="M30" s="169">
        <f t="shared" si="2"/>
        <v>0.28169014084507044</v>
      </c>
      <c r="N30" s="175">
        <v>3087</v>
      </c>
      <c r="O30" s="218">
        <v>15</v>
      </c>
      <c r="P30" s="219">
        <v>330</v>
      </c>
      <c r="Q30" s="215">
        <v>342</v>
      </c>
      <c r="R30" s="169">
        <f t="shared" si="3"/>
        <v>0.11078717201166181</v>
      </c>
      <c r="S30" s="175">
        <v>2634</v>
      </c>
      <c r="T30" s="218">
        <v>20</v>
      </c>
      <c r="U30" s="219">
        <v>356</v>
      </c>
      <c r="V30" s="215">
        <v>364</v>
      </c>
      <c r="W30" s="169">
        <f t="shared" si="4"/>
        <v>0.13819286256643887</v>
      </c>
      <c r="X30" s="175">
        <v>1852</v>
      </c>
      <c r="Y30" s="218">
        <v>13</v>
      </c>
      <c r="Z30" s="219">
        <v>329</v>
      </c>
      <c r="AA30" s="215">
        <v>335</v>
      </c>
      <c r="AB30" s="125">
        <f t="shared" si="5"/>
        <v>0.1808855291576674</v>
      </c>
      <c r="AC30" s="287">
        <v>1159</v>
      </c>
      <c r="AD30" s="218">
        <v>3</v>
      </c>
      <c r="AE30" s="219">
        <v>240</v>
      </c>
      <c r="AF30" s="215">
        <v>243</v>
      </c>
      <c r="AG30" s="169">
        <f t="shared" si="6"/>
        <v>0.20966350301984468</v>
      </c>
      <c r="AH30" s="175">
        <v>416</v>
      </c>
      <c r="AI30" s="218">
        <v>0</v>
      </c>
      <c r="AJ30" s="219">
        <v>101</v>
      </c>
      <c r="AK30" s="215">
        <v>101</v>
      </c>
      <c r="AL30" s="169">
        <f t="shared" si="19"/>
        <v>0.24278846153846154</v>
      </c>
      <c r="AM30" s="175">
        <f t="shared" si="7"/>
        <v>9235</v>
      </c>
      <c r="AN30" s="218">
        <f t="shared" si="8"/>
        <v>54</v>
      </c>
      <c r="AO30" s="217">
        <f t="shared" si="9"/>
        <v>1379</v>
      </c>
      <c r="AP30" s="215">
        <f t="shared" si="10"/>
        <v>1410</v>
      </c>
      <c r="AQ30" s="169">
        <f t="shared" si="11"/>
        <v>0.15268002165674066</v>
      </c>
      <c r="AR30" s="131">
        <f t="shared" si="12"/>
        <v>3.5460992907801418E-3</v>
      </c>
      <c r="AS30" s="131">
        <f t="shared" si="13"/>
        <v>1.4184397163120567E-2</v>
      </c>
      <c r="AT30" s="131">
        <f t="shared" si="14"/>
        <v>0.24255319148936169</v>
      </c>
      <c r="AU30" s="131">
        <f t="shared" si="15"/>
        <v>0.25815602836879431</v>
      </c>
      <c r="AV30" s="131">
        <f t="shared" si="16"/>
        <v>0.23758865248226951</v>
      </c>
      <c r="AW30" s="131">
        <f t="shared" si="17"/>
        <v>0.17234042553191489</v>
      </c>
      <c r="AX30" s="131">
        <f t="shared" si="18"/>
        <v>7.1631205673758871E-2</v>
      </c>
      <c r="AY30" s="233"/>
    </row>
    <row r="31" spans="2:51" ht="13.5" customHeight="1">
      <c r="B31" s="231">
        <v>26</v>
      </c>
      <c r="C31" s="50" t="s">
        <v>36</v>
      </c>
      <c r="D31" s="175">
        <v>522</v>
      </c>
      <c r="E31" s="218">
        <v>15</v>
      </c>
      <c r="F31" s="219">
        <v>87</v>
      </c>
      <c r="G31" s="215">
        <v>96</v>
      </c>
      <c r="H31" s="169">
        <f t="shared" si="1"/>
        <v>0.18390804597701149</v>
      </c>
      <c r="I31" s="175">
        <v>1204</v>
      </c>
      <c r="J31" s="218">
        <v>31</v>
      </c>
      <c r="K31" s="219">
        <v>246</v>
      </c>
      <c r="L31" s="215">
        <v>268</v>
      </c>
      <c r="M31" s="169">
        <f t="shared" si="2"/>
        <v>0.22259136212624583</v>
      </c>
      <c r="N31" s="175">
        <v>48486</v>
      </c>
      <c r="O31" s="218">
        <v>548</v>
      </c>
      <c r="P31" s="219">
        <v>5041</v>
      </c>
      <c r="Q31" s="215">
        <v>5364</v>
      </c>
      <c r="R31" s="169">
        <f t="shared" si="3"/>
        <v>0.11062987254052717</v>
      </c>
      <c r="S31" s="175">
        <v>38059</v>
      </c>
      <c r="T31" s="218">
        <v>330</v>
      </c>
      <c r="U31" s="219">
        <v>5527</v>
      </c>
      <c r="V31" s="215">
        <v>5717</v>
      </c>
      <c r="W31" s="169">
        <f t="shared" si="4"/>
        <v>0.15021414120181822</v>
      </c>
      <c r="X31" s="175">
        <v>24080</v>
      </c>
      <c r="Y31" s="218">
        <v>129</v>
      </c>
      <c r="Z31" s="219">
        <v>4604</v>
      </c>
      <c r="AA31" s="215">
        <v>4688</v>
      </c>
      <c r="AB31" s="125">
        <f t="shared" si="5"/>
        <v>0.19468438538205979</v>
      </c>
      <c r="AC31" s="287">
        <v>11434</v>
      </c>
      <c r="AD31" s="218">
        <v>28</v>
      </c>
      <c r="AE31" s="219">
        <v>2563</v>
      </c>
      <c r="AF31" s="215">
        <v>2583</v>
      </c>
      <c r="AG31" s="169">
        <f t="shared" si="6"/>
        <v>0.22590519503235962</v>
      </c>
      <c r="AH31" s="175">
        <v>4258</v>
      </c>
      <c r="AI31" s="218">
        <v>8</v>
      </c>
      <c r="AJ31" s="219">
        <v>1095</v>
      </c>
      <c r="AK31" s="215">
        <v>1100</v>
      </c>
      <c r="AL31" s="169">
        <f t="shared" si="19"/>
        <v>0.25833724753405357</v>
      </c>
      <c r="AM31" s="175">
        <f t="shared" si="7"/>
        <v>128043</v>
      </c>
      <c r="AN31" s="218">
        <f t="shared" si="8"/>
        <v>1089</v>
      </c>
      <c r="AO31" s="217">
        <f t="shared" si="9"/>
        <v>19163</v>
      </c>
      <c r="AP31" s="215">
        <f t="shared" si="10"/>
        <v>19816</v>
      </c>
      <c r="AQ31" s="169">
        <f t="shared" si="11"/>
        <v>0.15476051014112446</v>
      </c>
      <c r="AR31" s="131">
        <f t="shared" si="12"/>
        <v>4.8445700444085587E-3</v>
      </c>
      <c r="AS31" s="131">
        <f t="shared" si="13"/>
        <v>1.3524424707307227E-2</v>
      </c>
      <c r="AT31" s="131">
        <f t="shared" si="14"/>
        <v>0.27069035123132823</v>
      </c>
      <c r="AU31" s="131">
        <f t="shared" si="15"/>
        <v>0.28850423899878885</v>
      </c>
      <c r="AV31" s="131">
        <f t="shared" si="16"/>
        <v>0.23657650383528461</v>
      </c>
      <c r="AW31" s="131">
        <f t="shared" si="17"/>
        <v>0.13034921275736777</v>
      </c>
      <c r="AX31" s="131">
        <f t="shared" si="18"/>
        <v>5.5510698425514739E-2</v>
      </c>
      <c r="AY31" s="233"/>
    </row>
    <row r="32" spans="2:51" ht="13.5" customHeight="1">
      <c r="B32" s="231">
        <v>27</v>
      </c>
      <c r="C32" s="50" t="s">
        <v>37</v>
      </c>
      <c r="D32" s="175">
        <v>111</v>
      </c>
      <c r="E32" s="218">
        <v>4</v>
      </c>
      <c r="F32" s="219">
        <v>26</v>
      </c>
      <c r="G32" s="215">
        <v>28</v>
      </c>
      <c r="H32" s="169">
        <f t="shared" si="1"/>
        <v>0.25225225225225223</v>
      </c>
      <c r="I32" s="175">
        <v>192</v>
      </c>
      <c r="J32" s="218">
        <v>2</v>
      </c>
      <c r="K32" s="219">
        <v>34</v>
      </c>
      <c r="L32" s="215">
        <v>35</v>
      </c>
      <c r="M32" s="169">
        <f t="shared" si="2"/>
        <v>0.18229166666666666</v>
      </c>
      <c r="N32" s="175">
        <v>7516</v>
      </c>
      <c r="O32" s="218">
        <v>71</v>
      </c>
      <c r="P32" s="219">
        <v>790</v>
      </c>
      <c r="Q32" s="215">
        <v>826</v>
      </c>
      <c r="R32" s="169">
        <f t="shared" si="3"/>
        <v>0.10989888238424694</v>
      </c>
      <c r="S32" s="175">
        <v>6214</v>
      </c>
      <c r="T32" s="218">
        <v>31</v>
      </c>
      <c r="U32" s="219">
        <v>888</v>
      </c>
      <c r="V32" s="215">
        <v>910</v>
      </c>
      <c r="W32" s="169">
        <f t="shared" si="4"/>
        <v>0.14644351464435146</v>
      </c>
      <c r="X32" s="175">
        <v>4552</v>
      </c>
      <c r="Y32" s="218">
        <v>13</v>
      </c>
      <c r="Z32" s="219">
        <v>850</v>
      </c>
      <c r="AA32" s="215">
        <v>859</v>
      </c>
      <c r="AB32" s="125">
        <f t="shared" si="5"/>
        <v>0.18870826010544817</v>
      </c>
      <c r="AC32" s="287">
        <v>2474</v>
      </c>
      <c r="AD32" s="218">
        <v>5</v>
      </c>
      <c r="AE32" s="219">
        <v>522</v>
      </c>
      <c r="AF32" s="215">
        <v>527</v>
      </c>
      <c r="AG32" s="169">
        <f t="shared" si="6"/>
        <v>0.21301535974130961</v>
      </c>
      <c r="AH32" s="175">
        <v>918</v>
      </c>
      <c r="AI32" s="218">
        <v>2</v>
      </c>
      <c r="AJ32" s="219">
        <v>214</v>
      </c>
      <c r="AK32" s="215">
        <v>215</v>
      </c>
      <c r="AL32" s="169">
        <f t="shared" si="19"/>
        <v>0.23420479302832245</v>
      </c>
      <c r="AM32" s="175">
        <f t="shared" si="7"/>
        <v>21977</v>
      </c>
      <c r="AN32" s="218">
        <f t="shared" si="8"/>
        <v>128</v>
      </c>
      <c r="AO32" s="217">
        <f t="shared" si="9"/>
        <v>3324</v>
      </c>
      <c r="AP32" s="215">
        <f t="shared" si="10"/>
        <v>3400</v>
      </c>
      <c r="AQ32" s="169">
        <f t="shared" si="11"/>
        <v>0.15470719388451562</v>
      </c>
      <c r="AR32" s="131">
        <f t="shared" si="12"/>
        <v>8.2352941176470594E-3</v>
      </c>
      <c r="AS32" s="131">
        <f t="shared" si="13"/>
        <v>1.0294117647058823E-2</v>
      </c>
      <c r="AT32" s="131">
        <f t="shared" si="14"/>
        <v>0.24294117647058824</v>
      </c>
      <c r="AU32" s="131">
        <f t="shared" si="15"/>
        <v>0.2676470588235294</v>
      </c>
      <c r="AV32" s="131">
        <f t="shared" si="16"/>
        <v>0.25264705882352939</v>
      </c>
      <c r="AW32" s="131">
        <f t="shared" si="17"/>
        <v>0.155</v>
      </c>
      <c r="AX32" s="131">
        <f t="shared" si="18"/>
        <v>6.3235294117647056E-2</v>
      </c>
      <c r="AY32" s="233"/>
    </row>
    <row r="33" spans="2:51" ht="13.5" customHeight="1">
      <c r="B33" s="231">
        <v>28</v>
      </c>
      <c r="C33" s="50" t="s">
        <v>38</v>
      </c>
      <c r="D33" s="175">
        <v>87</v>
      </c>
      <c r="E33" s="218">
        <v>0</v>
      </c>
      <c r="F33" s="219">
        <v>13</v>
      </c>
      <c r="G33" s="215">
        <v>13</v>
      </c>
      <c r="H33" s="169">
        <f t="shared" si="1"/>
        <v>0.14942528735632185</v>
      </c>
      <c r="I33" s="175">
        <v>173</v>
      </c>
      <c r="J33" s="218">
        <v>5</v>
      </c>
      <c r="K33" s="219">
        <v>34</v>
      </c>
      <c r="L33" s="215">
        <v>38</v>
      </c>
      <c r="M33" s="169">
        <f t="shared" si="2"/>
        <v>0.21965317919075145</v>
      </c>
      <c r="N33" s="175">
        <v>7172</v>
      </c>
      <c r="O33" s="218">
        <v>86</v>
      </c>
      <c r="P33" s="219">
        <v>787</v>
      </c>
      <c r="Q33" s="215">
        <v>835</v>
      </c>
      <c r="R33" s="169">
        <f t="shared" si="3"/>
        <v>0.11642498605688789</v>
      </c>
      <c r="S33" s="175">
        <v>5307</v>
      </c>
      <c r="T33" s="218">
        <v>47</v>
      </c>
      <c r="U33" s="219">
        <v>755</v>
      </c>
      <c r="V33" s="215">
        <v>783</v>
      </c>
      <c r="W33" s="169">
        <f t="shared" si="4"/>
        <v>0.14754098360655737</v>
      </c>
      <c r="X33" s="175">
        <v>3124</v>
      </c>
      <c r="Y33" s="218">
        <v>8</v>
      </c>
      <c r="Z33" s="219">
        <v>599</v>
      </c>
      <c r="AA33" s="215">
        <v>603</v>
      </c>
      <c r="AB33" s="125">
        <f t="shared" si="5"/>
        <v>0.19302176696542894</v>
      </c>
      <c r="AC33" s="287">
        <v>1377</v>
      </c>
      <c r="AD33" s="218">
        <v>2</v>
      </c>
      <c r="AE33" s="219">
        <v>282</v>
      </c>
      <c r="AF33" s="215">
        <v>283</v>
      </c>
      <c r="AG33" s="169">
        <f t="shared" si="6"/>
        <v>0.20551924473493102</v>
      </c>
      <c r="AH33" s="175">
        <v>566</v>
      </c>
      <c r="AI33" s="218">
        <v>0</v>
      </c>
      <c r="AJ33" s="219">
        <v>141</v>
      </c>
      <c r="AK33" s="215">
        <v>141</v>
      </c>
      <c r="AL33" s="169">
        <f t="shared" si="19"/>
        <v>0.24911660777385158</v>
      </c>
      <c r="AM33" s="175">
        <f t="shared" si="7"/>
        <v>17806</v>
      </c>
      <c r="AN33" s="218">
        <f t="shared" si="8"/>
        <v>148</v>
      </c>
      <c r="AO33" s="217">
        <f t="shared" si="9"/>
        <v>2611</v>
      </c>
      <c r="AP33" s="215">
        <f t="shared" si="10"/>
        <v>2696</v>
      </c>
      <c r="AQ33" s="169">
        <f t="shared" si="11"/>
        <v>0.1514096372009435</v>
      </c>
      <c r="AR33" s="131">
        <f t="shared" si="12"/>
        <v>4.8219584569732937E-3</v>
      </c>
      <c r="AS33" s="131">
        <f t="shared" si="13"/>
        <v>1.4094955489614243E-2</v>
      </c>
      <c r="AT33" s="131">
        <f t="shared" si="14"/>
        <v>0.30971810089020774</v>
      </c>
      <c r="AU33" s="131">
        <f t="shared" si="15"/>
        <v>0.29043026706231456</v>
      </c>
      <c r="AV33" s="131">
        <f t="shared" si="16"/>
        <v>0.2236646884272997</v>
      </c>
      <c r="AW33" s="131">
        <f t="shared" si="17"/>
        <v>0.10497032640949555</v>
      </c>
      <c r="AX33" s="131">
        <f t="shared" si="18"/>
        <v>5.2299703264094957E-2</v>
      </c>
      <c r="AY33" s="233"/>
    </row>
    <row r="34" spans="2:51" ht="13.5" customHeight="1">
      <c r="B34" s="231">
        <v>29</v>
      </c>
      <c r="C34" s="50" t="s">
        <v>39</v>
      </c>
      <c r="D34" s="175">
        <v>55</v>
      </c>
      <c r="E34" s="218">
        <v>3</v>
      </c>
      <c r="F34" s="219">
        <v>9</v>
      </c>
      <c r="G34" s="215">
        <v>9</v>
      </c>
      <c r="H34" s="169">
        <f t="shared" si="1"/>
        <v>0.16363636363636364</v>
      </c>
      <c r="I34" s="175">
        <v>133</v>
      </c>
      <c r="J34" s="218">
        <v>4</v>
      </c>
      <c r="K34" s="219">
        <v>33</v>
      </c>
      <c r="L34" s="215">
        <v>35</v>
      </c>
      <c r="M34" s="169">
        <f t="shared" si="2"/>
        <v>0.26315789473684209</v>
      </c>
      <c r="N34" s="175">
        <v>5585</v>
      </c>
      <c r="O34" s="218">
        <v>77</v>
      </c>
      <c r="P34" s="219">
        <v>607</v>
      </c>
      <c r="Q34" s="215">
        <v>650</v>
      </c>
      <c r="R34" s="169">
        <f t="shared" si="3"/>
        <v>0.11638316920322292</v>
      </c>
      <c r="S34" s="175">
        <v>4558</v>
      </c>
      <c r="T34" s="218">
        <v>40</v>
      </c>
      <c r="U34" s="219">
        <v>654</v>
      </c>
      <c r="V34" s="215">
        <v>681</v>
      </c>
      <c r="W34" s="169">
        <f t="shared" si="4"/>
        <v>0.14940763492759981</v>
      </c>
      <c r="X34" s="175">
        <v>2919</v>
      </c>
      <c r="Y34" s="218">
        <v>17</v>
      </c>
      <c r="Z34" s="219">
        <v>528</v>
      </c>
      <c r="AA34" s="215">
        <v>538</v>
      </c>
      <c r="AB34" s="125">
        <f t="shared" si="5"/>
        <v>0.18430969510106202</v>
      </c>
      <c r="AC34" s="287">
        <v>1379</v>
      </c>
      <c r="AD34" s="218">
        <v>4</v>
      </c>
      <c r="AE34" s="219">
        <v>327</v>
      </c>
      <c r="AF34" s="215">
        <v>328</v>
      </c>
      <c r="AG34" s="169">
        <f t="shared" si="6"/>
        <v>0.23785351704133431</v>
      </c>
      <c r="AH34" s="175">
        <v>543</v>
      </c>
      <c r="AI34" s="218">
        <v>2</v>
      </c>
      <c r="AJ34" s="219">
        <v>133</v>
      </c>
      <c r="AK34" s="215">
        <v>134</v>
      </c>
      <c r="AL34" s="169">
        <f t="shared" si="19"/>
        <v>0.24677716390423574</v>
      </c>
      <c r="AM34" s="175">
        <f t="shared" si="7"/>
        <v>15172</v>
      </c>
      <c r="AN34" s="218">
        <f t="shared" si="8"/>
        <v>147</v>
      </c>
      <c r="AO34" s="217">
        <f t="shared" si="9"/>
        <v>2291</v>
      </c>
      <c r="AP34" s="215">
        <f t="shared" si="10"/>
        <v>2375</v>
      </c>
      <c r="AQ34" s="169">
        <f t="shared" si="11"/>
        <v>0.15653836013709466</v>
      </c>
      <c r="AR34" s="131">
        <f t="shared" si="12"/>
        <v>3.7894736842105261E-3</v>
      </c>
      <c r="AS34" s="131">
        <f t="shared" si="13"/>
        <v>1.4736842105263158E-2</v>
      </c>
      <c r="AT34" s="131">
        <f t="shared" si="14"/>
        <v>0.27368421052631581</v>
      </c>
      <c r="AU34" s="131">
        <f t="shared" si="15"/>
        <v>0.28673684210526318</v>
      </c>
      <c r="AV34" s="131">
        <f t="shared" si="16"/>
        <v>0.22652631578947369</v>
      </c>
      <c r="AW34" s="131">
        <f t="shared" si="17"/>
        <v>0.13810526315789473</v>
      </c>
      <c r="AX34" s="131">
        <f t="shared" si="18"/>
        <v>5.6421052631578948E-2</v>
      </c>
      <c r="AY34" s="233"/>
    </row>
    <row r="35" spans="2:51" ht="13.5" customHeight="1">
      <c r="B35" s="231">
        <v>30</v>
      </c>
      <c r="C35" s="50" t="s">
        <v>40</v>
      </c>
      <c r="D35" s="175">
        <v>78</v>
      </c>
      <c r="E35" s="218">
        <v>2</v>
      </c>
      <c r="F35" s="219">
        <v>8</v>
      </c>
      <c r="G35" s="215">
        <v>9</v>
      </c>
      <c r="H35" s="169">
        <f t="shared" si="1"/>
        <v>0.11538461538461539</v>
      </c>
      <c r="I35" s="175">
        <v>144</v>
      </c>
      <c r="J35" s="218">
        <v>4</v>
      </c>
      <c r="K35" s="219">
        <v>20</v>
      </c>
      <c r="L35" s="215">
        <v>23</v>
      </c>
      <c r="M35" s="169">
        <f t="shared" si="2"/>
        <v>0.15972222222222221</v>
      </c>
      <c r="N35" s="175">
        <v>7229</v>
      </c>
      <c r="O35" s="218">
        <v>82</v>
      </c>
      <c r="P35" s="219">
        <v>723</v>
      </c>
      <c r="Q35" s="215">
        <v>777</v>
      </c>
      <c r="R35" s="169">
        <f t="shared" si="3"/>
        <v>0.10748374602296307</v>
      </c>
      <c r="S35" s="175">
        <v>6012</v>
      </c>
      <c r="T35" s="218">
        <v>52</v>
      </c>
      <c r="U35" s="219">
        <v>836</v>
      </c>
      <c r="V35" s="215">
        <v>866</v>
      </c>
      <c r="W35" s="169">
        <f t="shared" si="4"/>
        <v>0.14404524284763806</v>
      </c>
      <c r="X35" s="175">
        <v>4062</v>
      </c>
      <c r="Y35" s="218">
        <v>21</v>
      </c>
      <c r="Z35" s="219">
        <v>756</v>
      </c>
      <c r="AA35" s="215">
        <v>772</v>
      </c>
      <c r="AB35" s="125">
        <f t="shared" si="5"/>
        <v>0.19005416051206303</v>
      </c>
      <c r="AC35" s="287">
        <v>2050</v>
      </c>
      <c r="AD35" s="218">
        <v>4</v>
      </c>
      <c r="AE35" s="219">
        <v>417</v>
      </c>
      <c r="AF35" s="215">
        <v>420</v>
      </c>
      <c r="AG35" s="169">
        <f t="shared" si="6"/>
        <v>0.20487804878048779</v>
      </c>
      <c r="AH35" s="175">
        <v>752</v>
      </c>
      <c r="AI35" s="218">
        <v>2</v>
      </c>
      <c r="AJ35" s="219">
        <v>180</v>
      </c>
      <c r="AK35" s="215">
        <v>181</v>
      </c>
      <c r="AL35" s="169">
        <f t="shared" si="19"/>
        <v>0.24069148936170212</v>
      </c>
      <c r="AM35" s="175">
        <f t="shared" si="7"/>
        <v>20327</v>
      </c>
      <c r="AN35" s="218">
        <f t="shared" si="8"/>
        <v>167</v>
      </c>
      <c r="AO35" s="217">
        <f t="shared" si="9"/>
        <v>2940</v>
      </c>
      <c r="AP35" s="215">
        <f t="shared" si="10"/>
        <v>3048</v>
      </c>
      <c r="AQ35" s="169">
        <f t="shared" si="11"/>
        <v>0.14994834456634035</v>
      </c>
      <c r="AR35" s="131">
        <f t="shared" si="12"/>
        <v>2.952755905511811E-3</v>
      </c>
      <c r="AS35" s="131">
        <f t="shared" si="13"/>
        <v>7.5459317585301836E-3</v>
      </c>
      <c r="AT35" s="131">
        <f t="shared" si="14"/>
        <v>0.25492125984251968</v>
      </c>
      <c r="AU35" s="131">
        <f t="shared" si="15"/>
        <v>0.2841207349081365</v>
      </c>
      <c r="AV35" s="131">
        <f t="shared" si="16"/>
        <v>0.2532808398950131</v>
      </c>
      <c r="AW35" s="131">
        <f t="shared" si="17"/>
        <v>0.13779527559055119</v>
      </c>
      <c r="AX35" s="131">
        <f t="shared" si="18"/>
        <v>5.9383202099737534E-2</v>
      </c>
      <c r="AY35" s="233"/>
    </row>
    <row r="36" spans="2:51" ht="13.5" customHeight="1">
      <c r="B36" s="231">
        <v>31</v>
      </c>
      <c r="C36" s="50" t="s">
        <v>41</v>
      </c>
      <c r="D36" s="175">
        <v>126</v>
      </c>
      <c r="E36" s="218">
        <v>5</v>
      </c>
      <c r="F36" s="219">
        <v>18</v>
      </c>
      <c r="G36" s="215">
        <v>23</v>
      </c>
      <c r="H36" s="169">
        <f t="shared" si="1"/>
        <v>0.18253968253968253</v>
      </c>
      <c r="I36" s="175">
        <v>324</v>
      </c>
      <c r="J36" s="218">
        <v>9</v>
      </c>
      <c r="K36" s="219">
        <v>63</v>
      </c>
      <c r="L36" s="215">
        <v>69</v>
      </c>
      <c r="M36" s="169">
        <f t="shared" si="2"/>
        <v>0.21296296296296297</v>
      </c>
      <c r="N36" s="175">
        <v>10691</v>
      </c>
      <c r="O36" s="218">
        <v>113</v>
      </c>
      <c r="P36" s="219">
        <v>974</v>
      </c>
      <c r="Q36" s="215">
        <v>1045</v>
      </c>
      <c r="R36" s="169">
        <f t="shared" si="3"/>
        <v>9.7745767467963707E-2</v>
      </c>
      <c r="S36" s="175">
        <v>7970</v>
      </c>
      <c r="T36" s="218">
        <v>84</v>
      </c>
      <c r="U36" s="219">
        <v>1075</v>
      </c>
      <c r="V36" s="215">
        <v>1124</v>
      </c>
      <c r="W36" s="169">
        <f t="shared" si="4"/>
        <v>0.1410288582183187</v>
      </c>
      <c r="X36" s="175">
        <v>4634</v>
      </c>
      <c r="Y36" s="218">
        <v>28</v>
      </c>
      <c r="Z36" s="219">
        <v>771</v>
      </c>
      <c r="AA36" s="215">
        <v>792</v>
      </c>
      <c r="AB36" s="125">
        <f t="shared" si="5"/>
        <v>0.17091066033664221</v>
      </c>
      <c r="AC36" s="287">
        <v>2064</v>
      </c>
      <c r="AD36" s="218">
        <v>8</v>
      </c>
      <c r="AE36" s="219">
        <v>462</v>
      </c>
      <c r="AF36" s="215">
        <v>469</v>
      </c>
      <c r="AG36" s="169">
        <f t="shared" si="6"/>
        <v>0.22722868217054262</v>
      </c>
      <c r="AH36" s="175">
        <v>750</v>
      </c>
      <c r="AI36" s="218">
        <v>0</v>
      </c>
      <c r="AJ36" s="219">
        <v>179</v>
      </c>
      <c r="AK36" s="215">
        <v>179</v>
      </c>
      <c r="AL36" s="169">
        <f t="shared" si="19"/>
        <v>0.23866666666666667</v>
      </c>
      <c r="AM36" s="175">
        <f t="shared" si="7"/>
        <v>26559</v>
      </c>
      <c r="AN36" s="218">
        <f t="shared" si="8"/>
        <v>247</v>
      </c>
      <c r="AO36" s="217">
        <f t="shared" si="9"/>
        <v>3542</v>
      </c>
      <c r="AP36" s="215">
        <f t="shared" si="10"/>
        <v>3701</v>
      </c>
      <c r="AQ36" s="169">
        <f t="shared" si="11"/>
        <v>0.13935012613426712</v>
      </c>
      <c r="AR36" s="131">
        <f t="shared" si="12"/>
        <v>6.2145366117265606E-3</v>
      </c>
      <c r="AS36" s="131">
        <f t="shared" si="13"/>
        <v>1.8643609835179681E-2</v>
      </c>
      <c r="AT36" s="131">
        <f t="shared" si="14"/>
        <v>0.28235611996757631</v>
      </c>
      <c r="AU36" s="131">
        <f t="shared" si="15"/>
        <v>0.30370170224263715</v>
      </c>
      <c r="AV36" s="131">
        <f t="shared" si="16"/>
        <v>0.21399621723858417</v>
      </c>
      <c r="AW36" s="131">
        <f t="shared" si="17"/>
        <v>0.12672250743042421</v>
      </c>
      <c r="AX36" s="131">
        <f t="shared" si="18"/>
        <v>4.8365306673871927E-2</v>
      </c>
      <c r="AY36" s="233"/>
    </row>
    <row r="37" spans="2:51" ht="13.5" customHeight="1">
      <c r="B37" s="231">
        <v>32</v>
      </c>
      <c r="C37" s="50" t="s">
        <v>42</v>
      </c>
      <c r="D37" s="175">
        <v>70</v>
      </c>
      <c r="E37" s="218">
        <v>1</v>
      </c>
      <c r="F37" s="219">
        <v>9</v>
      </c>
      <c r="G37" s="215">
        <v>10</v>
      </c>
      <c r="H37" s="169">
        <f t="shared" si="1"/>
        <v>0.14285714285714285</v>
      </c>
      <c r="I37" s="175">
        <v>204</v>
      </c>
      <c r="J37" s="218">
        <v>7</v>
      </c>
      <c r="K37" s="219">
        <v>41</v>
      </c>
      <c r="L37" s="215">
        <v>47</v>
      </c>
      <c r="M37" s="169">
        <f t="shared" si="2"/>
        <v>0.23039215686274508</v>
      </c>
      <c r="N37" s="175">
        <v>8234</v>
      </c>
      <c r="O37" s="218">
        <v>84</v>
      </c>
      <c r="P37" s="219">
        <v>850</v>
      </c>
      <c r="Q37" s="215">
        <v>903</v>
      </c>
      <c r="R37" s="169">
        <f t="shared" si="3"/>
        <v>0.10966723342239494</v>
      </c>
      <c r="S37" s="175">
        <v>7050</v>
      </c>
      <c r="T37" s="218">
        <v>58</v>
      </c>
      <c r="U37" s="219">
        <v>1053</v>
      </c>
      <c r="V37" s="215">
        <v>1078</v>
      </c>
      <c r="W37" s="169">
        <f t="shared" si="4"/>
        <v>0.15290780141843971</v>
      </c>
      <c r="X37" s="175">
        <v>4403</v>
      </c>
      <c r="Y37" s="218">
        <v>33</v>
      </c>
      <c r="Z37" s="219">
        <v>857</v>
      </c>
      <c r="AA37" s="215">
        <v>874</v>
      </c>
      <c r="AB37" s="125">
        <f t="shared" si="5"/>
        <v>0.19850102203043379</v>
      </c>
      <c r="AC37" s="287">
        <v>2037</v>
      </c>
      <c r="AD37" s="218">
        <v>2</v>
      </c>
      <c r="AE37" s="219">
        <v>415</v>
      </c>
      <c r="AF37" s="215">
        <v>415</v>
      </c>
      <c r="AG37" s="169">
        <f t="shared" si="6"/>
        <v>0.20373097692685321</v>
      </c>
      <c r="AH37" s="175">
        <v>709</v>
      </c>
      <c r="AI37" s="218">
        <v>0</v>
      </c>
      <c r="AJ37" s="219">
        <v>195</v>
      </c>
      <c r="AK37" s="215">
        <v>195</v>
      </c>
      <c r="AL37" s="169">
        <f t="shared" si="19"/>
        <v>0.27503526093088859</v>
      </c>
      <c r="AM37" s="175">
        <f t="shared" si="7"/>
        <v>22707</v>
      </c>
      <c r="AN37" s="218">
        <f t="shared" si="8"/>
        <v>185</v>
      </c>
      <c r="AO37" s="217">
        <f t="shared" si="9"/>
        <v>3420</v>
      </c>
      <c r="AP37" s="215">
        <f t="shared" si="10"/>
        <v>3522</v>
      </c>
      <c r="AQ37" s="169">
        <f t="shared" si="11"/>
        <v>0.15510635486854274</v>
      </c>
      <c r="AR37" s="131">
        <f t="shared" si="12"/>
        <v>2.8392958546280523E-3</v>
      </c>
      <c r="AS37" s="131">
        <f t="shared" si="13"/>
        <v>1.3344690516751846E-2</v>
      </c>
      <c r="AT37" s="131">
        <f t="shared" si="14"/>
        <v>0.25638841567291309</v>
      </c>
      <c r="AU37" s="131">
        <f t="shared" si="15"/>
        <v>0.30607609312890405</v>
      </c>
      <c r="AV37" s="131">
        <f t="shared" si="16"/>
        <v>0.24815445769449176</v>
      </c>
      <c r="AW37" s="131">
        <f t="shared" si="17"/>
        <v>0.11783077796706416</v>
      </c>
      <c r="AX37" s="131">
        <f t="shared" si="18"/>
        <v>5.536626916524702E-2</v>
      </c>
      <c r="AY37" s="233"/>
    </row>
    <row r="38" spans="2:51" ht="13.5" customHeight="1">
      <c r="B38" s="231">
        <v>33</v>
      </c>
      <c r="C38" s="50" t="s">
        <v>43</v>
      </c>
      <c r="D38" s="175">
        <v>19</v>
      </c>
      <c r="E38" s="218">
        <v>0</v>
      </c>
      <c r="F38" s="219">
        <v>4</v>
      </c>
      <c r="G38" s="215">
        <v>4</v>
      </c>
      <c r="H38" s="169">
        <f t="shared" si="1"/>
        <v>0.21052631578947367</v>
      </c>
      <c r="I38" s="175">
        <v>75</v>
      </c>
      <c r="J38" s="218">
        <v>0</v>
      </c>
      <c r="K38" s="219">
        <v>21</v>
      </c>
      <c r="L38" s="215">
        <v>21</v>
      </c>
      <c r="M38" s="169">
        <f t="shared" si="2"/>
        <v>0.28000000000000003</v>
      </c>
      <c r="N38" s="175">
        <v>2533</v>
      </c>
      <c r="O38" s="218">
        <v>35</v>
      </c>
      <c r="P38" s="219">
        <v>310</v>
      </c>
      <c r="Q38" s="215">
        <v>328</v>
      </c>
      <c r="R38" s="169">
        <f t="shared" si="3"/>
        <v>0.12949072246348203</v>
      </c>
      <c r="S38" s="175">
        <v>1847</v>
      </c>
      <c r="T38" s="218">
        <v>18</v>
      </c>
      <c r="U38" s="219">
        <v>266</v>
      </c>
      <c r="V38" s="215">
        <v>275</v>
      </c>
      <c r="W38" s="169">
        <f t="shared" si="4"/>
        <v>0.14889009204114781</v>
      </c>
      <c r="X38" s="175">
        <v>1142</v>
      </c>
      <c r="Y38" s="218">
        <v>9</v>
      </c>
      <c r="Z38" s="219">
        <v>243</v>
      </c>
      <c r="AA38" s="215">
        <v>250</v>
      </c>
      <c r="AB38" s="125">
        <f t="shared" si="5"/>
        <v>0.21891418563922943</v>
      </c>
      <c r="AC38" s="287">
        <v>544</v>
      </c>
      <c r="AD38" s="218">
        <v>3</v>
      </c>
      <c r="AE38" s="219">
        <v>138</v>
      </c>
      <c r="AF38" s="215">
        <v>141</v>
      </c>
      <c r="AG38" s="169">
        <f t="shared" si="6"/>
        <v>0.25919117647058826</v>
      </c>
      <c r="AH38" s="175">
        <v>210</v>
      </c>
      <c r="AI38" s="218">
        <v>2</v>
      </c>
      <c r="AJ38" s="219">
        <v>53</v>
      </c>
      <c r="AK38" s="215">
        <v>55</v>
      </c>
      <c r="AL38" s="169">
        <f t="shared" si="19"/>
        <v>0.26190476190476192</v>
      </c>
      <c r="AM38" s="175">
        <f t="shared" si="7"/>
        <v>6370</v>
      </c>
      <c r="AN38" s="218">
        <f t="shared" si="8"/>
        <v>67</v>
      </c>
      <c r="AO38" s="217">
        <f t="shared" si="9"/>
        <v>1035</v>
      </c>
      <c r="AP38" s="215">
        <f t="shared" si="10"/>
        <v>1074</v>
      </c>
      <c r="AQ38" s="169">
        <f t="shared" si="11"/>
        <v>0.16860282574568289</v>
      </c>
      <c r="AR38" s="131">
        <f t="shared" si="12"/>
        <v>3.7243947858472998E-3</v>
      </c>
      <c r="AS38" s="131">
        <f t="shared" si="13"/>
        <v>1.9553072625698324E-2</v>
      </c>
      <c r="AT38" s="131">
        <f t="shared" si="14"/>
        <v>0.3054003724394786</v>
      </c>
      <c r="AU38" s="131">
        <f t="shared" si="15"/>
        <v>0.25605214152700184</v>
      </c>
      <c r="AV38" s="131">
        <f t="shared" si="16"/>
        <v>0.23277467411545624</v>
      </c>
      <c r="AW38" s="131">
        <f t="shared" si="17"/>
        <v>0.13128491620111732</v>
      </c>
      <c r="AX38" s="131">
        <f t="shared" si="18"/>
        <v>5.1210428305400374E-2</v>
      </c>
      <c r="AY38" s="233"/>
    </row>
    <row r="39" spans="2:51" ht="13.5" customHeight="1">
      <c r="B39" s="231">
        <v>34</v>
      </c>
      <c r="C39" s="50" t="s">
        <v>45</v>
      </c>
      <c r="D39" s="175">
        <v>137</v>
      </c>
      <c r="E39" s="218">
        <v>10</v>
      </c>
      <c r="F39" s="219">
        <v>25</v>
      </c>
      <c r="G39" s="215">
        <v>29</v>
      </c>
      <c r="H39" s="169">
        <f t="shared" si="1"/>
        <v>0.21167883211678831</v>
      </c>
      <c r="I39" s="175">
        <v>282</v>
      </c>
      <c r="J39" s="218">
        <v>8</v>
      </c>
      <c r="K39" s="219">
        <v>63</v>
      </c>
      <c r="L39" s="215">
        <v>67</v>
      </c>
      <c r="M39" s="169">
        <f t="shared" si="2"/>
        <v>0.23758865248226951</v>
      </c>
      <c r="N39" s="175">
        <v>10633</v>
      </c>
      <c r="O39" s="218">
        <v>127</v>
      </c>
      <c r="P39" s="219">
        <v>1115</v>
      </c>
      <c r="Q39" s="215">
        <v>1190</v>
      </c>
      <c r="R39" s="169">
        <f t="shared" si="3"/>
        <v>0.1119157340355497</v>
      </c>
      <c r="S39" s="175">
        <v>8633</v>
      </c>
      <c r="T39" s="218">
        <v>89</v>
      </c>
      <c r="U39" s="219">
        <v>1292</v>
      </c>
      <c r="V39" s="215">
        <v>1347</v>
      </c>
      <c r="W39" s="169">
        <f t="shared" si="4"/>
        <v>0.15602919031622842</v>
      </c>
      <c r="X39" s="175">
        <v>5701</v>
      </c>
      <c r="Y39" s="218">
        <v>23</v>
      </c>
      <c r="Z39" s="219">
        <v>1085</v>
      </c>
      <c r="AA39" s="215">
        <v>1099</v>
      </c>
      <c r="AB39" s="125">
        <f t="shared" si="5"/>
        <v>0.19277319768461673</v>
      </c>
      <c r="AC39" s="287">
        <v>2705</v>
      </c>
      <c r="AD39" s="218">
        <v>10</v>
      </c>
      <c r="AE39" s="219">
        <v>663</v>
      </c>
      <c r="AF39" s="215">
        <v>670</v>
      </c>
      <c r="AG39" s="169">
        <f t="shared" si="6"/>
        <v>0.24768946395563771</v>
      </c>
      <c r="AH39" s="175">
        <v>940</v>
      </c>
      <c r="AI39" s="218">
        <v>3</v>
      </c>
      <c r="AJ39" s="219">
        <v>242</v>
      </c>
      <c r="AK39" s="215">
        <v>244</v>
      </c>
      <c r="AL39" s="169">
        <f t="shared" si="19"/>
        <v>0.25957446808510637</v>
      </c>
      <c r="AM39" s="175">
        <f t="shared" si="7"/>
        <v>29031</v>
      </c>
      <c r="AN39" s="218">
        <f t="shared" si="8"/>
        <v>270</v>
      </c>
      <c r="AO39" s="217">
        <f t="shared" si="9"/>
        <v>4485</v>
      </c>
      <c r="AP39" s="215">
        <f t="shared" si="10"/>
        <v>4646</v>
      </c>
      <c r="AQ39" s="169">
        <f t="shared" si="11"/>
        <v>0.16003582377458578</v>
      </c>
      <c r="AR39" s="131">
        <f t="shared" si="12"/>
        <v>6.241928540680155E-3</v>
      </c>
      <c r="AS39" s="131">
        <f t="shared" si="13"/>
        <v>1.4421007318123116E-2</v>
      </c>
      <c r="AT39" s="131">
        <f t="shared" si="14"/>
        <v>0.25613430908308221</v>
      </c>
      <c r="AU39" s="131">
        <f t="shared" si="15"/>
        <v>0.28992681876883342</v>
      </c>
      <c r="AV39" s="131">
        <f t="shared" si="16"/>
        <v>0.23654756780025829</v>
      </c>
      <c r="AW39" s="131">
        <f t="shared" si="17"/>
        <v>0.14421007318123116</v>
      </c>
      <c r="AX39" s="131">
        <f t="shared" si="18"/>
        <v>5.2518295307791646E-2</v>
      </c>
      <c r="AY39" s="233"/>
    </row>
    <row r="40" spans="2:51" ht="13.5" customHeight="1">
      <c r="B40" s="231">
        <v>35</v>
      </c>
      <c r="C40" s="50" t="s">
        <v>2</v>
      </c>
      <c r="D40" s="175">
        <v>29</v>
      </c>
      <c r="E40" s="218">
        <v>0</v>
      </c>
      <c r="F40" s="219">
        <v>5</v>
      </c>
      <c r="G40" s="215">
        <v>5</v>
      </c>
      <c r="H40" s="169">
        <f t="shared" si="1"/>
        <v>0.17241379310344829</v>
      </c>
      <c r="I40" s="175">
        <v>62</v>
      </c>
      <c r="J40" s="218">
        <v>1</v>
      </c>
      <c r="K40" s="219">
        <v>13</v>
      </c>
      <c r="L40" s="215">
        <v>14</v>
      </c>
      <c r="M40" s="169">
        <f t="shared" si="2"/>
        <v>0.22580645161290322</v>
      </c>
      <c r="N40" s="175">
        <v>20902</v>
      </c>
      <c r="O40" s="218">
        <v>220</v>
      </c>
      <c r="P40" s="219">
        <v>2030</v>
      </c>
      <c r="Q40" s="215">
        <v>2144</v>
      </c>
      <c r="R40" s="169">
        <f t="shared" si="3"/>
        <v>0.10257391637163908</v>
      </c>
      <c r="S40" s="175">
        <v>17872</v>
      </c>
      <c r="T40" s="218">
        <v>182</v>
      </c>
      <c r="U40" s="219">
        <v>2330</v>
      </c>
      <c r="V40" s="215">
        <v>2433</v>
      </c>
      <c r="W40" s="169">
        <f t="shared" si="4"/>
        <v>0.13613473589973143</v>
      </c>
      <c r="X40" s="175">
        <v>12277</v>
      </c>
      <c r="Y40" s="218">
        <v>68</v>
      </c>
      <c r="Z40" s="219">
        <v>2058</v>
      </c>
      <c r="AA40" s="215">
        <v>2102</v>
      </c>
      <c r="AB40" s="125">
        <f t="shared" si="5"/>
        <v>0.17121446607477397</v>
      </c>
      <c r="AC40" s="287">
        <v>5585</v>
      </c>
      <c r="AD40" s="218">
        <v>11</v>
      </c>
      <c r="AE40" s="219">
        <v>1149</v>
      </c>
      <c r="AF40" s="215">
        <v>1155</v>
      </c>
      <c r="AG40" s="169">
        <f t="shared" si="6"/>
        <v>0.20680393912264997</v>
      </c>
      <c r="AH40" s="175">
        <v>1995</v>
      </c>
      <c r="AI40" s="218">
        <v>3</v>
      </c>
      <c r="AJ40" s="219">
        <v>381</v>
      </c>
      <c r="AK40" s="215">
        <v>383</v>
      </c>
      <c r="AL40" s="169">
        <f t="shared" si="19"/>
        <v>0.19197994987468672</v>
      </c>
      <c r="AM40" s="175">
        <f t="shared" si="7"/>
        <v>58722</v>
      </c>
      <c r="AN40" s="218">
        <f t="shared" si="8"/>
        <v>485</v>
      </c>
      <c r="AO40" s="217">
        <f t="shared" si="9"/>
        <v>7966</v>
      </c>
      <c r="AP40" s="215">
        <f t="shared" si="10"/>
        <v>8236</v>
      </c>
      <c r="AQ40" s="169">
        <f t="shared" si="11"/>
        <v>0.14025407853955929</v>
      </c>
      <c r="AR40" s="131">
        <f t="shared" si="12"/>
        <v>6.0709082078678968E-4</v>
      </c>
      <c r="AS40" s="131">
        <f t="shared" si="13"/>
        <v>1.6998542982030111E-3</v>
      </c>
      <c r="AT40" s="131">
        <f t="shared" si="14"/>
        <v>0.26032054395337545</v>
      </c>
      <c r="AU40" s="131">
        <f t="shared" si="15"/>
        <v>0.29541039339485187</v>
      </c>
      <c r="AV40" s="131">
        <f t="shared" si="16"/>
        <v>0.25522098105876639</v>
      </c>
      <c r="AW40" s="131">
        <f t="shared" si="17"/>
        <v>0.14023797960174841</v>
      </c>
      <c r="AX40" s="131">
        <f t="shared" si="18"/>
        <v>4.6503156872268088E-2</v>
      </c>
      <c r="AY40" s="233"/>
    </row>
    <row r="41" spans="2:51" ht="13.5" customHeight="1">
      <c r="B41" s="231">
        <v>36</v>
      </c>
      <c r="C41" s="50" t="s">
        <v>3</v>
      </c>
      <c r="D41" s="175">
        <v>31</v>
      </c>
      <c r="E41" s="218">
        <v>1</v>
      </c>
      <c r="F41" s="219">
        <v>7</v>
      </c>
      <c r="G41" s="215">
        <v>8</v>
      </c>
      <c r="H41" s="169">
        <f t="shared" si="1"/>
        <v>0.25806451612903225</v>
      </c>
      <c r="I41" s="175">
        <v>54</v>
      </c>
      <c r="J41" s="218">
        <v>0</v>
      </c>
      <c r="K41" s="219">
        <v>13</v>
      </c>
      <c r="L41" s="215">
        <v>13</v>
      </c>
      <c r="M41" s="169">
        <f t="shared" si="2"/>
        <v>0.24074074074074073</v>
      </c>
      <c r="N41" s="175">
        <v>5661</v>
      </c>
      <c r="O41" s="218">
        <v>64</v>
      </c>
      <c r="P41" s="219">
        <v>541</v>
      </c>
      <c r="Q41" s="215">
        <v>575</v>
      </c>
      <c r="R41" s="169">
        <f t="shared" si="3"/>
        <v>0.10157216039568981</v>
      </c>
      <c r="S41" s="175">
        <v>4770</v>
      </c>
      <c r="T41" s="218">
        <v>48</v>
      </c>
      <c r="U41" s="219">
        <v>625</v>
      </c>
      <c r="V41" s="215">
        <v>652</v>
      </c>
      <c r="W41" s="169">
        <f t="shared" si="4"/>
        <v>0.13668763102725368</v>
      </c>
      <c r="X41" s="175">
        <v>3332</v>
      </c>
      <c r="Y41" s="218">
        <v>24</v>
      </c>
      <c r="Z41" s="219">
        <v>562</v>
      </c>
      <c r="AA41" s="215">
        <v>579</v>
      </c>
      <c r="AB41" s="125">
        <f t="shared" si="5"/>
        <v>0.17376950780312125</v>
      </c>
      <c r="AC41" s="287">
        <v>1716</v>
      </c>
      <c r="AD41" s="218">
        <v>5</v>
      </c>
      <c r="AE41" s="219">
        <v>365</v>
      </c>
      <c r="AF41" s="215">
        <v>367</v>
      </c>
      <c r="AG41" s="169">
        <f t="shared" si="6"/>
        <v>0.21386946386946387</v>
      </c>
      <c r="AH41" s="175">
        <v>672</v>
      </c>
      <c r="AI41" s="218">
        <v>0</v>
      </c>
      <c r="AJ41" s="219">
        <v>154</v>
      </c>
      <c r="AK41" s="215">
        <v>154</v>
      </c>
      <c r="AL41" s="169">
        <f t="shared" si="19"/>
        <v>0.22916666666666666</v>
      </c>
      <c r="AM41" s="175">
        <f t="shared" si="7"/>
        <v>16236</v>
      </c>
      <c r="AN41" s="218">
        <f t="shared" si="8"/>
        <v>142</v>
      </c>
      <c r="AO41" s="217">
        <f t="shared" si="9"/>
        <v>2267</v>
      </c>
      <c r="AP41" s="215">
        <f t="shared" si="10"/>
        <v>2348</v>
      </c>
      <c r="AQ41" s="169">
        <f t="shared" si="11"/>
        <v>0.14461690071446168</v>
      </c>
      <c r="AR41" s="131">
        <f t="shared" si="12"/>
        <v>3.4071550255536627E-3</v>
      </c>
      <c r="AS41" s="131">
        <f t="shared" si="13"/>
        <v>5.5366269165247018E-3</v>
      </c>
      <c r="AT41" s="131">
        <f t="shared" si="14"/>
        <v>0.2448892674616695</v>
      </c>
      <c r="AU41" s="131">
        <f t="shared" si="15"/>
        <v>0.2776831345826235</v>
      </c>
      <c r="AV41" s="131">
        <f t="shared" si="16"/>
        <v>0.24659284497444633</v>
      </c>
      <c r="AW41" s="131">
        <f t="shared" si="17"/>
        <v>0.15630323679727429</v>
      </c>
      <c r="AX41" s="131">
        <f t="shared" si="18"/>
        <v>6.5587734241908002E-2</v>
      </c>
      <c r="AY41" s="233"/>
    </row>
    <row r="42" spans="2:51" ht="13.5" customHeight="1">
      <c r="B42" s="231">
        <v>37</v>
      </c>
      <c r="C42" s="50" t="s">
        <v>4</v>
      </c>
      <c r="D42" s="175">
        <v>28</v>
      </c>
      <c r="E42" s="218">
        <v>1</v>
      </c>
      <c r="F42" s="219">
        <v>3</v>
      </c>
      <c r="G42" s="215">
        <v>4</v>
      </c>
      <c r="H42" s="169">
        <f t="shared" si="1"/>
        <v>0.14285714285714285</v>
      </c>
      <c r="I42" s="175">
        <v>134</v>
      </c>
      <c r="J42" s="218">
        <v>3</v>
      </c>
      <c r="K42" s="219">
        <v>24</v>
      </c>
      <c r="L42" s="215">
        <v>25</v>
      </c>
      <c r="M42" s="169">
        <f t="shared" si="2"/>
        <v>0.18656716417910449</v>
      </c>
      <c r="N42" s="175">
        <v>17728</v>
      </c>
      <c r="O42" s="218">
        <v>217</v>
      </c>
      <c r="P42" s="219">
        <v>1749</v>
      </c>
      <c r="Q42" s="215">
        <v>1877</v>
      </c>
      <c r="R42" s="169">
        <f t="shared" si="3"/>
        <v>0.10587770758122744</v>
      </c>
      <c r="S42" s="175">
        <v>14661</v>
      </c>
      <c r="T42" s="218">
        <v>147</v>
      </c>
      <c r="U42" s="219">
        <v>2003</v>
      </c>
      <c r="V42" s="215">
        <v>2081</v>
      </c>
      <c r="W42" s="169">
        <f t="shared" si="4"/>
        <v>0.14194120455630585</v>
      </c>
      <c r="X42" s="175">
        <v>10281</v>
      </c>
      <c r="Y42" s="218">
        <v>58</v>
      </c>
      <c r="Z42" s="219">
        <v>1827</v>
      </c>
      <c r="AA42" s="215">
        <v>1865</v>
      </c>
      <c r="AB42" s="125">
        <f t="shared" si="5"/>
        <v>0.18140258729695555</v>
      </c>
      <c r="AC42" s="287">
        <v>4608</v>
      </c>
      <c r="AD42" s="218">
        <v>20</v>
      </c>
      <c r="AE42" s="219">
        <v>940</v>
      </c>
      <c r="AF42" s="215">
        <v>954</v>
      </c>
      <c r="AG42" s="169">
        <f t="shared" si="6"/>
        <v>0.20703125</v>
      </c>
      <c r="AH42" s="175">
        <v>1781</v>
      </c>
      <c r="AI42" s="218">
        <v>5</v>
      </c>
      <c r="AJ42" s="219">
        <v>401</v>
      </c>
      <c r="AK42" s="215">
        <v>405</v>
      </c>
      <c r="AL42" s="169">
        <f t="shared" si="19"/>
        <v>0.22740033688938799</v>
      </c>
      <c r="AM42" s="175">
        <f t="shared" si="7"/>
        <v>49221</v>
      </c>
      <c r="AN42" s="218">
        <f t="shared" si="8"/>
        <v>451</v>
      </c>
      <c r="AO42" s="217">
        <f t="shared" si="9"/>
        <v>6947</v>
      </c>
      <c r="AP42" s="215">
        <f t="shared" si="10"/>
        <v>7211</v>
      </c>
      <c r="AQ42" s="169">
        <f t="shared" si="11"/>
        <v>0.14650250909164789</v>
      </c>
      <c r="AR42" s="131">
        <f t="shared" si="12"/>
        <v>5.54708084870337E-4</v>
      </c>
      <c r="AS42" s="131">
        <f t="shared" si="13"/>
        <v>3.4669255304396063E-3</v>
      </c>
      <c r="AT42" s="131">
        <f t="shared" si="14"/>
        <v>0.26029676882540564</v>
      </c>
      <c r="AU42" s="131">
        <f t="shared" si="15"/>
        <v>0.28858688115379283</v>
      </c>
      <c r="AV42" s="131">
        <f t="shared" si="16"/>
        <v>0.2586326445707946</v>
      </c>
      <c r="AW42" s="131">
        <f t="shared" si="17"/>
        <v>0.13229787824157538</v>
      </c>
      <c r="AX42" s="131">
        <f t="shared" si="18"/>
        <v>5.6164193593121622E-2</v>
      </c>
      <c r="AY42" s="233"/>
    </row>
    <row r="43" spans="2:51" ht="13.5" customHeight="1">
      <c r="B43" s="231">
        <v>38</v>
      </c>
      <c r="C43" s="232" t="s">
        <v>46</v>
      </c>
      <c r="D43" s="234">
        <v>27</v>
      </c>
      <c r="E43" s="218">
        <v>1</v>
      </c>
      <c r="F43" s="219">
        <v>8</v>
      </c>
      <c r="G43" s="215">
        <v>8</v>
      </c>
      <c r="H43" s="169">
        <f t="shared" si="1"/>
        <v>0.29629629629629628</v>
      </c>
      <c r="I43" s="234">
        <v>61</v>
      </c>
      <c r="J43" s="218">
        <v>2</v>
      </c>
      <c r="K43" s="219">
        <v>12</v>
      </c>
      <c r="L43" s="215">
        <v>14</v>
      </c>
      <c r="M43" s="169">
        <f t="shared" si="2"/>
        <v>0.22950819672131148</v>
      </c>
      <c r="N43" s="234">
        <v>3883</v>
      </c>
      <c r="O43" s="218">
        <v>38</v>
      </c>
      <c r="P43" s="219">
        <v>390</v>
      </c>
      <c r="Q43" s="215">
        <v>414</v>
      </c>
      <c r="R43" s="169">
        <f t="shared" si="3"/>
        <v>0.10661859387071852</v>
      </c>
      <c r="S43" s="234">
        <v>3093</v>
      </c>
      <c r="T43" s="218">
        <v>29</v>
      </c>
      <c r="U43" s="219">
        <v>432</v>
      </c>
      <c r="V43" s="215">
        <v>450</v>
      </c>
      <c r="W43" s="169">
        <f t="shared" si="4"/>
        <v>0.14548981571290009</v>
      </c>
      <c r="X43" s="234">
        <v>2080</v>
      </c>
      <c r="Y43" s="218">
        <v>11</v>
      </c>
      <c r="Z43" s="219">
        <v>377</v>
      </c>
      <c r="AA43" s="215">
        <v>384</v>
      </c>
      <c r="AB43" s="125">
        <f t="shared" si="5"/>
        <v>0.18461538461538463</v>
      </c>
      <c r="AC43" s="290">
        <v>950</v>
      </c>
      <c r="AD43" s="218">
        <v>4</v>
      </c>
      <c r="AE43" s="219">
        <v>214</v>
      </c>
      <c r="AF43" s="215">
        <v>216</v>
      </c>
      <c r="AG43" s="169">
        <f t="shared" si="6"/>
        <v>0.22736842105263158</v>
      </c>
      <c r="AH43" s="234">
        <v>347</v>
      </c>
      <c r="AI43" s="218">
        <v>1</v>
      </c>
      <c r="AJ43" s="219">
        <v>78</v>
      </c>
      <c r="AK43" s="215">
        <v>79</v>
      </c>
      <c r="AL43" s="169">
        <f t="shared" si="19"/>
        <v>0.2276657060518732</v>
      </c>
      <c r="AM43" s="234">
        <f t="shared" si="7"/>
        <v>10441</v>
      </c>
      <c r="AN43" s="218">
        <f t="shared" si="8"/>
        <v>86</v>
      </c>
      <c r="AO43" s="217">
        <f t="shared" si="9"/>
        <v>1511</v>
      </c>
      <c r="AP43" s="215">
        <f t="shared" si="10"/>
        <v>1565</v>
      </c>
      <c r="AQ43" s="169">
        <f t="shared" si="11"/>
        <v>0.14988985729336271</v>
      </c>
      <c r="AR43" s="131">
        <f t="shared" si="12"/>
        <v>5.111821086261981E-3</v>
      </c>
      <c r="AS43" s="131">
        <f t="shared" si="13"/>
        <v>8.9456869009584671E-3</v>
      </c>
      <c r="AT43" s="131">
        <f t="shared" si="14"/>
        <v>0.26453674121405751</v>
      </c>
      <c r="AU43" s="131">
        <f t="shared" si="15"/>
        <v>0.28753993610223644</v>
      </c>
      <c r="AV43" s="131">
        <f t="shared" si="16"/>
        <v>0.24536741214057509</v>
      </c>
      <c r="AW43" s="131">
        <f t="shared" si="17"/>
        <v>0.13801916932907349</v>
      </c>
      <c r="AX43" s="131">
        <f t="shared" si="18"/>
        <v>5.0479233226837061E-2</v>
      </c>
      <c r="AY43" s="233"/>
    </row>
    <row r="44" spans="2:51" ht="13.5" customHeight="1">
      <c r="B44" s="231">
        <v>39</v>
      </c>
      <c r="C44" s="232" t="s">
        <v>9</v>
      </c>
      <c r="D44" s="234">
        <v>55</v>
      </c>
      <c r="E44" s="218">
        <v>2</v>
      </c>
      <c r="F44" s="219">
        <v>10</v>
      </c>
      <c r="G44" s="215">
        <v>10</v>
      </c>
      <c r="H44" s="169">
        <f t="shared" si="1"/>
        <v>0.18181818181818182</v>
      </c>
      <c r="I44" s="234">
        <v>163</v>
      </c>
      <c r="J44" s="218">
        <v>5</v>
      </c>
      <c r="K44" s="219">
        <v>31</v>
      </c>
      <c r="L44" s="215">
        <v>34</v>
      </c>
      <c r="M44" s="169">
        <f t="shared" si="2"/>
        <v>0.20858895705521471</v>
      </c>
      <c r="N44" s="234">
        <v>22461</v>
      </c>
      <c r="O44" s="218">
        <v>230</v>
      </c>
      <c r="P44" s="219">
        <v>2190</v>
      </c>
      <c r="Q44" s="215">
        <v>2328</v>
      </c>
      <c r="R44" s="169">
        <f t="shared" si="3"/>
        <v>0.10364632028850007</v>
      </c>
      <c r="S44" s="234">
        <v>17726</v>
      </c>
      <c r="T44" s="218">
        <v>166</v>
      </c>
      <c r="U44" s="219">
        <v>2447</v>
      </c>
      <c r="V44" s="215">
        <v>2537</v>
      </c>
      <c r="W44" s="169">
        <f t="shared" si="4"/>
        <v>0.14312309601714995</v>
      </c>
      <c r="X44" s="234">
        <v>11111</v>
      </c>
      <c r="Y44" s="218">
        <v>75</v>
      </c>
      <c r="Z44" s="219">
        <v>2082</v>
      </c>
      <c r="AA44" s="215">
        <v>2128</v>
      </c>
      <c r="AB44" s="125">
        <f t="shared" si="5"/>
        <v>0.19152191521915218</v>
      </c>
      <c r="AC44" s="290">
        <v>5177</v>
      </c>
      <c r="AD44" s="218">
        <v>16</v>
      </c>
      <c r="AE44" s="219">
        <v>1171</v>
      </c>
      <c r="AF44" s="215">
        <v>1180</v>
      </c>
      <c r="AG44" s="169">
        <f t="shared" si="6"/>
        <v>0.22793123430558238</v>
      </c>
      <c r="AH44" s="234">
        <v>1806</v>
      </c>
      <c r="AI44" s="218">
        <v>2</v>
      </c>
      <c r="AJ44" s="219">
        <v>494</v>
      </c>
      <c r="AK44" s="215">
        <v>495</v>
      </c>
      <c r="AL44" s="169">
        <f t="shared" si="19"/>
        <v>0.27408637873754155</v>
      </c>
      <c r="AM44" s="234">
        <f t="shared" si="7"/>
        <v>58499</v>
      </c>
      <c r="AN44" s="218">
        <f t="shared" si="8"/>
        <v>496</v>
      </c>
      <c r="AO44" s="217">
        <f t="shared" si="9"/>
        <v>8425</v>
      </c>
      <c r="AP44" s="215">
        <f t="shared" si="10"/>
        <v>8712</v>
      </c>
      <c r="AQ44" s="169">
        <f t="shared" si="11"/>
        <v>0.14892562266021642</v>
      </c>
      <c r="AR44" s="131">
        <f t="shared" si="12"/>
        <v>1.147842056932966E-3</v>
      </c>
      <c r="AS44" s="131">
        <f t="shared" si="13"/>
        <v>3.9026629935720843E-3</v>
      </c>
      <c r="AT44" s="131">
        <f t="shared" si="14"/>
        <v>0.26721763085399447</v>
      </c>
      <c r="AU44" s="131">
        <f t="shared" si="15"/>
        <v>0.29120752984389348</v>
      </c>
      <c r="AV44" s="131">
        <f t="shared" si="16"/>
        <v>0.24426078971533516</v>
      </c>
      <c r="AW44" s="131">
        <f t="shared" si="17"/>
        <v>0.13544536271808999</v>
      </c>
      <c r="AX44" s="131">
        <f t="shared" si="18"/>
        <v>5.6818181818181816E-2</v>
      </c>
      <c r="AY44" s="233"/>
    </row>
    <row r="45" spans="2:51" ht="13.5" customHeight="1">
      <c r="B45" s="231">
        <v>40</v>
      </c>
      <c r="C45" s="232" t="s">
        <v>47</v>
      </c>
      <c r="D45" s="234">
        <v>72</v>
      </c>
      <c r="E45" s="218">
        <v>3</v>
      </c>
      <c r="F45" s="219">
        <v>14</v>
      </c>
      <c r="G45" s="215">
        <v>15</v>
      </c>
      <c r="H45" s="169">
        <f t="shared" si="1"/>
        <v>0.20833333333333334</v>
      </c>
      <c r="I45" s="234">
        <v>157</v>
      </c>
      <c r="J45" s="218">
        <v>1</v>
      </c>
      <c r="K45" s="219">
        <v>28</v>
      </c>
      <c r="L45" s="215">
        <v>28</v>
      </c>
      <c r="M45" s="169">
        <f t="shared" si="2"/>
        <v>0.17834394904458598</v>
      </c>
      <c r="N45" s="234">
        <v>4692</v>
      </c>
      <c r="O45" s="218">
        <v>53</v>
      </c>
      <c r="P45" s="219">
        <v>517</v>
      </c>
      <c r="Q45" s="215">
        <v>543</v>
      </c>
      <c r="R45" s="169">
        <f t="shared" si="3"/>
        <v>0.11572890025575447</v>
      </c>
      <c r="S45" s="234">
        <v>3771</v>
      </c>
      <c r="T45" s="218">
        <v>44</v>
      </c>
      <c r="U45" s="219">
        <v>539</v>
      </c>
      <c r="V45" s="215">
        <v>567</v>
      </c>
      <c r="W45" s="169">
        <f t="shared" si="4"/>
        <v>0.15035799522673032</v>
      </c>
      <c r="X45" s="234">
        <v>2611</v>
      </c>
      <c r="Y45" s="218">
        <v>15</v>
      </c>
      <c r="Z45" s="219">
        <v>504</v>
      </c>
      <c r="AA45" s="215">
        <v>511</v>
      </c>
      <c r="AB45" s="125">
        <f t="shared" si="5"/>
        <v>0.19571045576407506</v>
      </c>
      <c r="AC45" s="290">
        <v>1168</v>
      </c>
      <c r="AD45" s="218">
        <v>4</v>
      </c>
      <c r="AE45" s="219">
        <v>244</v>
      </c>
      <c r="AF45" s="215">
        <v>246</v>
      </c>
      <c r="AG45" s="169">
        <f t="shared" si="6"/>
        <v>0.21061643835616439</v>
      </c>
      <c r="AH45" s="234">
        <v>382</v>
      </c>
      <c r="AI45" s="218">
        <v>0</v>
      </c>
      <c r="AJ45" s="219">
        <v>92</v>
      </c>
      <c r="AK45" s="215">
        <v>92</v>
      </c>
      <c r="AL45" s="169">
        <f t="shared" si="19"/>
        <v>0.24083769633507854</v>
      </c>
      <c r="AM45" s="234">
        <f t="shared" si="7"/>
        <v>12853</v>
      </c>
      <c r="AN45" s="218">
        <f t="shared" si="8"/>
        <v>120</v>
      </c>
      <c r="AO45" s="217">
        <f t="shared" si="9"/>
        <v>1938</v>
      </c>
      <c r="AP45" s="215">
        <f t="shared" si="10"/>
        <v>2002</v>
      </c>
      <c r="AQ45" s="169">
        <f t="shared" si="11"/>
        <v>0.15576130086361162</v>
      </c>
      <c r="AR45" s="131">
        <f t="shared" si="12"/>
        <v>7.4925074925074929E-3</v>
      </c>
      <c r="AS45" s="131">
        <f t="shared" si="13"/>
        <v>1.3986013986013986E-2</v>
      </c>
      <c r="AT45" s="131">
        <f t="shared" si="14"/>
        <v>0.2712287712287712</v>
      </c>
      <c r="AU45" s="131">
        <f t="shared" si="15"/>
        <v>0.28321678321678323</v>
      </c>
      <c r="AV45" s="131">
        <f t="shared" si="16"/>
        <v>0.25524475524475526</v>
      </c>
      <c r="AW45" s="131">
        <f t="shared" si="17"/>
        <v>0.12287712287712288</v>
      </c>
      <c r="AX45" s="131">
        <f t="shared" si="18"/>
        <v>4.5954045954045952E-2</v>
      </c>
      <c r="AY45" s="233"/>
    </row>
    <row r="46" spans="2:51" ht="13.5" customHeight="1">
      <c r="B46" s="231">
        <v>41</v>
      </c>
      <c r="C46" s="232" t="s">
        <v>14</v>
      </c>
      <c r="D46" s="234">
        <v>23</v>
      </c>
      <c r="E46" s="218">
        <v>2</v>
      </c>
      <c r="F46" s="219">
        <v>6</v>
      </c>
      <c r="G46" s="215">
        <v>7</v>
      </c>
      <c r="H46" s="169">
        <f t="shared" si="1"/>
        <v>0.30434782608695654</v>
      </c>
      <c r="I46" s="234">
        <v>137</v>
      </c>
      <c r="J46" s="218">
        <v>5</v>
      </c>
      <c r="K46" s="219">
        <v>33</v>
      </c>
      <c r="L46" s="215">
        <v>37</v>
      </c>
      <c r="M46" s="169">
        <f t="shared" si="2"/>
        <v>0.27007299270072993</v>
      </c>
      <c r="N46" s="234">
        <v>8642</v>
      </c>
      <c r="O46" s="218">
        <v>122</v>
      </c>
      <c r="P46" s="219">
        <v>956</v>
      </c>
      <c r="Q46" s="215">
        <v>1027</v>
      </c>
      <c r="R46" s="169">
        <f t="shared" si="3"/>
        <v>0.11883823189076603</v>
      </c>
      <c r="S46" s="234">
        <v>7476</v>
      </c>
      <c r="T46" s="218">
        <v>71</v>
      </c>
      <c r="U46" s="219">
        <v>1006</v>
      </c>
      <c r="V46" s="215">
        <v>1049</v>
      </c>
      <c r="W46" s="169">
        <f t="shared" si="4"/>
        <v>0.14031567683253077</v>
      </c>
      <c r="X46" s="234">
        <v>4572</v>
      </c>
      <c r="Y46" s="218">
        <v>29</v>
      </c>
      <c r="Z46" s="219">
        <v>832</v>
      </c>
      <c r="AA46" s="215">
        <v>852</v>
      </c>
      <c r="AB46" s="125">
        <f t="shared" si="5"/>
        <v>0.18635170603674542</v>
      </c>
      <c r="AC46" s="290">
        <v>1956</v>
      </c>
      <c r="AD46" s="218">
        <v>10</v>
      </c>
      <c r="AE46" s="219">
        <v>396</v>
      </c>
      <c r="AF46" s="215">
        <v>404</v>
      </c>
      <c r="AG46" s="169">
        <f t="shared" si="6"/>
        <v>0.20654396728016361</v>
      </c>
      <c r="AH46" s="234">
        <v>686</v>
      </c>
      <c r="AI46" s="218">
        <v>0</v>
      </c>
      <c r="AJ46" s="219">
        <v>133</v>
      </c>
      <c r="AK46" s="215">
        <v>133</v>
      </c>
      <c r="AL46" s="169">
        <f t="shared" si="19"/>
        <v>0.19387755102040816</v>
      </c>
      <c r="AM46" s="234">
        <f t="shared" si="7"/>
        <v>23492</v>
      </c>
      <c r="AN46" s="218">
        <f t="shared" si="8"/>
        <v>239</v>
      </c>
      <c r="AO46" s="217">
        <f t="shared" si="9"/>
        <v>3362</v>
      </c>
      <c r="AP46" s="215">
        <f t="shared" si="10"/>
        <v>3509</v>
      </c>
      <c r="AQ46" s="169">
        <f t="shared" si="11"/>
        <v>0.14936999829729269</v>
      </c>
      <c r="AR46" s="131">
        <f t="shared" si="12"/>
        <v>1.9948703334283272E-3</v>
      </c>
      <c r="AS46" s="131">
        <f t="shared" si="13"/>
        <v>1.054431461954973E-2</v>
      </c>
      <c r="AT46" s="131">
        <f t="shared" si="14"/>
        <v>0.29267597606155599</v>
      </c>
      <c r="AU46" s="131">
        <f t="shared" si="15"/>
        <v>0.29894556853804505</v>
      </c>
      <c r="AV46" s="131">
        <f t="shared" si="16"/>
        <v>0.24280421772584782</v>
      </c>
      <c r="AW46" s="131">
        <f t="shared" si="17"/>
        <v>0.11513251638643489</v>
      </c>
      <c r="AX46" s="131">
        <f t="shared" si="18"/>
        <v>3.7902536335138216E-2</v>
      </c>
      <c r="AY46" s="233"/>
    </row>
    <row r="47" spans="2:51" ht="13.5" customHeight="1">
      <c r="B47" s="231">
        <v>42</v>
      </c>
      <c r="C47" s="232" t="s">
        <v>15</v>
      </c>
      <c r="D47" s="234">
        <v>148</v>
      </c>
      <c r="E47" s="218">
        <v>4</v>
      </c>
      <c r="F47" s="219">
        <v>22</v>
      </c>
      <c r="G47" s="215">
        <v>25</v>
      </c>
      <c r="H47" s="169">
        <f t="shared" si="1"/>
        <v>0.16891891891891891</v>
      </c>
      <c r="I47" s="234">
        <v>406</v>
      </c>
      <c r="J47" s="218">
        <v>15</v>
      </c>
      <c r="K47" s="219">
        <v>89</v>
      </c>
      <c r="L47" s="215">
        <v>96</v>
      </c>
      <c r="M47" s="169">
        <f t="shared" si="2"/>
        <v>0.23645320197044334</v>
      </c>
      <c r="N47" s="234">
        <v>24220</v>
      </c>
      <c r="O47" s="218">
        <v>280</v>
      </c>
      <c r="P47" s="219">
        <v>2533</v>
      </c>
      <c r="Q47" s="215">
        <v>2703</v>
      </c>
      <c r="R47" s="169">
        <f t="shared" si="3"/>
        <v>0.11160198183319571</v>
      </c>
      <c r="S47" s="234">
        <v>17866</v>
      </c>
      <c r="T47" s="218">
        <v>203</v>
      </c>
      <c r="U47" s="219">
        <v>2487</v>
      </c>
      <c r="V47" s="215">
        <v>2612</v>
      </c>
      <c r="W47" s="169">
        <f t="shared" si="4"/>
        <v>0.14619948505541253</v>
      </c>
      <c r="X47" s="234">
        <v>11043</v>
      </c>
      <c r="Y47" s="218">
        <v>89</v>
      </c>
      <c r="Z47" s="219">
        <v>2046</v>
      </c>
      <c r="AA47" s="215">
        <v>2092</v>
      </c>
      <c r="AB47" s="125">
        <f t="shared" si="5"/>
        <v>0.18944127501584715</v>
      </c>
      <c r="AC47" s="290">
        <v>5063</v>
      </c>
      <c r="AD47" s="218">
        <v>11</v>
      </c>
      <c r="AE47" s="219">
        <v>1079</v>
      </c>
      <c r="AF47" s="215">
        <v>1085</v>
      </c>
      <c r="AG47" s="169">
        <f t="shared" si="6"/>
        <v>0.21429982223977878</v>
      </c>
      <c r="AH47" s="234">
        <v>1904</v>
      </c>
      <c r="AI47" s="218">
        <v>1</v>
      </c>
      <c r="AJ47" s="219">
        <v>432</v>
      </c>
      <c r="AK47" s="215">
        <v>433</v>
      </c>
      <c r="AL47" s="169">
        <f t="shared" si="19"/>
        <v>0.22741596638655462</v>
      </c>
      <c r="AM47" s="234">
        <f t="shared" si="7"/>
        <v>60650</v>
      </c>
      <c r="AN47" s="218">
        <f t="shared" si="8"/>
        <v>603</v>
      </c>
      <c r="AO47" s="217">
        <f t="shared" si="9"/>
        <v>8688</v>
      </c>
      <c r="AP47" s="215">
        <f t="shared" si="10"/>
        <v>9046</v>
      </c>
      <c r="AQ47" s="169">
        <f t="shared" si="11"/>
        <v>0.14915086562242375</v>
      </c>
      <c r="AR47" s="131">
        <f t="shared" si="12"/>
        <v>2.7636524430687598E-3</v>
      </c>
      <c r="AS47" s="131">
        <f t="shared" si="13"/>
        <v>1.0612425381384037E-2</v>
      </c>
      <c r="AT47" s="131">
        <f t="shared" si="14"/>
        <v>0.2988061021445943</v>
      </c>
      <c r="AU47" s="131">
        <f t="shared" si="15"/>
        <v>0.28874640725182399</v>
      </c>
      <c r="AV47" s="131">
        <f t="shared" si="16"/>
        <v>0.23126243643599381</v>
      </c>
      <c r="AW47" s="131">
        <f t="shared" si="17"/>
        <v>0.11994251602918417</v>
      </c>
      <c r="AX47" s="131">
        <f t="shared" si="18"/>
        <v>4.786646031395092E-2</v>
      </c>
      <c r="AY47" s="233"/>
    </row>
    <row r="48" spans="2:51" ht="13.5" customHeight="1">
      <c r="B48" s="231">
        <v>43</v>
      </c>
      <c r="C48" s="232" t="s">
        <v>10</v>
      </c>
      <c r="D48" s="234">
        <v>91</v>
      </c>
      <c r="E48" s="218">
        <v>1</v>
      </c>
      <c r="F48" s="219">
        <v>10</v>
      </c>
      <c r="G48" s="215">
        <v>11</v>
      </c>
      <c r="H48" s="169">
        <f t="shared" si="1"/>
        <v>0.12087912087912088</v>
      </c>
      <c r="I48" s="234">
        <v>239</v>
      </c>
      <c r="J48" s="218">
        <v>3</v>
      </c>
      <c r="K48" s="219">
        <v>49</v>
      </c>
      <c r="L48" s="215">
        <v>52</v>
      </c>
      <c r="M48" s="169">
        <f t="shared" si="2"/>
        <v>0.21757322175732219</v>
      </c>
      <c r="N48" s="234">
        <v>14438</v>
      </c>
      <c r="O48" s="218">
        <v>154</v>
      </c>
      <c r="P48" s="219">
        <v>1476</v>
      </c>
      <c r="Q48" s="215">
        <v>1571</v>
      </c>
      <c r="R48" s="169">
        <f t="shared" si="3"/>
        <v>0.10881008449923812</v>
      </c>
      <c r="S48" s="234">
        <v>10895</v>
      </c>
      <c r="T48" s="218">
        <v>107</v>
      </c>
      <c r="U48" s="219">
        <v>1577</v>
      </c>
      <c r="V48" s="215">
        <v>1639</v>
      </c>
      <c r="W48" s="169">
        <f t="shared" si="4"/>
        <v>0.15043597980725104</v>
      </c>
      <c r="X48" s="234">
        <v>6981</v>
      </c>
      <c r="Y48" s="218">
        <v>47</v>
      </c>
      <c r="Z48" s="219">
        <v>1375</v>
      </c>
      <c r="AA48" s="215">
        <v>1403</v>
      </c>
      <c r="AB48" s="125">
        <f t="shared" si="5"/>
        <v>0.20097407248245236</v>
      </c>
      <c r="AC48" s="290">
        <v>3285</v>
      </c>
      <c r="AD48" s="218">
        <v>11</v>
      </c>
      <c r="AE48" s="219">
        <v>789</v>
      </c>
      <c r="AF48" s="215">
        <v>795</v>
      </c>
      <c r="AG48" s="169">
        <f t="shared" si="6"/>
        <v>0.24200913242009131</v>
      </c>
      <c r="AH48" s="234">
        <v>1233</v>
      </c>
      <c r="AI48" s="218">
        <v>1</v>
      </c>
      <c r="AJ48" s="219">
        <v>346</v>
      </c>
      <c r="AK48" s="215">
        <v>347</v>
      </c>
      <c r="AL48" s="169">
        <f t="shared" si="19"/>
        <v>0.28142741281427414</v>
      </c>
      <c r="AM48" s="234">
        <f t="shared" si="7"/>
        <v>37162</v>
      </c>
      <c r="AN48" s="218">
        <f t="shared" si="8"/>
        <v>324</v>
      </c>
      <c r="AO48" s="217">
        <f t="shared" si="9"/>
        <v>5622</v>
      </c>
      <c r="AP48" s="215">
        <f t="shared" si="10"/>
        <v>5818</v>
      </c>
      <c r="AQ48" s="169">
        <f t="shared" si="11"/>
        <v>0.15655777407028684</v>
      </c>
      <c r="AR48" s="131">
        <f t="shared" si="12"/>
        <v>1.8906840838776211E-3</v>
      </c>
      <c r="AS48" s="131">
        <f t="shared" si="13"/>
        <v>8.9377793056032995E-3</v>
      </c>
      <c r="AT48" s="131">
        <f t="shared" si="14"/>
        <v>0.27002406325197664</v>
      </c>
      <c r="AU48" s="131">
        <f t="shared" si="15"/>
        <v>0.28171192849776555</v>
      </c>
      <c r="AV48" s="131">
        <f t="shared" si="16"/>
        <v>0.2411481608800275</v>
      </c>
      <c r="AW48" s="131">
        <f t="shared" si="17"/>
        <v>0.13664489515297354</v>
      </c>
      <c r="AX48" s="131">
        <f t="shared" si="18"/>
        <v>5.9642488827775869E-2</v>
      </c>
      <c r="AY48" s="233"/>
    </row>
    <row r="49" spans="2:51" ht="13.5" customHeight="1">
      <c r="B49" s="231">
        <v>44</v>
      </c>
      <c r="C49" s="232" t="s">
        <v>22</v>
      </c>
      <c r="D49" s="234">
        <v>42</v>
      </c>
      <c r="E49" s="218">
        <v>3</v>
      </c>
      <c r="F49" s="219">
        <v>14</v>
      </c>
      <c r="G49" s="215">
        <v>15</v>
      </c>
      <c r="H49" s="169">
        <f t="shared" si="1"/>
        <v>0.35714285714285715</v>
      </c>
      <c r="I49" s="234">
        <v>121</v>
      </c>
      <c r="J49" s="218">
        <v>3</v>
      </c>
      <c r="K49" s="219">
        <v>31</v>
      </c>
      <c r="L49" s="215">
        <v>34</v>
      </c>
      <c r="M49" s="169">
        <f t="shared" si="2"/>
        <v>0.28099173553719009</v>
      </c>
      <c r="N49" s="234">
        <v>15974</v>
      </c>
      <c r="O49" s="218">
        <v>182</v>
      </c>
      <c r="P49" s="219">
        <v>1613</v>
      </c>
      <c r="Q49" s="215">
        <v>1727</v>
      </c>
      <c r="R49" s="169">
        <f t="shared" si="3"/>
        <v>0.1081131839238763</v>
      </c>
      <c r="S49" s="234">
        <v>12821</v>
      </c>
      <c r="T49" s="218">
        <v>139</v>
      </c>
      <c r="U49" s="219">
        <v>1737</v>
      </c>
      <c r="V49" s="215">
        <v>1818</v>
      </c>
      <c r="W49" s="169">
        <f t="shared" si="4"/>
        <v>0.1417986116527572</v>
      </c>
      <c r="X49" s="234">
        <v>8014</v>
      </c>
      <c r="Y49" s="218">
        <v>58</v>
      </c>
      <c r="Z49" s="219">
        <v>1333</v>
      </c>
      <c r="AA49" s="215">
        <v>1372</v>
      </c>
      <c r="AB49" s="125">
        <f t="shared" si="5"/>
        <v>0.17120039930122286</v>
      </c>
      <c r="AC49" s="290">
        <v>3460</v>
      </c>
      <c r="AD49" s="218">
        <v>17</v>
      </c>
      <c r="AE49" s="219">
        <v>694</v>
      </c>
      <c r="AF49" s="215">
        <v>702</v>
      </c>
      <c r="AG49" s="169">
        <f t="shared" si="6"/>
        <v>0.20289017341040463</v>
      </c>
      <c r="AH49" s="234">
        <v>1261</v>
      </c>
      <c r="AI49" s="218">
        <v>3</v>
      </c>
      <c r="AJ49" s="219">
        <v>257</v>
      </c>
      <c r="AK49" s="215">
        <v>259</v>
      </c>
      <c r="AL49" s="169">
        <f t="shared" si="19"/>
        <v>0.20539254559873116</v>
      </c>
      <c r="AM49" s="234">
        <f t="shared" si="7"/>
        <v>41693</v>
      </c>
      <c r="AN49" s="218">
        <f t="shared" si="8"/>
        <v>405</v>
      </c>
      <c r="AO49" s="217">
        <f t="shared" si="9"/>
        <v>5679</v>
      </c>
      <c r="AP49" s="215">
        <f t="shared" si="10"/>
        <v>5927</v>
      </c>
      <c r="AQ49" s="169">
        <f t="shared" si="11"/>
        <v>0.14215815604537932</v>
      </c>
      <c r="AR49" s="131">
        <f t="shared" si="12"/>
        <v>2.5307912940779483E-3</v>
      </c>
      <c r="AS49" s="131">
        <f t="shared" si="13"/>
        <v>5.7364602665766831E-3</v>
      </c>
      <c r="AT49" s="131">
        <f t="shared" si="14"/>
        <v>0.29137843765817445</v>
      </c>
      <c r="AU49" s="131">
        <f t="shared" si="15"/>
        <v>0.30673190484224733</v>
      </c>
      <c r="AV49" s="131">
        <f t="shared" si="16"/>
        <v>0.23148304369832967</v>
      </c>
      <c r="AW49" s="131">
        <f t="shared" si="17"/>
        <v>0.11844103256284798</v>
      </c>
      <c r="AX49" s="131">
        <f t="shared" si="18"/>
        <v>4.3698329677745909E-2</v>
      </c>
      <c r="AY49" s="233"/>
    </row>
    <row r="50" spans="2:51" ht="13.5" customHeight="1">
      <c r="B50" s="231">
        <v>45</v>
      </c>
      <c r="C50" s="232" t="s">
        <v>48</v>
      </c>
      <c r="D50" s="234">
        <v>71</v>
      </c>
      <c r="E50" s="218">
        <v>4</v>
      </c>
      <c r="F50" s="219">
        <v>12</v>
      </c>
      <c r="G50" s="215">
        <v>15</v>
      </c>
      <c r="H50" s="169">
        <f t="shared" si="1"/>
        <v>0.21126760563380281</v>
      </c>
      <c r="I50" s="234">
        <v>187</v>
      </c>
      <c r="J50" s="218">
        <v>6</v>
      </c>
      <c r="K50" s="219">
        <v>35</v>
      </c>
      <c r="L50" s="215">
        <v>38</v>
      </c>
      <c r="M50" s="169">
        <f t="shared" si="2"/>
        <v>0.20320855614973263</v>
      </c>
      <c r="N50" s="234">
        <v>5259</v>
      </c>
      <c r="O50" s="218">
        <v>48</v>
      </c>
      <c r="P50" s="219">
        <v>556</v>
      </c>
      <c r="Q50" s="215">
        <v>585</v>
      </c>
      <c r="R50" s="169">
        <f t="shared" si="3"/>
        <v>0.11123787792355962</v>
      </c>
      <c r="S50" s="234">
        <v>4399</v>
      </c>
      <c r="T50" s="218">
        <v>35</v>
      </c>
      <c r="U50" s="219">
        <v>601</v>
      </c>
      <c r="V50" s="215">
        <v>627</v>
      </c>
      <c r="W50" s="169">
        <f t="shared" si="4"/>
        <v>0.14253239372584678</v>
      </c>
      <c r="X50" s="234">
        <v>2850</v>
      </c>
      <c r="Y50" s="218">
        <v>13</v>
      </c>
      <c r="Z50" s="219">
        <v>512</v>
      </c>
      <c r="AA50" s="215">
        <v>522</v>
      </c>
      <c r="AB50" s="125">
        <f t="shared" si="5"/>
        <v>0.1831578947368421</v>
      </c>
      <c r="AC50" s="290">
        <v>1337</v>
      </c>
      <c r="AD50" s="218">
        <v>6</v>
      </c>
      <c r="AE50" s="219">
        <v>290</v>
      </c>
      <c r="AF50" s="215">
        <v>293</v>
      </c>
      <c r="AG50" s="169">
        <f t="shared" si="6"/>
        <v>0.21914734480179507</v>
      </c>
      <c r="AH50" s="234">
        <v>440</v>
      </c>
      <c r="AI50" s="218">
        <v>2</v>
      </c>
      <c r="AJ50" s="219">
        <v>101</v>
      </c>
      <c r="AK50" s="215">
        <v>102</v>
      </c>
      <c r="AL50" s="169">
        <f t="shared" si="19"/>
        <v>0.23181818181818181</v>
      </c>
      <c r="AM50" s="234">
        <f t="shared" si="7"/>
        <v>14543</v>
      </c>
      <c r="AN50" s="218">
        <f t="shared" si="8"/>
        <v>114</v>
      </c>
      <c r="AO50" s="217">
        <f t="shared" si="9"/>
        <v>2107</v>
      </c>
      <c r="AP50" s="215">
        <f t="shared" si="10"/>
        <v>2182</v>
      </c>
      <c r="AQ50" s="169">
        <f t="shared" si="11"/>
        <v>0.15003781888193632</v>
      </c>
      <c r="AR50" s="131">
        <f t="shared" si="12"/>
        <v>6.8744271310724105E-3</v>
      </c>
      <c r="AS50" s="131">
        <f t="shared" si="13"/>
        <v>1.7415215398716773E-2</v>
      </c>
      <c r="AT50" s="131">
        <f t="shared" si="14"/>
        <v>0.26810265811182399</v>
      </c>
      <c r="AU50" s="131">
        <f t="shared" si="15"/>
        <v>0.28735105407882677</v>
      </c>
      <c r="AV50" s="131">
        <f t="shared" si="16"/>
        <v>0.23923006416131989</v>
      </c>
      <c r="AW50" s="131">
        <f t="shared" si="17"/>
        <v>0.13428047662694775</v>
      </c>
      <c r="AX50" s="131">
        <f t="shared" si="18"/>
        <v>4.6746104491292392E-2</v>
      </c>
      <c r="AY50" s="233"/>
    </row>
    <row r="51" spans="2:51" ht="13.5" customHeight="1">
      <c r="B51" s="231">
        <v>46</v>
      </c>
      <c r="C51" s="232" t="s">
        <v>26</v>
      </c>
      <c r="D51" s="234">
        <v>69</v>
      </c>
      <c r="E51" s="218">
        <v>1</v>
      </c>
      <c r="F51" s="219">
        <v>18</v>
      </c>
      <c r="G51" s="215">
        <v>19</v>
      </c>
      <c r="H51" s="169">
        <f t="shared" si="1"/>
        <v>0.27536231884057971</v>
      </c>
      <c r="I51" s="234">
        <v>186</v>
      </c>
      <c r="J51" s="218">
        <v>7</v>
      </c>
      <c r="K51" s="219">
        <v>28</v>
      </c>
      <c r="L51" s="215">
        <v>33</v>
      </c>
      <c r="M51" s="169">
        <f t="shared" si="2"/>
        <v>0.17741935483870969</v>
      </c>
      <c r="N51" s="234">
        <v>6701</v>
      </c>
      <c r="O51" s="218">
        <v>96</v>
      </c>
      <c r="P51" s="219">
        <v>679</v>
      </c>
      <c r="Q51" s="215">
        <v>734</v>
      </c>
      <c r="R51" s="169">
        <f t="shared" si="3"/>
        <v>0.10953589016564692</v>
      </c>
      <c r="S51" s="234">
        <v>5393</v>
      </c>
      <c r="T51" s="218">
        <v>53</v>
      </c>
      <c r="U51" s="219">
        <v>739</v>
      </c>
      <c r="V51" s="215">
        <v>769</v>
      </c>
      <c r="W51" s="169">
        <f t="shared" si="4"/>
        <v>0.14259224921194141</v>
      </c>
      <c r="X51" s="234">
        <v>3617</v>
      </c>
      <c r="Y51" s="218">
        <v>27</v>
      </c>
      <c r="Z51" s="219">
        <v>665</v>
      </c>
      <c r="AA51" s="215">
        <v>682</v>
      </c>
      <c r="AB51" s="125">
        <f t="shared" si="5"/>
        <v>0.18855405031794303</v>
      </c>
      <c r="AC51" s="290">
        <v>1790</v>
      </c>
      <c r="AD51" s="218">
        <v>2</v>
      </c>
      <c r="AE51" s="219">
        <v>403</v>
      </c>
      <c r="AF51" s="215">
        <v>404</v>
      </c>
      <c r="AG51" s="169">
        <f t="shared" si="6"/>
        <v>0.22569832402234638</v>
      </c>
      <c r="AH51" s="234">
        <v>680</v>
      </c>
      <c r="AI51" s="218">
        <v>1</v>
      </c>
      <c r="AJ51" s="219">
        <v>149</v>
      </c>
      <c r="AK51" s="215">
        <v>150</v>
      </c>
      <c r="AL51" s="169">
        <f t="shared" si="19"/>
        <v>0.22058823529411764</v>
      </c>
      <c r="AM51" s="234">
        <f t="shared" si="7"/>
        <v>18436</v>
      </c>
      <c r="AN51" s="218">
        <f t="shared" si="8"/>
        <v>187</v>
      </c>
      <c r="AO51" s="217">
        <f t="shared" si="9"/>
        <v>2681</v>
      </c>
      <c r="AP51" s="215">
        <f t="shared" si="10"/>
        <v>2791</v>
      </c>
      <c r="AQ51" s="169">
        <f t="shared" si="11"/>
        <v>0.15138858754610546</v>
      </c>
      <c r="AR51" s="131">
        <f t="shared" si="12"/>
        <v>6.8075958437835904E-3</v>
      </c>
      <c r="AS51" s="131">
        <f t="shared" si="13"/>
        <v>1.1823719097097814E-2</v>
      </c>
      <c r="AT51" s="131">
        <f t="shared" si="14"/>
        <v>0.26298817628090287</v>
      </c>
      <c r="AU51" s="131">
        <f t="shared" si="15"/>
        <v>0.27552848441418848</v>
      </c>
      <c r="AV51" s="131">
        <f t="shared" si="16"/>
        <v>0.24435686134002149</v>
      </c>
      <c r="AW51" s="131">
        <f t="shared" si="17"/>
        <v>0.14475098530992475</v>
      </c>
      <c r="AX51" s="131">
        <f t="shared" si="18"/>
        <v>5.3744177714080972E-2</v>
      </c>
      <c r="AY51" s="233"/>
    </row>
    <row r="52" spans="2:51" ht="13.5" customHeight="1">
      <c r="B52" s="231">
        <v>47</v>
      </c>
      <c r="C52" s="232" t="s">
        <v>16</v>
      </c>
      <c r="D52" s="234">
        <v>69</v>
      </c>
      <c r="E52" s="218">
        <v>4</v>
      </c>
      <c r="F52" s="219">
        <v>13</v>
      </c>
      <c r="G52" s="215">
        <v>15</v>
      </c>
      <c r="H52" s="169">
        <f t="shared" si="1"/>
        <v>0.21739130434782608</v>
      </c>
      <c r="I52" s="234">
        <v>210</v>
      </c>
      <c r="J52" s="218">
        <v>5</v>
      </c>
      <c r="K52" s="219">
        <v>32</v>
      </c>
      <c r="L52" s="215">
        <v>35</v>
      </c>
      <c r="M52" s="169">
        <f t="shared" si="2"/>
        <v>0.16666666666666666</v>
      </c>
      <c r="N52" s="234">
        <v>15190</v>
      </c>
      <c r="O52" s="218">
        <v>180</v>
      </c>
      <c r="P52" s="219">
        <v>1607</v>
      </c>
      <c r="Q52" s="215">
        <v>1709</v>
      </c>
      <c r="R52" s="169">
        <f t="shared" si="3"/>
        <v>0.11250822909809086</v>
      </c>
      <c r="S52" s="234">
        <v>11369</v>
      </c>
      <c r="T52" s="218">
        <v>109</v>
      </c>
      <c r="U52" s="219">
        <v>1677</v>
      </c>
      <c r="V52" s="215">
        <v>1742</v>
      </c>
      <c r="W52" s="169">
        <f t="shared" si="4"/>
        <v>0.15322367842378398</v>
      </c>
      <c r="X52" s="234">
        <v>6748</v>
      </c>
      <c r="Y52" s="218">
        <v>37</v>
      </c>
      <c r="Z52" s="219">
        <v>1205</v>
      </c>
      <c r="AA52" s="215">
        <v>1224</v>
      </c>
      <c r="AB52" s="125">
        <f t="shared" si="5"/>
        <v>0.18138707765263781</v>
      </c>
      <c r="AC52" s="290">
        <v>2736</v>
      </c>
      <c r="AD52" s="218">
        <v>9</v>
      </c>
      <c r="AE52" s="219">
        <v>622</v>
      </c>
      <c r="AF52" s="215">
        <v>626</v>
      </c>
      <c r="AG52" s="169">
        <f t="shared" si="6"/>
        <v>0.22880116959064328</v>
      </c>
      <c r="AH52" s="234">
        <v>983</v>
      </c>
      <c r="AI52" s="218">
        <v>1</v>
      </c>
      <c r="AJ52" s="219">
        <v>258</v>
      </c>
      <c r="AK52" s="215">
        <v>258</v>
      </c>
      <c r="AL52" s="169">
        <f t="shared" si="19"/>
        <v>0.26246185147507628</v>
      </c>
      <c r="AM52" s="234">
        <f t="shared" si="7"/>
        <v>37305</v>
      </c>
      <c r="AN52" s="218">
        <f t="shared" si="8"/>
        <v>345</v>
      </c>
      <c r="AO52" s="217">
        <f t="shared" si="9"/>
        <v>5414</v>
      </c>
      <c r="AP52" s="215">
        <f t="shared" si="10"/>
        <v>5609</v>
      </c>
      <c r="AQ52" s="169">
        <f t="shared" si="11"/>
        <v>0.15035518027074118</v>
      </c>
      <c r="AR52" s="131">
        <f t="shared" si="12"/>
        <v>2.6742734890354788E-3</v>
      </c>
      <c r="AS52" s="131">
        <f t="shared" si="13"/>
        <v>6.239971474416117E-3</v>
      </c>
      <c r="AT52" s="131">
        <f t="shared" si="14"/>
        <v>0.30468889285077555</v>
      </c>
      <c r="AU52" s="131">
        <f t="shared" si="15"/>
        <v>0.31057229452665358</v>
      </c>
      <c r="AV52" s="131">
        <f t="shared" si="16"/>
        <v>0.21822071670529505</v>
      </c>
      <c r="AW52" s="131">
        <f t="shared" si="17"/>
        <v>0.11160634694241398</v>
      </c>
      <c r="AX52" s="131">
        <f t="shared" si="18"/>
        <v>4.5997504011410235E-2</v>
      </c>
      <c r="AY52" s="233"/>
    </row>
    <row r="53" spans="2:51" ht="13.5" customHeight="1">
      <c r="B53" s="231">
        <v>48</v>
      </c>
      <c r="C53" s="232" t="s">
        <v>27</v>
      </c>
      <c r="D53" s="234">
        <v>14</v>
      </c>
      <c r="E53" s="218">
        <v>1</v>
      </c>
      <c r="F53" s="219">
        <v>0</v>
      </c>
      <c r="G53" s="215">
        <v>1</v>
      </c>
      <c r="H53" s="169">
        <f t="shared" si="1"/>
        <v>7.1428571428571425E-2</v>
      </c>
      <c r="I53" s="234">
        <v>116</v>
      </c>
      <c r="J53" s="218">
        <v>3</v>
      </c>
      <c r="K53" s="219">
        <v>13</v>
      </c>
      <c r="L53" s="215">
        <v>16</v>
      </c>
      <c r="M53" s="169">
        <f t="shared" si="2"/>
        <v>0.13793103448275862</v>
      </c>
      <c r="N53" s="234">
        <v>7720</v>
      </c>
      <c r="O53" s="218">
        <v>110</v>
      </c>
      <c r="P53" s="219">
        <v>715</v>
      </c>
      <c r="Q53" s="215">
        <v>783</v>
      </c>
      <c r="R53" s="169">
        <f t="shared" si="3"/>
        <v>0.10142487046632125</v>
      </c>
      <c r="S53" s="234">
        <v>5760</v>
      </c>
      <c r="T53" s="218">
        <v>85</v>
      </c>
      <c r="U53" s="219">
        <v>760</v>
      </c>
      <c r="V53" s="215">
        <v>809</v>
      </c>
      <c r="W53" s="169">
        <f t="shared" si="4"/>
        <v>0.14045138888888889</v>
      </c>
      <c r="X53" s="234">
        <v>3720</v>
      </c>
      <c r="Y53" s="218">
        <v>39</v>
      </c>
      <c r="Z53" s="219">
        <v>678</v>
      </c>
      <c r="AA53" s="215">
        <v>703</v>
      </c>
      <c r="AB53" s="125">
        <f t="shared" si="5"/>
        <v>0.1889784946236559</v>
      </c>
      <c r="AC53" s="290">
        <v>1993</v>
      </c>
      <c r="AD53" s="218">
        <v>11</v>
      </c>
      <c r="AE53" s="219">
        <v>465</v>
      </c>
      <c r="AF53" s="215">
        <v>475</v>
      </c>
      <c r="AG53" s="169">
        <f t="shared" si="6"/>
        <v>0.23833416959357753</v>
      </c>
      <c r="AH53" s="234">
        <v>685</v>
      </c>
      <c r="AI53" s="218">
        <v>1</v>
      </c>
      <c r="AJ53" s="219">
        <v>184</v>
      </c>
      <c r="AK53" s="215">
        <v>185</v>
      </c>
      <c r="AL53" s="169">
        <f t="shared" si="19"/>
        <v>0.27007299270072993</v>
      </c>
      <c r="AM53" s="234">
        <f t="shared" si="7"/>
        <v>20008</v>
      </c>
      <c r="AN53" s="218">
        <f t="shared" si="8"/>
        <v>250</v>
      </c>
      <c r="AO53" s="217">
        <f t="shared" si="9"/>
        <v>2815</v>
      </c>
      <c r="AP53" s="215">
        <f t="shared" si="10"/>
        <v>2972</v>
      </c>
      <c r="AQ53" s="169">
        <f t="shared" si="11"/>
        <v>0.1485405837664934</v>
      </c>
      <c r="AR53" s="131">
        <f t="shared" si="12"/>
        <v>3.3647375504710633E-4</v>
      </c>
      <c r="AS53" s="131">
        <f t="shared" si="13"/>
        <v>5.3835800807537013E-3</v>
      </c>
      <c r="AT53" s="131">
        <f t="shared" si="14"/>
        <v>0.26345895020188426</v>
      </c>
      <c r="AU53" s="131">
        <f t="shared" si="15"/>
        <v>0.272207267833109</v>
      </c>
      <c r="AV53" s="131">
        <f t="shared" si="16"/>
        <v>0.23654104979811574</v>
      </c>
      <c r="AW53" s="131">
        <f t="shared" si="17"/>
        <v>0.15982503364737549</v>
      </c>
      <c r="AX53" s="131">
        <f t="shared" si="18"/>
        <v>6.2247644683714673E-2</v>
      </c>
      <c r="AY53" s="233"/>
    </row>
    <row r="54" spans="2:51" ht="13.5" customHeight="1">
      <c r="B54" s="231">
        <v>49</v>
      </c>
      <c r="C54" s="232" t="s">
        <v>28</v>
      </c>
      <c r="D54" s="234">
        <v>14</v>
      </c>
      <c r="E54" s="218">
        <v>1</v>
      </c>
      <c r="F54" s="219">
        <v>3</v>
      </c>
      <c r="G54" s="215">
        <v>3</v>
      </c>
      <c r="H54" s="169">
        <f t="shared" si="1"/>
        <v>0.21428571428571427</v>
      </c>
      <c r="I54" s="234">
        <v>48</v>
      </c>
      <c r="J54" s="218">
        <v>0</v>
      </c>
      <c r="K54" s="219">
        <v>6</v>
      </c>
      <c r="L54" s="215">
        <v>6</v>
      </c>
      <c r="M54" s="169">
        <f t="shared" si="2"/>
        <v>0.125</v>
      </c>
      <c r="N54" s="234">
        <v>7862</v>
      </c>
      <c r="O54" s="218">
        <v>93</v>
      </c>
      <c r="P54" s="219">
        <v>782</v>
      </c>
      <c r="Q54" s="215">
        <v>835</v>
      </c>
      <c r="R54" s="169">
        <f t="shared" si="3"/>
        <v>0.10620707199185958</v>
      </c>
      <c r="S54" s="234">
        <v>6522</v>
      </c>
      <c r="T54" s="218">
        <v>58</v>
      </c>
      <c r="U54" s="219">
        <v>879</v>
      </c>
      <c r="V54" s="215">
        <v>905</v>
      </c>
      <c r="W54" s="169">
        <f t="shared" si="4"/>
        <v>0.13876111622201778</v>
      </c>
      <c r="X54" s="234">
        <v>3667</v>
      </c>
      <c r="Y54" s="218">
        <v>23</v>
      </c>
      <c r="Z54" s="219">
        <v>618</v>
      </c>
      <c r="AA54" s="215">
        <v>632</v>
      </c>
      <c r="AB54" s="125">
        <f t="shared" si="5"/>
        <v>0.17234796836651214</v>
      </c>
      <c r="AC54" s="290">
        <v>1581</v>
      </c>
      <c r="AD54" s="218">
        <v>2</v>
      </c>
      <c r="AE54" s="219">
        <v>282</v>
      </c>
      <c r="AF54" s="215">
        <v>284</v>
      </c>
      <c r="AG54" s="169">
        <f t="shared" si="6"/>
        <v>0.17963314358001264</v>
      </c>
      <c r="AH54" s="234">
        <v>578</v>
      </c>
      <c r="AI54" s="218">
        <v>1</v>
      </c>
      <c r="AJ54" s="219">
        <v>121</v>
      </c>
      <c r="AK54" s="215">
        <v>121</v>
      </c>
      <c r="AL54" s="169">
        <f t="shared" si="19"/>
        <v>0.20934256055363321</v>
      </c>
      <c r="AM54" s="234">
        <f t="shared" si="7"/>
        <v>20272</v>
      </c>
      <c r="AN54" s="218">
        <f t="shared" si="8"/>
        <v>178</v>
      </c>
      <c r="AO54" s="217">
        <f t="shared" si="9"/>
        <v>2691</v>
      </c>
      <c r="AP54" s="215">
        <f t="shared" si="10"/>
        <v>2786</v>
      </c>
      <c r="AQ54" s="169">
        <f t="shared" si="11"/>
        <v>0.13743093922651933</v>
      </c>
      <c r="AR54" s="131">
        <f t="shared" si="12"/>
        <v>1.0768126346015793E-3</v>
      </c>
      <c r="AS54" s="131">
        <f t="shared" si="13"/>
        <v>2.1536252692031586E-3</v>
      </c>
      <c r="AT54" s="131">
        <f t="shared" si="14"/>
        <v>0.29971284996410624</v>
      </c>
      <c r="AU54" s="131">
        <f t="shared" si="15"/>
        <v>0.32483847810480976</v>
      </c>
      <c r="AV54" s="131">
        <f t="shared" si="16"/>
        <v>0.22684852835606603</v>
      </c>
      <c r="AW54" s="131">
        <f t="shared" si="17"/>
        <v>0.10193826274228285</v>
      </c>
      <c r="AX54" s="131">
        <f t="shared" si="18"/>
        <v>4.3431442928930364E-2</v>
      </c>
      <c r="AY54" s="233"/>
    </row>
    <row r="55" spans="2:51" ht="13.5" customHeight="1">
      <c r="B55" s="231">
        <v>50</v>
      </c>
      <c r="C55" s="232" t="s">
        <v>17</v>
      </c>
      <c r="D55" s="234">
        <v>28</v>
      </c>
      <c r="E55" s="218">
        <v>0</v>
      </c>
      <c r="F55" s="219">
        <v>2</v>
      </c>
      <c r="G55" s="215">
        <v>2</v>
      </c>
      <c r="H55" s="169">
        <f t="shared" si="1"/>
        <v>7.1428571428571425E-2</v>
      </c>
      <c r="I55" s="234">
        <v>159</v>
      </c>
      <c r="J55" s="218">
        <v>4</v>
      </c>
      <c r="K55" s="219">
        <v>30</v>
      </c>
      <c r="L55" s="215">
        <v>32</v>
      </c>
      <c r="M55" s="169">
        <f t="shared" si="2"/>
        <v>0.20125786163522014</v>
      </c>
      <c r="N55" s="234">
        <v>7297</v>
      </c>
      <c r="O55" s="218">
        <v>69</v>
      </c>
      <c r="P55" s="219">
        <v>834</v>
      </c>
      <c r="Q55" s="215">
        <v>872</v>
      </c>
      <c r="R55" s="169">
        <f t="shared" si="3"/>
        <v>0.11950116486227216</v>
      </c>
      <c r="S55" s="234">
        <v>5684</v>
      </c>
      <c r="T55" s="218">
        <v>58</v>
      </c>
      <c r="U55" s="219">
        <v>829</v>
      </c>
      <c r="V55" s="215">
        <v>860</v>
      </c>
      <c r="W55" s="169">
        <f t="shared" si="4"/>
        <v>0.15130190007037297</v>
      </c>
      <c r="X55" s="234">
        <v>3198</v>
      </c>
      <c r="Y55" s="218">
        <v>15</v>
      </c>
      <c r="Z55" s="219">
        <v>559</v>
      </c>
      <c r="AA55" s="215">
        <v>568</v>
      </c>
      <c r="AB55" s="125">
        <f t="shared" si="5"/>
        <v>0.17761100687929957</v>
      </c>
      <c r="AC55" s="290">
        <v>1288</v>
      </c>
      <c r="AD55" s="218">
        <v>4</v>
      </c>
      <c r="AE55" s="219">
        <v>256</v>
      </c>
      <c r="AF55" s="215">
        <v>259</v>
      </c>
      <c r="AG55" s="169">
        <f t="shared" si="6"/>
        <v>0.20108695652173914</v>
      </c>
      <c r="AH55" s="234">
        <v>440</v>
      </c>
      <c r="AI55" s="218">
        <v>0</v>
      </c>
      <c r="AJ55" s="219">
        <v>95</v>
      </c>
      <c r="AK55" s="215">
        <v>95</v>
      </c>
      <c r="AL55" s="169">
        <f t="shared" si="19"/>
        <v>0.21590909090909091</v>
      </c>
      <c r="AM55" s="234">
        <f t="shared" si="7"/>
        <v>18094</v>
      </c>
      <c r="AN55" s="218">
        <f t="shared" si="8"/>
        <v>150</v>
      </c>
      <c r="AO55" s="217">
        <f t="shared" si="9"/>
        <v>2605</v>
      </c>
      <c r="AP55" s="215">
        <f t="shared" si="10"/>
        <v>2688</v>
      </c>
      <c r="AQ55" s="169">
        <f t="shared" si="11"/>
        <v>0.14855753288382889</v>
      </c>
      <c r="AR55" s="131">
        <f t="shared" si="12"/>
        <v>7.4404761904761901E-4</v>
      </c>
      <c r="AS55" s="131">
        <f t="shared" si="13"/>
        <v>1.1904761904761904E-2</v>
      </c>
      <c r="AT55" s="131">
        <f t="shared" si="14"/>
        <v>0.32440476190476192</v>
      </c>
      <c r="AU55" s="131">
        <f t="shared" si="15"/>
        <v>0.31994047619047616</v>
      </c>
      <c r="AV55" s="131">
        <f t="shared" si="16"/>
        <v>0.21130952380952381</v>
      </c>
      <c r="AW55" s="131">
        <f t="shared" si="17"/>
        <v>9.6354166666666671E-2</v>
      </c>
      <c r="AX55" s="131">
        <f t="shared" si="18"/>
        <v>3.5342261904761904E-2</v>
      </c>
      <c r="AY55" s="233"/>
    </row>
    <row r="56" spans="2:51" ht="13.5" customHeight="1">
      <c r="B56" s="231">
        <v>51</v>
      </c>
      <c r="C56" s="232" t="s">
        <v>49</v>
      </c>
      <c r="D56" s="234">
        <v>59</v>
      </c>
      <c r="E56" s="218">
        <v>2</v>
      </c>
      <c r="F56" s="219">
        <v>12</v>
      </c>
      <c r="G56" s="215">
        <v>13</v>
      </c>
      <c r="H56" s="169">
        <f t="shared" si="1"/>
        <v>0.22033898305084745</v>
      </c>
      <c r="I56" s="234">
        <v>184</v>
      </c>
      <c r="J56" s="218">
        <v>4</v>
      </c>
      <c r="K56" s="219">
        <v>40</v>
      </c>
      <c r="L56" s="215">
        <v>44</v>
      </c>
      <c r="M56" s="169">
        <f t="shared" si="2"/>
        <v>0.2391304347826087</v>
      </c>
      <c r="N56" s="234">
        <v>9230</v>
      </c>
      <c r="O56" s="218">
        <v>120</v>
      </c>
      <c r="P56" s="219">
        <v>914</v>
      </c>
      <c r="Q56" s="215">
        <v>986</v>
      </c>
      <c r="R56" s="169">
        <f t="shared" si="3"/>
        <v>0.10682556879739978</v>
      </c>
      <c r="S56" s="234">
        <v>7198</v>
      </c>
      <c r="T56" s="218">
        <v>103</v>
      </c>
      <c r="U56" s="219">
        <v>1047</v>
      </c>
      <c r="V56" s="215">
        <v>1106</v>
      </c>
      <c r="W56" s="169">
        <f t="shared" si="4"/>
        <v>0.15365379272020005</v>
      </c>
      <c r="X56" s="234">
        <v>4471</v>
      </c>
      <c r="Y56" s="218">
        <v>37</v>
      </c>
      <c r="Z56" s="219">
        <v>845</v>
      </c>
      <c r="AA56" s="215">
        <v>867</v>
      </c>
      <c r="AB56" s="125">
        <f t="shared" si="5"/>
        <v>0.19391634980988592</v>
      </c>
      <c r="AC56" s="290">
        <v>2087</v>
      </c>
      <c r="AD56" s="218">
        <v>3</v>
      </c>
      <c r="AE56" s="219">
        <v>482</v>
      </c>
      <c r="AF56" s="215">
        <v>484</v>
      </c>
      <c r="AG56" s="169">
        <f t="shared" si="6"/>
        <v>0.23191183517010061</v>
      </c>
      <c r="AH56" s="234">
        <v>795</v>
      </c>
      <c r="AI56" s="218">
        <v>1</v>
      </c>
      <c r="AJ56" s="219">
        <v>190</v>
      </c>
      <c r="AK56" s="215">
        <v>191</v>
      </c>
      <c r="AL56" s="169">
        <f t="shared" si="19"/>
        <v>0.24025157232704403</v>
      </c>
      <c r="AM56" s="234">
        <f t="shared" si="7"/>
        <v>24024</v>
      </c>
      <c r="AN56" s="218">
        <f t="shared" si="8"/>
        <v>270</v>
      </c>
      <c r="AO56" s="217">
        <f t="shared" si="9"/>
        <v>3530</v>
      </c>
      <c r="AP56" s="215">
        <f t="shared" si="10"/>
        <v>3691</v>
      </c>
      <c r="AQ56" s="169">
        <f t="shared" si="11"/>
        <v>0.15363802863802864</v>
      </c>
      <c r="AR56" s="131">
        <f t="shared" si="12"/>
        <v>3.522080736927662E-3</v>
      </c>
      <c r="AS56" s="131">
        <f t="shared" si="13"/>
        <v>1.1920888648062856E-2</v>
      </c>
      <c r="AT56" s="131">
        <f t="shared" si="14"/>
        <v>0.26713627743159035</v>
      </c>
      <c r="AU56" s="131">
        <f t="shared" si="15"/>
        <v>0.29964779192630725</v>
      </c>
      <c r="AV56" s="131">
        <f t="shared" si="16"/>
        <v>0.23489569222432946</v>
      </c>
      <c r="AW56" s="131">
        <f t="shared" si="17"/>
        <v>0.13112977512869142</v>
      </c>
      <c r="AX56" s="131">
        <f t="shared" si="18"/>
        <v>5.174749390409103E-2</v>
      </c>
      <c r="AY56" s="233"/>
    </row>
    <row r="57" spans="2:51" ht="13.5" customHeight="1">
      <c r="B57" s="231">
        <v>52</v>
      </c>
      <c r="C57" s="232" t="s">
        <v>5</v>
      </c>
      <c r="D57" s="234">
        <v>8</v>
      </c>
      <c r="E57" s="218">
        <v>1</v>
      </c>
      <c r="F57" s="219">
        <v>2</v>
      </c>
      <c r="G57" s="215">
        <v>2</v>
      </c>
      <c r="H57" s="169">
        <f t="shared" si="1"/>
        <v>0.25</v>
      </c>
      <c r="I57" s="234">
        <v>30</v>
      </c>
      <c r="J57" s="218">
        <v>1</v>
      </c>
      <c r="K57" s="219">
        <v>2</v>
      </c>
      <c r="L57" s="215">
        <v>3</v>
      </c>
      <c r="M57" s="169">
        <f t="shared" si="2"/>
        <v>0.1</v>
      </c>
      <c r="N57" s="234">
        <v>7420</v>
      </c>
      <c r="O57" s="218">
        <v>77</v>
      </c>
      <c r="P57" s="219">
        <v>716</v>
      </c>
      <c r="Q57" s="215">
        <v>759</v>
      </c>
      <c r="R57" s="169">
        <f t="shared" si="3"/>
        <v>0.1022911051212938</v>
      </c>
      <c r="S57" s="234">
        <v>5757</v>
      </c>
      <c r="T57" s="218">
        <v>53</v>
      </c>
      <c r="U57" s="219">
        <v>741</v>
      </c>
      <c r="V57" s="215">
        <v>773</v>
      </c>
      <c r="W57" s="169">
        <f t="shared" si="4"/>
        <v>0.13427132186902901</v>
      </c>
      <c r="X57" s="234">
        <v>3729</v>
      </c>
      <c r="Y57" s="218">
        <v>15</v>
      </c>
      <c r="Z57" s="219">
        <v>624</v>
      </c>
      <c r="AA57" s="215">
        <v>633</v>
      </c>
      <c r="AB57" s="125">
        <f t="shared" si="5"/>
        <v>0.16975060337892195</v>
      </c>
      <c r="AC57" s="290">
        <v>1911</v>
      </c>
      <c r="AD57" s="218">
        <v>6</v>
      </c>
      <c r="AE57" s="219">
        <v>409</v>
      </c>
      <c r="AF57" s="215">
        <v>413</v>
      </c>
      <c r="AG57" s="169">
        <f t="shared" si="6"/>
        <v>0.21611721611721613</v>
      </c>
      <c r="AH57" s="234">
        <v>780</v>
      </c>
      <c r="AI57" s="218">
        <v>0</v>
      </c>
      <c r="AJ57" s="219">
        <v>188</v>
      </c>
      <c r="AK57" s="215">
        <v>188</v>
      </c>
      <c r="AL57" s="169">
        <f t="shared" si="19"/>
        <v>0.24102564102564103</v>
      </c>
      <c r="AM57" s="234">
        <f t="shared" si="7"/>
        <v>19635</v>
      </c>
      <c r="AN57" s="218">
        <f t="shared" si="8"/>
        <v>153</v>
      </c>
      <c r="AO57" s="217">
        <f t="shared" si="9"/>
        <v>2682</v>
      </c>
      <c r="AP57" s="215">
        <f t="shared" si="10"/>
        <v>2771</v>
      </c>
      <c r="AQ57" s="169">
        <f t="shared" si="11"/>
        <v>0.14112554112554113</v>
      </c>
      <c r="AR57" s="131">
        <f t="shared" si="12"/>
        <v>7.217610970768675E-4</v>
      </c>
      <c r="AS57" s="131">
        <f t="shared" si="13"/>
        <v>1.0826416456153013E-3</v>
      </c>
      <c r="AT57" s="131">
        <f t="shared" si="14"/>
        <v>0.27390833634067124</v>
      </c>
      <c r="AU57" s="131">
        <f t="shared" si="15"/>
        <v>0.2789606640202093</v>
      </c>
      <c r="AV57" s="131">
        <f t="shared" si="16"/>
        <v>0.22843738722482859</v>
      </c>
      <c r="AW57" s="131">
        <f t="shared" si="17"/>
        <v>0.14904366654637316</v>
      </c>
      <c r="AX57" s="131">
        <f t="shared" si="18"/>
        <v>6.7845543125225546E-2</v>
      </c>
      <c r="AY57" s="233"/>
    </row>
    <row r="58" spans="2:51" ht="13.5" customHeight="1">
      <c r="B58" s="231">
        <v>53</v>
      </c>
      <c r="C58" s="232" t="s">
        <v>23</v>
      </c>
      <c r="D58" s="234">
        <v>37</v>
      </c>
      <c r="E58" s="218">
        <v>3</v>
      </c>
      <c r="F58" s="219">
        <v>12</v>
      </c>
      <c r="G58" s="215">
        <v>12</v>
      </c>
      <c r="H58" s="169">
        <f t="shared" si="1"/>
        <v>0.32432432432432434</v>
      </c>
      <c r="I58" s="234">
        <v>84</v>
      </c>
      <c r="J58" s="218">
        <v>2</v>
      </c>
      <c r="K58" s="219">
        <v>22</v>
      </c>
      <c r="L58" s="215">
        <v>24</v>
      </c>
      <c r="M58" s="169">
        <f t="shared" si="2"/>
        <v>0.2857142857142857</v>
      </c>
      <c r="N58" s="234">
        <v>4204</v>
      </c>
      <c r="O58" s="218">
        <v>39</v>
      </c>
      <c r="P58" s="219">
        <v>409</v>
      </c>
      <c r="Q58" s="215">
        <v>430</v>
      </c>
      <c r="R58" s="169">
        <f t="shared" si="3"/>
        <v>0.10228353948620361</v>
      </c>
      <c r="S58" s="234">
        <v>3390</v>
      </c>
      <c r="T58" s="218">
        <v>28</v>
      </c>
      <c r="U58" s="219">
        <v>448</v>
      </c>
      <c r="V58" s="215">
        <v>463</v>
      </c>
      <c r="W58" s="169">
        <f t="shared" si="4"/>
        <v>0.13657817109144543</v>
      </c>
      <c r="X58" s="234">
        <v>2028</v>
      </c>
      <c r="Y58" s="218">
        <v>10</v>
      </c>
      <c r="Z58" s="219">
        <v>335</v>
      </c>
      <c r="AA58" s="215">
        <v>343</v>
      </c>
      <c r="AB58" s="125">
        <f t="shared" si="5"/>
        <v>0.16913214990138067</v>
      </c>
      <c r="AC58" s="290">
        <v>957</v>
      </c>
      <c r="AD58" s="218">
        <v>2</v>
      </c>
      <c r="AE58" s="219">
        <v>185</v>
      </c>
      <c r="AF58" s="215">
        <v>186</v>
      </c>
      <c r="AG58" s="169">
        <f t="shared" si="6"/>
        <v>0.19435736677115986</v>
      </c>
      <c r="AH58" s="234">
        <v>360</v>
      </c>
      <c r="AI58" s="218">
        <v>0</v>
      </c>
      <c r="AJ58" s="219">
        <v>82</v>
      </c>
      <c r="AK58" s="215">
        <v>82</v>
      </c>
      <c r="AL58" s="169">
        <f t="shared" si="19"/>
        <v>0.22777777777777777</v>
      </c>
      <c r="AM58" s="234">
        <f t="shared" si="7"/>
        <v>11060</v>
      </c>
      <c r="AN58" s="218">
        <f t="shared" si="8"/>
        <v>84</v>
      </c>
      <c r="AO58" s="217">
        <f t="shared" si="9"/>
        <v>1493</v>
      </c>
      <c r="AP58" s="215">
        <f t="shared" si="10"/>
        <v>1540</v>
      </c>
      <c r="AQ58" s="169">
        <f t="shared" si="11"/>
        <v>0.13924050632911392</v>
      </c>
      <c r="AR58" s="131">
        <f t="shared" si="12"/>
        <v>7.7922077922077922E-3</v>
      </c>
      <c r="AS58" s="131">
        <f t="shared" si="13"/>
        <v>1.5584415584415584E-2</v>
      </c>
      <c r="AT58" s="131">
        <f t="shared" si="14"/>
        <v>0.2792207792207792</v>
      </c>
      <c r="AU58" s="131">
        <f t="shared" si="15"/>
        <v>0.30064935064935067</v>
      </c>
      <c r="AV58" s="131">
        <f t="shared" si="16"/>
        <v>0.22272727272727272</v>
      </c>
      <c r="AW58" s="131">
        <f t="shared" si="17"/>
        <v>0.12077922077922078</v>
      </c>
      <c r="AX58" s="131">
        <f t="shared" si="18"/>
        <v>5.3246753246753244E-2</v>
      </c>
      <c r="AY58" s="233"/>
    </row>
    <row r="59" spans="2:51" ht="13.5" customHeight="1">
      <c r="B59" s="231">
        <v>54</v>
      </c>
      <c r="C59" s="232" t="s">
        <v>29</v>
      </c>
      <c r="D59" s="234">
        <v>70</v>
      </c>
      <c r="E59" s="218">
        <v>1</v>
      </c>
      <c r="F59" s="219">
        <v>12</v>
      </c>
      <c r="G59" s="215">
        <v>13</v>
      </c>
      <c r="H59" s="169">
        <f t="shared" si="1"/>
        <v>0.18571428571428572</v>
      </c>
      <c r="I59" s="234">
        <v>180</v>
      </c>
      <c r="J59" s="218">
        <v>3</v>
      </c>
      <c r="K59" s="219">
        <v>42</v>
      </c>
      <c r="L59" s="215">
        <v>44</v>
      </c>
      <c r="M59" s="169">
        <f t="shared" si="2"/>
        <v>0.24444444444444444</v>
      </c>
      <c r="N59" s="234">
        <v>6996</v>
      </c>
      <c r="O59" s="218">
        <v>68</v>
      </c>
      <c r="P59" s="219">
        <v>756</v>
      </c>
      <c r="Q59" s="215">
        <v>791</v>
      </c>
      <c r="R59" s="169">
        <f t="shared" si="3"/>
        <v>0.11306460834762722</v>
      </c>
      <c r="S59" s="234">
        <v>5539</v>
      </c>
      <c r="T59" s="218">
        <v>45</v>
      </c>
      <c r="U59" s="219">
        <v>742</v>
      </c>
      <c r="V59" s="215">
        <v>771</v>
      </c>
      <c r="W59" s="169">
        <f t="shared" si="4"/>
        <v>0.13919480050550642</v>
      </c>
      <c r="X59" s="234">
        <v>3575</v>
      </c>
      <c r="Y59" s="218">
        <v>14</v>
      </c>
      <c r="Z59" s="219">
        <v>609</v>
      </c>
      <c r="AA59" s="215">
        <v>617</v>
      </c>
      <c r="AB59" s="125">
        <f t="shared" si="5"/>
        <v>0.17258741258741259</v>
      </c>
      <c r="AC59" s="290">
        <v>1676</v>
      </c>
      <c r="AD59" s="218">
        <v>4</v>
      </c>
      <c r="AE59" s="219">
        <v>345</v>
      </c>
      <c r="AF59" s="215">
        <v>348</v>
      </c>
      <c r="AG59" s="169">
        <f t="shared" si="6"/>
        <v>0.20763723150357996</v>
      </c>
      <c r="AH59" s="234">
        <v>598</v>
      </c>
      <c r="AI59" s="218">
        <v>1</v>
      </c>
      <c r="AJ59" s="219">
        <v>152</v>
      </c>
      <c r="AK59" s="215">
        <v>152</v>
      </c>
      <c r="AL59" s="169">
        <f t="shared" si="19"/>
        <v>0.25418060200668896</v>
      </c>
      <c r="AM59" s="234">
        <f t="shared" si="7"/>
        <v>18634</v>
      </c>
      <c r="AN59" s="218">
        <f t="shared" si="8"/>
        <v>136</v>
      </c>
      <c r="AO59" s="217">
        <f t="shared" si="9"/>
        <v>2658</v>
      </c>
      <c r="AP59" s="215">
        <f t="shared" si="10"/>
        <v>2736</v>
      </c>
      <c r="AQ59" s="169">
        <f t="shared" si="11"/>
        <v>0.14682837823333691</v>
      </c>
      <c r="AR59" s="131">
        <f t="shared" si="12"/>
        <v>4.7514619883040933E-3</v>
      </c>
      <c r="AS59" s="131">
        <f t="shared" si="13"/>
        <v>1.6081871345029239E-2</v>
      </c>
      <c r="AT59" s="131">
        <f t="shared" si="14"/>
        <v>0.28910818713450293</v>
      </c>
      <c r="AU59" s="131">
        <f t="shared" si="15"/>
        <v>0.2817982456140351</v>
      </c>
      <c r="AV59" s="131">
        <f t="shared" si="16"/>
        <v>0.22551169590643275</v>
      </c>
      <c r="AW59" s="131">
        <f t="shared" si="17"/>
        <v>0.12719298245614036</v>
      </c>
      <c r="AX59" s="131">
        <f t="shared" si="18"/>
        <v>5.5555555555555552E-2</v>
      </c>
      <c r="AY59" s="233"/>
    </row>
    <row r="60" spans="2:51" ht="13.5" customHeight="1">
      <c r="B60" s="231">
        <v>55</v>
      </c>
      <c r="C60" s="232" t="s">
        <v>18</v>
      </c>
      <c r="D60" s="234">
        <v>25</v>
      </c>
      <c r="E60" s="218">
        <v>1</v>
      </c>
      <c r="F60" s="219">
        <v>2</v>
      </c>
      <c r="G60" s="215">
        <v>3</v>
      </c>
      <c r="H60" s="169">
        <f t="shared" si="1"/>
        <v>0.12</v>
      </c>
      <c r="I60" s="234">
        <v>121</v>
      </c>
      <c r="J60" s="218">
        <v>9</v>
      </c>
      <c r="K60" s="219">
        <v>38</v>
      </c>
      <c r="L60" s="215">
        <v>42</v>
      </c>
      <c r="M60" s="169">
        <f t="shared" si="2"/>
        <v>0.34710743801652894</v>
      </c>
      <c r="N60" s="234">
        <v>7587</v>
      </c>
      <c r="O60" s="218">
        <v>94</v>
      </c>
      <c r="P60" s="219">
        <v>795</v>
      </c>
      <c r="Q60" s="215">
        <v>846</v>
      </c>
      <c r="R60" s="169">
        <f t="shared" si="3"/>
        <v>0.11150652431791222</v>
      </c>
      <c r="S60" s="234">
        <v>6333</v>
      </c>
      <c r="T60" s="218">
        <v>53</v>
      </c>
      <c r="U60" s="219">
        <v>923</v>
      </c>
      <c r="V60" s="215">
        <v>955</v>
      </c>
      <c r="W60" s="169">
        <f t="shared" si="4"/>
        <v>0.15079741039002054</v>
      </c>
      <c r="X60" s="234">
        <v>3656</v>
      </c>
      <c r="Y60" s="218">
        <v>30</v>
      </c>
      <c r="Z60" s="219">
        <v>669</v>
      </c>
      <c r="AA60" s="215">
        <v>684</v>
      </c>
      <c r="AB60" s="125">
        <f t="shared" si="5"/>
        <v>0.18708971553610504</v>
      </c>
      <c r="AC60" s="290">
        <v>1322</v>
      </c>
      <c r="AD60" s="218">
        <v>7</v>
      </c>
      <c r="AE60" s="219">
        <v>273</v>
      </c>
      <c r="AF60" s="215">
        <v>275</v>
      </c>
      <c r="AG60" s="169">
        <f t="shared" si="6"/>
        <v>0.20801815431164902</v>
      </c>
      <c r="AH60" s="234">
        <v>407</v>
      </c>
      <c r="AI60" s="218">
        <v>0</v>
      </c>
      <c r="AJ60" s="219">
        <v>102</v>
      </c>
      <c r="AK60" s="215">
        <v>102</v>
      </c>
      <c r="AL60" s="169">
        <f t="shared" si="19"/>
        <v>0.25061425061425063</v>
      </c>
      <c r="AM60" s="234">
        <f t="shared" si="7"/>
        <v>19451</v>
      </c>
      <c r="AN60" s="218">
        <f t="shared" si="8"/>
        <v>194</v>
      </c>
      <c r="AO60" s="217">
        <f t="shared" si="9"/>
        <v>2802</v>
      </c>
      <c r="AP60" s="215">
        <f t="shared" si="10"/>
        <v>2907</v>
      </c>
      <c r="AQ60" s="169">
        <f t="shared" si="11"/>
        <v>0.14945247031000977</v>
      </c>
      <c r="AR60" s="131">
        <f t="shared" si="12"/>
        <v>1.0319917440660474E-3</v>
      </c>
      <c r="AS60" s="131">
        <f t="shared" si="13"/>
        <v>1.4447884416924664E-2</v>
      </c>
      <c r="AT60" s="131">
        <f t="shared" si="14"/>
        <v>0.29102167182662536</v>
      </c>
      <c r="AU60" s="131">
        <f t="shared" si="15"/>
        <v>0.32851737186102509</v>
      </c>
      <c r="AV60" s="131">
        <f t="shared" si="16"/>
        <v>0.23529411764705882</v>
      </c>
      <c r="AW60" s="131">
        <f t="shared" si="17"/>
        <v>9.4599243206054354E-2</v>
      </c>
      <c r="AX60" s="131">
        <f t="shared" si="18"/>
        <v>3.5087719298245612E-2</v>
      </c>
      <c r="AY60" s="233"/>
    </row>
    <row r="61" spans="2:51" ht="13.5" customHeight="1">
      <c r="B61" s="231">
        <v>56</v>
      </c>
      <c r="C61" s="232" t="s">
        <v>11</v>
      </c>
      <c r="D61" s="234">
        <v>16</v>
      </c>
      <c r="E61" s="218">
        <v>0</v>
      </c>
      <c r="F61" s="219">
        <v>3</v>
      </c>
      <c r="G61" s="215">
        <v>3</v>
      </c>
      <c r="H61" s="169">
        <f t="shared" si="1"/>
        <v>0.1875</v>
      </c>
      <c r="I61" s="234">
        <v>57</v>
      </c>
      <c r="J61" s="218">
        <v>3</v>
      </c>
      <c r="K61" s="219">
        <v>10</v>
      </c>
      <c r="L61" s="215">
        <v>12</v>
      </c>
      <c r="M61" s="169">
        <f t="shared" si="2"/>
        <v>0.21052631578947367</v>
      </c>
      <c r="N61" s="234">
        <v>5032</v>
      </c>
      <c r="O61" s="218">
        <v>50</v>
      </c>
      <c r="P61" s="219">
        <v>528</v>
      </c>
      <c r="Q61" s="215">
        <v>556</v>
      </c>
      <c r="R61" s="169">
        <f t="shared" si="3"/>
        <v>0.11049284578696343</v>
      </c>
      <c r="S61" s="234">
        <v>3730</v>
      </c>
      <c r="T61" s="218">
        <v>31</v>
      </c>
      <c r="U61" s="219">
        <v>505</v>
      </c>
      <c r="V61" s="215">
        <v>523</v>
      </c>
      <c r="W61" s="169">
        <f t="shared" si="4"/>
        <v>0.14021447721179625</v>
      </c>
      <c r="X61" s="234">
        <v>2042</v>
      </c>
      <c r="Y61" s="218">
        <v>14</v>
      </c>
      <c r="Z61" s="219">
        <v>357</v>
      </c>
      <c r="AA61" s="215">
        <v>365</v>
      </c>
      <c r="AB61" s="125">
        <f t="shared" si="5"/>
        <v>0.17874632713026445</v>
      </c>
      <c r="AC61" s="290">
        <v>883</v>
      </c>
      <c r="AD61" s="218">
        <v>3</v>
      </c>
      <c r="AE61" s="219">
        <v>219</v>
      </c>
      <c r="AF61" s="215">
        <v>220</v>
      </c>
      <c r="AG61" s="169">
        <f t="shared" si="6"/>
        <v>0.2491506228765572</v>
      </c>
      <c r="AH61" s="234">
        <v>324</v>
      </c>
      <c r="AI61" s="218">
        <v>0</v>
      </c>
      <c r="AJ61" s="219">
        <v>64</v>
      </c>
      <c r="AK61" s="215">
        <v>64</v>
      </c>
      <c r="AL61" s="169">
        <f t="shared" si="19"/>
        <v>0.19753086419753085</v>
      </c>
      <c r="AM61" s="234">
        <f t="shared" si="7"/>
        <v>12084</v>
      </c>
      <c r="AN61" s="218">
        <f t="shared" si="8"/>
        <v>101</v>
      </c>
      <c r="AO61" s="217">
        <f t="shared" si="9"/>
        <v>1686</v>
      </c>
      <c r="AP61" s="215">
        <f t="shared" si="10"/>
        <v>1743</v>
      </c>
      <c r="AQ61" s="169">
        <f t="shared" si="11"/>
        <v>0.144240317775571</v>
      </c>
      <c r="AR61" s="131">
        <f t="shared" si="12"/>
        <v>1.7211703958691911E-3</v>
      </c>
      <c r="AS61" s="131">
        <f t="shared" si="13"/>
        <v>6.8846815834767644E-3</v>
      </c>
      <c r="AT61" s="131">
        <f t="shared" si="14"/>
        <v>0.31899024670109005</v>
      </c>
      <c r="AU61" s="131">
        <f t="shared" si="15"/>
        <v>0.30005737234652896</v>
      </c>
      <c r="AV61" s="131">
        <f t="shared" si="16"/>
        <v>0.20940906483075158</v>
      </c>
      <c r="AW61" s="131">
        <f t="shared" si="17"/>
        <v>0.12621916236374067</v>
      </c>
      <c r="AX61" s="131">
        <f t="shared" si="18"/>
        <v>3.6718301778542739E-2</v>
      </c>
      <c r="AY61" s="233"/>
    </row>
    <row r="62" spans="2:51" ht="13.5" customHeight="1">
      <c r="B62" s="231">
        <v>57</v>
      </c>
      <c r="C62" s="232" t="s">
        <v>50</v>
      </c>
      <c r="D62" s="234">
        <v>32</v>
      </c>
      <c r="E62" s="218">
        <v>1</v>
      </c>
      <c r="F62" s="219">
        <v>6</v>
      </c>
      <c r="G62" s="215">
        <v>6</v>
      </c>
      <c r="H62" s="169">
        <f t="shared" si="1"/>
        <v>0.1875</v>
      </c>
      <c r="I62" s="234">
        <v>73</v>
      </c>
      <c r="J62" s="218">
        <v>4</v>
      </c>
      <c r="K62" s="219">
        <v>20</v>
      </c>
      <c r="L62" s="215">
        <v>21</v>
      </c>
      <c r="M62" s="169">
        <f t="shared" si="2"/>
        <v>0.28767123287671231</v>
      </c>
      <c r="N62" s="234">
        <v>3133</v>
      </c>
      <c r="O62" s="218">
        <v>39</v>
      </c>
      <c r="P62" s="219">
        <v>339</v>
      </c>
      <c r="Q62" s="215">
        <v>363</v>
      </c>
      <c r="R62" s="169">
        <f t="shared" si="3"/>
        <v>0.11586338972231089</v>
      </c>
      <c r="S62" s="234">
        <v>2698</v>
      </c>
      <c r="T62" s="218">
        <v>25</v>
      </c>
      <c r="U62" s="219">
        <v>371</v>
      </c>
      <c r="V62" s="215">
        <v>388</v>
      </c>
      <c r="W62" s="169">
        <f t="shared" si="4"/>
        <v>0.14381022979985175</v>
      </c>
      <c r="X62" s="234">
        <v>1752</v>
      </c>
      <c r="Y62" s="218">
        <v>11</v>
      </c>
      <c r="Z62" s="219">
        <v>350</v>
      </c>
      <c r="AA62" s="215">
        <v>359</v>
      </c>
      <c r="AB62" s="125">
        <f t="shared" si="5"/>
        <v>0.20490867579908675</v>
      </c>
      <c r="AC62" s="290">
        <v>907</v>
      </c>
      <c r="AD62" s="218">
        <v>5</v>
      </c>
      <c r="AE62" s="219">
        <v>232</v>
      </c>
      <c r="AF62" s="215">
        <v>235</v>
      </c>
      <c r="AG62" s="169">
        <f t="shared" si="6"/>
        <v>0.25909592061742004</v>
      </c>
      <c r="AH62" s="234">
        <v>303</v>
      </c>
      <c r="AI62" s="218">
        <v>0</v>
      </c>
      <c r="AJ62" s="219">
        <v>78</v>
      </c>
      <c r="AK62" s="215">
        <v>78</v>
      </c>
      <c r="AL62" s="169">
        <f t="shared" si="19"/>
        <v>0.25742574257425743</v>
      </c>
      <c r="AM62" s="234">
        <f t="shared" si="7"/>
        <v>8898</v>
      </c>
      <c r="AN62" s="218">
        <f t="shared" si="8"/>
        <v>85</v>
      </c>
      <c r="AO62" s="217">
        <f t="shared" si="9"/>
        <v>1396</v>
      </c>
      <c r="AP62" s="215">
        <f t="shared" si="10"/>
        <v>1450</v>
      </c>
      <c r="AQ62" s="169">
        <f t="shared" si="11"/>
        <v>0.1629579680827152</v>
      </c>
      <c r="AR62" s="131">
        <f t="shared" si="12"/>
        <v>4.1379310344827587E-3</v>
      </c>
      <c r="AS62" s="131">
        <f t="shared" si="13"/>
        <v>1.4482758620689656E-2</v>
      </c>
      <c r="AT62" s="131">
        <f t="shared" si="14"/>
        <v>0.25034482758620691</v>
      </c>
      <c r="AU62" s="131">
        <f t="shared" si="15"/>
        <v>0.26758620689655171</v>
      </c>
      <c r="AV62" s="131">
        <f t="shared" si="16"/>
        <v>0.24758620689655172</v>
      </c>
      <c r="AW62" s="131">
        <f t="shared" si="17"/>
        <v>0.16206896551724137</v>
      </c>
      <c r="AX62" s="131">
        <f t="shared" si="18"/>
        <v>5.3793103448275863E-2</v>
      </c>
      <c r="AY62" s="233"/>
    </row>
    <row r="63" spans="2:51" ht="13.5" customHeight="1">
      <c r="B63" s="231">
        <v>58</v>
      </c>
      <c r="C63" s="232" t="s">
        <v>30</v>
      </c>
      <c r="D63" s="234">
        <v>17</v>
      </c>
      <c r="E63" s="218">
        <v>0</v>
      </c>
      <c r="F63" s="219">
        <v>2</v>
      </c>
      <c r="G63" s="215">
        <v>2</v>
      </c>
      <c r="H63" s="169">
        <f t="shared" si="1"/>
        <v>0.11764705882352941</v>
      </c>
      <c r="I63" s="234">
        <v>42</v>
      </c>
      <c r="J63" s="218">
        <v>0</v>
      </c>
      <c r="K63" s="219">
        <v>6</v>
      </c>
      <c r="L63" s="215">
        <v>6</v>
      </c>
      <c r="M63" s="169">
        <f t="shared" si="2"/>
        <v>0.14285714285714285</v>
      </c>
      <c r="N63" s="234">
        <v>3754</v>
      </c>
      <c r="O63" s="218">
        <v>36</v>
      </c>
      <c r="P63" s="219">
        <v>391</v>
      </c>
      <c r="Q63" s="215">
        <v>410</v>
      </c>
      <c r="R63" s="169">
        <f t="shared" si="3"/>
        <v>0.10921683537559936</v>
      </c>
      <c r="S63" s="234">
        <v>3139</v>
      </c>
      <c r="T63" s="218">
        <v>24</v>
      </c>
      <c r="U63" s="219">
        <v>408</v>
      </c>
      <c r="V63" s="215">
        <v>418</v>
      </c>
      <c r="W63" s="169">
        <f t="shared" si="4"/>
        <v>0.13316342784326218</v>
      </c>
      <c r="X63" s="234">
        <v>2032</v>
      </c>
      <c r="Y63" s="218">
        <v>10</v>
      </c>
      <c r="Z63" s="219">
        <v>334</v>
      </c>
      <c r="AA63" s="215">
        <v>340</v>
      </c>
      <c r="AB63" s="125">
        <f t="shared" si="5"/>
        <v>0.1673228346456693</v>
      </c>
      <c r="AC63" s="290">
        <v>1016</v>
      </c>
      <c r="AD63" s="218">
        <v>5</v>
      </c>
      <c r="AE63" s="219">
        <v>210</v>
      </c>
      <c r="AF63" s="215">
        <v>214</v>
      </c>
      <c r="AG63" s="169">
        <f t="shared" si="6"/>
        <v>0.21062992125984251</v>
      </c>
      <c r="AH63" s="234">
        <v>383</v>
      </c>
      <c r="AI63" s="218">
        <v>1</v>
      </c>
      <c r="AJ63" s="219">
        <v>94</v>
      </c>
      <c r="AK63" s="215">
        <v>94</v>
      </c>
      <c r="AL63" s="169">
        <f t="shared" si="19"/>
        <v>0.24543080939947781</v>
      </c>
      <c r="AM63" s="234">
        <f t="shared" si="7"/>
        <v>10383</v>
      </c>
      <c r="AN63" s="218">
        <f t="shared" si="8"/>
        <v>76</v>
      </c>
      <c r="AO63" s="217">
        <f t="shared" si="9"/>
        <v>1445</v>
      </c>
      <c r="AP63" s="215">
        <f t="shared" si="10"/>
        <v>1484</v>
      </c>
      <c r="AQ63" s="169">
        <f t="shared" si="11"/>
        <v>0.14292593662717903</v>
      </c>
      <c r="AR63" s="131">
        <f t="shared" si="12"/>
        <v>1.3477088948787063E-3</v>
      </c>
      <c r="AS63" s="131">
        <f t="shared" si="13"/>
        <v>4.0431266846361188E-3</v>
      </c>
      <c r="AT63" s="131">
        <f t="shared" si="14"/>
        <v>0.27628032345013476</v>
      </c>
      <c r="AU63" s="131">
        <f t="shared" si="15"/>
        <v>0.28167115902964962</v>
      </c>
      <c r="AV63" s="131">
        <f t="shared" si="16"/>
        <v>0.22911051212938005</v>
      </c>
      <c r="AW63" s="131">
        <f t="shared" si="17"/>
        <v>0.14420485175202155</v>
      </c>
      <c r="AX63" s="131">
        <f t="shared" si="18"/>
        <v>6.3342318059299185E-2</v>
      </c>
      <c r="AY63" s="233"/>
    </row>
    <row r="64" spans="2:51" ht="13.5" customHeight="1">
      <c r="B64" s="231">
        <v>59</v>
      </c>
      <c r="C64" s="232" t="s">
        <v>24</v>
      </c>
      <c r="D64" s="234">
        <v>49</v>
      </c>
      <c r="E64" s="218">
        <v>2</v>
      </c>
      <c r="F64" s="219">
        <v>10</v>
      </c>
      <c r="G64" s="215">
        <v>12</v>
      </c>
      <c r="H64" s="169">
        <f t="shared" si="1"/>
        <v>0.24489795918367346</v>
      </c>
      <c r="I64" s="234">
        <v>155</v>
      </c>
      <c r="J64" s="218">
        <v>5</v>
      </c>
      <c r="K64" s="219">
        <v>19</v>
      </c>
      <c r="L64" s="215">
        <v>23</v>
      </c>
      <c r="M64" s="169">
        <f t="shared" si="2"/>
        <v>0.14838709677419354</v>
      </c>
      <c r="N64" s="234">
        <v>28389</v>
      </c>
      <c r="O64" s="218">
        <v>341</v>
      </c>
      <c r="P64" s="219">
        <v>3152</v>
      </c>
      <c r="Q64" s="215">
        <v>3349</v>
      </c>
      <c r="R64" s="169">
        <f t="shared" si="3"/>
        <v>0.11796822713022649</v>
      </c>
      <c r="S64" s="234">
        <v>23146</v>
      </c>
      <c r="T64" s="218">
        <v>231</v>
      </c>
      <c r="U64" s="219">
        <v>3352</v>
      </c>
      <c r="V64" s="215">
        <v>3491</v>
      </c>
      <c r="W64" s="169">
        <f t="shared" si="4"/>
        <v>0.15082519657824245</v>
      </c>
      <c r="X64" s="234">
        <v>14361</v>
      </c>
      <c r="Y64" s="218">
        <v>99</v>
      </c>
      <c r="Z64" s="219">
        <v>2627</v>
      </c>
      <c r="AA64" s="215">
        <v>2681</v>
      </c>
      <c r="AB64" s="125">
        <f t="shared" si="5"/>
        <v>0.18668616391616183</v>
      </c>
      <c r="AC64" s="290">
        <v>5993</v>
      </c>
      <c r="AD64" s="218">
        <v>24</v>
      </c>
      <c r="AE64" s="219">
        <v>1343</v>
      </c>
      <c r="AF64" s="215">
        <v>1355</v>
      </c>
      <c r="AG64" s="169">
        <f t="shared" si="6"/>
        <v>0.22609711329884866</v>
      </c>
      <c r="AH64" s="234">
        <v>2173</v>
      </c>
      <c r="AI64" s="218">
        <v>5</v>
      </c>
      <c r="AJ64" s="219">
        <v>485</v>
      </c>
      <c r="AK64" s="215">
        <v>488</v>
      </c>
      <c r="AL64" s="169">
        <f t="shared" si="19"/>
        <v>0.22457432121491025</v>
      </c>
      <c r="AM64" s="234">
        <f t="shared" si="7"/>
        <v>74266</v>
      </c>
      <c r="AN64" s="218">
        <f t="shared" si="8"/>
        <v>707</v>
      </c>
      <c r="AO64" s="217">
        <f t="shared" si="9"/>
        <v>10988</v>
      </c>
      <c r="AP64" s="215">
        <f t="shared" si="10"/>
        <v>11399</v>
      </c>
      <c r="AQ64" s="169">
        <f t="shared" si="11"/>
        <v>0.15348881049201518</v>
      </c>
      <c r="AR64" s="131">
        <f t="shared" si="12"/>
        <v>1.0527239231511536E-3</v>
      </c>
      <c r="AS64" s="131">
        <f t="shared" si="13"/>
        <v>2.0177208527063779E-3</v>
      </c>
      <c r="AT64" s="131">
        <f t="shared" si="14"/>
        <v>0.2937977015527678</v>
      </c>
      <c r="AU64" s="131">
        <f t="shared" si="15"/>
        <v>0.30625493464338976</v>
      </c>
      <c r="AV64" s="131">
        <f t="shared" si="16"/>
        <v>0.23519606983068692</v>
      </c>
      <c r="AW64" s="131">
        <f t="shared" si="17"/>
        <v>0.11887007632248443</v>
      </c>
      <c r="AX64" s="131">
        <f t="shared" si="18"/>
        <v>4.281077287481358E-2</v>
      </c>
      <c r="AY64" s="233"/>
    </row>
    <row r="65" spans="2:51" ht="13.5" customHeight="1">
      <c r="B65" s="231">
        <v>60</v>
      </c>
      <c r="C65" s="232" t="s">
        <v>51</v>
      </c>
      <c r="D65" s="234">
        <v>31</v>
      </c>
      <c r="E65" s="218">
        <v>0</v>
      </c>
      <c r="F65" s="219">
        <v>4</v>
      </c>
      <c r="G65" s="215">
        <v>4</v>
      </c>
      <c r="H65" s="169">
        <f t="shared" si="1"/>
        <v>0.12903225806451613</v>
      </c>
      <c r="I65" s="234">
        <v>71</v>
      </c>
      <c r="J65" s="218">
        <v>2</v>
      </c>
      <c r="K65" s="219">
        <v>16</v>
      </c>
      <c r="L65" s="215">
        <v>16</v>
      </c>
      <c r="M65" s="169">
        <f t="shared" si="2"/>
        <v>0.22535211267605634</v>
      </c>
      <c r="N65" s="234">
        <v>3805</v>
      </c>
      <c r="O65" s="218">
        <v>27</v>
      </c>
      <c r="P65" s="219">
        <v>390</v>
      </c>
      <c r="Q65" s="215">
        <v>406</v>
      </c>
      <c r="R65" s="169">
        <f t="shared" si="3"/>
        <v>0.10670170827858082</v>
      </c>
      <c r="S65" s="234">
        <v>2885</v>
      </c>
      <c r="T65" s="218">
        <v>20</v>
      </c>
      <c r="U65" s="219">
        <v>433</v>
      </c>
      <c r="V65" s="215">
        <v>442</v>
      </c>
      <c r="W65" s="169">
        <f t="shared" si="4"/>
        <v>0.15320623916811091</v>
      </c>
      <c r="X65" s="234">
        <v>1781</v>
      </c>
      <c r="Y65" s="218">
        <v>5</v>
      </c>
      <c r="Z65" s="219">
        <v>338</v>
      </c>
      <c r="AA65" s="215">
        <v>341</v>
      </c>
      <c r="AB65" s="125">
        <f t="shared" si="5"/>
        <v>0.19146546883773161</v>
      </c>
      <c r="AC65" s="290">
        <v>820</v>
      </c>
      <c r="AD65" s="218">
        <v>2</v>
      </c>
      <c r="AE65" s="219">
        <v>179</v>
      </c>
      <c r="AF65" s="215">
        <v>180</v>
      </c>
      <c r="AG65" s="169">
        <f t="shared" si="6"/>
        <v>0.21951219512195122</v>
      </c>
      <c r="AH65" s="234">
        <v>265</v>
      </c>
      <c r="AI65" s="218">
        <v>1</v>
      </c>
      <c r="AJ65" s="219">
        <v>75</v>
      </c>
      <c r="AK65" s="215">
        <v>75</v>
      </c>
      <c r="AL65" s="169">
        <f t="shared" si="19"/>
        <v>0.28301886792452829</v>
      </c>
      <c r="AM65" s="234">
        <f t="shared" si="7"/>
        <v>9658</v>
      </c>
      <c r="AN65" s="218">
        <f t="shared" si="8"/>
        <v>57</v>
      </c>
      <c r="AO65" s="217">
        <f t="shared" si="9"/>
        <v>1435</v>
      </c>
      <c r="AP65" s="215">
        <f t="shared" si="10"/>
        <v>1464</v>
      </c>
      <c r="AQ65" s="169">
        <f t="shared" si="11"/>
        <v>0.15158417891903087</v>
      </c>
      <c r="AR65" s="131">
        <f t="shared" si="12"/>
        <v>2.7322404371584699E-3</v>
      </c>
      <c r="AS65" s="131">
        <f t="shared" si="13"/>
        <v>1.092896174863388E-2</v>
      </c>
      <c r="AT65" s="131">
        <f t="shared" si="14"/>
        <v>0.27732240437158467</v>
      </c>
      <c r="AU65" s="131">
        <f t="shared" si="15"/>
        <v>0.30191256830601093</v>
      </c>
      <c r="AV65" s="131">
        <f t="shared" si="16"/>
        <v>0.23292349726775957</v>
      </c>
      <c r="AW65" s="131">
        <f t="shared" si="17"/>
        <v>0.12295081967213115</v>
      </c>
      <c r="AX65" s="131">
        <f t="shared" si="18"/>
        <v>5.1229508196721313E-2</v>
      </c>
      <c r="AY65" s="233"/>
    </row>
    <row r="66" spans="2:51" ht="13.5" customHeight="1">
      <c r="B66" s="231">
        <v>61</v>
      </c>
      <c r="C66" s="232" t="s">
        <v>19</v>
      </c>
      <c r="D66" s="234">
        <v>1</v>
      </c>
      <c r="E66" s="218">
        <v>0</v>
      </c>
      <c r="F66" s="219">
        <v>0</v>
      </c>
      <c r="G66" s="215">
        <v>0</v>
      </c>
      <c r="H66" s="169">
        <f t="shared" si="1"/>
        <v>0</v>
      </c>
      <c r="I66" s="234">
        <v>18</v>
      </c>
      <c r="J66" s="218">
        <v>1</v>
      </c>
      <c r="K66" s="219">
        <v>2</v>
      </c>
      <c r="L66" s="215">
        <v>3</v>
      </c>
      <c r="M66" s="169">
        <f t="shared" si="2"/>
        <v>0.16666666666666666</v>
      </c>
      <c r="N66" s="234">
        <v>3493</v>
      </c>
      <c r="O66" s="218">
        <v>36</v>
      </c>
      <c r="P66" s="219">
        <v>433</v>
      </c>
      <c r="Q66" s="215">
        <v>452</v>
      </c>
      <c r="R66" s="169">
        <f t="shared" si="3"/>
        <v>0.12940166046378471</v>
      </c>
      <c r="S66" s="234">
        <v>2594</v>
      </c>
      <c r="T66" s="218">
        <v>33</v>
      </c>
      <c r="U66" s="219">
        <v>434</v>
      </c>
      <c r="V66" s="215">
        <v>458</v>
      </c>
      <c r="W66" s="169">
        <f t="shared" si="4"/>
        <v>0.17656129529683887</v>
      </c>
      <c r="X66" s="234">
        <v>1447</v>
      </c>
      <c r="Y66" s="218">
        <v>15</v>
      </c>
      <c r="Z66" s="219">
        <v>277</v>
      </c>
      <c r="AA66" s="215">
        <v>288</v>
      </c>
      <c r="AB66" s="125">
        <f t="shared" si="5"/>
        <v>0.19903248099516241</v>
      </c>
      <c r="AC66" s="290">
        <v>627</v>
      </c>
      <c r="AD66" s="218">
        <v>7</v>
      </c>
      <c r="AE66" s="219">
        <v>147</v>
      </c>
      <c r="AF66" s="215">
        <v>152</v>
      </c>
      <c r="AG66" s="169">
        <f t="shared" si="6"/>
        <v>0.24242424242424243</v>
      </c>
      <c r="AH66" s="234">
        <v>221</v>
      </c>
      <c r="AI66" s="218">
        <v>1</v>
      </c>
      <c r="AJ66" s="219">
        <v>58</v>
      </c>
      <c r="AK66" s="215">
        <v>59</v>
      </c>
      <c r="AL66" s="169">
        <f t="shared" si="19"/>
        <v>0.2669683257918552</v>
      </c>
      <c r="AM66" s="234">
        <f t="shared" si="7"/>
        <v>8401</v>
      </c>
      <c r="AN66" s="218">
        <f t="shared" si="8"/>
        <v>93</v>
      </c>
      <c r="AO66" s="217">
        <f t="shared" si="9"/>
        <v>1351</v>
      </c>
      <c r="AP66" s="215">
        <f t="shared" si="10"/>
        <v>1412</v>
      </c>
      <c r="AQ66" s="169">
        <f t="shared" si="11"/>
        <v>0.16807522913938816</v>
      </c>
      <c r="AR66" s="131">
        <f t="shared" si="12"/>
        <v>0</v>
      </c>
      <c r="AS66" s="131">
        <f t="shared" si="13"/>
        <v>2.124645892351275E-3</v>
      </c>
      <c r="AT66" s="131">
        <f t="shared" si="14"/>
        <v>0.32011331444759206</v>
      </c>
      <c r="AU66" s="131">
        <f t="shared" si="15"/>
        <v>0.32436260623229463</v>
      </c>
      <c r="AV66" s="131">
        <f t="shared" si="16"/>
        <v>0.20396600566572237</v>
      </c>
      <c r="AW66" s="131">
        <f t="shared" si="17"/>
        <v>0.10764872521246459</v>
      </c>
      <c r="AX66" s="131">
        <f t="shared" si="18"/>
        <v>4.1784702549575073E-2</v>
      </c>
      <c r="AY66" s="233"/>
    </row>
    <row r="67" spans="2:51" ht="13.5" customHeight="1">
      <c r="B67" s="231">
        <v>62</v>
      </c>
      <c r="C67" s="232" t="s">
        <v>20</v>
      </c>
      <c r="D67" s="234">
        <v>22</v>
      </c>
      <c r="E67" s="218">
        <v>0</v>
      </c>
      <c r="F67" s="219">
        <v>4</v>
      </c>
      <c r="G67" s="215">
        <v>4</v>
      </c>
      <c r="H67" s="169">
        <f t="shared" si="1"/>
        <v>0.18181818181818182</v>
      </c>
      <c r="I67" s="234">
        <v>54</v>
      </c>
      <c r="J67" s="218">
        <v>2</v>
      </c>
      <c r="K67" s="219">
        <v>12</v>
      </c>
      <c r="L67" s="215">
        <v>13</v>
      </c>
      <c r="M67" s="169">
        <f t="shared" si="2"/>
        <v>0.24074074074074073</v>
      </c>
      <c r="N67" s="234">
        <v>5025</v>
      </c>
      <c r="O67" s="218">
        <v>65</v>
      </c>
      <c r="P67" s="219">
        <v>508</v>
      </c>
      <c r="Q67" s="215">
        <v>546</v>
      </c>
      <c r="R67" s="169">
        <f t="shared" si="3"/>
        <v>0.10865671641791044</v>
      </c>
      <c r="S67" s="234">
        <v>3923</v>
      </c>
      <c r="T67" s="218">
        <v>48</v>
      </c>
      <c r="U67" s="219">
        <v>523</v>
      </c>
      <c r="V67" s="215">
        <v>550</v>
      </c>
      <c r="W67" s="169">
        <f t="shared" si="4"/>
        <v>0.14019882742798878</v>
      </c>
      <c r="X67" s="234">
        <v>2076</v>
      </c>
      <c r="Y67" s="218">
        <v>10</v>
      </c>
      <c r="Z67" s="219">
        <v>349</v>
      </c>
      <c r="AA67" s="215">
        <v>354</v>
      </c>
      <c r="AB67" s="125">
        <f t="shared" si="5"/>
        <v>0.17052023121387283</v>
      </c>
      <c r="AC67" s="290">
        <v>926</v>
      </c>
      <c r="AD67" s="218">
        <v>3</v>
      </c>
      <c r="AE67" s="219">
        <v>197</v>
      </c>
      <c r="AF67" s="215">
        <v>199</v>
      </c>
      <c r="AG67" s="169">
        <f t="shared" si="6"/>
        <v>0.21490280777537796</v>
      </c>
      <c r="AH67" s="234">
        <v>366</v>
      </c>
      <c r="AI67" s="218">
        <v>2</v>
      </c>
      <c r="AJ67" s="219">
        <v>63</v>
      </c>
      <c r="AK67" s="215">
        <v>64</v>
      </c>
      <c r="AL67" s="169">
        <f t="shared" si="19"/>
        <v>0.17486338797814208</v>
      </c>
      <c r="AM67" s="234">
        <f t="shared" si="7"/>
        <v>12392</v>
      </c>
      <c r="AN67" s="218">
        <f t="shared" si="8"/>
        <v>130</v>
      </c>
      <c r="AO67" s="217">
        <f t="shared" si="9"/>
        <v>1656</v>
      </c>
      <c r="AP67" s="215">
        <f t="shared" si="10"/>
        <v>1730</v>
      </c>
      <c r="AQ67" s="169">
        <f t="shared" si="11"/>
        <v>0.13960619754680439</v>
      </c>
      <c r="AR67" s="131">
        <f t="shared" si="12"/>
        <v>2.3121387283236996E-3</v>
      </c>
      <c r="AS67" s="131">
        <f t="shared" si="13"/>
        <v>7.5144508670520228E-3</v>
      </c>
      <c r="AT67" s="131">
        <f t="shared" si="14"/>
        <v>0.31560693641618498</v>
      </c>
      <c r="AU67" s="131">
        <f t="shared" si="15"/>
        <v>0.31791907514450868</v>
      </c>
      <c r="AV67" s="131">
        <f t="shared" si="16"/>
        <v>0.20462427745664741</v>
      </c>
      <c r="AW67" s="131">
        <f t="shared" si="17"/>
        <v>0.11502890173410404</v>
      </c>
      <c r="AX67" s="131">
        <f t="shared" si="18"/>
        <v>3.6994219653179193E-2</v>
      </c>
      <c r="AY67" s="233"/>
    </row>
    <row r="68" spans="2:51" ht="13.5" customHeight="1">
      <c r="B68" s="231">
        <v>63</v>
      </c>
      <c r="C68" s="232" t="s">
        <v>31</v>
      </c>
      <c r="D68" s="234">
        <v>5</v>
      </c>
      <c r="E68" s="218">
        <v>0</v>
      </c>
      <c r="F68" s="219">
        <v>3</v>
      </c>
      <c r="G68" s="215">
        <v>3</v>
      </c>
      <c r="H68" s="169">
        <f t="shared" si="1"/>
        <v>0.6</v>
      </c>
      <c r="I68" s="234">
        <v>19</v>
      </c>
      <c r="J68" s="218">
        <v>0</v>
      </c>
      <c r="K68" s="219">
        <v>5</v>
      </c>
      <c r="L68" s="215">
        <v>5</v>
      </c>
      <c r="M68" s="169">
        <f t="shared" si="2"/>
        <v>0.26315789473684209</v>
      </c>
      <c r="N68" s="234">
        <v>3460</v>
      </c>
      <c r="O68" s="218">
        <v>56</v>
      </c>
      <c r="P68" s="219">
        <v>321</v>
      </c>
      <c r="Q68" s="215">
        <v>354</v>
      </c>
      <c r="R68" s="169">
        <f t="shared" si="3"/>
        <v>0.1023121387283237</v>
      </c>
      <c r="S68" s="234">
        <v>2662</v>
      </c>
      <c r="T68" s="218">
        <v>35</v>
      </c>
      <c r="U68" s="219">
        <v>345</v>
      </c>
      <c r="V68" s="215">
        <v>365</v>
      </c>
      <c r="W68" s="169">
        <f t="shared" si="4"/>
        <v>0.13711495116453795</v>
      </c>
      <c r="X68" s="234">
        <v>1750</v>
      </c>
      <c r="Y68" s="218">
        <v>16</v>
      </c>
      <c r="Z68" s="219">
        <v>321</v>
      </c>
      <c r="AA68" s="215">
        <v>331</v>
      </c>
      <c r="AB68" s="125">
        <f t="shared" si="5"/>
        <v>0.18914285714285714</v>
      </c>
      <c r="AC68" s="290">
        <v>858</v>
      </c>
      <c r="AD68" s="218">
        <v>6</v>
      </c>
      <c r="AE68" s="219">
        <v>208</v>
      </c>
      <c r="AF68" s="215">
        <v>214</v>
      </c>
      <c r="AG68" s="169">
        <f t="shared" si="6"/>
        <v>0.24941724941724941</v>
      </c>
      <c r="AH68" s="234">
        <v>288</v>
      </c>
      <c r="AI68" s="218">
        <v>0</v>
      </c>
      <c r="AJ68" s="219">
        <v>77</v>
      </c>
      <c r="AK68" s="215">
        <v>77</v>
      </c>
      <c r="AL68" s="169">
        <f t="shared" si="19"/>
        <v>0.2673611111111111</v>
      </c>
      <c r="AM68" s="234">
        <f t="shared" si="7"/>
        <v>9042</v>
      </c>
      <c r="AN68" s="218">
        <f t="shared" si="8"/>
        <v>113</v>
      </c>
      <c r="AO68" s="217">
        <f t="shared" si="9"/>
        <v>1280</v>
      </c>
      <c r="AP68" s="215">
        <f t="shared" si="10"/>
        <v>1349</v>
      </c>
      <c r="AQ68" s="169">
        <f t="shared" si="11"/>
        <v>0.14919265649192656</v>
      </c>
      <c r="AR68" s="131">
        <f t="shared" si="12"/>
        <v>2.223869532987398E-3</v>
      </c>
      <c r="AS68" s="131">
        <f t="shared" si="13"/>
        <v>3.7064492216456633E-3</v>
      </c>
      <c r="AT68" s="131">
        <f t="shared" si="14"/>
        <v>0.26241660489251295</v>
      </c>
      <c r="AU68" s="131">
        <f t="shared" si="15"/>
        <v>0.27057079318013344</v>
      </c>
      <c r="AV68" s="131">
        <f t="shared" si="16"/>
        <v>0.24536693847294291</v>
      </c>
      <c r="AW68" s="131">
        <f t="shared" si="17"/>
        <v>0.15863602668643439</v>
      </c>
      <c r="AX68" s="131">
        <f t="shared" si="18"/>
        <v>5.7079318013343219E-2</v>
      </c>
      <c r="AY68" s="233"/>
    </row>
    <row r="69" spans="2:51" ht="13.5" customHeight="1">
      <c r="B69" s="231">
        <v>64</v>
      </c>
      <c r="C69" s="232" t="s">
        <v>52</v>
      </c>
      <c r="D69" s="234">
        <v>72</v>
      </c>
      <c r="E69" s="218">
        <v>4</v>
      </c>
      <c r="F69" s="219">
        <v>17</v>
      </c>
      <c r="G69" s="215">
        <v>20</v>
      </c>
      <c r="H69" s="169">
        <f t="shared" si="1"/>
        <v>0.27777777777777779</v>
      </c>
      <c r="I69" s="234">
        <v>139</v>
      </c>
      <c r="J69" s="218">
        <v>2</v>
      </c>
      <c r="K69" s="219">
        <v>35</v>
      </c>
      <c r="L69" s="215">
        <v>36</v>
      </c>
      <c r="M69" s="169">
        <f t="shared" si="2"/>
        <v>0.25899280575539568</v>
      </c>
      <c r="N69" s="234">
        <v>3853</v>
      </c>
      <c r="O69" s="218">
        <v>34</v>
      </c>
      <c r="P69" s="219">
        <v>396</v>
      </c>
      <c r="Q69" s="215">
        <v>415</v>
      </c>
      <c r="R69" s="169">
        <f t="shared" si="3"/>
        <v>0.10770827926291202</v>
      </c>
      <c r="S69" s="234">
        <v>2700</v>
      </c>
      <c r="T69" s="218">
        <v>29</v>
      </c>
      <c r="U69" s="219">
        <v>445</v>
      </c>
      <c r="V69" s="215">
        <v>464</v>
      </c>
      <c r="W69" s="169">
        <f t="shared" si="4"/>
        <v>0.17185185185185184</v>
      </c>
      <c r="X69" s="234">
        <v>1699</v>
      </c>
      <c r="Y69" s="218">
        <v>7</v>
      </c>
      <c r="Z69" s="219">
        <v>352</v>
      </c>
      <c r="AA69" s="215">
        <v>356</v>
      </c>
      <c r="AB69" s="125">
        <f t="shared" si="5"/>
        <v>0.20953502060035314</v>
      </c>
      <c r="AC69" s="290">
        <v>780</v>
      </c>
      <c r="AD69" s="218">
        <v>2</v>
      </c>
      <c r="AE69" s="219">
        <v>169</v>
      </c>
      <c r="AF69" s="215">
        <v>171</v>
      </c>
      <c r="AG69" s="169">
        <f t="shared" si="6"/>
        <v>0.21923076923076923</v>
      </c>
      <c r="AH69" s="234">
        <v>314</v>
      </c>
      <c r="AI69" s="218">
        <v>1</v>
      </c>
      <c r="AJ69" s="219">
        <v>73</v>
      </c>
      <c r="AK69" s="215">
        <v>73</v>
      </c>
      <c r="AL69" s="169">
        <f t="shared" si="19"/>
        <v>0.23248407643312102</v>
      </c>
      <c r="AM69" s="234">
        <f t="shared" si="7"/>
        <v>9557</v>
      </c>
      <c r="AN69" s="218">
        <f t="shared" si="8"/>
        <v>79</v>
      </c>
      <c r="AO69" s="217">
        <f t="shared" si="9"/>
        <v>1487</v>
      </c>
      <c r="AP69" s="215">
        <f t="shared" si="10"/>
        <v>1535</v>
      </c>
      <c r="AQ69" s="169">
        <f t="shared" si="11"/>
        <v>0.16061525583342054</v>
      </c>
      <c r="AR69" s="131">
        <f t="shared" si="12"/>
        <v>1.3029315960912053E-2</v>
      </c>
      <c r="AS69" s="131">
        <f t="shared" si="13"/>
        <v>2.3452768729641693E-2</v>
      </c>
      <c r="AT69" s="131">
        <f t="shared" si="14"/>
        <v>0.27035830618892509</v>
      </c>
      <c r="AU69" s="131">
        <f t="shared" si="15"/>
        <v>0.30228013029315959</v>
      </c>
      <c r="AV69" s="131">
        <f t="shared" si="16"/>
        <v>0.23192182410423454</v>
      </c>
      <c r="AW69" s="131">
        <f t="shared" si="17"/>
        <v>0.11140065146579804</v>
      </c>
      <c r="AX69" s="131">
        <f t="shared" si="18"/>
        <v>4.7557003257328992E-2</v>
      </c>
      <c r="AY69" s="233"/>
    </row>
    <row r="70" spans="2:51" ht="13.5" customHeight="1">
      <c r="B70" s="231">
        <v>65</v>
      </c>
      <c r="C70" s="232" t="s">
        <v>12</v>
      </c>
      <c r="D70" s="234">
        <v>8</v>
      </c>
      <c r="E70" s="218">
        <v>0</v>
      </c>
      <c r="F70" s="219">
        <v>1</v>
      </c>
      <c r="G70" s="215">
        <v>1</v>
      </c>
      <c r="H70" s="169">
        <f t="shared" si="1"/>
        <v>0.125</v>
      </c>
      <c r="I70" s="234">
        <v>25</v>
      </c>
      <c r="J70" s="218">
        <v>1</v>
      </c>
      <c r="K70" s="219">
        <v>12</v>
      </c>
      <c r="L70" s="215">
        <v>12</v>
      </c>
      <c r="M70" s="169">
        <f t="shared" si="2"/>
        <v>0.48</v>
      </c>
      <c r="N70" s="234">
        <v>1822</v>
      </c>
      <c r="O70" s="218">
        <v>13</v>
      </c>
      <c r="P70" s="219">
        <v>190</v>
      </c>
      <c r="Q70" s="215">
        <v>199</v>
      </c>
      <c r="R70" s="169">
        <f t="shared" si="3"/>
        <v>0.10922063666300769</v>
      </c>
      <c r="S70" s="234">
        <v>1279</v>
      </c>
      <c r="T70" s="218">
        <v>18</v>
      </c>
      <c r="U70" s="219">
        <v>188</v>
      </c>
      <c r="V70" s="215">
        <v>197</v>
      </c>
      <c r="W70" s="169">
        <f t="shared" si="4"/>
        <v>0.15402658326817825</v>
      </c>
      <c r="X70" s="234">
        <v>848</v>
      </c>
      <c r="Y70" s="218">
        <v>2</v>
      </c>
      <c r="Z70" s="219">
        <v>169</v>
      </c>
      <c r="AA70" s="215">
        <v>170</v>
      </c>
      <c r="AB70" s="125">
        <f t="shared" si="5"/>
        <v>0.20047169811320756</v>
      </c>
      <c r="AC70" s="290">
        <v>455</v>
      </c>
      <c r="AD70" s="218">
        <v>2</v>
      </c>
      <c r="AE70" s="219">
        <v>124</v>
      </c>
      <c r="AF70" s="215">
        <v>126</v>
      </c>
      <c r="AG70" s="169">
        <f t="shared" si="6"/>
        <v>0.27692307692307694</v>
      </c>
      <c r="AH70" s="234">
        <v>191</v>
      </c>
      <c r="AI70" s="218">
        <v>0</v>
      </c>
      <c r="AJ70" s="219">
        <v>46</v>
      </c>
      <c r="AK70" s="215">
        <v>46</v>
      </c>
      <c r="AL70" s="169">
        <f t="shared" si="19"/>
        <v>0.24083769633507854</v>
      </c>
      <c r="AM70" s="234">
        <f t="shared" si="7"/>
        <v>4628</v>
      </c>
      <c r="AN70" s="218">
        <f t="shared" si="8"/>
        <v>36</v>
      </c>
      <c r="AO70" s="217">
        <f t="shared" si="9"/>
        <v>730</v>
      </c>
      <c r="AP70" s="215">
        <f t="shared" si="10"/>
        <v>751</v>
      </c>
      <c r="AQ70" s="169">
        <f t="shared" si="11"/>
        <v>0.16227312013828868</v>
      </c>
      <c r="AR70" s="131">
        <f t="shared" si="12"/>
        <v>1.3315579227696406E-3</v>
      </c>
      <c r="AS70" s="131">
        <f t="shared" si="13"/>
        <v>1.5978695073235686E-2</v>
      </c>
      <c r="AT70" s="131">
        <f t="shared" si="14"/>
        <v>0.26498002663115844</v>
      </c>
      <c r="AU70" s="131">
        <f t="shared" si="15"/>
        <v>0.2623169107856192</v>
      </c>
      <c r="AV70" s="131">
        <f t="shared" si="16"/>
        <v>0.22636484687083888</v>
      </c>
      <c r="AW70" s="131">
        <f t="shared" si="17"/>
        <v>0.16777629826897469</v>
      </c>
      <c r="AX70" s="131">
        <f t="shared" si="18"/>
        <v>6.1251664447403459E-2</v>
      </c>
      <c r="AY70" s="233"/>
    </row>
    <row r="71" spans="2:51" ht="13.5" customHeight="1">
      <c r="B71" s="231">
        <v>66</v>
      </c>
      <c r="C71" s="232" t="s">
        <v>6</v>
      </c>
      <c r="D71" s="234">
        <v>11</v>
      </c>
      <c r="E71" s="218">
        <v>0</v>
      </c>
      <c r="F71" s="219">
        <v>2</v>
      </c>
      <c r="G71" s="215">
        <v>2</v>
      </c>
      <c r="H71" s="169">
        <f t="shared" ref="H71:H79" si="20">IFERROR(G71/D71,0)</f>
        <v>0.18181818181818182</v>
      </c>
      <c r="I71" s="234">
        <v>11</v>
      </c>
      <c r="J71" s="218">
        <v>0</v>
      </c>
      <c r="K71" s="219">
        <v>3</v>
      </c>
      <c r="L71" s="215">
        <v>3</v>
      </c>
      <c r="M71" s="169">
        <f t="shared" ref="M71:M79" si="21">IFERROR(L71/I71,0)</f>
        <v>0.27272727272727271</v>
      </c>
      <c r="N71" s="234">
        <v>1995</v>
      </c>
      <c r="O71" s="218">
        <v>21</v>
      </c>
      <c r="P71" s="219">
        <v>163</v>
      </c>
      <c r="Q71" s="215">
        <v>172</v>
      </c>
      <c r="R71" s="169">
        <f t="shared" ref="R71:R79" si="22">IFERROR(Q71/N71,0)</f>
        <v>8.6215538847117801E-2</v>
      </c>
      <c r="S71" s="234">
        <v>1310</v>
      </c>
      <c r="T71" s="218">
        <v>13</v>
      </c>
      <c r="U71" s="219">
        <v>161</v>
      </c>
      <c r="V71" s="215">
        <v>169</v>
      </c>
      <c r="W71" s="169">
        <f t="shared" ref="W71:W79" si="23">IFERROR(V71/S71,0)</f>
        <v>0.12900763358778625</v>
      </c>
      <c r="X71" s="234">
        <v>799</v>
      </c>
      <c r="Y71" s="218">
        <v>4</v>
      </c>
      <c r="Z71" s="219">
        <v>141</v>
      </c>
      <c r="AA71" s="215">
        <v>143</v>
      </c>
      <c r="AB71" s="125">
        <f t="shared" ref="AB71:AB79" si="24">IFERROR(AA71/X71,0)</f>
        <v>0.17897371714643304</v>
      </c>
      <c r="AC71" s="290">
        <v>447</v>
      </c>
      <c r="AD71" s="218">
        <v>1</v>
      </c>
      <c r="AE71" s="219">
        <v>89</v>
      </c>
      <c r="AF71" s="215">
        <v>89</v>
      </c>
      <c r="AG71" s="169">
        <f t="shared" ref="AG71:AG79" si="25">IFERROR(AF71/AC71,0)</f>
        <v>0.19910514541387025</v>
      </c>
      <c r="AH71" s="234">
        <v>188</v>
      </c>
      <c r="AI71" s="218">
        <v>0</v>
      </c>
      <c r="AJ71" s="219">
        <v>33</v>
      </c>
      <c r="AK71" s="215">
        <v>33</v>
      </c>
      <c r="AL71" s="169">
        <f t="shared" ref="AL71:AL79" si="26">IFERROR(AK71/AH71,0)</f>
        <v>0.17553191489361702</v>
      </c>
      <c r="AM71" s="234">
        <f t="shared" ref="AM71:AM79" si="27">SUM(D71,I71,N71,S71,X71,AC71,AH71)</f>
        <v>4761</v>
      </c>
      <c r="AN71" s="218">
        <f t="shared" ref="AN71:AN79" si="28">SUM(E71,J71,O71,T71,Y71,AD71,AI71)</f>
        <v>39</v>
      </c>
      <c r="AO71" s="217">
        <f t="shared" ref="AO71:AO79" si="29">SUM(F71,K71,P71,U71,Z71,AE71,AJ71)</f>
        <v>592</v>
      </c>
      <c r="AP71" s="215">
        <f t="shared" ref="AP71:AP79" si="30">SUM(G71,L71,Q71,V71,AA71,AF71,AK71)</f>
        <v>611</v>
      </c>
      <c r="AQ71" s="169">
        <f t="shared" ref="AQ71:AQ79" si="31">IFERROR(AP71/AM71,0)</f>
        <v>0.12833438353287124</v>
      </c>
      <c r="AR71" s="131">
        <f t="shared" ref="AR71:AR79" si="32">IFERROR(G71/$AP71,0)</f>
        <v>3.2733224222585926E-3</v>
      </c>
      <c r="AS71" s="131">
        <f t="shared" ref="AS71:AS79" si="33">IFERROR(L71/$AP71,0)</f>
        <v>4.9099836333878887E-3</v>
      </c>
      <c r="AT71" s="131">
        <f t="shared" ref="AT71:AT79" si="34">IFERROR(Q71/$AP71,0)</f>
        <v>0.28150572831423898</v>
      </c>
      <c r="AU71" s="131">
        <f t="shared" ref="AU71:AU79" si="35">IFERROR(V71/$AP71,0)</f>
        <v>0.27659574468085107</v>
      </c>
      <c r="AV71" s="131">
        <f t="shared" ref="AV71:AV79" si="36">IFERROR(AA71/$AP71,0)</f>
        <v>0.23404255319148937</v>
      </c>
      <c r="AW71" s="131">
        <f t="shared" ref="AW71:AW79" si="37">IFERROR(AF71/$AP71,0)</f>
        <v>0.14566284779050737</v>
      </c>
      <c r="AX71" s="131">
        <f t="shared" ref="AX71:AX79" si="38">IFERROR(AK71/$AP71,0)</f>
        <v>5.4009819967266774E-2</v>
      </c>
      <c r="AY71" s="233"/>
    </row>
    <row r="72" spans="2:51" ht="13.5" customHeight="1">
      <c r="B72" s="231">
        <v>67</v>
      </c>
      <c r="C72" s="232" t="s">
        <v>7</v>
      </c>
      <c r="D72" s="234">
        <v>20</v>
      </c>
      <c r="E72" s="218">
        <v>0</v>
      </c>
      <c r="F72" s="219">
        <v>2</v>
      </c>
      <c r="G72" s="215">
        <v>2</v>
      </c>
      <c r="H72" s="169">
        <f t="shared" si="20"/>
        <v>0.1</v>
      </c>
      <c r="I72" s="234">
        <v>42</v>
      </c>
      <c r="J72" s="218">
        <v>1</v>
      </c>
      <c r="K72" s="219">
        <v>8</v>
      </c>
      <c r="L72" s="215">
        <v>8</v>
      </c>
      <c r="M72" s="169">
        <f t="shared" si="21"/>
        <v>0.19047619047619047</v>
      </c>
      <c r="N72" s="234">
        <v>719</v>
      </c>
      <c r="O72" s="218">
        <v>11</v>
      </c>
      <c r="P72" s="219">
        <v>84</v>
      </c>
      <c r="Q72" s="215">
        <v>87</v>
      </c>
      <c r="R72" s="169">
        <f t="shared" si="22"/>
        <v>0.12100139082058414</v>
      </c>
      <c r="S72" s="234">
        <v>558</v>
      </c>
      <c r="T72" s="218">
        <v>5</v>
      </c>
      <c r="U72" s="219">
        <v>81</v>
      </c>
      <c r="V72" s="215">
        <v>86</v>
      </c>
      <c r="W72" s="169">
        <f t="shared" si="23"/>
        <v>0.15412186379928317</v>
      </c>
      <c r="X72" s="234">
        <v>407</v>
      </c>
      <c r="Y72" s="218">
        <v>2</v>
      </c>
      <c r="Z72" s="219">
        <v>64</v>
      </c>
      <c r="AA72" s="215">
        <v>64</v>
      </c>
      <c r="AB72" s="125">
        <f t="shared" si="24"/>
        <v>0.15724815724815724</v>
      </c>
      <c r="AC72" s="290">
        <v>247</v>
      </c>
      <c r="AD72" s="218">
        <v>0</v>
      </c>
      <c r="AE72" s="219">
        <v>55</v>
      </c>
      <c r="AF72" s="215">
        <v>55</v>
      </c>
      <c r="AG72" s="169">
        <f t="shared" si="25"/>
        <v>0.22267206477732793</v>
      </c>
      <c r="AH72" s="234">
        <v>114</v>
      </c>
      <c r="AI72" s="218">
        <v>0</v>
      </c>
      <c r="AJ72" s="219">
        <v>25</v>
      </c>
      <c r="AK72" s="215">
        <v>25</v>
      </c>
      <c r="AL72" s="169">
        <f t="shared" si="26"/>
        <v>0.21929824561403508</v>
      </c>
      <c r="AM72" s="234">
        <f t="shared" si="27"/>
        <v>2107</v>
      </c>
      <c r="AN72" s="218">
        <f t="shared" si="28"/>
        <v>19</v>
      </c>
      <c r="AO72" s="217">
        <f t="shared" si="29"/>
        <v>319</v>
      </c>
      <c r="AP72" s="215">
        <f t="shared" si="30"/>
        <v>327</v>
      </c>
      <c r="AQ72" s="169">
        <f t="shared" si="31"/>
        <v>0.1551969625059326</v>
      </c>
      <c r="AR72" s="131">
        <f t="shared" si="32"/>
        <v>6.1162079510703364E-3</v>
      </c>
      <c r="AS72" s="131">
        <f t="shared" si="33"/>
        <v>2.4464831804281346E-2</v>
      </c>
      <c r="AT72" s="131">
        <f t="shared" si="34"/>
        <v>0.26605504587155965</v>
      </c>
      <c r="AU72" s="131">
        <f t="shared" si="35"/>
        <v>0.26299694189602446</v>
      </c>
      <c r="AV72" s="131">
        <f t="shared" si="36"/>
        <v>0.19571865443425077</v>
      </c>
      <c r="AW72" s="131">
        <f t="shared" si="37"/>
        <v>0.16819571865443425</v>
      </c>
      <c r="AX72" s="131">
        <f t="shared" si="38"/>
        <v>7.64525993883792E-2</v>
      </c>
      <c r="AY72" s="233"/>
    </row>
    <row r="73" spans="2:51" ht="13.5" customHeight="1">
      <c r="B73" s="231">
        <v>68</v>
      </c>
      <c r="C73" s="232" t="s">
        <v>53</v>
      </c>
      <c r="D73" s="234">
        <v>16</v>
      </c>
      <c r="E73" s="218">
        <v>0</v>
      </c>
      <c r="F73" s="219">
        <v>4</v>
      </c>
      <c r="G73" s="215">
        <v>4</v>
      </c>
      <c r="H73" s="169">
        <f t="shared" si="20"/>
        <v>0.25</v>
      </c>
      <c r="I73" s="234">
        <v>40</v>
      </c>
      <c r="J73" s="218">
        <v>1</v>
      </c>
      <c r="K73" s="219">
        <v>9</v>
      </c>
      <c r="L73" s="215">
        <v>10</v>
      </c>
      <c r="M73" s="169">
        <f t="shared" si="21"/>
        <v>0.25</v>
      </c>
      <c r="N73" s="234">
        <v>963</v>
      </c>
      <c r="O73" s="218">
        <v>11</v>
      </c>
      <c r="P73" s="219">
        <v>103</v>
      </c>
      <c r="Q73" s="215">
        <v>109</v>
      </c>
      <c r="R73" s="169">
        <f t="shared" si="22"/>
        <v>0.11318795430944964</v>
      </c>
      <c r="S73" s="234">
        <v>852</v>
      </c>
      <c r="T73" s="218">
        <v>7</v>
      </c>
      <c r="U73" s="219">
        <v>122</v>
      </c>
      <c r="V73" s="215">
        <v>126</v>
      </c>
      <c r="W73" s="169">
        <f t="shared" si="23"/>
        <v>0.14788732394366197</v>
      </c>
      <c r="X73" s="234">
        <v>560</v>
      </c>
      <c r="Y73" s="218">
        <v>1</v>
      </c>
      <c r="Z73" s="219">
        <v>96</v>
      </c>
      <c r="AA73" s="215">
        <v>97</v>
      </c>
      <c r="AB73" s="125">
        <f t="shared" si="24"/>
        <v>0.17321428571428571</v>
      </c>
      <c r="AC73" s="290">
        <v>302</v>
      </c>
      <c r="AD73" s="218">
        <v>1</v>
      </c>
      <c r="AE73" s="219">
        <v>66</v>
      </c>
      <c r="AF73" s="215">
        <v>66</v>
      </c>
      <c r="AG73" s="169">
        <f t="shared" si="25"/>
        <v>0.2185430463576159</v>
      </c>
      <c r="AH73" s="234">
        <v>120</v>
      </c>
      <c r="AI73" s="218">
        <v>0</v>
      </c>
      <c r="AJ73" s="219">
        <v>28</v>
      </c>
      <c r="AK73" s="215">
        <v>28</v>
      </c>
      <c r="AL73" s="169">
        <f t="shared" si="26"/>
        <v>0.23333333333333334</v>
      </c>
      <c r="AM73" s="234">
        <f t="shared" si="27"/>
        <v>2853</v>
      </c>
      <c r="AN73" s="218">
        <f t="shared" si="28"/>
        <v>21</v>
      </c>
      <c r="AO73" s="217">
        <f t="shared" si="29"/>
        <v>428</v>
      </c>
      <c r="AP73" s="215">
        <f t="shared" si="30"/>
        <v>440</v>
      </c>
      <c r="AQ73" s="169">
        <f t="shared" si="31"/>
        <v>0.15422362425517</v>
      </c>
      <c r="AR73" s="131">
        <f t="shared" si="32"/>
        <v>9.0909090909090905E-3</v>
      </c>
      <c r="AS73" s="131">
        <f t="shared" si="33"/>
        <v>2.2727272727272728E-2</v>
      </c>
      <c r="AT73" s="131">
        <f t="shared" si="34"/>
        <v>0.24772727272727274</v>
      </c>
      <c r="AU73" s="131">
        <f t="shared" si="35"/>
        <v>0.28636363636363638</v>
      </c>
      <c r="AV73" s="131">
        <f t="shared" si="36"/>
        <v>0.22045454545454546</v>
      </c>
      <c r="AW73" s="131">
        <f t="shared" si="37"/>
        <v>0.15</v>
      </c>
      <c r="AX73" s="131">
        <f t="shared" si="38"/>
        <v>6.363636363636363E-2</v>
      </c>
      <c r="AY73" s="233"/>
    </row>
    <row r="74" spans="2:51" ht="13.5" customHeight="1">
      <c r="B74" s="231">
        <v>69</v>
      </c>
      <c r="C74" s="232" t="s">
        <v>54</v>
      </c>
      <c r="D74" s="234">
        <v>25</v>
      </c>
      <c r="E74" s="218">
        <v>0</v>
      </c>
      <c r="F74" s="219">
        <v>5</v>
      </c>
      <c r="G74" s="215">
        <v>5</v>
      </c>
      <c r="H74" s="169">
        <f t="shared" si="20"/>
        <v>0.2</v>
      </c>
      <c r="I74" s="234">
        <v>52</v>
      </c>
      <c r="J74" s="218">
        <v>1</v>
      </c>
      <c r="K74" s="219">
        <v>13</v>
      </c>
      <c r="L74" s="215">
        <v>13</v>
      </c>
      <c r="M74" s="169">
        <f t="shared" si="21"/>
        <v>0.25</v>
      </c>
      <c r="N74" s="234">
        <v>2745</v>
      </c>
      <c r="O74" s="218">
        <v>31</v>
      </c>
      <c r="P74" s="219">
        <v>288</v>
      </c>
      <c r="Q74" s="215">
        <v>302</v>
      </c>
      <c r="R74" s="169">
        <f t="shared" si="22"/>
        <v>0.11001821493624772</v>
      </c>
      <c r="S74" s="234">
        <v>1780</v>
      </c>
      <c r="T74" s="218">
        <v>16</v>
      </c>
      <c r="U74" s="219">
        <v>249</v>
      </c>
      <c r="V74" s="215">
        <v>257</v>
      </c>
      <c r="W74" s="169">
        <f t="shared" si="23"/>
        <v>0.14438202247191012</v>
      </c>
      <c r="X74" s="234">
        <v>1040</v>
      </c>
      <c r="Y74" s="218">
        <v>5</v>
      </c>
      <c r="Z74" s="219">
        <v>193</v>
      </c>
      <c r="AA74" s="215">
        <v>196</v>
      </c>
      <c r="AB74" s="125">
        <f t="shared" si="24"/>
        <v>0.18846153846153846</v>
      </c>
      <c r="AC74" s="290">
        <v>601</v>
      </c>
      <c r="AD74" s="218">
        <v>1</v>
      </c>
      <c r="AE74" s="219">
        <v>149</v>
      </c>
      <c r="AF74" s="215">
        <v>149</v>
      </c>
      <c r="AG74" s="169">
        <f t="shared" si="25"/>
        <v>0.24792013311148087</v>
      </c>
      <c r="AH74" s="234">
        <v>210</v>
      </c>
      <c r="AI74" s="218">
        <v>0</v>
      </c>
      <c r="AJ74" s="219">
        <v>46</v>
      </c>
      <c r="AK74" s="215">
        <v>46</v>
      </c>
      <c r="AL74" s="169">
        <f t="shared" si="26"/>
        <v>0.21904761904761905</v>
      </c>
      <c r="AM74" s="234">
        <f t="shared" si="27"/>
        <v>6453</v>
      </c>
      <c r="AN74" s="218">
        <f t="shared" si="28"/>
        <v>54</v>
      </c>
      <c r="AO74" s="217">
        <f t="shared" si="29"/>
        <v>943</v>
      </c>
      <c r="AP74" s="215">
        <f t="shared" si="30"/>
        <v>968</v>
      </c>
      <c r="AQ74" s="169">
        <f t="shared" si="31"/>
        <v>0.15000774833410815</v>
      </c>
      <c r="AR74" s="131">
        <f t="shared" si="32"/>
        <v>5.1652892561983473E-3</v>
      </c>
      <c r="AS74" s="131">
        <f t="shared" si="33"/>
        <v>1.3429752066115703E-2</v>
      </c>
      <c r="AT74" s="131">
        <f t="shared" si="34"/>
        <v>0.31198347107438018</v>
      </c>
      <c r="AU74" s="131">
        <f t="shared" si="35"/>
        <v>0.26549586776859502</v>
      </c>
      <c r="AV74" s="131">
        <f t="shared" si="36"/>
        <v>0.2024793388429752</v>
      </c>
      <c r="AW74" s="131">
        <f t="shared" si="37"/>
        <v>0.15392561983471073</v>
      </c>
      <c r="AX74" s="131">
        <f t="shared" si="38"/>
        <v>4.7520661157024795E-2</v>
      </c>
      <c r="AY74" s="233"/>
    </row>
    <row r="75" spans="2:51" ht="13.5" customHeight="1">
      <c r="B75" s="231">
        <v>70</v>
      </c>
      <c r="C75" s="232" t="s">
        <v>55</v>
      </c>
      <c r="D75" s="234">
        <v>2</v>
      </c>
      <c r="E75" s="218">
        <v>0</v>
      </c>
      <c r="F75" s="219">
        <v>0</v>
      </c>
      <c r="G75" s="215">
        <v>0</v>
      </c>
      <c r="H75" s="169">
        <f t="shared" si="20"/>
        <v>0</v>
      </c>
      <c r="I75" s="234">
        <v>5</v>
      </c>
      <c r="J75" s="218">
        <v>0</v>
      </c>
      <c r="K75" s="219">
        <v>0</v>
      </c>
      <c r="L75" s="215">
        <v>0</v>
      </c>
      <c r="M75" s="169">
        <f t="shared" si="21"/>
        <v>0</v>
      </c>
      <c r="N75" s="234">
        <v>408</v>
      </c>
      <c r="O75" s="218">
        <v>4</v>
      </c>
      <c r="P75" s="219">
        <v>46</v>
      </c>
      <c r="Q75" s="215">
        <v>48</v>
      </c>
      <c r="R75" s="169">
        <f t="shared" si="22"/>
        <v>0.11764705882352941</v>
      </c>
      <c r="S75" s="234">
        <v>358</v>
      </c>
      <c r="T75" s="218">
        <v>6</v>
      </c>
      <c r="U75" s="219">
        <v>58</v>
      </c>
      <c r="V75" s="215">
        <v>60</v>
      </c>
      <c r="W75" s="169">
        <f t="shared" si="23"/>
        <v>0.16759776536312848</v>
      </c>
      <c r="X75" s="234">
        <v>248</v>
      </c>
      <c r="Y75" s="218">
        <v>2</v>
      </c>
      <c r="Z75" s="219">
        <v>52</v>
      </c>
      <c r="AA75" s="215">
        <v>53</v>
      </c>
      <c r="AB75" s="125">
        <f t="shared" si="24"/>
        <v>0.21370967741935484</v>
      </c>
      <c r="AC75" s="290">
        <v>118</v>
      </c>
      <c r="AD75" s="218">
        <v>0</v>
      </c>
      <c r="AE75" s="219">
        <v>26</v>
      </c>
      <c r="AF75" s="215">
        <v>26</v>
      </c>
      <c r="AG75" s="169">
        <f t="shared" si="25"/>
        <v>0.22033898305084745</v>
      </c>
      <c r="AH75" s="234">
        <v>41</v>
      </c>
      <c r="AI75" s="218">
        <v>1</v>
      </c>
      <c r="AJ75" s="219">
        <v>7</v>
      </c>
      <c r="AK75" s="215">
        <v>8</v>
      </c>
      <c r="AL75" s="169">
        <f t="shared" si="26"/>
        <v>0.1951219512195122</v>
      </c>
      <c r="AM75" s="234">
        <f t="shared" si="27"/>
        <v>1180</v>
      </c>
      <c r="AN75" s="218">
        <f t="shared" si="28"/>
        <v>13</v>
      </c>
      <c r="AO75" s="217">
        <f t="shared" si="29"/>
        <v>189</v>
      </c>
      <c r="AP75" s="215">
        <f t="shared" si="30"/>
        <v>195</v>
      </c>
      <c r="AQ75" s="169">
        <f t="shared" si="31"/>
        <v>0.1652542372881356</v>
      </c>
      <c r="AR75" s="131">
        <f t="shared" si="32"/>
        <v>0</v>
      </c>
      <c r="AS75" s="131">
        <f t="shared" si="33"/>
        <v>0</v>
      </c>
      <c r="AT75" s="131">
        <f t="shared" si="34"/>
        <v>0.24615384615384617</v>
      </c>
      <c r="AU75" s="131">
        <f t="shared" si="35"/>
        <v>0.30769230769230771</v>
      </c>
      <c r="AV75" s="131">
        <f t="shared" si="36"/>
        <v>0.27179487179487177</v>
      </c>
      <c r="AW75" s="131">
        <f t="shared" si="37"/>
        <v>0.13333333333333333</v>
      </c>
      <c r="AX75" s="131">
        <f t="shared" si="38"/>
        <v>4.1025641025641026E-2</v>
      </c>
      <c r="AY75" s="233"/>
    </row>
    <row r="76" spans="2:51" ht="13.5" customHeight="1">
      <c r="B76" s="231">
        <v>71</v>
      </c>
      <c r="C76" s="232" t="s">
        <v>56</v>
      </c>
      <c r="D76" s="234">
        <v>3</v>
      </c>
      <c r="E76" s="218">
        <v>0</v>
      </c>
      <c r="F76" s="219">
        <v>3</v>
      </c>
      <c r="G76" s="215">
        <v>3</v>
      </c>
      <c r="H76" s="169">
        <f t="shared" si="20"/>
        <v>1</v>
      </c>
      <c r="I76" s="234">
        <v>14</v>
      </c>
      <c r="J76" s="218">
        <v>2</v>
      </c>
      <c r="K76" s="219">
        <v>4</v>
      </c>
      <c r="L76" s="215">
        <v>6</v>
      </c>
      <c r="M76" s="169">
        <f t="shared" si="21"/>
        <v>0.42857142857142855</v>
      </c>
      <c r="N76" s="234">
        <v>1314</v>
      </c>
      <c r="O76" s="218">
        <v>18</v>
      </c>
      <c r="P76" s="219">
        <v>162</v>
      </c>
      <c r="Q76" s="215">
        <v>174</v>
      </c>
      <c r="R76" s="169">
        <f t="shared" si="22"/>
        <v>0.13242009132420091</v>
      </c>
      <c r="S76" s="234">
        <v>948</v>
      </c>
      <c r="T76" s="218">
        <v>13</v>
      </c>
      <c r="U76" s="219">
        <v>150</v>
      </c>
      <c r="V76" s="215">
        <v>155</v>
      </c>
      <c r="W76" s="169">
        <f t="shared" si="23"/>
        <v>0.16350210970464135</v>
      </c>
      <c r="X76" s="234">
        <v>723</v>
      </c>
      <c r="Y76" s="218">
        <v>4</v>
      </c>
      <c r="Z76" s="219">
        <v>139</v>
      </c>
      <c r="AA76" s="215">
        <v>139</v>
      </c>
      <c r="AB76" s="125">
        <f t="shared" si="24"/>
        <v>0.19225449515905949</v>
      </c>
      <c r="AC76" s="290">
        <v>357</v>
      </c>
      <c r="AD76" s="218">
        <v>4</v>
      </c>
      <c r="AE76" s="219">
        <v>73</v>
      </c>
      <c r="AF76" s="215">
        <v>77</v>
      </c>
      <c r="AG76" s="169">
        <f t="shared" si="25"/>
        <v>0.21568627450980393</v>
      </c>
      <c r="AH76" s="234">
        <v>132</v>
      </c>
      <c r="AI76" s="218">
        <v>0</v>
      </c>
      <c r="AJ76" s="219">
        <v>38</v>
      </c>
      <c r="AK76" s="215">
        <v>38</v>
      </c>
      <c r="AL76" s="169">
        <f t="shared" si="26"/>
        <v>0.2878787878787879</v>
      </c>
      <c r="AM76" s="234">
        <f t="shared" si="27"/>
        <v>3491</v>
      </c>
      <c r="AN76" s="218">
        <f t="shared" si="28"/>
        <v>41</v>
      </c>
      <c r="AO76" s="217">
        <f t="shared" si="29"/>
        <v>569</v>
      </c>
      <c r="AP76" s="215">
        <f t="shared" si="30"/>
        <v>592</v>
      </c>
      <c r="AQ76" s="169">
        <f t="shared" si="31"/>
        <v>0.16957891721569751</v>
      </c>
      <c r="AR76" s="131">
        <f t="shared" si="32"/>
        <v>5.0675675675675678E-3</v>
      </c>
      <c r="AS76" s="131">
        <f t="shared" si="33"/>
        <v>1.0135135135135136E-2</v>
      </c>
      <c r="AT76" s="131">
        <f t="shared" si="34"/>
        <v>0.29391891891891891</v>
      </c>
      <c r="AU76" s="131">
        <f t="shared" si="35"/>
        <v>0.26182432432432434</v>
      </c>
      <c r="AV76" s="131">
        <f t="shared" si="36"/>
        <v>0.23479729729729729</v>
      </c>
      <c r="AW76" s="131">
        <f t="shared" si="37"/>
        <v>0.13006756756756757</v>
      </c>
      <c r="AX76" s="131">
        <f t="shared" si="38"/>
        <v>6.4189189189189186E-2</v>
      </c>
      <c r="AY76" s="233"/>
    </row>
    <row r="77" spans="2:51" ht="13.5" customHeight="1">
      <c r="B77" s="231">
        <v>72</v>
      </c>
      <c r="C77" s="232" t="s">
        <v>32</v>
      </c>
      <c r="D77" s="234">
        <v>0</v>
      </c>
      <c r="E77" s="218">
        <v>0</v>
      </c>
      <c r="F77" s="219">
        <v>0</v>
      </c>
      <c r="G77" s="215">
        <v>0</v>
      </c>
      <c r="H77" s="169">
        <f t="shared" si="20"/>
        <v>0</v>
      </c>
      <c r="I77" s="234">
        <v>13</v>
      </c>
      <c r="J77" s="218">
        <v>0</v>
      </c>
      <c r="K77" s="219">
        <v>1</v>
      </c>
      <c r="L77" s="215">
        <v>1</v>
      </c>
      <c r="M77" s="169">
        <f t="shared" si="21"/>
        <v>7.6923076923076927E-2</v>
      </c>
      <c r="N77" s="234">
        <v>811</v>
      </c>
      <c r="O77" s="218">
        <v>10</v>
      </c>
      <c r="P77" s="219">
        <v>79</v>
      </c>
      <c r="Q77" s="215">
        <v>85</v>
      </c>
      <c r="R77" s="169">
        <f t="shared" si="22"/>
        <v>0.10480887792848335</v>
      </c>
      <c r="S77" s="234">
        <v>587</v>
      </c>
      <c r="T77" s="218">
        <v>3</v>
      </c>
      <c r="U77" s="219">
        <v>80</v>
      </c>
      <c r="V77" s="215">
        <v>80</v>
      </c>
      <c r="W77" s="169">
        <f t="shared" si="23"/>
        <v>0.1362862010221465</v>
      </c>
      <c r="X77" s="234">
        <v>411</v>
      </c>
      <c r="Y77" s="218">
        <v>3</v>
      </c>
      <c r="Z77" s="219">
        <v>89</v>
      </c>
      <c r="AA77" s="215">
        <v>91</v>
      </c>
      <c r="AB77" s="125">
        <f t="shared" si="24"/>
        <v>0.22141119221411193</v>
      </c>
      <c r="AC77" s="290">
        <v>205</v>
      </c>
      <c r="AD77" s="218">
        <v>0</v>
      </c>
      <c r="AE77" s="219">
        <v>45</v>
      </c>
      <c r="AF77" s="215">
        <v>45</v>
      </c>
      <c r="AG77" s="169">
        <f t="shared" si="25"/>
        <v>0.21951219512195122</v>
      </c>
      <c r="AH77" s="234">
        <v>80</v>
      </c>
      <c r="AI77" s="218">
        <v>0</v>
      </c>
      <c r="AJ77" s="219">
        <v>23</v>
      </c>
      <c r="AK77" s="215">
        <v>23</v>
      </c>
      <c r="AL77" s="169">
        <f t="shared" si="26"/>
        <v>0.28749999999999998</v>
      </c>
      <c r="AM77" s="234">
        <f t="shared" si="27"/>
        <v>2107</v>
      </c>
      <c r="AN77" s="218">
        <f t="shared" si="28"/>
        <v>16</v>
      </c>
      <c r="AO77" s="217">
        <f t="shared" si="29"/>
        <v>317</v>
      </c>
      <c r="AP77" s="215">
        <f t="shared" si="30"/>
        <v>325</v>
      </c>
      <c r="AQ77" s="169">
        <f t="shared" si="31"/>
        <v>0.15424774560987187</v>
      </c>
      <c r="AR77" s="131">
        <f t="shared" si="32"/>
        <v>0</v>
      </c>
      <c r="AS77" s="131">
        <f t="shared" si="33"/>
        <v>3.0769230769230769E-3</v>
      </c>
      <c r="AT77" s="131">
        <f t="shared" si="34"/>
        <v>0.26153846153846155</v>
      </c>
      <c r="AU77" s="131">
        <f t="shared" si="35"/>
        <v>0.24615384615384617</v>
      </c>
      <c r="AV77" s="131">
        <f t="shared" si="36"/>
        <v>0.28000000000000003</v>
      </c>
      <c r="AW77" s="131">
        <f t="shared" si="37"/>
        <v>0.13846153846153847</v>
      </c>
      <c r="AX77" s="131">
        <f t="shared" si="38"/>
        <v>7.0769230769230765E-2</v>
      </c>
      <c r="AY77" s="233"/>
    </row>
    <row r="78" spans="2:51" ht="13.5" customHeight="1">
      <c r="B78" s="231">
        <v>73</v>
      </c>
      <c r="C78" s="232" t="s">
        <v>33</v>
      </c>
      <c r="D78" s="234">
        <v>0</v>
      </c>
      <c r="E78" s="218">
        <v>0</v>
      </c>
      <c r="F78" s="219">
        <v>0</v>
      </c>
      <c r="G78" s="215">
        <v>0</v>
      </c>
      <c r="H78" s="169">
        <f t="shared" si="20"/>
        <v>0</v>
      </c>
      <c r="I78" s="234">
        <v>6</v>
      </c>
      <c r="J78" s="218">
        <v>0</v>
      </c>
      <c r="K78" s="219">
        <v>0</v>
      </c>
      <c r="L78" s="215">
        <v>0</v>
      </c>
      <c r="M78" s="169">
        <f t="shared" si="21"/>
        <v>0</v>
      </c>
      <c r="N78" s="234">
        <v>1043</v>
      </c>
      <c r="O78" s="218">
        <v>9</v>
      </c>
      <c r="P78" s="219">
        <v>107</v>
      </c>
      <c r="Q78" s="215">
        <v>112</v>
      </c>
      <c r="R78" s="169">
        <f t="shared" si="22"/>
        <v>0.10738255033557047</v>
      </c>
      <c r="S78" s="234">
        <v>846</v>
      </c>
      <c r="T78" s="218">
        <v>11</v>
      </c>
      <c r="U78" s="219">
        <v>106</v>
      </c>
      <c r="V78" s="215">
        <v>111</v>
      </c>
      <c r="W78" s="169">
        <f t="shared" si="23"/>
        <v>0.13120567375886524</v>
      </c>
      <c r="X78" s="234">
        <v>619</v>
      </c>
      <c r="Y78" s="218">
        <v>5</v>
      </c>
      <c r="Z78" s="219">
        <v>99</v>
      </c>
      <c r="AA78" s="215">
        <v>102</v>
      </c>
      <c r="AB78" s="125">
        <f t="shared" si="24"/>
        <v>0.16478190630048464</v>
      </c>
      <c r="AC78" s="290">
        <v>273</v>
      </c>
      <c r="AD78" s="218">
        <v>3</v>
      </c>
      <c r="AE78" s="219">
        <v>60</v>
      </c>
      <c r="AF78" s="215">
        <v>62</v>
      </c>
      <c r="AG78" s="169">
        <f t="shared" si="25"/>
        <v>0.2271062271062271</v>
      </c>
      <c r="AH78" s="234">
        <v>119</v>
      </c>
      <c r="AI78" s="218">
        <v>0</v>
      </c>
      <c r="AJ78" s="219">
        <v>31</v>
      </c>
      <c r="AK78" s="215">
        <v>31</v>
      </c>
      <c r="AL78" s="169">
        <f t="shared" si="26"/>
        <v>0.26050420168067229</v>
      </c>
      <c r="AM78" s="234">
        <f t="shared" si="27"/>
        <v>2906</v>
      </c>
      <c r="AN78" s="218">
        <f t="shared" si="28"/>
        <v>28</v>
      </c>
      <c r="AO78" s="217">
        <f t="shared" si="29"/>
        <v>403</v>
      </c>
      <c r="AP78" s="215">
        <f t="shared" si="30"/>
        <v>418</v>
      </c>
      <c r="AQ78" s="169">
        <f t="shared" si="31"/>
        <v>0.14384033035099794</v>
      </c>
      <c r="AR78" s="131">
        <f t="shared" si="32"/>
        <v>0</v>
      </c>
      <c r="AS78" s="131">
        <f t="shared" si="33"/>
        <v>0</v>
      </c>
      <c r="AT78" s="131">
        <f t="shared" si="34"/>
        <v>0.26794258373205743</v>
      </c>
      <c r="AU78" s="131">
        <f t="shared" si="35"/>
        <v>0.26555023923444976</v>
      </c>
      <c r="AV78" s="131">
        <f t="shared" si="36"/>
        <v>0.24401913875598086</v>
      </c>
      <c r="AW78" s="131">
        <f t="shared" si="37"/>
        <v>0.14832535885167464</v>
      </c>
      <c r="AX78" s="131">
        <f t="shared" si="38"/>
        <v>7.4162679425837319E-2</v>
      </c>
      <c r="AY78" s="233"/>
    </row>
    <row r="79" spans="2:51" ht="13.5" customHeight="1" thickBot="1">
      <c r="B79" s="231">
        <v>74</v>
      </c>
      <c r="C79" s="232" t="s">
        <v>34</v>
      </c>
      <c r="D79" s="234">
        <v>2</v>
      </c>
      <c r="E79" s="218">
        <v>0</v>
      </c>
      <c r="F79" s="219">
        <v>0</v>
      </c>
      <c r="G79" s="215">
        <v>0</v>
      </c>
      <c r="H79" s="169">
        <f t="shared" si="20"/>
        <v>0</v>
      </c>
      <c r="I79" s="234">
        <v>3</v>
      </c>
      <c r="J79" s="218">
        <v>0</v>
      </c>
      <c r="K79" s="219">
        <v>0</v>
      </c>
      <c r="L79" s="215">
        <v>0</v>
      </c>
      <c r="M79" s="169">
        <f t="shared" si="21"/>
        <v>0</v>
      </c>
      <c r="N79" s="234">
        <v>535</v>
      </c>
      <c r="O79" s="218">
        <v>11</v>
      </c>
      <c r="P79" s="219">
        <v>57</v>
      </c>
      <c r="Q79" s="215">
        <v>61</v>
      </c>
      <c r="R79" s="169">
        <f t="shared" si="22"/>
        <v>0.11401869158878504</v>
      </c>
      <c r="S79" s="234">
        <v>353</v>
      </c>
      <c r="T79" s="218">
        <v>4</v>
      </c>
      <c r="U79" s="219">
        <v>40</v>
      </c>
      <c r="V79" s="215">
        <v>44</v>
      </c>
      <c r="W79" s="169">
        <f t="shared" si="23"/>
        <v>0.12464589235127478</v>
      </c>
      <c r="X79" s="234">
        <v>243</v>
      </c>
      <c r="Y79" s="218">
        <v>2</v>
      </c>
      <c r="Z79" s="219">
        <v>42</v>
      </c>
      <c r="AA79" s="215">
        <v>44</v>
      </c>
      <c r="AB79" s="125">
        <f t="shared" si="24"/>
        <v>0.18106995884773663</v>
      </c>
      <c r="AC79" s="290">
        <v>122</v>
      </c>
      <c r="AD79" s="218">
        <v>1</v>
      </c>
      <c r="AE79" s="219">
        <v>30</v>
      </c>
      <c r="AF79" s="215">
        <v>31</v>
      </c>
      <c r="AG79" s="169">
        <f t="shared" si="25"/>
        <v>0.25409836065573771</v>
      </c>
      <c r="AH79" s="234">
        <v>67</v>
      </c>
      <c r="AI79" s="218">
        <v>0</v>
      </c>
      <c r="AJ79" s="219">
        <v>23</v>
      </c>
      <c r="AK79" s="215">
        <v>23</v>
      </c>
      <c r="AL79" s="169">
        <f t="shared" si="26"/>
        <v>0.34328358208955223</v>
      </c>
      <c r="AM79" s="234">
        <f t="shared" si="27"/>
        <v>1325</v>
      </c>
      <c r="AN79" s="218">
        <f t="shared" si="28"/>
        <v>18</v>
      </c>
      <c r="AO79" s="217">
        <f t="shared" si="29"/>
        <v>192</v>
      </c>
      <c r="AP79" s="215">
        <f t="shared" si="30"/>
        <v>203</v>
      </c>
      <c r="AQ79" s="169">
        <f t="shared" si="31"/>
        <v>0.15320754716981133</v>
      </c>
      <c r="AR79" s="131">
        <f t="shared" si="32"/>
        <v>0</v>
      </c>
      <c r="AS79" s="131">
        <f t="shared" si="33"/>
        <v>0</v>
      </c>
      <c r="AT79" s="131">
        <f t="shared" si="34"/>
        <v>0.30049261083743845</v>
      </c>
      <c r="AU79" s="131">
        <f t="shared" si="35"/>
        <v>0.21674876847290642</v>
      </c>
      <c r="AV79" s="131">
        <f t="shared" si="36"/>
        <v>0.21674876847290642</v>
      </c>
      <c r="AW79" s="131">
        <f t="shared" si="37"/>
        <v>0.15270935960591134</v>
      </c>
      <c r="AX79" s="131">
        <f t="shared" si="38"/>
        <v>0.11330049261083744</v>
      </c>
      <c r="AY79" s="233"/>
    </row>
    <row r="80" spans="2:51" ht="13.5" customHeight="1" thickTop="1">
      <c r="B80" s="330" t="s">
        <v>0</v>
      </c>
      <c r="C80" s="331"/>
      <c r="D80" s="199">
        <f>地区別_患者数!D14</f>
        <v>3123</v>
      </c>
      <c r="E80" s="220">
        <f>地区別_患者数!E14</f>
        <v>106</v>
      </c>
      <c r="F80" s="221">
        <f>地区別_患者数!F14</f>
        <v>590</v>
      </c>
      <c r="G80" s="199">
        <f>地区別_患者数!G14</f>
        <v>652</v>
      </c>
      <c r="H80" s="281">
        <f>地区別_患者数!H14</f>
        <v>0.20877361511367276</v>
      </c>
      <c r="I80" s="199">
        <f>地区別_患者数!I14</f>
        <v>8327</v>
      </c>
      <c r="J80" s="220">
        <f>地区別_患者数!J14</f>
        <v>253</v>
      </c>
      <c r="K80" s="221">
        <f>地区別_患者数!K14</f>
        <v>1813</v>
      </c>
      <c r="L80" s="199">
        <f>地区別_患者数!L14</f>
        <v>1966</v>
      </c>
      <c r="M80" s="281">
        <f>地区別_患者数!M14</f>
        <v>0.23609943557103399</v>
      </c>
      <c r="N80" s="199">
        <f>地区別_患者数!N14</f>
        <v>473655</v>
      </c>
      <c r="O80" s="220">
        <f>地区別_患者数!O14</f>
        <v>5519</v>
      </c>
      <c r="P80" s="221">
        <f>地区別_患者数!P14</f>
        <v>50196</v>
      </c>
      <c r="Q80" s="199">
        <f>地区別_患者数!Q14</f>
        <v>53376</v>
      </c>
      <c r="R80" s="281">
        <f>地区別_患者数!R14</f>
        <v>0.11268961585964468</v>
      </c>
      <c r="S80" s="199">
        <f>地区別_患者数!S14</f>
        <v>378672</v>
      </c>
      <c r="T80" s="220">
        <f>地区別_患者数!T14</f>
        <v>3929</v>
      </c>
      <c r="U80" s="221">
        <f>地区別_患者数!U14</f>
        <v>54959</v>
      </c>
      <c r="V80" s="199">
        <f>地区別_患者数!V14</f>
        <v>57217</v>
      </c>
      <c r="W80" s="281">
        <f>地区別_患者数!W14</f>
        <v>0.15109910423796849</v>
      </c>
      <c r="X80" s="199">
        <f>地区別_患者数!X14</f>
        <v>246230</v>
      </c>
      <c r="Y80" s="220">
        <f>地区別_患者数!Y14</f>
        <v>1586</v>
      </c>
      <c r="Z80" s="221">
        <f>地区別_患者数!Z14</f>
        <v>46644</v>
      </c>
      <c r="AA80" s="199">
        <f>地区別_患者数!AA14</f>
        <v>47595</v>
      </c>
      <c r="AB80" s="281">
        <f>地区別_患者数!AB14</f>
        <v>0.19329488689436705</v>
      </c>
      <c r="AC80" s="199">
        <f>地区別_患者数!AC14</f>
        <v>113179</v>
      </c>
      <c r="AD80" s="220">
        <f>地区別_患者数!AD14</f>
        <v>390</v>
      </c>
      <c r="AE80" s="221">
        <f>地区別_患者数!AE14</f>
        <v>25990</v>
      </c>
      <c r="AF80" s="199">
        <f>地区別_患者数!AF14</f>
        <v>26232</v>
      </c>
      <c r="AG80" s="281">
        <f>地区別_患者数!AG14</f>
        <v>0.23177444578941322</v>
      </c>
      <c r="AH80" s="199">
        <f>地区別_患者数!AH14</f>
        <v>41727</v>
      </c>
      <c r="AI80" s="220">
        <f>地区別_患者数!AI14</f>
        <v>60</v>
      </c>
      <c r="AJ80" s="221">
        <f>地区別_患者数!AJ14</f>
        <v>10307</v>
      </c>
      <c r="AK80" s="199">
        <f>地区別_患者数!AK14</f>
        <v>10343</v>
      </c>
      <c r="AL80" s="281">
        <f>地区別_患者数!AL14</f>
        <v>0.24787307978047787</v>
      </c>
      <c r="AM80" s="199">
        <f>地区別_患者数!AM14</f>
        <v>1264913</v>
      </c>
      <c r="AN80" s="220">
        <f>地区別_患者数!AN14</f>
        <v>11843</v>
      </c>
      <c r="AO80" s="221">
        <f>地区別_患者数!AO14</f>
        <v>190499</v>
      </c>
      <c r="AP80" s="199">
        <f>地区別_患者数!AP14</f>
        <v>197381</v>
      </c>
      <c r="AQ80" s="170">
        <f>地区別_患者数!AQ14</f>
        <v>0.15604314288808796</v>
      </c>
      <c r="AR80" s="132">
        <f>地区別_患者数!AR14</f>
        <v>3.3032561391420651E-3</v>
      </c>
      <c r="AS80" s="132">
        <f>地区別_患者数!AS14</f>
        <v>9.9604318551430992E-3</v>
      </c>
      <c r="AT80" s="132">
        <f>地区別_患者数!AT14</f>
        <v>0.27042116515774062</v>
      </c>
      <c r="AU80" s="132">
        <f>地区別_患者数!AU14</f>
        <v>0.28988099158480302</v>
      </c>
      <c r="AV80" s="132">
        <f>地区別_患者数!AV14</f>
        <v>0.24113263181359909</v>
      </c>
      <c r="AW80" s="132">
        <f>地区別_患者数!AW14</f>
        <v>0.13290032981897953</v>
      </c>
      <c r="AX80" s="132">
        <f>地区別_患者数!AX14</f>
        <v>5.2401193630592612E-2</v>
      </c>
      <c r="AY80" s="233"/>
    </row>
    <row r="82" spans="5:43" ht="13.5" customHeight="1">
      <c r="E82" s="235"/>
      <c r="F82" s="235"/>
      <c r="G82" s="235"/>
      <c r="H82" s="235"/>
      <c r="J82" s="235"/>
      <c r="K82" s="235"/>
      <c r="L82" s="235"/>
      <c r="M82" s="235"/>
      <c r="O82" s="235"/>
      <c r="P82" s="235"/>
      <c r="Q82" s="235"/>
      <c r="R82" s="235"/>
      <c r="T82" s="235"/>
      <c r="U82" s="235"/>
      <c r="V82" s="235"/>
      <c r="W82" s="235"/>
      <c r="Y82" s="235"/>
      <c r="Z82" s="235"/>
      <c r="AA82" s="235"/>
      <c r="AB82" s="235"/>
      <c r="AD82" s="235"/>
      <c r="AE82" s="235"/>
      <c r="AF82" s="235"/>
      <c r="AG82" s="235"/>
      <c r="AI82" s="235"/>
      <c r="AJ82" s="235"/>
      <c r="AK82" s="235"/>
      <c r="AL82" s="235"/>
      <c r="AQ82" s="235"/>
    </row>
  </sheetData>
  <mergeCells count="43">
    <mergeCell ref="B80:C80"/>
    <mergeCell ref="AR4:AR5"/>
    <mergeCell ref="B3:B5"/>
    <mergeCell ref="C3:C5"/>
    <mergeCell ref="AR3:AX3"/>
    <mergeCell ref="AW4:AW5"/>
    <mergeCell ref="AX4:AX5"/>
    <mergeCell ref="AT4:AT5"/>
    <mergeCell ref="AU4:AU5"/>
    <mergeCell ref="AV4:AV5"/>
    <mergeCell ref="AS4:AS5"/>
    <mergeCell ref="E4:G4"/>
    <mergeCell ref="D3:H3"/>
    <mergeCell ref="H4:H5"/>
    <mergeCell ref="D4:D5"/>
    <mergeCell ref="I4:I5"/>
    <mergeCell ref="N4:N5"/>
    <mergeCell ref="AM4:AM5"/>
    <mergeCell ref="M4:M5"/>
    <mergeCell ref="R4:R5"/>
    <mergeCell ref="W4:W5"/>
    <mergeCell ref="AB4:AB5"/>
    <mergeCell ref="AG4:AG5"/>
    <mergeCell ref="AL4:AL5"/>
    <mergeCell ref="O4:Q4"/>
    <mergeCell ref="S4:S5"/>
    <mergeCell ref="X4:X5"/>
    <mergeCell ref="AQ4:AQ5"/>
    <mergeCell ref="I3:M3"/>
    <mergeCell ref="N3:R3"/>
    <mergeCell ref="S3:W3"/>
    <mergeCell ref="X3:AB3"/>
    <mergeCell ref="AC3:AG3"/>
    <mergeCell ref="AH3:AL3"/>
    <mergeCell ref="AM3:AQ3"/>
    <mergeCell ref="J4:L4"/>
    <mergeCell ref="T4:V4"/>
    <mergeCell ref="Y4:AA4"/>
    <mergeCell ref="AD4:AF4"/>
    <mergeCell ref="AI4:AK4"/>
    <mergeCell ref="AN4:AP4"/>
    <mergeCell ref="AC4:AC5"/>
    <mergeCell ref="AH4:AH5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  <colBreaks count="1" manualBreakCount="1">
    <brk id="28" max="79" man="1"/>
  </colBreaks>
  <ignoredErrors>
    <ignoredError sqref="AM43:AM7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1" customWidth="1"/>
    <col min="2" max="5" width="16.625" style="1" customWidth="1"/>
    <col min="6" max="7" width="12.625" style="1" customWidth="1"/>
    <col min="8" max="16384" width="9" style="1"/>
  </cols>
  <sheetData>
    <row r="1" spans="1:7" ht="16.5" customHeight="1">
      <c r="A1" s="26" t="s">
        <v>263</v>
      </c>
      <c r="B1" s="6"/>
      <c r="C1" s="6"/>
      <c r="D1" s="6"/>
      <c r="E1" s="6"/>
      <c r="F1" s="6"/>
      <c r="G1" s="6"/>
    </row>
    <row r="2" spans="1:7" ht="16.5" customHeight="1">
      <c r="A2" s="6" t="s">
        <v>252</v>
      </c>
      <c r="B2" s="6"/>
      <c r="C2" s="53"/>
      <c r="D2" s="53"/>
      <c r="E2" s="53"/>
      <c r="F2" s="53"/>
      <c r="G2" s="6"/>
    </row>
    <row r="3" spans="1:7" ht="24.75" customHeight="1">
      <c r="A3" s="6"/>
      <c r="B3" s="55" t="s">
        <v>84</v>
      </c>
      <c r="C3" s="56" t="s">
        <v>91</v>
      </c>
      <c r="D3" s="57" t="s">
        <v>92</v>
      </c>
      <c r="E3" s="111" t="s">
        <v>93</v>
      </c>
      <c r="F3" s="57" t="s">
        <v>277</v>
      </c>
      <c r="G3" s="6"/>
    </row>
    <row r="4" spans="1:7" ht="20.25" customHeight="1">
      <c r="A4" s="6"/>
      <c r="B4" s="58" t="s">
        <v>245</v>
      </c>
      <c r="C4" s="126">
        <v>348</v>
      </c>
      <c r="D4" s="127">
        <v>1898</v>
      </c>
      <c r="E4" s="126">
        <v>2246</v>
      </c>
      <c r="F4" s="128">
        <v>4.5016515409036974E-3</v>
      </c>
      <c r="G4" s="6"/>
    </row>
    <row r="5" spans="1:7" ht="20.25" customHeight="1">
      <c r="A5" s="6"/>
      <c r="B5" s="58" t="s">
        <v>246</v>
      </c>
      <c r="C5" s="126">
        <v>905</v>
      </c>
      <c r="D5" s="127">
        <v>5535</v>
      </c>
      <c r="E5" s="126">
        <v>6440</v>
      </c>
      <c r="F5" s="128">
        <v>1.2907674053169997E-2</v>
      </c>
      <c r="G5" s="6"/>
    </row>
    <row r="6" spans="1:7" ht="20.25" customHeight="1">
      <c r="A6" s="6"/>
      <c r="B6" s="58" t="s">
        <v>247</v>
      </c>
      <c r="C6" s="126">
        <v>17384</v>
      </c>
      <c r="D6" s="127">
        <v>106646</v>
      </c>
      <c r="E6" s="126">
        <v>124030</v>
      </c>
      <c r="F6" s="128">
        <v>0.24859298335631594</v>
      </c>
      <c r="G6" s="6"/>
    </row>
    <row r="7" spans="1:7" ht="20.25" customHeight="1">
      <c r="A7" s="6"/>
      <c r="B7" s="58" t="s">
        <v>248</v>
      </c>
      <c r="C7" s="126">
        <v>12506</v>
      </c>
      <c r="D7" s="127">
        <v>127958</v>
      </c>
      <c r="E7" s="126">
        <v>140464</v>
      </c>
      <c r="F7" s="128">
        <v>0.28153160375845815</v>
      </c>
      <c r="G7" s="6"/>
    </row>
    <row r="8" spans="1:7" ht="20.25" customHeight="1">
      <c r="A8" s="6"/>
      <c r="B8" s="58" t="s">
        <v>249</v>
      </c>
      <c r="C8" s="126">
        <v>4599</v>
      </c>
      <c r="D8" s="127">
        <v>120801</v>
      </c>
      <c r="E8" s="126">
        <v>125400</v>
      </c>
      <c r="F8" s="128">
        <v>0.2513388705384344</v>
      </c>
      <c r="G8" s="6"/>
    </row>
    <row r="9" spans="1:7" ht="20.25" customHeight="1">
      <c r="A9" s="6"/>
      <c r="B9" s="58" t="s">
        <v>250</v>
      </c>
      <c r="C9" s="126">
        <v>1127</v>
      </c>
      <c r="D9" s="127">
        <v>70530</v>
      </c>
      <c r="E9" s="126">
        <v>71657</v>
      </c>
      <c r="F9" s="128">
        <v>0.14362192540807492</v>
      </c>
      <c r="G9" s="6"/>
    </row>
    <row r="10" spans="1:7" ht="20.25" customHeight="1" thickBot="1">
      <c r="A10" s="6"/>
      <c r="B10" s="58" t="s">
        <v>251</v>
      </c>
      <c r="C10" s="126">
        <v>151</v>
      </c>
      <c r="D10" s="127">
        <v>28540</v>
      </c>
      <c r="E10" s="126">
        <v>28691</v>
      </c>
      <c r="F10" s="128">
        <v>5.7505291344642911E-2</v>
      </c>
      <c r="G10" s="6"/>
    </row>
    <row r="11" spans="1:7" ht="20.25" customHeight="1" thickTop="1">
      <c r="A11" s="6"/>
      <c r="B11" s="59" t="s">
        <v>88</v>
      </c>
      <c r="C11" s="129">
        <v>37020</v>
      </c>
      <c r="D11" s="130">
        <v>461908</v>
      </c>
      <c r="E11" s="129">
        <v>498928</v>
      </c>
      <c r="F11" s="60"/>
      <c r="G11" s="6"/>
    </row>
    <row r="12" spans="1:7" s="6" customFormat="1" ht="13.5">
      <c r="B12" s="23" t="s">
        <v>273</v>
      </c>
      <c r="C12" s="11"/>
      <c r="D12" s="11"/>
      <c r="E12" s="11"/>
      <c r="F12" s="11"/>
      <c r="G12" s="11"/>
    </row>
    <row r="13" spans="1:7" s="6" customFormat="1" ht="13.5">
      <c r="B13" s="23" t="s">
        <v>415</v>
      </c>
      <c r="C13" s="11"/>
      <c r="D13" s="11"/>
      <c r="E13" s="11"/>
      <c r="F13" s="11"/>
      <c r="G13" s="11"/>
    </row>
    <row r="14" spans="1:7" s="6" customFormat="1" ht="13.5">
      <c r="B14" s="54" t="s">
        <v>231</v>
      </c>
      <c r="C14" s="53"/>
      <c r="D14" s="53"/>
      <c r="E14" s="53"/>
      <c r="F14" s="53"/>
      <c r="G14" s="53"/>
    </row>
    <row r="15" spans="1:7" s="6" customFormat="1" ht="13.5">
      <c r="B15" s="23" t="s">
        <v>416</v>
      </c>
      <c r="C15" s="161"/>
      <c r="D15" s="161"/>
      <c r="E15" s="161"/>
      <c r="F15" s="161"/>
      <c r="G15" s="161"/>
    </row>
  </sheetData>
  <phoneticPr fontId="4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 2-2.高額レセプトの件数及び医療費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H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1.875" style="6" customWidth="1"/>
    <col min="4" max="27" width="8.625" style="6" customWidth="1"/>
    <col min="28" max="34" width="6.125" style="6" customWidth="1"/>
    <col min="35" max="16384" width="9" style="6"/>
  </cols>
  <sheetData>
    <row r="1" spans="1:34" ht="16.5" customHeight="1">
      <c r="A1" s="26" t="s">
        <v>264</v>
      </c>
    </row>
    <row r="2" spans="1:34" ht="16.5" customHeight="1">
      <c r="A2" s="26" t="s">
        <v>232</v>
      </c>
    </row>
    <row r="3" spans="1:34" ht="16.5" customHeight="1">
      <c r="B3" s="309"/>
      <c r="C3" s="318" t="s">
        <v>114</v>
      </c>
      <c r="D3" s="316" t="s">
        <v>108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21"/>
      <c r="AB3" s="316" t="s">
        <v>138</v>
      </c>
      <c r="AC3" s="317"/>
      <c r="AD3" s="317"/>
      <c r="AE3" s="317"/>
      <c r="AF3" s="317"/>
      <c r="AG3" s="317"/>
      <c r="AH3" s="321"/>
    </row>
    <row r="4" spans="1:34">
      <c r="B4" s="310"/>
      <c r="C4" s="319"/>
      <c r="D4" s="316" t="s">
        <v>65</v>
      </c>
      <c r="E4" s="317"/>
      <c r="F4" s="317"/>
      <c r="G4" s="316" t="s">
        <v>66</v>
      </c>
      <c r="H4" s="317"/>
      <c r="I4" s="317"/>
      <c r="J4" s="316" t="s">
        <v>67</v>
      </c>
      <c r="K4" s="317"/>
      <c r="L4" s="317"/>
      <c r="M4" s="316" t="s">
        <v>68</v>
      </c>
      <c r="N4" s="317"/>
      <c r="O4" s="317"/>
      <c r="P4" s="316" t="s">
        <v>69</v>
      </c>
      <c r="Q4" s="317"/>
      <c r="R4" s="317"/>
      <c r="S4" s="316" t="s">
        <v>70</v>
      </c>
      <c r="T4" s="317"/>
      <c r="U4" s="317"/>
      <c r="V4" s="316" t="s">
        <v>71</v>
      </c>
      <c r="W4" s="317"/>
      <c r="X4" s="317"/>
      <c r="Y4" s="316" t="s">
        <v>106</v>
      </c>
      <c r="Z4" s="317"/>
      <c r="AA4" s="317"/>
      <c r="AB4" s="314" t="s">
        <v>65</v>
      </c>
      <c r="AC4" s="314" t="s">
        <v>66</v>
      </c>
      <c r="AD4" s="314" t="s">
        <v>67</v>
      </c>
      <c r="AE4" s="314" t="s">
        <v>68</v>
      </c>
      <c r="AF4" s="314" t="s">
        <v>69</v>
      </c>
      <c r="AG4" s="314" t="s">
        <v>70</v>
      </c>
      <c r="AH4" s="314" t="s">
        <v>71</v>
      </c>
    </row>
    <row r="5" spans="1:34">
      <c r="B5" s="311"/>
      <c r="C5" s="320"/>
      <c r="D5" s="56" t="s">
        <v>105</v>
      </c>
      <c r="E5" s="57" t="s">
        <v>103</v>
      </c>
      <c r="F5" s="33" t="s">
        <v>135</v>
      </c>
      <c r="G5" s="56" t="s">
        <v>105</v>
      </c>
      <c r="H5" s="57" t="s">
        <v>103</v>
      </c>
      <c r="I5" s="33" t="s">
        <v>136</v>
      </c>
      <c r="J5" s="56" t="s">
        <v>105</v>
      </c>
      <c r="K5" s="57" t="s">
        <v>103</v>
      </c>
      <c r="L5" s="33" t="s">
        <v>136</v>
      </c>
      <c r="M5" s="56" t="s">
        <v>105</v>
      </c>
      <c r="N5" s="57" t="s">
        <v>103</v>
      </c>
      <c r="O5" s="33" t="s">
        <v>136</v>
      </c>
      <c r="P5" s="56" t="s">
        <v>105</v>
      </c>
      <c r="Q5" s="57" t="s">
        <v>103</v>
      </c>
      <c r="R5" s="33" t="s">
        <v>136</v>
      </c>
      <c r="S5" s="56" t="s">
        <v>105</v>
      </c>
      <c r="T5" s="57" t="s">
        <v>103</v>
      </c>
      <c r="U5" s="33" t="s">
        <v>136</v>
      </c>
      <c r="V5" s="56" t="s">
        <v>105</v>
      </c>
      <c r="W5" s="57" t="s">
        <v>103</v>
      </c>
      <c r="X5" s="31" t="s">
        <v>136</v>
      </c>
      <c r="Y5" s="56" t="s">
        <v>105</v>
      </c>
      <c r="Z5" s="57" t="s">
        <v>103</v>
      </c>
      <c r="AA5" s="63" t="s">
        <v>136</v>
      </c>
      <c r="AB5" s="315"/>
      <c r="AC5" s="315"/>
      <c r="AD5" s="315"/>
      <c r="AE5" s="315"/>
      <c r="AF5" s="315"/>
      <c r="AG5" s="315"/>
      <c r="AH5" s="315"/>
    </row>
    <row r="6" spans="1:34">
      <c r="B6" s="64">
        <v>1</v>
      </c>
      <c r="C6" s="50" t="s">
        <v>1</v>
      </c>
      <c r="D6" s="218">
        <v>11</v>
      </c>
      <c r="E6" s="219">
        <v>65</v>
      </c>
      <c r="F6" s="215">
        <f t="shared" ref="F6:F13" si="0">SUM(D6:E6)</f>
        <v>76</v>
      </c>
      <c r="G6" s="218">
        <v>21</v>
      </c>
      <c r="H6" s="219">
        <v>208</v>
      </c>
      <c r="I6" s="215">
        <f>SUM(G6:H6)</f>
        <v>229</v>
      </c>
      <c r="J6" s="218">
        <v>1960</v>
      </c>
      <c r="K6" s="219">
        <v>11361</v>
      </c>
      <c r="L6" s="215">
        <f>SUM(J6:K6)</f>
        <v>13321</v>
      </c>
      <c r="M6" s="218">
        <v>1446</v>
      </c>
      <c r="N6" s="219">
        <v>14009</v>
      </c>
      <c r="O6" s="215">
        <f>SUM(M6:N6)</f>
        <v>15455</v>
      </c>
      <c r="P6" s="218">
        <v>486</v>
      </c>
      <c r="Q6" s="219">
        <v>14012</v>
      </c>
      <c r="R6" s="215">
        <f>SUM(P6:Q6)</f>
        <v>14498</v>
      </c>
      <c r="S6" s="218">
        <v>138</v>
      </c>
      <c r="T6" s="219">
        <v>8507</v>
      </c>
      <c r="U6" s="215">
        <f>SUM(S6:T6)</f>
        <v>8645</v>
      </c>
      <c r="V6" s="218">
        <v>20</v>
      </c>
      <c r="W6" s="219">
        <v>3314</v>
      </c>
      <c r="X6" s="215">
        <f>SUM(V6:W6)</f>
        <v>3334</v>
      </c>
      <c r="Y6" s="216">
        <f>SUM(D6,G6,J6,M6,P6,S6,V6)</f>
        <v>4082</v>
      </c>
      <c r="Z6" s="217">
        <f>SUM(E6,H6,K6,N6,Q6,T6,W6)</f>
        <v>51476</v>
      </c>
      <c r="AA6" s="215">
        <f>SUM(F6,I6,L6,O6,R6,U6,X6)</f>
        <v>55558</v>
      </c>
      <c r="AB6" s="131">
        <f>IFERROR(F6/$AA6,0)</f>
        <v>1.3679398106483315E-3</v>
      </c>
      <c r="AC6" s="131">
        <f>IFERROR(I6/$AA6,0)</f>
        <v>4.121818639979841E-3</v>
      </c>
      <c r="AD6" s="131">
        <f>IFERROR(L6/$AA6,0)</f>
        <v>0.23976745023218979</v>
      </c>
      <c r="AE6" s="131">
        <f>IFERROR(O6/$AA6,0)</f>
        <v>0.27817776017855217</v>
      </c>
      <c r="AF6" s="131">
        <f>IFERROR(R6/$AA6,0)</f>
        <v>0.26095251808920406</v>
      </c>
      <c r="AG6" s="131">
        <f>IFERROR(U6/$AA6,0)</f>
        <v>0.1556031534612477</v>
      </c>
      <c r="AH6" s="131">
        <f>IFERROR(X6/$AA6,0)</f>
        <v>6.0009359588178122E-2</v>
      </c>
    </row>
    <row r="7" spans="1:34">
      <c r="B7" s="64">
        <v>2</v>
      </c>
      <c r="C7" s="50" t="s">
        <v>8</v>
      </c>
      <c r="D7" s="218">
        <v>6</v>
      </c>
      <c r="E7" s="219">
        <v>100</v>
      </c>
      <c r="F7" s="215">
        <f t="shared" si="0"/>
        <v>106</v>
      </c>
      <c r="G7" s="218">
        <v>27</v>
      </c>
      <c r="H7" s="219">
        <v>327</v>
      </c>
      <c r="I7" s="215">
        <f t="shared" ref="I7:I13" si="1">SUM(G7:H7)</f>
        <v>354</v>
      </c>
      <c r="J7" s="218">
        <v>1437</v>
      </c>
      <c r="K7" s="219">
        <v>9534</v>
      </c>
      <c r="L7" s="215">
        <f t="shared" ref="L7:L13" si="2">SUM(J7:K7)</f>
        <v>10971</v>
      </c>
      <c r="M7" s="218">
        <v>1094</v>
      </c>
      <c r="N7" s="219">
        <v>11231</v>
      </c>
      <c r="O7" s="215">
        <f t="shared" ref="O7:O13" si="3">SUM(M7:N7)</f>
        <v>12325</v>
      </c>
      <c r="P7" s="218">
        <v>415</v>
      </c>
      <c r="Q7" s="219">
        <v>10501</v>
      </c>
      <c r="R7" s="215">
        <f t="shared" ref="R7:R13" si="4">SUM(P7:Q7)</f>
        <v>10916</v>
      </c>
      <c r="S7" s="218">
        <v>61</v>
      </c>
      <c r="T7" s="219">
        <v>6248</v>
      </c>
      <c r="U7" s="215">
        <f t="shared" ref="U7:U13" si="5">SUM(S7:T7)</f>
        <v>6309</v>
      </c>
      <c r="V7" s="218">
        <v>6</v>
      </c>
      <c r="W7" s="219">
        <v>2592</v>
      </c>
      <c r="X7" s="215">
        <f t="shared" ref="X7:X13" si="6">SUM(V7:W7)</f>
        <v>2598</v>
      </c>
      <c r="Y7" s="216">
        <f t="shared" ref="Y7:Z9" si="7">SUM(D7,G7,J7,M7,P7,S7,V7)</f>
        <v>3046</v>
      </c>
      <c r="Z7" s="217">
        <f t="shared" si="7"/>
        <v>40533</v>
      </c>
      <c r="AA7" s="215">
        <f t="shared" ref="AA7:AA13" si="8">SUM(F7,I7,L7,O7,R7,U7,X7)</f>
        <v>43579</v>
      </c>
      <c r="AB7" s="131">
        <f t="shared" ref="AB7:AB13" si="9">IFERROR(F7/$AA7,0)</f>
        <v>2.4323642121205167E-3</v>
      </c>
      <c r="AC7" s="131">
        <f t="shared" ref="AC7:AC13" si="10">IFERROR(I7/$AA7,0)</f>
        <v>8.1231785951949333E-3</v>
      </c>
      <c r="AD7" s="131">
        <f t="shared" ref="AD7:AD13" si="11">IFERROR(L7/$AA7,0)</f>
        <v>0.2517496959544735</v>
      </c>
      <c r="AE7" s="131">
        <f t="shared" ref="AE7:AE13" si="12">IFERROR(O7/$AA7,0)</f>
        <v>0.28281970673948459</v>
      </c>
      <c r="AF7" s="131">
        <f t="shared" ref="AF7:AF13" si="13">IFERROR(R7/$AA7,0)</f>
        <v>0.25048762018403359</v>
      </c>
      <c r="AG7" s="131">
        <f t="shared" ref="AG7:AG13" si="14">IFERROR(U7/$AA7,0)</f>
        <v>0.14477156428555038</v>
      </c>
      <c r="AH7" s="131">
        <f t="shared" ref="AH7:AH13" si="15">IFERROR(X7/$AA7,0)</f>
        <v>5.9615870029142475E-2</v>
      </c>
    </row>
    <row r="8" spans="1:34">
      <c r="B8" s="64">
        <v>3</v>
      </c>
      <c r="C8" s="51" t="s">
        <v>13</v>
      </c>
      <c r="D8" s="218">
        <v>57</v>
      </c>
      <c r="E8" s="219">
        <v>147</v>
      </c>
      <c r="F8" s="215">
        <f t="shared" si="0"/>
        <v>204</v>
      </c>
      <c r="G8" s="218">
        <v>126</v>
      </c>
      <c r="H8" s="219">
        <v>730</v>
      </c>
      <c r="I8" s="215">
        <f t="shared" si="1"/>
        <v>856</v>
      </c>
      <c r="J8" s="218">
        <v>2724</v>
      </c>
      <c r="K8" s="219">
        <v>15799</v>
      </c>
      <c r="L8" s="215">
        <f t="shared" si="2"/>
        <v>18523</v>
      </c>
      <c r="M8" s="218">
        <v>1900</v>
      </c>
      <c r="N8" s="219">
        <v>17267</v>
      </c>
      <c r="O8" s="215">
        <f t="shared" si="3"/>
        <v>19167</v>
      </c>
      <c r="P8" s="218">
        <v>710</v>
      </c>
      <c r="Q8" s="219">
        <v>14745</v>
      </c>
      <c r="R8" s="215">
        <f t="shared" si="4"/>
        <v>15455</v>
      </c>
      <c r="S8" s="218">
        <v>147</v>
      </c>
      <c r="T8" s="219">
        <v>7515</v>
      </c>
      <c r="U8" s="215">
        <f t="shared" si="5"/>
        <v>7662</v>
      </c>
      <c r="V8" s="218">
        <v>17</v>
      </c>
      <c r="W8" s="219">
        <v>2887</v>
      </c>
      <c r="X8" s="215">
        <f t="shared" si="6"/>
        <v>2904</v>
      </c>
      <c r="Y8" s="216">
        <f t="shared" si="7"/>
        <v>5681</v>
      </c>
      <c r="Z8" s="217">
        <f t="shared" si="7"/>
        <v>59090</v>
      </c>
      <c r="AA8" s="215">
        <f t="shared" si="8"/>
        <v>64771</v>
      </c>
      <c r="AB8" s="131">
        <f t="shared" si="9"/>
        <v>3.1495576724151239E-3</v>
      </c>
      <c r="AC8" s="131">
        <f t="shared" si="10"/>
        <v>1.321579101758503E-2</v>
      </c>
      <c r="AD8" s="131">
        <f t="shared" si="11"/>
        <v>0.28597674885365365</v>
      </c>
      <c r="AE8" s="131">
        <f t="shared" si="12"/>
        <v>0.29591947013323866</v>
      </c>
      <c r="AF8" s="131">
        <f t="shared" si="13"/>
        <v>0.23860987170184186</v>
      </c>
      <c r="AG8" s="131">
        <f t="shared" si="14"/>
        <v>0.11829368081394451</v>
      </c>
      <c r="AH8" s="131">
        <f t="shared" si="15"/>
        <v>4.4834879807321176E-2</v>
      </c>
    </row>
    <row r="9" spans="1:34">
      <c r="B9" s="64">
        <v>4</v>
      </c>
      <c r="C9" s="51" t="s">
        <v>21</v>
      </c>
      <c r="D9" s="218">
        <v>35</v>
      </c>
      <c r="E9" s="219">
        <v>95</v>
      </c>
      <c r="F9" s="215">
        <f t="shared" si="0"/>
        <v>130</v>
      </c>
      <c r="G9" s="218">
        <v>19</v>
      </c>
      <c r="H9" s="219">
        <v>211</v>
      </c>
      <c r="I9" s="215">
        <f t="shared" si="1"/>
        <v>230</v>
      </c>
      <c r="J9" s="218">
        <v>1694</v>
      </c>
      <c r="K9" s="219">
        <v>10895</v>
      </c>
      <c r="L9" s="215">
        <f t="shared" si="2"/>
        <v>12589</v>
      </c>
      <c r="M9" s="218">
        <v>1243</v>
      </c>
      <c r="N9" s="219">
        <v>12176</v>
      </c>
      <c r="O9" s="215">
        <f t="shared" si="3"/>
        <v>13419</v>
      </c>
      <c r="P9" s="218">
        <v>391</v>
      </c>
      <c r="Q9" s="219">
        <v>10390</v>
      </c>
      <c r="R9" s="215">
        <f t="shared" si="4"/>
        <v>10781</v>
      </c>
      <c r="S9" s="218">
        <v>115</v>
      </c>
      <c r="T9" s="219">
        <v>5590</v>
      </c>
      <c r="U9" s="215">
        <f t="shared" si="5"/>
        <v>5705</v>
      </c>
      <c r="V9" s="218">
        <v>25</v>
      </c>
      <c r="W9" s="219">
        <v>2060</v>
      </c>
      <c r="X9" s="215">
        <f t="shared" si="6"/>
        <v>2085</v>
      </c>
      <c r="Y9" s="216">
        <f t="shared" si="7"/>
        <v>3522</v>
      </c>
      <c r="Z9" s="217">
        <f t="shared" si="7"/>
        <v>41417</v>
      </c>
      <c r="AA9" s="215">
        <f t="shared" si="8"/>
        <v>44939</v>
      </c>
      <c r="AB9" s="131">
        <f t="shared" si="9"/>
        <v>2.8928102538997307E-3</v>
      </c>
      <c r="AC9" s="131">
        <f t="shared" si="10"/>
        <v>5.1180489107456777E-3</v>
      </c>
      <c r="AD9" s="131">
        <f t="shared" si="11"/>
        <v>0.28013529451033625</v>
      </c>
      <c r="AE9" s="131">
        <f t="shared" si="12"/>
        <v>0.29860477536215757</v>
      </c>
      <c r="AF9" s="131">
        <f t="shared" si="13"/>
        <v>0.23990297959456153</v>
      </c>
      <c r="AG9" s="131">
        <f t="shared" si="14"/>
        <v>0.12694986537306127</v>
      </c>
      <c r="AH9" s="131">
        <f t="shared" si="15"/>
        <v>4.6396225995237989E-2</v>
      </c>
    </row>
    <row r="10" spans="1:34">
      <c r="B10" s="64">
        <v>5</v>
      </c>
      <c r="C10" s="51" t="s">
        <v>25</v>
      </c>
      <c r="D10" s="218">
        <v>13</v>
      </c>
      <c r="E10" s="219">
        <v>133</v>
      </c>
      <c r="F10" s="215">
        <f t="shared" si="0"/>
        <v>146</v>
      </c>
      <c r="G10" s="218">
        <v>32</v>
      </c>
      <c r="H10" s="219">
        <v>292</v>
      </c>
      <c r="I10" s="215">
        <f t="shared" si="1"/>
        <v>324</v>
      </c>
      <c r="J10" s="218">
        <v>1558</v>
      </c>
      <c r="K10" s="219">
        <v>7858</v>
      </c>
      <c r="L10" s="215">
        <f t="shared" si="2"/>
        <v>9416</v>
      </c>
      <c r="M10" s="218">
        <v>966</v>
      </c>
      <c r="N10" s="219">
        <v>9348</v>
      </c>
      <c r="O10" s="215">
        <f t="shared" si="3"/>
        <v>10314</v>
      </c>
      <c r="P10" s="218">
        <v>454</v>
      </c>
      <c r="Q10" s="219">
        <v>8615</v>
      </c>
      <c r="R10" s="215">
        <f t="shared" si="4"/>
        <v>9069</v>
      </c>
      <c r="S10" s="218">
        <v>97</v>
      </c>
      <c r="T10" s="219">
        <v>4998</v>
      </c>
      <c r="U10" s="215">
        <f t="shared" si="5"/>
        <v>5095</v>
      </c>
      <c r="V10" s="218">
        <v>13</v>
      </c>
      <c r="W10" s="219">
        <v>2380</v>
      </c>
      <c r="X10" s="215">
        <f t="shared" si="6"/>
        <v>2393</v>
      </c>
      <c r="Y10" s="216">
        <f>SUM(D10,G10,J10,M10,P10,S10,V10)</f>
        <v>3133</v>
      </c>
      <c r="Z10" s="217">
        <f t="shared" ref="Z10:Z13" si="16">SUM(E10,H10,K10,N10,Q10,T10,W10)</f>
        <v>33624</v>
      </c>
      <c r="AA10" s="215">
        <f t="shared" si="8"/>
        <v>36757</v>
      </c>
      <c r="AB10" s="131">
        <f t="shared" si="9"/>
        <v>3.9720325380199692E-3</v>
      </c>
      <c r="AC10" s="131">
        <f t="shared" si="10"/>
        <v>8.814647550126507E-3</v>
      </c>
      <c r="AD10" s="131">
        <f t="shared" si="11"/>
        <v>0.25616889299997281</v>
      </c>
      <c r="AE10" s="131">
        <f t="shared" si="12"/>
        <v>0.28059961367902714</v>
      </c>
      <c r="AF10" s="131">
        <f t="shared" si="13"/>
        <v>0.24672851429659656</v>
      </c>
      <c r="AG10" s="131">
        <f t="shared" si="14"/>
        <v>0.13861305329597085</v>
      </c>
      <c r="AH10" s="131">
        <f t="shared" si="15"/>
        <v>6.5103245640286203E-2</v>
      </c>
    </row>
    <row r="11" spans="1:34">
      <c r="B11" s="64">
        <v>6</v>
      </c>
      <c r="C11" s="51" t="s">
        <v>35</v>
      </c>
      <c r="D11" s="218">
        <v>64</v>
      </c>
      <c r="E11" s="219">
        <v>290</v>
      </c>
      <c r="F11" s="215">
        <f t="shared" si="0"/>
        <v>354</v>
      </c>
      <c r="G11" s="218">
        <v>123</v>
      </c>
      <c r="H11" s="219">
        <v>742</v>
      </c>
      <c r="I11" s="215">
        <f t="shared" si="1"/>
        <v>865</v>
      </c>
      <c r="J11" s="218">
        <v>1815</v>
      </c>
      <c r="K11" s="219">
        <v>11043</v>
      </c>
      <c r="L11" s="215">
        <f t="shared" si="2"/>
        <v>12858</v>
      </c>
      <c r="M11" s="218">
        <v>1035</v>
      </c>
      <c r="N11" s="219">
        <v>13680</v>
      </c>
      <c r="O11" s="215">
        <f t="shared" si="3"/>
        <v>14715</v>
      </c>
      <c r="P11" s="218">
        <v>392</v>
      </c>
      <c r="Q11" s="219">
        <v>12810</v>
      </c>
      <c r="R11" s="215">
        <f t="shared" si="4"/>
        <v>13202</v>
      </c>
      <c r="S11" s="218">
        <v>76</v>
      </c>
      <c r="T11" s="219">
        <v>7716</v>
      </c>
      <c r="U11" s="215">
        <f t="shared" si="5"/>
        <v>7792</v>
      </c>
      <c r="V11" s="218">
        <v>19</v>
      </c>
      <c r="W11" s="219">
        <v>3403</v>
      </c>
      <c r="X11" s="215">
        <f t="shared" si="6"/>
        <v>3422</v>
      </c>
      <c r="Y11" s="216">
        <f>SUM(D11,G11,J11,M11,P11,S11,V11)</f>
        <v>3524</v>
      </c>
      <c r="Z11" s="217">
        <f t="shared" si="16"/>
        <v>49684</v>
      </c>
      <c r="AA11" s="215">
        <f t="shared" si="8"/>
        <v>53208</v>
      </c>
      <c r="AB11" s="131">
        <f t="shared" si="9"/>
        <v>6.653134866937303E-3</v>
      </c>
      <c r="AC11" s="131">
        <f t="shared" si="10"/>
        <v>1.6256953841527588E-2</v>
      </c>
      <c r="AD11" s="131">
        <f t="shared" si="11"/>
        <v>0.24165539016689219</v>
      </c>
      <c r="AE11" s="131">
        <f t="shared" si="12"/>
        <v>0.27655615696887687</v>
      </c>
      <c r="AF11" s="131">
        <f t="shared" si="13"/>
        <v>0.24812058337092166</v>
      </c>
      <c r="AG11" s="131">
        <f t="shared" si="14"/>
        <v>0.14644414373778381</v>
      </c>
      <c r="AH11" s="131">
        <f t="shared" si="15"/>
        <v>6.4313637047060598E-2</v>
      </c>
    </row>
    <row r="12" spans="1:34">
      <c r="B12" s="64">
        <v>7</v>
      </c>
      <c r="C12" s="51" t="s">
        <v>44</v>
      </c>
      <c r="D12" s="218">
        <v>60</v>
      </c>
      <c r="E12" s="219">
        <v>375</v>
      </c>
      <c r="F12" s="215">
        <f t="shared" si="0"/>
        <v>435</v>
      </c>
      <c r="G12" s="218">
        <v>114</v>
      </c>
      <c r="H12" s="219">
        <v>867</v>
      </c>
      <c r="I12" s="215">
        <f t="shared" si="1"/>
        <v>981</v>
      </c>
      <c r="J12" s="218">
        <v>1662</v>
      </c>
      <c r="K12" s="219">
        <v>11364</v>
      </c>
      <c r="L12" s="215">
        <f t="shared" si="2"/>
        <v>13026</v>
      </c>
      <c r="M12" s="218">
        <v>1325</v>
      </c>
      <c r="N12" s="219">
        <v>14206</v>
      </c>
      <c r="O12" s="215">
        <f t="shared" si="3"/>
        <v>15531</v>
      </c>
      <c r="P12" s="218">
        <v>331</v>
      </c>
      <c r="Q12" s="219">
        <v>13924</v>
      </c>
      <c r="R12" s="215">
        <f t="shared" si="4"/>
        <v>14255</v>
      </c>
      <c r="S12" s="218">
        <v>137</v>
      </c>
      <c r="T12" s="219">
        <v>8376</v>
      </c>
      <c r="U12" s="215">
        <f t="shared" si="5"/>
        <v>8513</v>
      </c>
      <c r="V12" s="218">
        <v>26</v>
      </c>
      <c r="W12" s="219">
        <v>3204</v>
      </c>
      <c r="X12" s="215">
        <f t="shared" si="6"/>
        <v>3230</v>
      </c>
      <c r="Y12" s="216">
        <f>SUM(D12,G12,J12,M12,P12,S12,V12)</f>
        <v>3655</v>
      </c>
      <c r="Z12" s="217">
        <f t="shared" si="16"/>
        <v>52316</v>
      </c>
      <c r="AA12" s="215">
        <f t="shared" si="8"/>
        <v>55971</v>
      </c>
      <c r="AB12" s="131">
        <f t="shared" si="9"/>
        <v>7.7718818673956159E-3</v>
      </c>
      <c r="AC12" s="131">
        <f t="shared" si="10"/>
        <v>1.7526933590609424E-2</v>
      </c>
      <c r="AD12" s="131">
        <f t="shared" si="11"/>
        <v>0.2327276625395294</v>
      </c>
      <c r="AE12" s="131">
        <f t="shared" si="12"/>
        <v>0.27748298225866969</v>
      </c>
      <c r="AF12" s="131">
        <f t="shared" si="13"/>
        <v>0.2546854621143092</v>
      </c>
      <c r="AG12" s="131">
        <f t="shared" si="14"/>
        <v>0.15209662146468708</v>
      </c>
      <c r="AH12" s="131">
        <f t="shared" si="15"/>
        <v>5.7708456164799631E-2</v>
      </c>
    </row>
    <row r="13" spans="1:34" ht="14.25" thickBot="1">
      <c r="B13" s="64">
        <v>8</v>
      </c>
      <c r="C13" s="51" t="s">
        <v>57</v>
      </c>
      <c r="D13" s="218">
        <v>102</v>
      </c>
      <c r="E13" s="219">
        <v>693</v>
      </c>
      <c r="F13" s="215">
        <f t="shared" si="0"/>
        <v>795</v>
      </c>
      <c r="G13" s="218">
        <v>443</v>
      </c>
      <c r="H13" s="219">
        <v>2158</v>
      </c>
      <c r="I13" s="215">
        <f t="shared" si="1"/>
        <v>2601</v>
      </c>
      <c r="J13" s="218">
        <v>4534</v>
      </c>
      <c r="K13" s="219">
        <v>28792</v>
      </c>
      <c r="L13" s="215">
        <f t="shared" si="2"/>
        <v>33326</v>
      </c>
      <c r="M13" s="218">
        <v>3497</v>
      </c>
      <c r="N13" s="219">
        <v>36041</v>
      </c>
      <c r="O13" s="215">
        <f t="shared" si="3"/>
        <v>39538</v>
      </c>
      <c r="P13" s="218">
        <v>1420</v>
      </c>
      <c r="Q13" s="219">
        <v>35804</v>
      </c>
      <c r="R13" s="215">
        <f t="shared" si="4"/>
        <v>37224</v>
      </c>
      <c r="S13" s="218">
        <v>356</v>
      </c>
      <c r="T13" s="219">
        <v>21580</v>
      </c>
      <c r="U13" s="215">
        <f t="shared" si="5"/>
        <v>21936</v>
      </c>
      <c r="V13" s="218">
        <v>25</v>
      </c>
      <c r="W13" s="219">
        <v>8700</v>
      </c>
      <c r="X13" s="215">
        <f t="shared" si="6"/>
        <v>8725</v>
      </c>
      <c r="Y13" s="216">
        <f>SUM(D13,G13,J13,M13,P13,S13,V13)</f>
        <v>10377</v>
      </c>
      <c r="Z13" s="217">
        <f t="shared" si="16"/>
        <v>133768</v>
      </c>
      <c r="AA13" s="215">
        <f t="shared" si="8"/>
        <v>144145</v>
      </c>
      <c r="AB13" s="131">
        <f t="shared" si="9"/>
        <v>5.5152797530264664E-3</v>
      </c>
      <c r="AC13" s="131">
        <f t="shared" si="10"/>
        <v>1.8044330361788478E-2</v>
      </c>
      <c r="AD13" s="131">
        <f t="shared" si="11"/>
        <v>0.23119775226334593</v>
      </c>
      <c r="AE13" s="131">
        <f t="shared" si="12"/>
        <v>0.27429324638384961</v>
      </c>
      <c r="AF13" s="131">
        <f t="shared" si="13"/>
        <v>0.25823996670019772</v>
      </c>
      <c r="AG13" s="131">
        <f t="shared" si="14"/>
        <v>0.15218009643067745</v>
      </c>
      <c r="AH13" s="131">
        <f t="shared" si="15"/>
        <v>6.0529328107114366E-2</v>
      </c>
    </row>
    <row r="14" spans="1:34" ht="14.25" thickTop="1">
      <c r="B14" s="304" t="s">
        <v>0</v>
      </c>
      <c r="C14" s="305"/>
      <c r="D14" s="220">
        <f>年齢階層別レセプト件数!C4</f>
        <v>348</v>
      </c>
      <c r="E14" s="221">
        <f>年齢階層別レセプト件数!D4</f>
        <v>1898</v>
      </c>
      <c r="F14" s="199">
        <f>年齢階層別レセプト件数!E4</f>
        <v>2246</v>
      </c>
      <c r="G14" s="220">
        <f>年齢階層別レセプト件数!C5</f>
        <v>905</v>
      </c>
      <c r="H14" s="221">
        <f>年齢階層別レセプト件数!D5</f>
        <v>5535</v>
      </c>
      <c r="I14" s="199">
        <f>年齢階層別レセプト件数!E5</f>
        <v>6440</v>
      </c>
      <c r="J14" s="220">
        <f>年齢階層別レセプト件数!C6</f>
        <v>17384</v>
      </c>
      <c r="K14" s="221">
        <f>年齢階層別レセプト件数!D6</f>
        <v>106646</v>
      </c>
      <c r="L14" s="199">
        <f>年齢階層別レセプト件数!E6</f>
        <v>124030</v>
      </c>
      <c r="M14" s="220">
        <f>年齢階層別レセプト件数!C7</f>
        <v>12506</v>
      </c>
      <c r="N14" s="221">
        <f>年齢階層別レセプト件数!D7</f>
        <v>127958</v>
      </c>
      <c r="O14" s="199">
        <f>年齢階層別レセプト件数!E7</f>
        <v>140464</v>
      </c>
      <c r="P14" s="220">
        <f>年齢階層別レセプト件数!C8</f>
        <v>4599</v>
      </c>
      <c r="Q14" s="221">
        <f>年齢階層別レセプト件数!D8</f>
        <v>120801</v>
      </c>
      <c r="R14" s="199">
        <f>年齢階層別レセプト件数!E8</f>
        <v>125400</v>
      </c>
      <c r="S14" s="220">
        <f>年齢階層別レセプト件数!C9</f>
        <v>1127</v>
      </c>
      <c r="T14" s="221">
        <f>年齢階層別レセプト件数!D9</f>
        <v>70530</v>
      </c>
      <c r="U14" s="199">
        <f>年齢階層別レセプト件数!E9</f>
        <v>71657</v>
      </c>
      <c r="V14" s="220">
        <f>年齢階層別レセプト件数!C10</f>
        <v>151</v>
      </c>
      <c r="W14" s="221">
        <f>年齢階層別レセプト件数!D10</f>
        <v>28540</v>
      </c>
      <c r="X14" s="199">
        <f>年齢階層別レセプト件数!E10</f>
        <v>28691</v>
      </c>
      <c r="Y14" s="220">
        <f>年齢階層別レセプト件数!C11</f>
        <v>37020</v>
      </c>
      <c r="Z14" s="221">
        <f>年齢階層別レセプト件数!D11</f>
        <v>461908</v>
      </c>
      <c r="AA14" s="199">
        <f>年齢階層別レセプト件数!E11</f>
        <v>498928</v>
      </c>
      <c r="AB14" s="132">
        <f>年齢階層別レセプト件数!F4</f>
        <v>4.5016515409036974E-3</v>
      </c>
      <c r="AC14" s="132">
        <f>年齢階層別レセプト件数!F5</f>
        <v>1.2907674053169997E-2</v>
      </c>
      <c r="AD14" s="132">
        <f>年齢階層別レセプト件数!F6</f>
        <v>0.24859298335631594</v>
      </c>
      <c r="AE14" s="132">
        <f>年齢階層別レセプト件数!F7</f>
        <v>0.28153160375845815</v>
      </c>
      <c r="AF14" s="132">
        <f>年齢階層別レセプト件数!F8</f>
        <v>0.2513388705384344</v>
      </c>
      <c r="AG14" s="132">
        <f>年齢階層別レセプト件数!F9</f>
        <v>0.14362192540807492</v>
      </c>
      <c r="AH14" s="132">
        <f>年齢階層別レセプト件数!F10</f>
        <v>5.7505291344642911E-2</v>
      </c>
    </row>
    <row r="15" spans="1:34">
      <c r="Y15" s="66"/>
      <c r="Z15" s="66"/>
      <c r="AA15" s="66"/>
    </row>
  </sheetData>
  <mergeCells count="20">
    <mergeCell ref="Y4:AA4"/>
    <mergeCell ref="P4:R4"/>
    <mergeCell ref="S4:U4"/>
    <mergeCell ref="AF4:AF5"/>
    <mergeCell ref="AG4:AG5"/>
    <mergeCell ref="AH4:AH5"/>
    <mergeCell ref="AD4:AD5"/>
    <mergeCell ref="AE4:AE5"/>
    <mergeCell ref="B14:C14"/>
    <mergeCell ref="V4:X4"/>
    <mergeCell ref="AB4:AB5"/>
    <mergeCell ref="AC4:AC5"/>
    <mergeCell ref="B3:B5"/>
    <mergeCell ref="C3:C5"/>
    <mergeCell ref="D3:AA3"/>
    <mergeCell ref="AB3:AH3"/>
    <mergeCell ref="D4:F4"/>
    <mergeCell ref="G4:I4"/>
    <mergeCell ref="J4:L4"/>
    <mergeCell ref="M4:O4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2.25" style="6" customWidth="1"/>
    <col min="4" max="5" width="12.625" style="6" customWidth="1"/>
    <col min="6" max="6" width="11.625" style="6" customWidth="1"/>
    <col min="7" max="9" width="17.625" style="6" customWidth="1"/>
    <col min="10" max="11" width="11.625" style="6" customWidth="1"/>
    <col min="12" max="12" width="12.25" style="40" bestFit="1" customWidth="1"/>
    <col min="13" max="14" width="10.5" style="27" customWidth="1"/>
    <col min="15" max="15" width="12.25" style="27" bestFit="1" customWidth="1"/>
    <col min="16" max="17" width="10.625" style="27" customWidth="1"/>
    <col min="18" max="18" width="9.875" style="27" bestFit="1" customWidth="1"/>
    <col min="19" max="19" width="10" style="27" customWidth="1"/>
    <col min="20" max="16384" width="9" style="6"/>
  </cols>
  <sheetData>
    <row r="1" spans="1:20" ht="16.5" customHeight="1">
      <c r="A1" s="26" t="s">
        <v>261</v>
      </c>
    </row>
    <row r="2" spans="1:20" ht="16.5" customHeight="1">
      <c r="A2" s="26" t="s">
        <v>232</v>
      </c>
    </row>
    <row r="3" spans="1:20" ht="16.5" customHeight="1">
      <c r="B3" s="306"/>
      <c r="C3" s="309" t="s">
        <v>114</v>
      </c>
      <c r="D3" s="31" t="s">
        <v>94</v>
      </c>
      <c r="E3" s="31" t="s">
        <v>95</v>
      </c>
      <c r="F3" s="31" t="s">
        <v>96</v>
      </c>
      <c r="G3" s="31" t="s">
        <v>97</v>
      </c>
      <c r="H3" s="31" t="s">
        <v>98</v>
      </c>
      <c r="I3" s="31" t="s">
        <v>99</v>
      </c>
      <c r="J3" s="31" t="s">
        <v>100</v>
      </c>
      <c r="K3" s="109"/>
      <c r="R3" s="90"/>
      <c r="S3" s="90"/>
    </row>
    <row r="4" spans="1:20" ht="16.5" customHeight="1">
      <c r="B4" s="307"/>
      <c r="C4" s="310"/>
      <c r="D4" s="298" t="s">
        <v>101</v>
      </c>
      <c r="E4" s="298" t="s">
        <v>102</v>
      </c>
      <c r="F4" s="298" t="s">
        <v>276</v>
      </c>
      <c r="G4" s="300" t="s">
        <v>234</v>
      </c>
      <c r="H4" s="32"/>
      <c r="I4" s="33"/>
      <c r="J4" s="298" t="s">
        <v>285</v>
      </c>
      <c r="K4" s="110"/>
      <c r="L4" s="41" t="s">
        <v>233</v>
      </c>
      <c r="M4" s="42"/>
      <c r="N4" s="43"/>
      <c r="O4" s="43"/>
      <c r="P4" s="43"/>
      <c r="Q4" s="43"/>
      <c r="R4" s="47"/>
      <c r="S4" s="47"/>
    </row>
    <row r="5" spans="1:20" ht="60" customHeight="1">
      <c r="B5" s="308"/>
      <c r="C5" s="311"/>
      <c r="D5" s="299"/>
      <c r="E5" s="299"/>
      <c r="F5" s="299"/>
      <c r="G5" s="299"/>
      <c r="H5" s="34" t="s">
        <v>235</v>
      </c>
      <c r="I5" s="35" t="s">
        <v>236</v>
      </c>
      <c r="J5" s="299"/>
      <c r="K5" s="110"/>
      <c r="L5" s="301" t="s">
        <v>237</v>
      </c>
      <c r="M5" s="303"/>
      <c r="N5" s="302"/>
      <c r="O5" s="301" t="s">
        <v>238</v>
      </c>
      <c r="P5" s="302"/>
      <c r="Q5" s="45"/>
      <c r="R5" s="209" t="s">
        <v>239</v>
      </c>
      <c r="S5" s="209" t="s">
        <v>240</v>
      </c>
      <c r="T5" s="49"/>
    </row>
    <row r="6" spans="1:20" ht="19.5" customHeight="1">
      <c r="B6" s="36">
        <v>1</v>
      </c>
      <c r="C6" s="28" t="s">
        <v>1</v>
      </c>
      <c r="D6" s="134">
        <v>3854958</v>
      </c>
      <c r="E6" s="214">
        <v>55558</v>
      </c>
      <c r="F6" s="247">
        <f>IFERROR(E6/D6,0)</f>
        <v>1.4412089573997953E-2</v>
      </c>
      <c r="G6" s="214">
        <v>121246049800</v>
      </c>
      <c r="H6" s="214">
        <v>52837439050</v>
      </c>
      <c r="I6" s="213">
        <f>G6-H6</f>
        <v>68408610750</v>
      </c>
      <c r="J6" s="37">
        <f>IFERROR(H6/G6,0)</f>
        <v>0.4357868906835099</v>
      </c>
      <c r="K6" s="29"/>
      <c r="L6" s="44" t="str">
        <f>INDEX($C$6:$C$13,MATCH(M6,F$6:F$13,0))</f>
        <v>泉州医療圏</v>
      </c>
      <c r="M6" s="255">
        <f>LARGE(F$6:F$13,ROW(B1))</f>
        <v>1.8156038583406645E-2</v>
      </c>
      <c r="N6" s="254">
        <f>ROUND(M6,4)</f>
        <v>1.8200000000000001E-2</v>
      </c>
      <c r="O6" s="44" t="str">
        <f>INDEX($C$6:$C$13,MATCH(P6,J$6:J$13,0))</f>
        <v>堺市医療圏</v>
      </c>
      <c r="P6" s="98">
        <f>LARGE(J$6:J$13,ROW(B1))</f>
        <v>0.44172989849199668</v>
      </c>
      <c r="Q6" s="46"/>
      <c r="R6" s="253">
        <f>ROUND($F$14,4)</f>
        <v>1.5699999999999999E-2</v>
      </c>
      <c r="S6" s="96">
        <f>$J$14</f>
        <v>0.43040657009147631</v>
      </c>
      <c r="T6" s="200">
        <v>0</v>
      </c>
    </row>
    <row r="7" spans="1:20" ht="19.5" customHeight="1">
      <c r="B7" s="36">
        <v>2</v>
      </c>
      <c r="C7" s="28" t="s">
        <v>8</v>
      </c>
      <c r="D7" s="134">
        <v>2798366</v>
      </c>
      <c r="E7" s="214">
        <v>43579</v>
      </c>
      <c r="F7" s="247">
        <f>IFERROR(E7/D7,0)</f>
        <v>1.5573016538937366E-2</v>
      </c>
      <c r="G7" s="214">
        <v>93391562110</v>
      </c>
      <c r="H7" s="214">
        <v>40722981100</v>
      </c>
      <c r="I7" s="213">
        <f t="shared" ref="I7:I13" si="0">G7-H7</f>
        <v>52668581010</v>
      </c>
      <c r="J7" s="37">
        <f t="shared" ref="J7:J13" si="1">IFERROR(H7/G7,0)</f>
        <v>0.4360456146138233</v>
      </c>
      <c r="K7" s="29"/>
      <c r="L7" s="44" t="str">
        <f t="shared" ref="L7:L13" si="2">INDEX($C$6:$C$13,MATCH(M7,F$6:F$13,0))</f>
        <v>堺市医療圏</v>
      </c>
      <c r="M7" s="255">
        <f t="shared" ref="M7:M13" si="3">LARGE(F$6:F$13,ROW(B2))</f>
        <v>1.761028020958378E-2</v>
      </c>
      <c r="N7" s="254">
        <f t="shared" ref="N7:N13" si="4">ROUND(M7,4)</f>
        <v>1.7600000000000001E-2</v>
      </c>
      <c r="O7" s="44" t="str">
        <f t="shared" ref="O7:O13" si="5">INDEX($C$6:$C$13,MATCH(P7,J$6:J$13,0))</f>
        <v>泉州医療圏</v>
      </c>
      <c r="P7" s="98">
        <f t="shared" ref="P7:P13" si="6">LARGE(J$6:J$13,ROW(B2))</f>
        <v>0.43886420896404155</v>
      </c>
      <c r="Q7" s="46"/>
      <c r="R7" s="253">
        <f t="shared" ref="R7:R13" si="7">ROUND($F$14,4)</f>
        <v>1.5699999999999999E-2</v>
      </c>
      <c r="S7" s="96">
        <f t="shared" ref="S7:S13" si="8">$J$14</f>
        <v>0.43040657009147631</v>
      </c>
      <c r="T7" s="200">
        <v>0</v>
      </c>
    </row>
    <row r="8" spans="1:20" ht="19.5" customHeight="1">
      <c r="B8" s="36">
        <v>3</v>
      </c>
      <c r="C8" s="30" t="s">
        <v>13</v>
      </c>
      <c r="D8" s="134">
        <v>4223686</v>
      </c>
      <c r="E8" s="214">
        <v>64771</v>
      </c>
      <c r="F8" s="247">
        <f t="shared" ref="F8:F13" si="9">IFERROR(E8/D8,0)</f>
        <v>1.5335183534003238E-2</v>
      </c>
      <c r="G8" s="214">
        <v>143436681210</v>
      </c>
      <c r="H8" s="214">
        <v>61548926870</v>
      </c>
      <c r="I8" s="213">
        <f t="shared" si="0"/>
        <v>81887754340</v>
      </c>
      <c r="J8" s="37">
        <f t="shared" si="1"/>
        <v>0.42910172175476258</v>
      </c>
      <c r="K8" s="29"/>
      <c r="L8" s="44" t="str">
        <f t="shared" si="2"/>
        <v>大阪市医療圏</v>
      </c>
      <c r="M8" s="255">
        <f t="shared" si="3"/>
        <v>1.5732556257436116E-2</v>
      </c>
      <c r="N8" s="254">
        <f t="shared" si="4"/>
        <v>1.5699999999999999E-2</v>
      </c>
      <c r="O8" s="44" t="str">
        <f t="shared" si="5"/>
        <v>三島医療圏</v>
      </c>
      <c r="P8" s="98">
        <f t="shared" si="6"/>
        <v>0.4360456146138233</v>
      </c>
      <c r="Q8" s="46"/>
      <c r="R8" s="253">
        <f t="shared" si="7"/>
        <v>1.5699999999999999E-2</v>
      </c>
      <c r="S8" s="96">
        <f t="shared" si="8"/>
        <v>0.43040657009147631</v>
      </c>
      <c r="T8" s="200">
        <v>0</v>
      </c>
    </row>
    <row r="9" spans="1:20" ht="19.5" customHeight="1">
      <c r="B9" s="36">
        <v>4</v>
      </c>
      <c r="C9" s="30" t="s">
        <v>21</v>
      </c>
      <c r="D9" s="134">
        <v>3140193</v>
      </c>
      <c r="E9" s="214">
        <v>44939</v>
      </c>
      <c r="F9" s="247">
        <f t="shared" si="9"/>
        <v>1.4310903820242896E-2</v>
      </c>
      <c r="G9" s="214">
        <v>102519598960</v>
      </c>
      <c r="H9" s="214">
        <v>42949708140</v>
      </c>
      <c r="I9" s="213">
        <f t="shared" si="0"/>
        <v>59569890820</v>
      </c>
      <c r="J9" s="37">
        <f t="shared" si="1"/>
        <v>0.41894143730271183</v>
      </c>
      <c r="K9" s="29"/>
      <c r="L9" s="44" t="str">
        <f t="shared" si="2"/>
        <v>三島医療圏</v>
      </c>
      <c r="M9" s="255">
        <f t="shared" si="3"/>
        <v>1.5573016538937366E-2</v>
      </c>
      <c r="N9" s="254">
        <f t="shared" si="4"/>
        <v>1.5599999999999999E-2</v>
      </c>
      <c r="O9" s="44" t="str">
        <f t="shared" si="5"/>
        <v>豊能医療圏</v>
      </c>
      <c r="P9" s="98">
        <f t="shared" si="6"/>
        <v>0.4357868906835099</v>
      </c>
      <c r="Q9" s="46"/>
      <c r="R9" s="253">
        <f t="shared" si="7"/>
        <v>1.5699999999999999E-2</v>
      </c>
      <c r="S9" s="96">
        <f t="shared" si="8"/>
        <v>0.43040657009147631</v>
      </c>
      <c r="T9" s="200">
        <v>0</v>
      </c>
    </row>
    <row r="10" spans="1:20" ht="19.5" customHeight="1">
      <c r="B10" s="36">
        <v>5</v>
      </c>
      <c r="C10" s="30" t="s">
        <v>25</v>
      </c>
      <c r="D10" s="134">
        <v>2449278</v>
      </c>
      <c r="E10" s="214">
        <v>36757</v>
      </c>
      <c r="F10" s="247">
        <f t="shared" si="9"/>
        <v>1.5007279696302339E-2</v>
      </c>
      <c r="G10" s="214">
        <v>81688163230</v>
      </c>
      <c r="H10" s="214">
        <v>33858943350</v>
      </c>
      <c r="I10" s="213">
        <f t="shared" si="0"/>
        <v>47829219880</v>
      </c>
      <c r="J10" s="37">
        <f t="shared" si="1"/>
        <v>0.41449020287880944</v>
      </c>
      <c r="K10" s="29"/>
      <c r="L10" s="44" t="str">
        <f t="shared" si="2"/>
        <v>北河内医療圏</v>
      </c>
      <c r="M10" s="255">
        <f t="shared" si="3"/>
        <v>1.5335183534003238E-2</v>
      </c>
      <c r="N10" s="254">
        <f t="shared" si="4"/>
        <v>1.5299999999999999E-2</v>
      </c>
      <c r="O10" s="44" t="str">
        <f t="shared" si="5"/>
        <v>北河内医療圏</v>
      </c>
      <c r="P10" s="98">
        <f t="shared" si="6"/>
        <v>0.42910172175476258</v>
      </c>
      <c r="Q10" s="46"/>
      <c r="R10" s="253">
        <f t="shared" si="7"/>
        <v>1.5699999999999999E-2</v>
      </c>
      <c r="S10" s="96">
        <f t="shared" si="8"/>
        <v>0.43040657009147631</v>
      </c>
      <c r="T10" s="200">
        <v>0</v>
      </c>
    </row>
    <row r="11" spans="1:20" ht="19.5" customHeight="1">
      <c r="B11" s="36">
        <v>6</v>
      </c>
      <c r="C11" s="30" t="s">
        <v>35</v>
      </c>
      <c r="D11" s="134">
        <v>3021417</v>
      </c>
      <c r="E11" s="214">
        <v>53208</v>
      </c>
      <c r="F11" s="247">
        <f t="shared" si="9"/>
        <v>1.761028020958378E-2</v>
      </c>
      <c r="G11" s="214">
        <v>109071915880</v>
      </c>
      <c r="H11" s="214">
        <v>48180326330</v>
      </c>
      <c r="I11" s="213">
        <f t="shared" si="0"/>
        <v>60891589550</v>
      </c>
      <c r="J11" s="37">
        <f t="shared" si="1"/>
        <v>0.44172989849199668</v>
      </c>
      <c r="K11" s="29"/>
      <c r="L11" s="44" t="str">
        <f t="shared" si="2"/>
        <v>南河内医療圏</v>
      </c>
      <c r="M11" s="255">
        <f t="shared" si="3"/>
        <v>1.5007279696302339E-2</v>
      </c>
      <c r="N11" s="254">
        <f t="shared" si="4"/>
        <v>1.4999999999999999E-2</v>
      </c>
      <c r="O11" s="44" t="str">
        <f t="shared" si="5"/>
        <v>大阪市医療圏</v>
      </c>
      <c r="P11" s="98">
        <f t="shared" si="6"/>
        <v>0.42806902060826402</v>
      </c>
      <c r="Q11" s="46"/>
      <c r="R11" s="253">
        <f t="shared" si="7"/>
        <v>1.5699999999999999E-2</v>
      </c>
      <c r="S11" s="96">
        <f t="shared" si="8"/>
        <v>0.43040657009147631</v>
      </c>
      <c r="T11" s="200">
        <v>0</v>
      </c>
    </row>
    <row r="12" spans="1:20" ht="19.5" customHeight="1">
      <c r="B12" s="36">
        <v>7</v>
      </c>
      <c r="C12" s="30" t="s">
        <v>44</v>
      </c>
      <c r="D12" s="134">
        <v>3082776</v>
      </c>
      <c r="E12" s="214">
        <v>55971</v>
      </c>
      <c r="F12" s="247">
        <f t="shared" si="9"/>
        <v>1.8156038583406645E-2</v>
      </c>
      <c r="G12" s="214">
        <v>117023386690</v>
      </c>
      <c r="H12" s="214">
        <v>51357376030</v>
      </c>
      <c r="I12" s="213">
        <f t="shared" si="0"/>
        <v>65666010660</v>
      </c>
      <c r="J12" s="37">
        <f t="shared" si="1"/>
        <v>0.43886420896404155</v>
      </c>
      <c r="K12" s="29"/>
      <c r="L12" s="44" t="str">
        <f t="shared" si="2"/>
        <v>豊能医療圏</v>
      </c>
      <c r="M12" s="255">
        <f t="shared" si="3"/>
        <v>1.4412089573997953E-2</v>
      </c>
      <c r="N12" s="254">
        <f t="shared" si="4"/>
        <v>1.44E-2</v>
      </c>
      <c r="O12" s="44" t="str">
        <f t="shared" si="5"/>
        <v>中河内医療圏</v>
      </c>
      <c r="P12" s="98">
        <f t="shared" si="6"/>
        <v>0.41894143730271183</v>
      </c>
      <c r="Q12" s="46"/>
      <c r="R12" s="253">
        <f t="shared" si="7"/>
        <v>1.5699999999999999E-2</v>
      </c>
      <c r="S12" s="96">
        <f t="shared" si="8"/>
        <v>0.43040657009147631</v>
      </c>
      <c r="T12" s="200">
        <v>0</v>
      </c>
    </row>
    <row r="13" spans="1:20" ht="19.5" customHeight="1" thickBot="1">
      <c r="B13" s="36">
        <v>8</v>
      </c>
      <c r="C13" s="30" t="s">
        <v>57</v>
      </c>
      <c r="D13" s="134">
        <v>9162211</v>
      </c>
      <c r="E13" s="214">
        <v>144145</v>
      </c>
      <c r="F13" s="247">
        <f t="shared" si="9"/>
        <v>1.5732556257436116E-2</v>
      </c>
      <c r="G13" s="214">
        <v>317014777330</v>
      </c>
      <c r="H13" s="214">
        <v>135704205250</v>
      </c>
      <c r="I13" s="213">
        <f t="shared" si="0"/>
        <v>181310572080</v>
      </c>
      <c r="J13" s="37">
        <f t="shared" si="1"/>
        <v>0.42806902060826402</v>
      </c>
      <c r="K13" s="29"/>
      <c r="L13" s="44" t="str">
        <f t="shared" si="2"/>
        <v>中河内医療圏</v>
      </c>
      <c r="M13" s="255">
        <f t="shared" si="3"/>
        <v>1.4310903820242896E-2</v>
      </c>
      <c r="N13" s="254">
        <f t="shared" si="4"/>
        <v>1.43E-2</v>
      </c>
      <c r="O13" s="44" t="str">
        <f t="shared" si="5"/>
        <v>南河内医療圏</v>
      </c>
      <c r="P13" s="98">
        <f t="shared" si="6"/>
        <v>0.41449020287880944</v>
      </c>
      <c r="Q13" s="46"/>
      <c r="R13" s="253">
        <f t="shared" si="7"/>
        <v>1.5699999999999999E-2</v>
      </c>
      <c r="S13" s="96">
        <f t="shared" si="8"/>
        <v>0.43040657009147631</v>
      </c>
      <c r="T13" s="200">
        <v>999</v>
      </c>
    </row>
    <row r="14" spans="1:20" ht="19.5" customHeight="1" thickTop="1">
      <c r="B14" s="304" t="s">
        <v>0</v>
      </c>
      <c r="C14" s="305"/>
      <c r="D14" s="199">
        <f>SUM(D6:D13)</f>
        <v>31732885</v>
      </c>
      <c r="E14" s="199">
        <f>SUM(E6:E13)</f>
        <v>498928</v>
      </c>
      <c r="F14" s="248">
        <f>IFERROR(E14/D14,0)</f>
        <v>1.5722743141696697E-2</v>
      </c>
      <c r="G14" s="212">
        <f>SUM(G6:G13)</f>
        <v>1085392135210</v>
      </c>
      <c r="H14" s="212">
        <f>SUM(H6:H13)</f>
        <v>467159906120</v>
      </c>
      <c r="I14" s="212">
        <f>SUM(I6:I13)</f>
        <v>618232229090</v>
      </c>
      <c r="J14" s="39">
        <f>IFERROR(H14/G14,0)</f>
        <v>0.43040657009147631</v>
      </c>
      <c r="K14" s="29"/>
      <c r="R14" s="91"/>
      <c r="S14" s="92"/>
    </row>
    <row r="15" spans="1:20">
      <c r="R15" s="93"/>
      <c r="S15" s="93"/>
    </row>
  </sheetData>
  <mergeCells count="10">
    <mergeCell ref="B14:C14"/>
    <mergeCell ref="B3:B5"/>
    <mergeCell ref="C3:C5"/>
    <mergeCell ref="D4:D5"/>
    <mergeCell ref="E4:E5"/>
    <mergeCell ref="F4:F5"/>
    <mergeCell ref="G4:G5"/>
    <mergeCell ref="J4:J5"/>
    <mergeCell ref="O5:P5"/>
    <mergeCell ref="L5:N5"/>
  </mergeCells>
  <phoneticPr fontId="4"/>
  <pageMargins left="0.70866141732283472" right="0.19685039370078741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ignoredErrors>
    <ignoredError sqref="M6:M10 P6:P10" emptyCellReference="1"/>
    <ignoredError sqref="F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H80"/>
  <sheetViews>
    <sheetView showGridLines="0" zoomScaleNormal="100" zoomScaleSheetLayoutView="100" workbookViewId="0"/>
  </sheetViews>
  <sheetFormatPr defaultColWidth="9" defaultRowHeight="13.5" customHeight="1"/>
  <cols>
    <col min="1" max="1" width="4.625" style="47" customWidth="1"/>
    <col min="2" max="2" width="3.25" style="47" customWidth="1"/>
    <col min="3" max="3" width="9.625" style="47" customWidth="1"/>
    <col min="4" max="27" width="8.625" style="47" customWidth="1"/>
    <col min="28" max="34" width="6.125" style="47" customWidth="1"/>
    <col min="35" max="16384" width="9" style="47"/>
  </cols>
  <sheetData>
    <row r="1" spans="1:34" ht="16.5" customHeight="1">
      <c r="A1" s="230" t="s">
        <v>264</v>
      </c>
      <c r="B1" s="230"/>
    </row>
    <row r="2" spans="1:34" ht="16.5" customHeight="1">
      <c r="A2" s="230" t="s">
        <v>244</v>
      </c>
      <c r="B2" s="230"/>
    </row>
    <row r="3" spans="1:34" ht="16.5" customHeight="1">
      <c r="B3" s="332"/>
      <c r="C3" s="335" t="s">
        <v>137</v>
      </c>
      <c r="D3" s="325" t="s">
        <v>108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7"/>
      <c r="AB3" s="325" t="s">
        <v>138</v>
      </c>
      <c r="AC3" s="326"/>
      <c r="AD3" s="326"/>
      <c r="AE3" s="326"/>
      <c r="AF3" s="326"/>
      <c r="AG3" s="326"/>
      <c r="AH3" s="327"/>
    </row>
    <row r="4" spans="1:34">
      <c r="B4" s="333"/>
      <c r="C4" s="336"/>
      <c r="D4" s="325" t="s">
        <v>65</v>
      </c>
      <c r="E4" s="326"/>
      <c r="F4" s="326"/>
      <c r="G4" s="325" t="s">
        <v>66</v>
      </c>
      <c r="H4" s="326"/>
      <c r="I4" s="326"/>
      <c r="J4" s="325" t="s">
        <v>67</v>
      </c>
      <c r="K4" s="326"/>
      <c r="L4" s="326"/>
      <c r="M4" s="325" t="s">
        <v>68</v>
      </c>
      <c r="N4" s="326"/>
      <c r="O4" s="326"/>
      <c r="P4" s="325" t="s">
        <v>69</v>
      </c>
      <c r="Q4" s="326"/>
      <c r="R4" s="326"/>
      <c r="S4" s="325" t="s">
        <v>70</v>
      </c>
      <c r="T4" s="326"/>
      <c r="U4" s="326"/>
      <c r="V4" s="325" t="s">
        <v>71</v>
      </c>
      <c r="W4" s="326"/>
      <c r="X4" s="326"/>
      <c r="Y4" s="325" t="s">
        <v>106</v>
      </c>
      <c r="Z4" s="326"/>
      <c r="AA4" s="326"/>
      <c r="AB4" s="328" t="s">
        <v>65</v>
      </c>
      <c r="AC4" s="328" t="s">
        <v>66</v>
      </c>
      <c r="AD4" s="328" t="s">
        <v>67</v>
      </c>
      <c r="AE4" s="328" t="s">
        <v>68</v>
      </c>
      <c r="AF4" s="328" t="s">
        <v>69</v>
      </c>
      <c r="AG4" s="328" t="s">
        <v>70</v>
      </c>
      <c r="AH4" s="328" t="s">
        <v>71</v>
      </c>
    </row>
    <row r="5" spans="1:34">
      <c r="B5" s="334"/>
      <c r="C5" s="337"/>
      <c r="D5" s="243" t="s">
        <v>105</v>
      </c>
      <c r="E5" s="244" t="s">
        <v>103</v>
      </c>
      <c r="F5" s="238" t="s">
        <v>135</v>
      </c>
      <c r="G5" s="243" t="s">
        <v>105</v>
      </c>
      <c r="H5" s="244" t="s">
        <v>103</v>
      </c>
      <c r="I5" s="238" t="s">
        <v>136</v>
      </c>
      <c r="J5" s="243" t="s">
        <v>105</v>
      </c>
      <c r="K5" s="244" t="s">
        <v>103</v>
      </c>
      <c r="L5" s="238" t="s">
        <v>136</v>
      </c>
      <c r="M5" s="243" t="s">
        <v>105</v>
      </c>
      <c r="N5" s="244" t="s">
        <v>103</v>
      </c>
      <c r="O5" s="238" t="s">
        <v>136</v>
      </c>
      <c r="P5" s="243" t="s">
        <v>105</v>
      </c>
      <c r="Q5" s="244" t="s">
        <v>103</v>
      </c>
      <c r="R5" s="238" t="s">
        <v>136</v>
      </c>
      <c r="S5" s="243" t="s">
        <v>105</v>
      </c>
      <c r="T5" s="244" t="s">
        <v>103</v>
      </c>
      <c r="U5" s="238" t="s">
        <v>136</v>
      </c>
      <c r="V5" s="243" t="s">
        <v>105</v>
      </c>
      <c r="W5" s="244" t="s">
        <v>103</v>
      </c>
      <c r="X5" s="239" t="s">
        <v>136</v>
      </c>
      <c r="Y5" s="243" t="s">
        <v>105</v>
      </c>
      <c r="Z5" s="244" t="s">
        <v>103</v>
      </c>
      <c r="AA5" s="239" t="s">
        <v>136</v>
      </c>
      <c r="AB5" s="329"/>
      <c r="AC5" s="329"/>
      <c r="AD5" s="329"/>
      <c r="AE5" s="329"/>
      <c r="AF5" s="329"/>
      <c r="AG5" s="329"/>
      <c r="AH5" s="329"/>
    </row>
    <row r="6" spans="1:34" ht="13.5" customHeight="1">
      <c r="B6" s="231">
        <v>1</v>
      </c>
      <c r="C6" s="50" t="s">
        <v>58</v>
      </c>
      <c r="D6" s="218">
        <v>102</v>
      </c>
      <c r="E6" s="219">
        <v>693</v>
      </c>
      <c r="F6" s="215">
        <f>SUM(D6:E6)</f>
        <v>795</v>
      </c>
      <c r="G6" s="218">
        <v>443</v>
      </c>
      <c r="H6" s="219">
        <v>2158</v>
      </c>
      <c r="I6" s="215">
        <f>SUM(G6:H6)</f>
        <v>2601</v>
      </c>
      <c r="J6" s="218">
        <v>4534</v>
      </c>
      <c r="K6" s="219">
        <v>28792</v>
      </c>
      <c r="L6" s="215">
        <f>SUM(J6:K6)</f>
        <v>33326</v>
      </c>
      <c r="M6" s="218">
        <v>3497</v>
      </c>
      <c r="N6" s="219">
        <v>36041</v>
      </c>
      <c r="O6" s="215">
        <f>SUM(M6:N6)</f>
        <v>39538</v>
      </c>
      <c r="P6" s="218">
        <v>1420</v>
      </c>
      <c r="Q6" s="219">
        <v>35804</v>
      </c>
      <c r="R6" s="215">
        <f>SUM(P6:Q6)</f>
        <v>37224</v>
      </c>
      <c r="S6" s="218">
        <v>356</v>
      </c>
      <c r="T6" s="219">
        <v>21580</v>
      </c>
      <c r="U6" s="215">
        <f>SUM(S6:T6)</f>
        <v>21936</v>
      </c>
      <c r="V6" s="218">
        <v>25</v>
      </c>
      <c r="W6" s="219">
        <v>8700</v>
      </c>
      <c r="X6" s="215">
        <f>SUM(V6:W6)</f>
        <v>8725</v>
      </c>
      <c r="Y6" s="218">
        <f>SUM(D6,G6,J6,M6,P6,S6,V6)</f>
        <v>10377</v>
      </c>
      <c r="Z6" s="217">
        <f>SUM(E6,H6,K6,N6,Q6,T6,W6)</f>
        <v>133768</v>
      </c>
      <c r="AA6" s="215">
        <f>SUM(F6,I6,L6,O6,R6,U6,X6)</f>
        <v>144145</v>
      </c>
      <c r="AB6" s="131">
        <f>IFERROR(F6/$AA6,0)</f>
        <v>5.5152797530264664E-3</v>
      </c>
      <c r="AC6" s="131">
        <f>IFERROR(I6/$AA6,0)</f>
        <v>1.8044330361788478E-2</v>
      </c>
      <c r="AD6" s="131">
        <f>IFERROR(L6/$AA6,0)</f>
        <v>0.23119775226334593</v>
      </c>
      <c r="AE6" s="131">
        <f>IFERROR(O6/$AA6,0)</f>
        <v>0.27429324638384961</v>
      </c>
      <c r="AF6" s="131">
        <f>IFERROR(R6/$AA6,0)</f>
        <v>0.25823996670019772</v>
      </c>
      <c r="AG6" s="131">
        <f>IFERROR(U6/$AA6,0)</f>
        <v>0.15218009643067745</v>
      </c>
      <c r="AH6" s="131">
        <f>IFERROR(X6/$AA6,0)</f>
        <v>6.0529328107114366E-2</v>
      </c>
    </row>
    <row r="7" spans="1:34" ht="13.5" customHeight="1">
      <c r="B7" s="231">
        <v>2</v>
      </c>
      <c r="C7" s="50" t="s">
        <v>115</v>
      </c>
      <c r="D7" s="218">
        <v>0</v>
      </c>
      <c r="E7" s="219">
        <v>6</v>
      </c>
      <c r="F7" s="215">
        <f t="shared" ref="F7:F70" si="0">SUM(D7:E7)</f>
        <v>6</v>
      </c>
      <c r="G7" s="218">
        <v>9</v>
      </c>
      <c r="H7" s="219">
        <v>75</v>
      </c>
      <c r="I7" s="215">
        <f t="shared" ref="I7:I70" si="1">SUM(G7:H7)</f>
        <v>84</v>
      </c>
      <c r="J7" s="218">
        <v>155</v>
      </c>
      <c r="K7" s="219">
        <v>1105</v>
      </c>
      <c r="L7" s="215">
        <f t="shared" ref="L7:L70" si="2">SUM(J7:K7)</f>
        <v>1260</v>
      </c>
      <c r="M7" s="218">
        <v>110</v>
      </c>
      <c r="N7" s="219">
        <v>1175</v>
      </c>
      <c r="O7" s="215">
        <f t="shared" ref="O7:O70" si="3">SUM(M7:N7)</f>
        <v>1285</v>
      </c>
      <c r="P7" s="218">
        <v>41</v>
      </c>
      <c r="Q7" s="219">
        <v>1293</v>
      </c>
      <c r="R7" s="215">
        <f t="shared" ref="R7:R70" si="4">SUM(P7:Q7)</f>
        <v>1334</v>
      </c>
      <c r="S7" s="218">
        <v>5</v>
      </c>
      <c r="T7" s="219">
        <v>729</v>
      </c>
      <c r="U7" s="215">
        <f t="shared" ref="U7:U70" si="5">SUM(S7:T7)</f>
        <v>734</v>
      </c>
      <c r="V7" s="218">
        <v>0</v>
      </c>
      <c r="W7" s="219">
        <v>240</v>
      </c>
      <c r="X7" s="215">
        <f t="shared" ref="X7:X70" si="6">SUM(V7:W7)</f>
        <v>240</v>
      </c>
      <c r="Y7" s="218">
        <f>SUM(D7,G7,J7,M7,P7,S7,V7)</f>
        <v>320</v>
      </c>
      <c r="Z7" s="217">
        <f>SUM(E7,H7,K7,N7,Q7,T7,W7)</f>
        <v>4623</v>
      </c>
      <c r="AA7" s="215">
        <f t="shared" ref="AA7:AA70" si="7">SUM(F7,I7,L7,O7,R7,U7,X7)</f>
        <v>4943</v>
      </c>
      <c r="AB7" s="131">
        <f t="shared" ref="AB7:AB70" si="8">IFERROR(F7/$AA7,0)</f>
        <v>1.213837750354036E-3</v>
      </c>
      <c r="AC7" s="131">
        <f t="shared" ref="AC7:AC70" si="9">IFERROR(I7/$AA7,0)</f>
        <v>1.6993728504956503E-2</v>
      </c>
      <c r="AD7" s="131">
        <f t="shared" ref="AD7:AD70" si="10">IFERROR(L7/$AA7,0)</f>
        <v>0.25490592757434755</v>
      </c>
      <c r="AE7" s="131">
        <f t="shared" ref="AE7:AE70" si="11">IFERROR(O7/$AA7,0)</f>
        <v>0.25996358486748938</v>
      </c>
      <c r="AF7" s="131">
        <f t="shared" ref="AF7:AF70" si="12">IFERROR(R7/$AA7,0)</f>
        <v>0.26987659316204732</v>
      </c>
      <c r="AG7" s="131">
        <f t="shared" ref="AG7:AG70" si="13">IFERROR(U7/$AA7,0)</f>
        <v>0.14849281812664375</v>
      </c>
      <c r="AH7" s="131">
        <f t="shared" ref="AH7:AH70" si="14">IFERROR(X7/$AA7,0)</f>
        <v>4.8553510014161437E-2</v>
      </c>
    </row>
    <row r="8" spans="1:34" ht="13.5" customHeight="1">
      <c r="B8" s="231">
        <v>3</v>
      </c>
      <c r="C8" s="50" t="s">
        <v>116</v>
      </c>
      <c r="D8" s="218">
        <v>21</v>
      </c>
      <c r="E8" s="219">
        <v>8</v>
      </c>
      <c r="F8" s="215">
        <f t="shared" si="0"/>
        <v>29</v>
      </c>
      <c r="G8" s="218">
        <v>37</v>
      </c>
      <c r="H8" s="219">
        <v>49</v>
      </c>
      <c r="I8" s="215">
        <f t="shared" si="1"/>
        <v>86</v>
      </c>
      <c r="J8" s="218">
        <v>118</v>
      </c>
      <c r="K8" s="219">
        <v>658</v>
      </c>
      <c r="L8" s="215">
        <f t="shared" si="2"/>
        <v>776</v>
      </c>
      <c r="M8" s="218">
        <v>78</v>
      </c>
      <c r="N8" s="219">
        <v>820</v>
      </c>
      <c r="O8" s="215">
        <f t="shared" si="3"/>
        <v>898</v>
      </c>
      <c r="P8" s="218">
        <v>37</v>
      </c>
      <c r="Q8" s="219">
        <v>899</v>
      </c>
      <c r="R8" s="215">
        <f t="shared" si="4"/>
        <v>936</v>
      </c>
      <c r="S8" s="218">
        <v>14</v>
      </c>
      <c r="T8" s="219">
        <v>442</v>
      </c>
      <c r="U8" s="215">
        <f t="shared" si="5"/>
        <v>456</v>
      </c>
      <c r="V8" s="218">
        <v>0</v>
      </c>
      <c r="W8" s="219">
        <v>243</v>
      </c>
      <c r="X8" s="215">
        <f t="shared" si="6"/>
        <v>243</v>
      </c>
      <c r="Y8" s="218">
        <f>SUM(D8,G8,J8,M8,P8,S8,V8)</f>
        <v>305</v>
      </c>
      <c r="Z8" s="217">
        <f t="shared" ref="Y8:AA71" si="15">SUM(E8,H8,K8,N8,Q8,T8,W8)</f>
        <v>3119</v>
      </c>
      <c r="AA8" s="215">
        <f t="shared" si="7"/>
        <v>3424</v>
      </c>
      <c r="AB8" s="131">
        <f t="shared" si="8"/>
        <v>8.4696261682242983E-3</v>
      </c>
      <c r="AC8" s="131">
        <f t="shared" si="9"/>
        <v>2.5116822429906541E-2</v>
      </c>
      <c r="AD8" s="131">
        <f t="shared" si="10"/>
        <v>0.22663551401869159</v>
      </c>
      <c r="AE8" s="131">
        <f t="shared" si="11"/>
        <v>0.26226635514018692</v>
      </c>
      <c r="AF8" s="131">
        <f t="shared" si="12"/>
        <v>0.27336448598130841</v>
      </c>
      <c r="AG8" s="131">
        <f t="shared" si="13"/>
        <v>0.13317757009345793</v>
      </c>
      <c r="AH8" s="131">
        <f t="shared" si="14"/>
        <v>7.0969626168224303E-2</v>
      </c>
    </row>
    <row r="9" spans="1:34" ht="13.5" customHeight="1">
      <c r="B9" s="231">
        <v>4</v>
      </c>
      <c r="C9" s="50" t="s">
        <v>117</v>
      </c>
      <c r="D9" s="218">
        <v>0</v>
      </c>
      <c r="E9" s="219">
        <v>28</v>
      </c>
      <c r="F9" s="215">
        <f t="shared" si="0"/>
        <v>28</v>
      </c>
      <c r="G9" s="218">
        <v>4</v>
      </c>
      <c r="H9" s="219">
        <v>64</v>
      </c>
      <c r="I9" s="215">
        <f t="shared" si="1"/>
        <v>68</v>
      </c>
      <c r="J9" s="218">
        <v>145</v>
      </c>
      <c r="K9" s="219">
        <v>947</v>
      </c>
      <c r="L9" s="215">
        <f t="shared" si="2"/>
        <v>1092</v>
      </c>
      <c r="M9" s="218">
        <v>79</v>
      </c>
      <c r="N9" s="219">
        <v>1266</v>
      </c>
      <c r="O9" s="215">
        <f t="shared" si="3"/>
        <v>1345</v>
      </c>
      <c r="P9" s="218">
        <v>30</v>
      </c>
      <c r="Q9" s="219">
        <v>1178</v>
      </c>
      <c r="R9" s="215">
        <f t="shared" si="4"/>
        <v>1208</v>
      </c>
      <c r="S9" s="218">
        <v>3</v>
      </c>
      <c r="T9" s="219">
        <v>667</v>
      </c>
      <c r="U9" s="215">
        <f t="shared" si="5"/>
        <v>670</v>
      </c>
      <c r="V9" s="218">
        <v>0</v>
      </c>
      <c r="W9" s="219">
        <v>228</v>
      </c>
      <c r="X9" s="215">
        <f t="shared" si="6"/>
        <v>228</v>
      </c>
      <c r="Y9" s="218">
        <f t="shared" si="15"/>
        <v>261</v>
      </c>
      <c r="Z9" s="217">
        <f t="shared" si="15"/>
        <v>4378</v>
      </c>
      <c r="AA9" s="215">
        <f t="shared" si="7"/>
        <v>4639</v>
      </c>
      <c r="AB9" s="131">
        <f t="shared" si="8"/>
        <v>6.0357835740461304E-3</v>
      </c>
      <c r="AC9" s="131">
        <f t="shared" si="9"/>
        <v>1.4658331536969174E-2</v>
      </c>
      <c r="AD9" s="131">
        <f t="shared" si="10"/>
        <v>0.2353955593877991</v>
      </c>
      <c r="AE9" s="131">
        <f t="shared" si="11"/>
        <v>0.28993317525328732</v>
      </c>
      <c r="AF9" s="131">
        <f t="shared" si="12"/>
        <v>0.2604009484802759</v>
      </c>
      <c r="AG9" s="131">
        <f t="shared" si="13"/>
        <v>0.14442767837896098</v>
      </c>
      <c r="AH9" s="131">
        <f t="shared" si="14"/>
        <v>4.9148523388661353E-2</v>
      </c>
    </row>
    <row r="10" spans="1:34" ht="13.5" customHeight="1">
      <c r="B10" s="231">
        <v>5</v>
      </c>
      <c r="C10" s="50" t="s">
        <v>118</v>
      </c>
      <c r="D10" s="218">
        <v>0</v>
      </c>
      <c r="E10" s="219">
        <v>13</v>
      </c>
      <c r="F10" s="215">
        <f t="shared" si="0"/>
        <v>13</v>
      </c>
      <c r="G10" s="218">
        <v>0</v>
      </c>
      <c r="H10" s="219">
        <v>55</v>
      </c>
      <c r="I10" s="215">
        <f t="shared" si="1"/>
        <v>55</v>
      </c>
      <c r="J10" s="218">
        <v>172</v>
      </c>
      <c r="K10" s="219">
        <v>663</v>
      </c>
      <c r="L10" s="215">
        <f t="shared" si="2"/>
        <v>835</v>
      </c>
      <c r="M10" s="218">
        <v>80</v>
      </c>
      <c r="N10" s="219">
        <v>704</v>
      </c>
      <c r="O10" s="215">
        <f t="shared" si="3"/>
        <v>784</v>
      </c>
      <c r="P10" s="218">
        <v>30</v>
      </c>
      <c r="Q10" s="219">
        <v>723</v>
      </c>
      <c r="R10" s="215">
        <f t="shared" si="4"/>
        <v>753</v>
      </c>
      <c r="S10" s="218">
        <v>6</v>
      </c>
      <c r="T10" s="219">
        <v>397</v>
      </c>
      <c r="U10" s="215">
        <f t="shared" si="5"/>
        <v>403</v>
      </c>
      <c r="V10" s="218">
        <v>0</v>
      </c>
      <c r="W10" s="219">
        <v>201</v>
      </c>
      <c r="X10" s="215">
        <f t="shared" si="6"/>
        <v>201</v>
      </c>
      <c r="Y10" s="218">
        <f t="shared" si="15"/>
        <v>288</v>
      </c>
      <c r="Z10" s="217">
        <f t="shared" si="15"/>
        <v>2756</v>
      </c>
      <c r="AA10" s="215">
        <f t="shared" si="7"/>
        <v>3044</v>
      </c>
      <c r="AB10" s="131">
        <f t="shared" si="8"/>
        <v>4.2706964520367935E-3</v>
      </c>
      <c r="AC10" s="131">
        <f t="shared" si="9"/>
        <v>1.8068331143232589E-2</v>
      </c>
      <c r="AD10" s="131">
        <f t="shared" si="10"/>
        <v>0.27431011826544022</v>
      </c>
      <c r="AE10" s="131">
        <f t="shared" si="11"/>
        <v>0.25755584756898819</v>
      </c>
      <c r="AF10" s="131">
        <f t="shared" si="12"/>
        <v>0.2473718791064389</v>
      </c>
      <c r="AG10" s="131">
        <f t="shared" si="13"/>
        <v>0.1323915900131406</v>
      </c>
      <c r="AH10" s="131">
        <f t="shared" si="14"/>
        <v>6.6031537450722738E-2</v>
      </c>
    </row>
    <row r="11" spans="1:34" ht="13.5" customHeight="1">
      <c r="B11" s="231">
        <v>6</v>
      </c>
      <c r="C11" s="50" t="s">
        <v>119</v>
      </c>
      <c r="D11" s="218">
        <v>0</v>
      </c>
      <c r="E11" s="219">
        <v>16</v>
      </c>
      <c r="F11" s="215">
        <f t="shared" si="0"/>
        <v>16</v>
      </c>
      <c r="G11" s="218">
        <v>34</v>
      </c>
      <c r="H11" s="219">
        <v>122</v>
      </c>
      <c r="I11" s="215">
        <f t="shared" si="1"/>
        <v>156</v>
      </c>
      <c r="J11" s="218">
        <v>122</v>
      </c>
      <c r="K11" s="219">
        <v>1139</v>
      </c>
      <c r="L11" s="215">
        <f t="shared" si="2"/>
        <v>1261</v>
      </c>
      <c r="M11" s="218">
        <v>136</v>
      </c>
      <c r="N11" s="219">
        <v>1259</v>
      </c>
      <c r="O11" s="215">
        <f t="shared" si="3"/>
        <v>1395</v>
      </c>
      <c r="P11" s="218">
        <v>51</v>
      </c>
      <c r="Q11" s="219">
        <v>1185</v>
      </c>
      <c r="R11" s="215">
        <f t="shared" si="4"/>
        <v>1236</v>
      </c>
      <c r="S11" s="218">
        <v>3</v>
      </c>
      <c r="T11" s="219">
        <v>699</v>
      </c>
      <c r="U11" s="215">
        <f t="shared" si="5"/>
        <v>702</v>
      </c>
      <c r="V11" s="218">
        <v>0</v>
      </c>
      <c r="W11" s="219">
        <v>295</v>
      </c>
      <c r="X11" s="215">
        <f t="shared" si="6"/>
        <v>295</v>
      </c>
      <c r="Y11" s="218">
        <f t="shared" si="15"/>
        <v>346</v>
      </c>
      <c r="Z11" s="217">
        <f t="shared" si="15"/>
        <v>4715</v>
      </c>
      <c r="AA11" s="215">
        <f t="shared" si="7"/>
        <v>5061</v>
      </c>
      <c r="AB11" s="131">
        <f t="shared" si="8"/>
        <v>3.1614305473226635E-3</v>
      </c>
      <c r="AC11" s="131">
        <f t="shared" si="9"/>
        <v>3.0823947836395971E-2</v>
      </c>
      <c r="AD11" s="131">
        <f t="shared" si="10"/>
        <v>0.24916024501086742</v>
      </c>
      <c r="AE11" s="131">
        <f t="shared" si="11"/>
        <v>0.27563722584469474</v>
      </c>
      <c r="AF11" s="131">
        <f t="shared" si="12"/>
        <v>0.24422050978067575</v>
      </c>
      <c r="AG11" s="131">
        <f t="shared" si="13"/>
        <v>0.13870776526378187</v>
      </c>
      <c r="AH11" s="131">
        <f t="shared" si="14"/>
        <v>5.8288875716261609E-2</v>
      </c>
    </row>
    <row r="12" spans="1:34" ht="13.5" customHeight="1">
      <c r="B12" s="231">
        <v>7</v>
      </c>
      <c r="C12" s="50" t="s">
        <v>120</v>
      </c>
      <c r="D12" s="218">
        <v>13</v>
      </c>
      <c r="E12" s="219">
        <v>28</v>
      </c>
      <c r="F12" s="215">
        <f t="shared" si="0"/>
        <v>41</v>
      </c>
      <c r="G12" s="218">
        <v>19</v>
      </c>
      <c r="H12" s="219">
        <v>109</v>
      </c>
      <c r="I12" s="215">
        <f t="shared" si="1"/>
        <v>128</v>
      </c>
      <c r="J12" s="218">
        <v>190</v>
      </c>
      <c r="K12" s="219">
        <v>942</v>
      </c>
      <c r="L12" s="215">
        <f t="shared" si="2"/>
        <v>1132</v>
      </c>
      <c r="M12" s="218">
        <v>107</v>
      </c>
      <c r="N12" s="219">
        <v>1195</v>
      </c>
      <c r="O12" s="215">
        <f t="shared" si="3"/>
        <v>1302</v>
      </c>
      <c r="P12" s="218">
        <v>62</v>
      </c>
      <c r="Q12" s="219">
        <v>1068</v>
      </c>
      <c r="R12" s="215">
        <f t="shared" si="4"/>
        <v>1130</v>
      </c>
      <c r="S12" s="218">
        <v>9</v>
      </c>
      <c r="T12" s="219">
        <v>665</v>
      </c>
      <c r="U12" s="215">
        <f t="shared" si="5"/>
        <v>674</v>
      </c>
      <c r="V12" s="218">
        <v>1</v>
      </c>
      <c r="W12" s="219">
        <v>295</v>
      </c>
      <c r="X12" s="215">
        <f t="shared" si="6"/>
        <v>296</v>
      </c>
      <c r="Y12" s="218">
        <f t="shared" si="15"/>
        <v>401</v>
      </c>
      <c r="Z12" s="217">
        <f t="shared" si="15"/>
        <v>4302</v>
      </c>
      <c r="AA12" s="215">
        <f t="shared" si="7"/>
        <v>4703</v>
      </c>
      <c r="AB12" s="131">
        <f t="shared" si="8"/>
        <v>8.7178396768020413E-3</v>
      </c>
      <c r="AC12" s="131">
        <f t="shared" si="9"/>
        <v>2.7216670210503932E-2</v>
      </c>
      <c r="AD12" s="131">
        <f t="shared" si="10"/>
        <v>0.24069742717414416</v>
      </c>
      <c r="AE12" s="131">
        <f t="shared" si="11"/>
        <v>0.2768445672974697</v>
      </c>
      <c r="AF12" s="131">
        <f t="shared" si="12"/>
        <v>0.24027216670210505</v>
      </c>
      <c r="AG12" s="131">
        <f t="shared" si="13"/>
        <v>0.14331277907718479</v>
      </c>
      <c r="AH12" s="131">
        <f t="shared" si="14"/>
        <v>6.2938549861790344E-2</v>
      </c>
    </row>
    <row r="13" spans="1:34" ht="13.5" customHeight="1">
      <c r="B13" s="231">
        <v>8</v>
      </c>
      <c r="C13" s="50" t="s">
        <v>59</v>
      </c>
      <c r="D13" s="218">
        <v>0</v>
      </c>
      <c r="E13" s="219">
        <v>13</v>
      </c>
      <c r="F13" s="215">
        <f t="shared" si="0"/>
        <v>13</v>
      </c>
      <c r="G13" s="218">
        <v>4</v>
      </c>
      <c r="H13" s="219">
        <v>45</v>
      </c>
      <c r="I13" s="215">
        <f t="shared" si="1"/>
        <v>49</v>
      </c>
      <c r="J13" s="218">
        <v>118</v>
      </c>
      <c r="K13" s="219">
        <v>550</v>
      </c>
      <c r="L13" s="215">
        <f t="shared" si="2"/>
        <v>668</v>
      </c>
      <c r="M13" s="218">
        <v>113</v>
      </c>
      <c r="N13" s="219">
        <v>749</v>
      </c>
      <c r="O13" s="215">
        <f t="shared" si="3"/>
        <v>862</v>
      </c>
      <c r="P13" s="218">
        <v>37</v>
      </c>
      <c r="Q13" s="219">
        <v>690</v>
      </c>
      <c r="R13" s="215">
        <f t="shared" si="4"/>
        <v>727</v>
      </c>
      <c r="S13" s="218">
        <v>0</v>
      </c>
      <c r="T13" s="219">
        <v>499</v>
      </c>
      <c r="U13" s="215">
        <f t="shared" si="5"/>
        <v>499</v>
      </c>
      <c r="V13" s="218">
        <v>11</v>
      </c>
      <c r="W13" s="219">
        <v>263</v>
      </c>
      <c r="X13" s="215">
        <f t="shared" si="6"/>
        <v>274</v>
      </c>
      <c r="Y13" s="218">
        <f t="shared" si="15"/>
        <v>283</v>
      </c>
      <c r="Z13" s="217">
        <f t="shared" si="15"/>
        <v>2809</v>
      </c>
      <c r="AA13" s="215">
        <f t="shared" si="7"/>
        <v>3092</v>
      </c>
      <c r="AB13" s="131">
        <f t="shared" si="8"/>
        <v>4.2043984476067267E-3</v>
      </c>
      <c r="AC13" s="131">
        <f t="shared" si="9"/>
        <v>1.5847347994825355E-2</v>
      </c>
      <c r="AD13" s="131">
        <f t="shared" si="10"/>
        <v>0.21604139715394566</v>
      </c>
      <c r="AE13" s="131">
        <f t="shared" si="11"/>
        <v>0.27878395860284605</v>
      </c>
      <c r="AF13" s="131">
        <f t="shared" si="12"/>
        <v>0.23512289780077619</v>
      </c>
      <c r="AG13" s="131">
        <f t="shared" si="13"/>
        <v>0.16138421733505823</v>
      </c>
      <c r="AH13" s="131">
        <f t="shared" si="14"/>
        <v>8.8615782664941786E-2</v>
      </c>
    </row>
    <row r="14" spans="1:34" ht="13.5" customHeight="1">
      <c r="B14" s="231">
        <v>9</v>
      </c>
      <c r="C14" s="50" t="s">
        <v>121</v>
      </c>
      <c r="D14" s="218">
        <v>0</v>
      </c>
      <c r="E14" s="219">
        <v>3</v>
      </c>
      <c r="F14" s="215">
        <f t="shared" si="0"/>
        <v>3</v>
      </c>
      <c r="G14" s="218">
        <v>11</v>
      </c>
      <c r="H14" s="219">
        <v>32</v>
      </c>
      <c r="I14" s="215">
        <f t="shared" si="1"/>
        <v>43</v>
      </c>
      <c r="J14" s="218">
        <v>85</v>
      </c>
      <c r="K14" s="219">
        <v>439</v>
      </c>
      <c r="L14" s="215">
        <f t="shared" si="2"/>
        <v>524</v>
      </c>
      <c r="M14" s="218">
        <v>54</v>
      </c>
      <c r="N14" s="219">
        <v>512</v>
      </c>
      <c r="O14" s="215">
        <f t="shared" si="3"/>
        <v>566</v>
      </c>
      <c r="P14" s="218">
        <v>26</v>
      </c>
      <c r="Q14" s="219">
        <v>540</v>
      </c>
      <c r="R14" s="215">
        <f t="shared" si="4"/>
        <v>566</v>
      </c>
      <c r="S14" s="218">
        <v>8</v>
      </c>
      <c r="T14" s="219">
        <v>306</v>
      </c>
      <c r="U14" s="215">
        <f t="shared" si="5"/>
        <v>314</v>
      </c>
      <c r="V14" s="218">
        <v>2</v>
      </c>
      <c r="W14" s="219">
        <v>151</v>
      </c>
      <c r="X14" s="215">
        <f t="shared" si="6"/>
        <v>153</v>
      </c>
      <c r="Y14" s="218">
        <f t="shared" si="15"/>
        <v>186</v>
      </c>
      <c r="Z14" s="217">
        <f t="shared" si="15"/>
        <v>1983</v>
      </c>
      <c r="AA14" s="215">
        <f t="shared" si="7"/>
        <v>2169</v>
      </c>
      <c r="AB14" s="131">
        <f t="shared" si="8"/>
        <v>1.3831258644536654E-3</v>
      </c>
      <c r="AC14" s="131">
        <f t="shared" si="9"/>
        <v>1.9824804057169201E-2</v>
      </c>
      <c r="AD14" s="131">
        <f t="shared" si="10"/>
        <v>0.24158598432457354</v>
      </c>
      <c r="AE14" s="131">
        <f t="shared" si="11"/>
        <v>0.26094974642692487</v>
      </c>
      <c r="AF14" s="131">
        <f t="shared" si="12"/>
        <v>0.26094974642692487</v>
      </c>
      <c r="AG14" s="131">
        <f t="shared" si="13"/>
        <v>0.14476717381281698</v>
      </c>
      <c r="AH14" s="131">
        <f t="shared" si="14"/>
        <v>7.0539419087136929E-2</v>
      </c>
    </row>
    <row r="15" spans="1:34" ht="13.5" customHeight="1">
      <c r="B15" s="231">
        <v>10</v>
      </c>
      <c r="C15" s="50" t="s">
        <v>60</v>
      </c>
      <c r="D15" s="218">
        <v>3</v>
      </c>
      <c r="E15" s="219">
        <v>10</v>
      </c>
      <c r="F15" s="215">
        <f t="shared" si="0"/>
        <v>13</v>
      </c>
      <c r="G15" s="218">
        <v>1</v>
      </c>
      <c r="H15" s="219">
        <v>50</v>
      </c>
      <c r="I15" s="215">
        <f t="shared" si="1"/>
        <v>51</v>
      </c>
      <c r="J15" s="218">
        <v>144</v>
      </c>
      <c r="K15" s="219">
        <v>1075</v>
      </c>
      <c r="L15" s="215">
        <f t="shared" si="2"/>
        <v>1219</v>
      </c>
      <c r="M15" s="218">
        <v>133</v>
      </c>
      <c r="N15" s="219">
        <v>1417</v>
      </c>
      <c r="O15" s="215">
        <f t="shared" si="3"/>
        <v>1550</v>
      </c>
      <c r="P15" s="218">
        <v>18</v>
      </c>
      <c r="Q15" s="219">
        <v>1201</v>
      </c>
      <c r="R15" s="215">
        <f t="shared" si="4"/>
        <v>1219</v>
      </c>
      <c r="S15" s="218">
        <v>14</v>
      </c>
      <c r="T15" s="219">
        <v>780</v>
      </c>
      <c r="U15" s="215">
        <f t="shared" si="5"/>
        <v>794</v>
      </c>
      <c r="V15" s="218">
        <v>0</v>
      </c>
      <c r="W15" s="219">
        <v>288</v>
      </c>
      <c r="X15" s="215">
        <f t="shared" si="6"/>
        <v>288</v>
      </c>
      <c r="Y15" s="218">
        <f t="shared" si="15"/>
        <v>313</v>
      </c>
      <c r="Z15" s="217">
        <f t="shared" si="15"/>
        <v>4821</v>
      </c>
      <c r="AA15" s="215">
        <f t="shared" si="7"/>
        <v>5134</v>
      </c>
      <c r="AB15" s="131">
        <f t="shared" si="8"/>
        <v>2.5321386832878848E-3</v>
      </c>
      <c r="AC15" s="131">
        <f t="shared" si="9"/>
        <v>9.9337748344370865E-3</v>
      </c>
      <c r="AD15" s="131">
        <f t="shared" si="10"/>
        <v>0.2374366965329178</v>
      </c>
      <c r="AE15" s="131">
        <f t="shared" si="11"/>
        <v>0.30190884300740162</v>
      </c>
      <c r="AF15" s="131">
        <f t="shared" si="12"/>
        <v>0.2374366965329178</v>
      </c>
      <c r="AG15" s="131">
        <f t="shared" si="13"/>
        <v>0.15465523957927541</v>
      </c>
      <c r="AH15" s="131">
        <f t="shared" si="14"/>
        <v>5.6096610829762368E-2</v>
      </c>
    </row>
    <row r="16" spans="1:34" ht="13.5" customHeight="1">
      <c r="B16" s="231">
        <v>11</v>
      </c>
      <c r="C16" s="50" t="s">
        <v>61</v>
      </c>
      <c r="D16" s="218">
        <v>11</v>
      </c>
      <c r="E16" s="219">
        <v>86</v>
      </c>
      <c r="F16" s="215">
        <f t="shared" si="0"/>
        <v>97</v>
      </c>
      <c r="G16" s="218">
        <v>20</v>
      </c>
      <c r="H16" s="219">
        <v>147</v>
      </c>
      <c r="I16" s="215">
        <f t="shared" si="1"/>
        <v>167</v>
      </c>
      <c r="J16" s="218">
        <v>285</v>
      </c>
      <c r="K16" s="219">
        <v>1763</v>
      </c>
      <c r="L16" s="215">
        <f t="shared" si="2"/>
        <v>2048</v>
      </c>
      <c r="M16" s="218">
        <v>196</v>
      </c>
      <c r="N16" s="219">
        <v>2040</v>
      </c>
      <c r="O16" s="215">
        <f t="shared" si="3"/>
        <v>2236</v>
      </c>
      <c r="P16" s="218">
        <v>91</v>
      </c>
      <c r="Q16" s="219">
        <v>2120</v>
      </c>
      <c r="R16" s="215">
        <f t="shared" si="4"/>
        <v>2211</v>
      </c>
      <c r="S16" s="218">
        <v>47</v>
      </c>
      <c r="T16" s="219">
        <v>1314</v>
      </c>
      <c r="U16" s="215">
        <f t="shared" si="5"/>
        <v>1361</v>
      </c>
      <c r="V16" s="218">
        <v>2</v>
      </c>
      <c r="W16" s="219">
        <v>450</v>
      </c>
      <c r="X16" s="215">
        <f t="shared" si="6"/>
        <v>452</v>
      </c>
      <c r="Y16" s="218">
        <f t="shared" si="15"/>
        <v>652</v>
      </c>
      <c r="Z16" s="217">
        <f t="shared" si="15"/>
        <v>7920</v>
      </c>
      <c r="AA16" s="215">
        <f t="shared" si="7"/>
        <v>8572</v>
      </c>
      <c r="AB16" s="131">
        <f t="shared" si="8"/>
        <v>1.1315912272515166E-2</v>
      </c>
      <c r="AC16" s="131">
        <f t="shared" si="9"/>
        <v>1.9482034531031263E-2</v>
      </c>
      <c r="AD16" s="131">
        <f t="shared" si="10"/>
        <v>0.23891740550629958</v>
      </c>
      <c r="AE16" s="131">
        <f t="shared" si="11"/>
        <v>0.26084927671488567</v>
      </c>
      <c r="AF16" s="131">
        <f t="shared" si="12"/>
        <v>0.25793280447970135</v>
      </c>
      <c r="AG16" s="131">
        <f t="shared" si="13"/>
        <v>0.15877274848343445</v>
      </c>
      <c r="AH16" s="131">
        <f t="shared" si="14"/>
        <v>5.2729818012132522E-2</v>
      </c>
    </row>
    <row r="17" spans="2:34" ht="13.5" customHeight="1">
      <c r="B17" s="231">
        <v>12</v>
      </c>
      <c r="C17" s="50" t="s">
        <v>122</v>
      </c>
      <c r="D17" s="218">
        <v>1</v>
      </c>
      <c r="E17" s="219">
        <v>26</v>
      </c>
      <c r="F17" s="215">
        <f t="shared" si="0"/>
        <v>27</v>
      </c>
      <c r="G17" s="218">
        <v>23</v>
      </c>
      <c r="H17" s="219">
        <v>44</v>
      </c>
      <c r="I17" s="215">
        <f t="shared" si="1"/>
        <v>67</v>
      </c>
      <c r="J17" s="218">
        <v>84</v>
      </c>
      <c r="K17" s="219">
        <v>835</v>
      </c>
      <c r="L17" s="215">
        <f t="shared" si="2"/>
        <v>919</v>
      </c>
      <c r="M17" s="218">
        <v>99</v>
      </c>
      <c r="N17" s="219">
        <v>1106</v>
      </c>
      <c r="O17" s="215">
        <f t="shared" si="3"/>
        <v>1205</v>
      </c>
      <c r="P17" s="218">
        <v>33</v>
      </c>
      <c r="Q17" s="219">
        <v>1162</v>
      </c>
      <c r="R17" s="215">
        <f t="shared" si="4"/>
        <v>1195</v>
      </c>
      <c r="S17" s="218">
        <v>9</v>
      </c>
      <c r="T17" s="219">
        <v>696</v>
      </c>
      <c r="U17" s="215">
        <f t="shared" si="5"/>
        <v>705</v>
      </c>
      <c r="V17" s="218">
        <v>0</v>
      </c>
      <c r="W17" s="219">
        <v>222</v>
      </c>
      <c r="X17" s="215">
        <f t="shared" si="6"/>
        <v>222</v>
      </c>
      <c r="Y17" s="218">
        <f t="shared" si="15"/>
        <v>249</v>
      </c>
      <c r="Z17" s="217">
        <f t="shared" si="15"/>
        <v>4091</v>
      </c>
      <c r="AA17" s="215">
        <f t="shared" si="7"/>
        <v>4340</v>
      </c>
      <c r="AB17" s="131">
        <f t="shared" si="8"/>
        <v>6.2211981566820274E-3</v>
      </c>
      <c r="AC17" s="131">
        <f t="shared" si="9"/>
        <v>1.5437788018433179E-2</v>
      </c>
      <c r="AD17" s="131">
        <f t="shared" si="10"/>
        <v>0.21175115207373271</v>
      </c>
      <c r="AE17" s="131">
        <f t="shared" si="11"/>
        <v>0.27764976958525345</v>
      </c>
      <c r="AF17" s="131">
        <f t="shared" si="12"/>
        <v>0.27534562211981567</v>
      </c>
      <c r="AG17" s="131">
        <f t="shared" si="13"/>
        <v>0.16244239631336405</v>
      </c>
      <c r="AH17" s="131">
        <f t="shared" si="14"/>
        <v>5.1152073732718892E-2</v>
      </c>
    </row>
    <row r="18" spans="2:34" ht="13.5" customHeight="1">
      <c r="B18" s="231">
        <v>13</v>
      </c>
      <c r="C18" s="50" t="s">
        <v>123</v>
      </c>
      <c r="D18" s="218">
        <v>5</v>
      </c>
      <c r="E18" s="219">
        <v>80</v>
      </c>
      <c r="F18" s="215">
        <f t="shared" si="0"/>
        <v>85</v>
      </c>
      <c r="G18" s="218">
        <v>14</v>
      </c>
      <c r="H18" s="219">
        <v>128</v>
      </c>
      <c r="I18" s="215">
        <f t="shared" si="1"/>
        <v>142</v>
      </c>
      <c r="J18" s="218">
        <v>210</v>
      </c>
      <c r="K18" s="219">
        <v>1531</v>
      </c>
      <c r="L18" s="215">
        <f t="shared" si="2"/>
        <v>1741</v>
      </c>
      <c r="M18" s="218">
        <v>208</v>
      </c>
      <c r="N18" s="219">
        <v>1847</v>
      </c>
      <c r="O18" s="215">
        <f t="shared" si="3"/>
        <v>2055</v>
      </c>
      <c r="P18" s="218">
        <v>61</v>
      </c>
      <c r="Q18" s="219">
        <v>2157</v>
      </c>
      <c r="R18" s="215">
        <f t="shared" si="4"/>
        <v>2218</v>
      </c>
      <c r="S18" s="218">
        <v>22</v>
      </c>
      <c r="T18" s="219">
        <v>1172</v>
      </c>
      <c r="U18" s="215">
        <f t="shared" si="5"/>
        <v>1194</v>
      </c>
      <c r="V18" s="218">
        <v>1</v>
      </c>
      <c r="W18" s="219">
        <v>576</v>
      </c>
      <c r="X18" s="215">
        <f t="shared" si="6"/>
        <v>577</v>
      </c>
      <c r="Y18" s="218">
        <f t="shared" si="15"/>
        <v>521</v>
      </c>
      <c r="Z18" s="217">
        <f t="shared" si="15"/>
        <v>7491</v>
      </c>
      <c r="AA18" s="215">
        <f t="shared" si="7"/>
        <v>8012</v>
      </c>
      <c r="AB18" s="131">
        <f t="shared" si="8"/>
        <v>1.0609086370444333E-2</v>
      </c>
      <c r="AC18" s="131">
        <f t="shared" si="9"/>
        <v>1.7723414877683474E-2</v>
      </c>
      <c r="AD18" s="131">
        <f t="shared" si="10"/>
        <v>0.21729905142286571</v>
      </c>
      <c r="AE18" s="131">
        <f t="shared" si="11"/>
        <v>0.25649026460309537</v>
      </c>
      <c r="AF18" s="131">
        <f t="shared" si="12"/>
        <v>0.27683474787818274</v>
      </c>
      <c r="AG18" s="131">
        <f t="shared" si="13"/>
        <v>0.1490264603095357</v>
      </c>
      <c r="AH18" s="131">
        <f t="shared" si="14"/>
        <v>7.201697453819271E-2</v>
      </c>
    </row>
    <row r="19" spans="2:34" ht="13.5" customHeight="1">
      <c r="B19" s="231">
        <v>14</v>
      </c>
      <c r="C19" s="50" t="s">
        <v>124</v>
      </c>
      <c r="D19" s="218">
        <v>2</v>
      </c>
      <c r="E19" s="219">
        <v>12</v>
      </c>
      <c r="F19" s="215">
        <f t="shared" si="0"/>
        <v>14</v>
      </c>
      <c r="G19" s="218">
        <v>23</v>
      </c>
      <c r="H19" s="219">
        <v>60</v>
      </c>
      <c r="I19" s="215">
        <f t="shared" si="1"/>
        <v>83</v>
      </c>
      <c r="J19" s="218">
        <v>188</v>
      </c>
      <c r="K19" s="219">
        <v>1118</v>
      </c>
      <c r="L19" s="215">
        <f t="shared" si="2"/>
        <v>1306</v>
      </c>
      <c r="M19" s="218">
        <v>125</v>
      </c>
      <c r="N19" s="219">
        <v>1363</v>
      </c>
      <c r="O19" s="215">
        <f t="shared" si="3"/>
        <v>1488</v>
      </c>
      <c r="P19" s="218">
        <v>93</v>
      </c>
      <c r="Q19" s="219">
        <v>1354</v>
      </c>
      <c r="R19" s="215">
        <f t="shared" si="4"/>
        <v>1447</v>
      </c>
      <c r="S19" s="218">
        <v>32</v>
      </c>
      <c r="T19" s="219">
        <v>960</v>
      </c>
      <c r="U19" s="215">
        <f t="shared" si="5"/>
        <v>992</v>
      </c>
      <c r="V19" s="218">
        <v>0</v>
      </c>
      <c r="W19" s="219">
        <v>358</v>
      </c>
      <c r="X19" s="215">
        <f t="shared" si="6"/>
        <v>358</v>
      </c>
      <c r="Y19" s="218">
        <f t="shared" si="15"/>
        <v>463</v>
      </c>
      <c r="Z19" s="217">
        <f t="shared" si="15"/>
        <v>5225</v>
      </c>
      <c r="AA19" s="215">
        <f t="shared" si="7"/>
        <v>5688</v>
      </c>
      <c r="AB19" s="131">
        <f t="shared" si="8"/>
        <v>2.4613220815752463E-3</v>
      </c>
      <c r="AC19" s="131">
        <f t="shared" si="9"/>
        <v>1.4592123769338959E-2</v>
      </c>
      <c r="AD19" s="131">
        <f t="shared" si="10"/>
        <v>0.22960618846694797</v>
      </c>
      <c r="AE19" s="131">
        <f t="shared" si="11"/>
        <v>0.26160337552742619</v>
      </c>
      <c r="AF19" s="131">
        <f t="shared" si="12"/>
        <v>0.25439521800281295</v>
      </c>
      <c r="AG19" s="131">
        <f t="shared" si="13"/>
        <v>0.17440225035161744</v>
      </c>
      <c r="AH19" s="131">
        <f t="shared" si="14"/>
        <v>6.2939521800281298E-2</v>
      </c>
    </row>
    <row r="20" spans="2:34" ht="13.5" customHeight="1">
      <c r="B20" s="231">
        <v>15</v>
      </c>
      <c r="C20" s="50" t="s">
        <v>125</v>
      </c>
      <c r="D20" s="218">
        <v>8</v>
      </c>
      <c r="E20" s="219">
        <v>53</v>
      </c>
      <c r="F20" s="215">
        <f t="shared" si="0"/>
        <v>61</v>
      </c>
      <c r="G20" s="218">
        <v>25</v>
      </c>
      <c r="H20" s="219">
        <v>107</v>
      </c>
      <c r="I20" s="215">
        <f t="shared" si="1"/>
        <v>132</v>
      </c>
      <c r="J20" s="218">
        <v>344</v>
      </c>
      <c r="K20" s="219">
        <v>1873</v>
      </c>
      <c r="L20" s="215">
        <f t="shared" si="2"/>
        <v>2217</v>
      </c>
      <c r="M20" s="218">
        <v>243</v>
      </c>
      <c r="N20" s="219">
        <v>2460</v>
      </c>
      <c r="O20" s="215">
        <f t="shared" si="3"/>
        <v>2703</v>
      </c>
      <c r="P20" s="218">
        <v>103</v>
      </c>
      <c r="Q20" s="219">
        <v>2468</v>
      </c>
      <c r="R20" s="215">
        <f t="shared" si="4"/>
        <v>2571</v>
      </c>
      <c r="S20" s="218">
        <v>39</v>
      </c>
      <c r="T20" s="219">
        <v>1493</v>
      </c>
      <c r="U20" s="215">
        <f t="shared" si="5"/>
        <v>1532</v>
      </c>
      <c r="V20" s="218">
        <v>3</v>
      </c>
      <c r="W20" s="219">
        <v>443</v>
      </c>
      <c r="X20" s="215">
        <f t="shared" si="6"/>
        <v>446</v>
      </c>
      <c r="Y20" s="218">
        <f t="shared" si="15"/>
        <v>765</v>
      </c>
      <c r="Z20" s="217">
        <f t="shared" si="15"/>
        <v>8897</v>
      </c>
      <c r="AA20" s="215">
        <f t="shared" si="7"/>
        <v>9662</v>
      </c>
      <c r="AB20" s="131">
        <f t="shared" si="8"/>
        <v>6.3133926723245703E-3</v>
      </c>
      <c r="AC20" s="131">
        <f t="shared" si="9"/>
        <v>1.3661767749948251E-2</v>
      </c>
      <c r="AD20" s="131">
        <f t="shared" si="10"/>
        <v>0.22945559925481268</v>
      </c>
      <c r="AE20" s="131">
        <f t="shared" si="11"/>
        <v>0.27975574415234938</v>
      </c>
      <c r="AF20" s="131">
        <f t="shared" si="12"/>
        <v>0.26609397640240118</v>
      </c>
      <c r="AG20" s="131">
        <f t="shared" si="13"/>
        <v>0.15855930449182365</v>
      </c>
      <c r="AH20" s="131">
        <f t="shared" si="14"/>
        <v>4.6160215276340302E-2</v>
      </c>
    </row>
    <row r="21" spans="2:34" ht="13.5" customHeight="1">
      <c r="B21" s="231">
        <v>16</v>
      </c>
      <c r="C21" s="50" t="s">
        <v>62</v>
      </c>
      <c r="D21" s="218">
        <v>0</v>
      </c>
      <c r="E21" s="219">
        <v>48</v>
      </c>
      <c r="F21" s="215">
        <f t="shared" si="0"/>
        <v>48</v>
      </c>
      <c r="G21" s="218">
        <v>4</v>
      </c>
      <c r="H21" s="219">
        <v>79</v>
      </c>
      <c r="I21" s="215">
        <f t="shared" si="1"/>
        <v>83</v>
      </c>
      <c r="J21" s="218">
        <v>227</v>
      </c>
      <c r="K21" s="219">
        <v>1051</v>
      </c>
      <c r="L21" s="215">
        <f t="shared" si="2"/>
        <v>1278</v>
      </c>
      <c r="M21" s="218">
        <v>170</v>
      </c>
      <c r="N21" s="219">
        <v>1301</v>
      </c>
      <c r="O21" s="215">
        <f t="shared" si="3"/>
        <v>1471</v>
      </c>
      <c r="P21" s="218">
        <v>66</v>
      </c>
      <c r="Q21" s="219">
        <v>1489</v>
      </c>
      <c r="R21" s="215">
        <f t="shared" si="4"/>
        <v>1555</v>
      </c>
      <c r="S21" s="218">
        <v>9</v>
      </c>
      <c r="T21" s="219">
        <v>1068</v>
      </c>
      <c r="U21" s="215">
        <f t="shared" si="5"/>
        <v>1077</v>
      </c>
      <c r="V21" s="218">
        <v>0</v>
      </c>
      <c r="W21" s="219">
        <v>378</v>
      </c>
      <c r="X21" s="215">
        <f t="shared" si="6"/>
        <v>378</v>
      </c>
      <c r="Y21" s="218">
        <f t="shared" si="15"/>
        <v>476</v>
      </c>
      <c r="Z21" s="217">
        <f t="shared" si="15"/>
        <v>5414</v>
      </c>
      <c r="AA21" s="215">
        <f t="shared" si="7"/>
        <v>5890</v>
      </c>
      <c r="AB21" s="131">
        <f t="shared" si="8"/>
        <v>8.1494057724957551E-3</v>
      </c>
      <c r="AC21" s="131">
        <f t="shared" si="9"/>
        <v>1.4091680814940577E-2</v>
      </c>
      <c r="AD21" s="131">
        <f t="shared" si="10"/>
        <v>0.2169779286926995</v>
      </c>
      <c r="AE21" s="131">
        <f t="shared" si="11"/>
        <v>0.2497453310696095</v>
      </c>
      <c r="AF21" s="131">
        <f t="shared" si="12"/>
        <v>0.26400679117147707</v>
      </c>
      <c r="AG21" s="131">
        <f t="shared" si="13"/>
        <v>0.18285229202037351</v>
      </c>
      <c r="AH21" s="131">
        <f t="shared" si="14"/>
        <v>6.4176570458404081E-2</v>
      </c>
    </row>
    <row r="22" spans="2:34" ht="13.5" customHeight="1">
      <c r="B22" s="231">
        <v>17</v>
      </c>
      <c r="C22" s="50" t="s">
        <v>126</v>
      </c>
      <c r="D22" s="218">
        <v>10</v>
      </c>
      <c r="E22" s="219">
        <v>68</v>
      </c>
      <c r="F22" s="215">
        <f t="shared" si="0"/>
        <v>78</v>
      </c>
      <c r="G22" s="218">
        <v>25</v>
      </c>
      <c r="H22" s="219">
        <v>157</v>
      </c>
      <c r="I22" s="215">
        <f t="shared" si="1"/>
        <v>182</v>
      </c>
      <c r="J22" s="218">
        <v>297</v>
      </c>
      <c r="K22" s="219">
        <v>1629</v>
      </c>
      <c r="L22" s="215">
        <f t="shared" si="2"/>
        <v>1926</v>
      </c>
      <c r="M22" s="218">
        <v>190</v>
      </c>
      <c r="N22" s="219">
        <v>2129</v>
      </c>
      <c r="O22" s="215">
        <f t="shared" si="3"/>
        <v>2319</v>
      </c>
      <c r="P22" s="218">
        <v>75</v>
      </c>
      <c r="Q22" s="219">
        <v>2468</v>
      </c>
      <c r="R22" s="215">
        <f t="shared" si="4"/>
        <v>2543</v>
      </c>
      <c r="S22" s="218">
        <v>12</v>
      </c>
      <c r="T22" s="219">
        <v>1396</v>
      </c>
      <c r="U22" s="215">
        <f t="shared" si="5"/>
        <v>1408</v>
      </c>
      <c r="V22" s="218">
        <v>1</v>
      </c>
      <c r="W22" s="219">
        <v>657</v>
      </c>
      <c r="X22" s="215">
        <f t="shared" si="6"/>
        <v>658</v>
      </c>
      <c r="Y22" s="218">
        <f t="shared" si="15"/>
        <v>610</v>
      </c>
      <c r="Z22" s="217">
        <f t="shared" si="15"/>
        <v>8504</v>
      </c>
      <c r="AA22" s="215">
        <f t="shared" si="7"/>
        <v>9114</v>
      </c>
      <c r="AB22" s="131">
        <f t="shared" si="8"/>
        <v>8.558262014483212E-3</v>
      </c>
      <c r="AC22" s="131">
        <f t="shared" si="9"/>
        <v>1.9969278033794162E-2</v>
      </c>
      <c r="AD22" s="131">
        <f t="shared" si="10"/>
        <v>0.21132323897300856</v>
      </c>
      <c r="AE22" s="131">
        <f t="shared" si="11"/>
        <v>0.2544437129690586</v>
      </c>
      <c r="AF22" s="131">
        <f t="shared" si="12"/>
        <v>0.27902128593372832</v>
      </c>
      <c r="AG22" s="131">
        <f t="shared" si="13"/>
        <v>0.15448760149220978</v>
      </c>
      <c r="AH22" s="131">
        <f t="shared" si="14"/>
        <v>7.2196620583717355E-2</v>
      </c>
    </row>
    <row r="23" spans="2:34" ht="13.5" customHeight="1">
      <c r="B23" s="231">
        <v>18</v>
      </c>
      <c r="C23" s="50" t="s">
        <v>63</v>
      </c>
      <c r="D23" s="218">
        <v>0</v>
      </c>
      <c r="E23" s="219">
        <v>24</v>
      </c>
      <c r="F23" s="215">
        <f t="shared" si="0"/>
        <v>24</v>
      </c>
      <c r="G23" s="218">
        <v>9</v>
      </c>
      <c r="H23" s="219">
        <v>77</v>
      </c>
      <c r="I23" s="215">
        <f t="shared" si="1"/>
        <v>86</v>
      </c>
      <c r="J23" s="218">
        <v>252</v>
      </c>
      <c r="K23" s="219">
        <v>1601</v>
      </c>
      <c r="L23" s="215">
        <f t="shared" si="2"/>
        <v>1853</v>
      </c>
      <c r="M23" s="218">
        <v>174</v>
      </c>
      <c r="N23" s="219">
        <v>1927</v>
      </c>
      <c r="O23" s="215">
        <f t="shared" si="3"/>
        <v>2101</v>
      </c>
      <c r="P23" s="218">
        <v>109</v>
      </c>
      <c r="Q23" s="219">
        <v>1883</v>
      </c>
      <c r="R23" s="215">
        <f t="shared" si="4"/>
        <v>1992</v>
      </c>
      <c r="S23" s="218">
        <v>15</v>
      </c>
      <c r="T23" s="219">
        <v>1263</v>
      </c>
      <c r="U23" s="215">
        <f t="shared" si="5"/>
        <v>1278</v>
      </c>
      <c r="V23" s="218">
        <v>2</v>
      </c>
      <c r="W23" s="219">
        <v>664</v>
      </c>
      <c r="X23" s="215">
        <f t="shared" si="6"/>
        <v>666</v>
      </c>
      <c r="Y23" s="218">
        <f t="shared" si="15"/>
        <v>561</v>
      </c>
      <c r="Z23" s="217">
        <f t="shared" si="15"/>
        <v>7439</v>
      </c>
      <c r="AA23" s="215">
        <f t="shared" si="7"/>
        <v>8000</v>
      </c>
      <c r="AB23" s="131">
        <f t="shared" si="8"/>
        <v>3.0000000000000001E-3</v>
      </c>
      <c r="AC23" s="131">
        <f t="shared" si="9"/>
        <v>1.0749999999999999E-2</v>
      </c>
      <c r="AD23" s="131">
        <f t="shared" si="10"/>
        <v>0.231625</v>
      </c>
      <c r="AE23" s="131">
        <f t="shared" si="11"/>
        <v>0.262625</v>
      </c>
      <c r="AF23" s="131">
        <f t="shared" si="12"/>
        <v>0.249</v>
      </c>
      <c r="AG23" s="131">
        <f t="shared" si="13"/>
        <v>0.15975</v>
      </c>
      <c r="AH23" s="131">
        <f t="shared" si="14"/>
        <v>8.3250000000000005E-2</v>
      </c>
    </row>
    <row r="24" spans="2:34" ht="13.5" customHeight="1">
      <c r="B24" s="231">
        <v>19</v>
      </c>
      <c r="C24" s="50" t="s">
        <v>127</v>
      </c>
      <c r="D24" s="218">
        <v>4</v>
      </c>
      <c r="E24" s="219">
        <v>22</v>
      </c>
      <c r="F24" s="215">
        <f t="shared" si="0"/>
        <v>26</v>
      </c>
      <c r="G24" s="218">
        <v>47</v>
      </c>
      <c r="H24" s="219">
        <v>94</v>
      </c>
      <c r="I24" s="215">
        <f t="shared" si="1"/>
        <v>141</v>
      </c>
      <c r="J24" s="218">
        <v>139</v>
      </c>
      <c r="K24" s="219">
        <v>1219</v>
      </c>
      <c r="L24" s="215">
        <f t="shared" si="2"/>
        <v>1358</v>
      </c>
      <c r="M24" s="218">
        <v>115</v>
      </c>
      <c r="N24" s="219">
        <v>1670</v>
      </c>
      <c r="O24" s="215">
        <f t="shared" si="3"/>
        <v>1785</v>
      </c>
      <c r="P24" s="218">
        <v>27</v>
      </c>
      <c r="Q24" s="219">
        <v>1464</v>
      </c>
      <c r="R24" s="215">
        <f t="shared" si="4"/>
        <v>1491</v>
      </c>
      <c r="S24" s="218">
        <v>4</v>
      </c>
      <c r="T24" s="219">
        <v>978</v>
      </c>
      <c r="U24" s="215">
        <f t="shared" si="5"/>
        <v>982</v>
      </c>
      <c r="V24" s="218">
        <v>0</v>
      </c>
      <c r="W24" s="219">
        <v>375</v>
      </c>
      <c r="X24" s="215">
        <f t="shared" si="6"/>
        <v>375</v>
      </c>
      <c r="Y24" s="218">
        <f t="shared" si="15"/>
        <v>336</v>
      </c>
      <c r="Z24" s="217">
        <f t="shared" si="15"/>
        <v>5822</v>
      </c>
      <c r="AA24" s="215">
        <f t="shared" si="7"/>
        <v>6158</v>
      </c>
      <c r="AB24" s="131">
        <f t="shared" si="8"/>
        <v>4.2221500487171163E-3</v>
      </c>
      <c r="AC24" s="131">
        <f t="shared" si="9"/>
        <v>2.2897044494965896E-2</v>
      </c>
      <c r="AD24" s="131">
        <f t="shared" si="10"/>
        <v>0.22052614485222474</v>
      </c>
      <c r="AE24" s="131">
        <f t="shared" si="11"/>
        <v>0.28986683988307893</v>
      </c>
      <c r="AF24" s="131">
        <f t="shared" si="12"/>
        <v>0.24212406625527769</v>
      </c>
      <c r="AG24" s="131">
        <f t="shared" si="13"/>
        <v>0.15946735953231569</v>
      </c>
      <c r="AH24" s="131">
        <f t="shared" si="14"/>
        <v>6.0896394933419938E-2</v>
      </c>
    </row>
    <row r="25" spans="2:34" ht="13.5" customHeight="1">
      <c r="B25" s="231">
        <v>20</v>
      </c>
      <c r="C25" s="50" t="s">
        <v>128</v>
      </c>
      <c r="D25" s="218">
        <v>4</v>
      </c>
      <c r="E25" s="219">
        <v>18</v>
      </c>
      <c r="F25" s="215">
        <f t="shared" si="0"/>
        <v>22</v>
      </c>
      <c r="G25" s="218">
        <v>17</v>
      </c>
      <c r="H25" s="219">
        <v>130</v>
      </c>
      <c r="I25" s="215">
        <f t="shared" si="1"/>
        <v>147</v>
      </c>
      <c r="J25" s="218">
        <v>252</v>
      </c>
      <c r="K25" s="219">
        <v>1643</v>
      </c>
      <c r="L25" s="215">
        <f t="shared" si="2"/>
        <v>1895</v>
      </c>
      <c r="M25" s="218">
        <v>242</v>
      </c>
      <c r="N25" s="219">
        <v>2161</v>
      </c>
      <c r="O25" s="215">
        <f t="shared" si="3"/>
        <v>2403</v>
      </c>
      <c r="P25" s="218">
        <v>65</v>
      </c>
      <c r="Q25" s="219">
        <v>2056</v>
      </c>
      <c r="R25" s="215">
        <f t="shared" si="4"/>
        <v>2121</v>
      </c>
      <c r="S25" s="218">
        <v>4</v>
      </c>
      <c r="T25" s="219">
        <v>1307</v>
      </c>
      <c r="U25" s="215">
        <f t="shared" si="5"/>
        <v>1311</v>
      </c>
      <c r="V25" s="218">
        <v>1</v>
      </c>
      <c r="W25" s="219">
        <v>607</v>
      </c>
      <c r="X25" s="215">
        <f t="shared" si="6"/>
        <v>608</v>
      </c>
      <c r="Y25" s="218">
        <f t="shared" si="15"/>
        <v>585</v>
      </c>
      <c r="Z25" s="217">
        <f t="shared" si="15"/>
        <v>7922</v>
      </c>
      <c r="AA25" s="215">
        <f t="shared" si="7"/>
        <v>8507</v>
      </c>
      <c r="AB25" s="131">
        <f t="shared" si="8"/>
        <v>2.5861055601269544E-3</v>
      </c>
      <c r="AC25" s="131">
        <f t="shared" si="9"/>
        <v>1.7279887151757375E-2</v>
      </c>
      <c r="AD25" s="131">
        <f t="shared" si="10"/>
        <v>0.22275772892911719</v>
      </c>
      <c r="AE25" s="131">
        <f t="shared" si="11"/>
        <v>0.28247325731750322</v>
      </c>
      <c r="AF25" s="131">
        <f t="shared" si="12"/>
        <v>0.24932408604678499</v>
      </c>
      <c r="AG25" s="131">
        <f t="shared" si="13"/>
        <v>0.15410838133301988</v>
      </c>
      <c r="AH25" s="131">
        <f t="shared" si="14"/>
        <v>7.1470553661690375E-2</v>
      </c>
    </row>
    <row r="26" spans="2:34" ht="13.5" customHeight="1">
      <c r="B26" s="231">
        <v>21</v>
      </c>
      <c r="C26" s="50" t="s">
        <v>129</v>
      </c>
      <c r="D26" s="218">
        <v>0</v>
      </c>
      <c r="E26" s="219">
        <v>28</v>
      </c>
      <c r="F26" s="215">
        <f t="shared" si="0"/>
        <v>28</v>
      </c>
      <c r="G26" s="218">
        <v>32</v>
      </c>
      <c r="H26" s="219">
        <v>67</v>
      </c>
      <c r="I26" s="215">
        <f t="shared" si="1"/>
        <v>99</v>
      </c>
      <c r="J26" s="218">
        <v>180</v>
      </c>
      <c r="K26" s="219">
        <v>1186</v>
      </c>
      <c r="L26" s="215">
        <f t="shared" si="2"/>
        <v>1366</v>
      </c>
      <c r="M26" s="218">
        <v>136</v>
      </c>
      <c r="N26" s="219">
        <v>1627</v>
      </c>
      <c r="O26" s="215">
        <f t="shared" si="3"/>
        <v>1763</v>
      </c>
      <c r="P26" s="218">
        <v>88</v>
      </c>
      <c r="Q26" s="219">
        <v>1414</v>
      </c>
      <c r="R26" s="215">
        <f t="shared" si="4"/>
        <v>1502</v>
      </c>
      <c r="S26" s="218">
        <v>22</v>
      </c>
      <c r="T26" s="219">
        <v>808</v>
      </c>
      <c r="U26" s="215">
        <f t="shared" si="5"/>
        <v>830</v>
      </c>
      <c r="V26" s="218">
        <v>0</v>
      </c>
      <c r="W26" s="219">
        <v>254</v>
      </c>
      <c r="X26" s="215">
        <f t="shared" si="6"/>
        <v>254</v>
      </c>
      <c r="Y26" s="218">
        <f t="shared" si="15"/>
        <v>458</v>
      </c>
      <c r="Z26" s="217">
        <f t="shared" si="15"/>
        <v>5384</v>
      </c>
      <c r="AA26" s="215">
        <f t="shared" si="7"/>
        <v>5842</v>
      </c>
      <c r="AB26" s="131">
        <f t="shared" si="8"/>
        <v>4.7928791509756936E-3</v>
      </c>
      <c r="AC26" s="131">
        <f t="shared" si="9"/>
        <v>1.6946251283806914E-2</v>
      </c>
      <c r="AD26" s="131">
        <f t="shared" si="10"/>
        <v>0.23382403286545703</v>
      </c>
      <c r="AE26" s="131">
        <f t="shared" si="11"/>
        <v>0.30178021225607671</v>
      </c>
      <c r="AF26" s="131">
        <f t="shared" si="12"/>
        <v>0.25710373159876754</v>
      </c>
      <c r="AG26" s="131">
        <f t="shared" si="13"/>
        <v>0.14207463197535092</v>
      </c>
      <c r="AH26" s="131">
        <f t="shared" si="14"/>
        <v>4.3478260869565216E-2</v>
      </c>
    </row>
    <row r="27" spans="2:34" ht="13.5" customHeight="1">
      <c r="B27" s="231">
        <v>22</v>
      </c>
      <c r="C27" s="50" t="s">
        <v>64</v>
      </c>
      <c r="D27" s="218">
        <v>10</v>
      </c>
      <c r="E27" s="219">
        <v>27</v>
      </c>
      <c r="F27" s="215">
        <f t="shared" si="0"/>
        <v>37</v>
      </c>
      <c r="G27" s="218">
        <v>32</v>
      </c>
      <c r="H27" s="219">
        <v>98</v>
      </c>
      <c r="I27" s="215">
        <f t="shared" si="1"/>
        <v>130</v>
      </c>
      <c r="J27" s="218">
        <v>188</v>
      </c>
      <c r="K27" s="219">
        <v>1755</v>
      </c>
      <c r="L27" s="215">
        <f t="shared" si="2"/>
        <v>1943</v>
      </c>
      <c r="M27" s="218">
        <v>189</v>
      </c>
      <c r="N27" s="219">
        <v>1963</v>
      </c>
      <c r="O27" s="215">
        <f t="shared" si="3"/>
        <v>2152</v>
      </c>
      <c r="P27" s="218">
        <v>74</v>
      </c>
      <c r="Q27" s="219">
        <v>1867</v>
      </c>
      <c r="R27" s="215">
        <f t="shared" si="4"/>
        <v>1941</v>
      </c>
      <c r="S27" s="218">
        <v>17</v>
      </c>
      <c r="T27" s="219">
        <v>1068</v>
      </c>
      <c r="U27" s="215">
        <f t="shared" si="5"/>
        <v>1085</v>
      </c>
      <c r="V27" s="218">
        <v>1</v>
      </c>
      <c r="W27" s="219">
        <v>435</v>
      </c>
      <c r="X27" s="215">
        <f t="shared" si="6"/>
        <v>436</v>
      </c>
      <c r="Y27" s="218">
        <f t="shared" si="15"/>
        <v>511</v>
      </c>
      <c r="Z27" s="217">
        <f t="shared" si="15"/>
        <v>7213</v>
      </c>
      <c r="AA27" s="215">
        <f t="shared" si="7"/>
        <v>7724</v>
      </c>
      <c r="AB27" s="131">
        <f t="shared" si="8"/>
        <v>4.7902641118591407E-3</v>
      </c>
      <c r="AC27" s="131">
        <f t="shared" si="9"/>
        <v>1.6830657690315897E-2</v>
      </c>
      <c r="AD27" s="131">
        <f t="shared" si="10"/>
        <v>0.25155359917141379</v>
      </c>
      <c r="AE27" s="131">
        <f t="shared" si="11"/>
        <v>0.27861211807353703</v>
      </c>
      <c r="AF27" s="131">
        <f t="shared" si="12"/>
        <v>0.25129466597617817</v>
      </c>
      <c r="AG27" s="131">
        <f t="shared" si="13"/>
        <v>0.14047125841532884</v>
      </c>
      <c r="AH27" s="131">
        <f t="shared" si="14"/>
        <v>5.6447436561367165E-2</v>
      </c>
    </row>
    <row r="28" spans="2:34" ht="13.5" customHeight="1">
      <c r="B28" s="231">
        <v>23</v>
      </c>
      <c r="C28" s="50" t="s">
        <v>130</v>
      </c>
      <c r="D28" s="218">
        <v>6</v>
      </c>
      <c r="E28" s="219">
        <v>52</v>
      </c>
      <c r="F28" s="215">
        <f t="shared" si="0"/>
        <v>58</v>
      </c>
      <c r="G28" s="218">
        <v>18</v>
      </c>
      <c r="H28" s="219">
        <v>227</v>
      </c>
      <c r="I28" s="215">
        <f t="shared" si="1"/>
        <v>245</v>
      </c>
      <c r="J28" s="218">
        <v>397</v>
      </c>
      <c r="K28" s="219">
        <v>2413</v>
      </c>
      <c r="L28" s="215">
        <f t="shared" si="2"/>
        <v>2810</v>
      </c>
      <c r="M28" s="218">
        <v>339</v>
      </c>
      <c r="N28" s="219">
        <v>3218</v>
      </c>
      <c r="O28" s="215">
        <f t="shared" si="3"/>
        <v>3557</v>
      </c>
      <c r="P28" s="218">
        <v>118</v>
      </c>
      <c r="Q28" s="219">
        <v>2904</v>
      </c>
      <c r="R28" s="215">
        <f t="shared" si="4"/>
        <v>3022</v>
      </c>
      <c r="S28" s="218">
        <v>30</v>
      </c>
      <c r="T28" s="219">
        <v>1451</v>
      </c>
      <c r="U28" s="215">
        <f t="shared" si="5"/>
        <v>1481</v>
      </c>
      <c r="V28" s="218">
        <v>0</v>
      </c>
      <c r="W28" s="219">
        <v>503</v>
      </c>
      <c r="X28" s="215">
        <f t="shared" si="6"/>
        <v>503</v>
      </c>
      <c r="Y28" s="218">
        <f t="shared" si="15"/>
        <v>908</v>
      </c>
      <c r="Z28" s="217">
        <f t="shared" si="15"/>
        <v>10768</v>
      </c>
      <c r="AA28" s="215">
        <f t="shared" si="7"/>
        <v>11676</v>
      </c>
      <c r="AB28" s="131">
        <f t="shared" si="8"/>
        <v>4.9674546077423777E-3</v>
      </c>
      <c r="AC28" s="131">
        <f t="shared" si="9"/>
        <v>2.0983213429256596E-2</v>
      </c>
      <c r="AD28" s="131">
        <f t="shared" si="10"/>
        <v>0.24066461116820828</v>
      </c>
      <c r="AE28" s="131">
        <f t="shared" si="11"/>
        <v>0.30464200068516617</v>
      </c>
      <c r="AF28" s="131">
        <f t="shared" si="12"/>
        <v>0.25882151421719768</v>
      </c>
      <c r="AG28" s="131">
        <f t="shared" si="13"/>
        <v>0.12684138403562864</v>
      </c>
      <c r="AH28" s="131">
        <f t="shared" si="14"/>
        <v>4.3079821856800274E-2</v>
      </c>
    </row>
    <row r="29" spans="2:34" ht="13.5" customHeight="1">
      <c r="B29" s="231">
        <v>24</v>
      </c>
      <c r="C29" s="50" t="s">
        <v>131</v>
      </c>
      <c r="D29" s="218">
        <v>4</v>
      </c>
      <c r="E29" s="219">
        <v>16</v>
      </c>
      <c r="F29" s="215">
        <f t="shared" si="0"/>
        <v>20</v>
      </c>
      <c r="G29" s="218">
        <v>21</v>
      </c>
      <c r="H29" s="219">
        <v>82</v>
      </c>
      <c r="I29" s="215">
        <f t="shared" si="1"/>
        <v>103</v>
      </c>
      <c r="J29" s="218">
        <v>179</v>
      </c>
      <c r="K29" s="219">
        <v>980</v>
      </c>
      <c r="L29" s="215">
        <f t="shared" si="2"/>
        <v>1159</v>
      </c>
      <c r="M29" s="218">
        <v>105</v>
      </c>
      <c r="N29" s="219">
        <v>1347</v>
      </c>
      <c r="O29" s="215">
        <f t="shared" si="3"/>
        <v>1452</v>
      </c>
      <c r="P29" s="218">
        <v>52</v>
      </c>
      <c r="Q29" s="219">
        <v>1332</v>
      </c>
      <c r="R29" s="215">
        <f t="shared" si="4"/>
        <v>1384</v>
      </c>
      <c r="S29" s="218">
        <v>18</v>
      </c>
      <c r="T29" s="219">
        <v>856</v>
      </c>
      <c r="U29" s="215">
        <f t="shared" si="5"/>
        <v>874</v>
      </c>
      <c r="V29" s="218">
        <v>0</v>
      </c>
      <c r="W29" s="219">
        <v>326</v>
      </c>
      <c r="X29" s="215">
        <f t="shared" si="6"/>
        <v>326</v>
      </c>
      <c r="Y29" s="218">
        <f t="shared" si="15"/>
        <v>379</v>
      </c>
      <c r="Z29" s="217">
        <f t="shared" si="15"/>
        <v>4939</v>
      </c>
      <c r="AA29" s="215">
        <f t="shared" si="7"/>
        <v>5318</v>
      </c>
      <c r="AB29" s="131">
        <f t="shared" si="8"/>
        <v>3.7608123354644601E-3</v>
      </c>
      <c r="AC29" s="131">
        <f t="shared" si="9"/>
        <v>1.9368183527641969E-2</v>
      </c>
      <c r="AD29" s="131">
        <f t="shared" si="10"/>
        <v>0.21793907484016548</v>
      </c>
      <c r="AE29" s="131">
        <f t="shared" si="11"/>
        <v>0.27303497555471984</v>
      </c>
      <c r="AF29" s="131">
        <f t="shared" si="12"/>
        <v>0.26024821361414063</v>
      </c>
      <c r="AG29" s="131">
        <f t="shared" si="13"/>
        <v>0.16434749905979693</v>
      </c>
      <c r="AH29" s="131">
        <f t="shared" si="14"/>
        <v>6.1301241068070701E-2</v>
      </c>
    </row>
    <row r="30" spans="2:34" ht="13.5" customHeight="1">
      <c r="B30" s="231">
        <v>25</v>
      </c>
      <c r="C30" s="50" t="s">
        <v>132</v>
      </c>
      <c r="D30" s="218">
        <v>0</v>
      </c>
      <c r="E30" s="219">
        <v>8</v>
      </c>
      <c r="F30" s="215">
        <f t="shared" si="0"/>
        <v>8</v>
      </c>
      <c r="G30" s="218">
        <v>14</v>
      </c>
      <c r="H30" s="219">
        <v>60</v>
      </c>
      <c r="I30" s="215">
        <f t="shared" si="1"/>
        <v>74</v>
      </c>
      <c r="J30" s="218">
        <v>63</v>
      </c>
      <c r="K30" s="219">
        <v>677</v>
      </c>
      <c r="L30" s="215">
        <f t="shared" si="2"/>
        <v>740</v>
      </c>
      <c r="M30" s="218">
        <v>76</v>
      </c>
      <c r="N30" s="219">
        <v>785</v>
      </c>
      <c r="O30" s="215">
        <f t="shared" si="3"/>
        <v>861</v>
      </c>
      <c r="P30" s="218">
        <v>33</v>
      </c>
      <c r="Q30" s="219">
        <v>889</v>
      </c>
      <c r="R30" s="215">
        <f t="shared" si="4"/>
        <v>922</v>
      </c>
      <c r="S30" s="218">
        <v>14</v>
      </c>
      <c r="T30" s="219">
        <v>566</v>
      </c>
      <c r="U30" s="215">
        <f t="shared" si="5"/>
        <v>580</v>
      </c>
      <c r="V30" s="218">
        <v>0</v>
      </c>
      <c r="W30" s="219">
        <v>248</v>
      </c>
      <c r="X30" s="215">
        <f t="shared" si="6"/>
        <v>248</v>
      </c>
      <c r="Y30" s="218">
        <f t="shared" si="15"/>
        <v>200</v>
      </c>
      <c r="Z30" s="217">
        <f t="shared" si="15"/>
        <v>3233</v>
      </c>
      <c r="AA30" s="215">
        <f t="shared" si="7"/>
        <v>3433</v>
      </c>
      <c r="AB30" s="131">
        <f t="shared" si="8"/>
        <v>2.3303233323623651E-3</v>
      </c>
      <c r="AC30" s="131">
        <f t="shared" si="9"/>
        <v>2.1555490824351878E-2</v>
      </c>
      <c r="AD30" s="131">
        <f t="shared" si="10"/>
        <v>0.21555490824351878</v>
      </c>
      <c r="AE30" s="131">
        <f t="shared" si="11"/>
        <v>0.25080104864549957</v>
      </c>
      <c r="AF30" s="131">
        <f t="shared" si="12"/>
        <v>0.26856976405476257</v>
      </c>
      <c r="AG30" s="131">
        <f t="shared" si="13"/>
        <v>0.16894844159627148</v>
      </c>
      <c r="AH30" s="131">
        <f t="shared" si="14"/>
        <v>7.2240023303233328E-2</v>
      </c>
    </row>
    <row r="31" spans="2:34" ht="13.5" customHeight="1">
      <c r="B31" s="231">
        <v>26</v>
      </c>
      <c r="C31" s="50" t="s">
        <v>36</v>
      </c>
      <c r="D31" s="218">
        <v>64</v>
      </c>
      <c r="E31" s="219">
        <v>290</v>
      </c>
      <c r="F31" s="215">
        <f t="shared" si="0"/>
        <v>354</v>
      </c>
      <c r="G31" s="218">
        <v>123</v>
      </c>
      <c r="H31" s="219">
        <v>742</v>
      </c>
      <c r="I31" s="215">
        <f t="shared" si="1"/>
        <v>865</v>
      </c>
      <c r="J31" s="218">
        <v>1815</v>
      </c>
      <c r="K31" s="219">
        <v>11043</v>
      </c>
      <c r="L31" s="215">
        <f t="shared" si="2"/>
        <v>12858</v>
      </c>
      <c r="M31" s="218">
        <v>1035</v>
      </c>
      <c r="N31" s="219">
        <v>13680</v>
      </c>
      <c r="O31" s="215">
        <f t="shared" si="3"/>
        <v>14715</v>
      </c>
      <c r="P31" s="218">
        <v>392</v>
      </c>
      <c r="Q31" s="219">
        <v>12810</v>
      </c>
      <c r="R31" s="215">
        <f t="shared" si="4"/>
        <v>13202</v>
      </c>
      <c r="S31" s="218">
        <v>76</v>
      </c>
      <c r="T31" s="219">
        <v>7716</v>
      </c>
      <c r="U31" s="215">
        <f t="shared" si="5"/>
        <v>7792</v>
      </c>
      <c r="V31" s="218">
        <v>19</v>
      </c>
      <c r="W31" s="219">
        <v>3403</v>
      </c>
      <c r="X31" s="215">
        <f t="shared" si="6"/>
        <v>3422</v>
      </c>
      <c r="Y31" s="218">
        <f t="shared" si="15"/>
        <v>3524</v>
      </c>
      <c r="Z31" s="217">
        <f t="shared" si="15"/>
        <v>49684</v>
      </c>
      <c r="AA31" s="215">
        <f t="shared" si="7"/>
        <v>53208</v>
      </c>
      <c r="AB31" s="131">
        <f t="shared" si="8"/>
        <v>6.653134866937303E-3</v>
      </c>
      <c r="AC31" s="131">
        <f t="shared" si="9"/>
        <v>1.6256953841527588E-2</v>
      </c>
      <c r="AD31" s="131">
        <f t="shared" si="10"/>
        <v>0.24165539016689219</v>
      </c>
      <c r="AE31" s="131">
        <f t="shared" si="11"/>
        <v>0.27655615696887687</v>
      </c>
      <c r="AF31" s="131">
        <f t="shared" si="12"/>
        <v>0.24812058337092166</v>
      </c>
      <c r="AG31" s="131">
        <f t="shared" si="13"/>
        <v>0.14644414373778381</v>
      </c>
      <c r="AH31" s="131">
        <f t="shared" si="14"/>
        <v>6.4313637047060598E-2</v>
      </c>
    </row>
    <row r="32" spans="2:34" ht="13.5" customHeight="1">
      <c r="B32" s="231">
        <v>27</v>
      </c>
      <c r="C32" s="50" t="s">
        <v>37</v>
      </c>
      <c r="D32" s="218">
        <v>15</v>
      </c>
      <c r="E32" s="219">
        <v>98</v>
      </c>
      <c r="F32" s="215">
        <f t="shared" si="0"/>
        <v>113</v>
      </c>
      <c r="G32" s="218">
        <v>4</v>
      </c>
      <c r="H32" s="219">
        <v>127</v>
      </c>
      <c r="I32" s="215">
        <f t="shared" si="1"/>
        <v>131</v>
      </c>
      <c r="J32" s="218">
        <v>218</v>
      </c>
      <c r="K32" s="219">
        <v>1787</v>
      </c>
      <c r="L32" s="215">
        <f t="shared" si="2"/>
        <v>2005</v>
      </c>
      <c r="M32" s="218">
        <v>74</v>
      </c>
      <c r="N32" s="219">
        <v>2116</v>
      </c>
      <c r="O32" s="215">
        <f t="shared" si="3"/>
        <v>2190</v>
      </c>
      <c r="P32" s="218">
        <v>37</v>
      </c>
      <c r="Q32" s="219">
        <v>2296</v>
      </c>
      <c r="R32" s="215">
        <f t="shared" si="4"/>
        <v>2333</v>
      </c>
      <c r="S32" s="218">
        <v>18</v>
      </c>
      <c r="T32" s="219">
        <v>1564</v>
      </c>
      <c r="U32" s="215">
        <f t="shared" si="5"/>
        <v>1582</v>
      </c>
      <c r="V32" s="218">
        <v>5</v>
      </c>
      <c r="W32" s="219">
        <v>674</v>
      </c>
      <c r="X32" s="215">
        <f t="shared" si="6"/>
        <v>679</v>
      </c>
      <c r="Y32" s="218">
        <f t="shared" si="15"/>
        <v>371</v>
      </c>
      <c r="Z32" s="217">
        <f t="shared" si="15"/>
        <v>8662</v>
      </c>
      <c r="AA32" s="215">
        <f t="shared" si="7"/>
        <v>9033</v>
      </c>
      <c r="AB32" s="131">
        <f t="shared" si="8"/>
        <v>1.2509686704306432E-2</v>
      </c>
      <c r="AC32" s="131">
        <f t="shared" si="9"/>
        <v>1.450238016162958E-2</v>
      </c>
      <c r="AD32" s="131">
        <f t="shared" si="10"/>
        <v>0.22196391010738403</v>
      </c>
      <c r="AE32" s="131">
        <f t="shared" si="11"/>
        <v>0.24244437064098306</v>
      </c>
      <c r="AF32" s="131">
        <f t="shared" si="12"/>
        <v>0.25827521310749474</v>
      </c>
      <c r="AG32" s="131">
        <f t="shared" si="13"/>
        <v>0.17513561386029006</v>
      </c>
      <c r="AH32" s="131">
        <f t="shared" si="14"/>
        <v>7.5168825417912102E-2</v>
      </c>
    </row>
    <row r="33" spans="2:34" ht="13.5" customHeight="1">
      <c r="B33" s="231">
        <v>28</v>
      </c>
      <c r="C33" s="50" t="s">
        <v>38</v>
      </c>
      <c r="D33" s="218">
        <v>0</v>
      </c>
      <c r="E33" s="219">
        <v>37</v>
      </c>
      <c r="F33" s="215">
        <f t="shared" si="0"/>
        <v>37</v>
      </c>
      <c r="G33" s="218">
        <v>23</v>
      </c>
      <c r="H33" s="219">
        <v>116</v>
      </c>
      <c r="I33" s="215">
        <f t="shared" si="1"/>
        <v>139</v>
      </c>
      <c r="J33" s="218">
        <v>289</v>
      </c>
      <c r="K33" s="219">
        <v>1762</v>
      </c>
      <c r="L33" s="215">
        <f t="shared" si="2"/>
        <v>2051</v>
      </c>
      <c r="M33" s="218">
        <v>151</v>
      </c>
      <c r="N33" s="219">
        <v>1921</v>
      </c>
      <c r="O33" s="215">
        <f t="shared" si="3"/>
        <v>2072</v>
      </c>
      <c r="P33" s="218">
        <v>20</v>
      </c>
      <c r="Q33" s="219">
        <v>1747</v>
      </c>
      <c r="R33" s="215">
        <f t="shared" si="4"/>
        <v>1767</v>
      </c>
      <c r="S33" s="218">
        <v>6</v>
      </c>
      <c r="T33" s="219">
        <v>883</v>
      </c>
      <c r="U33" s="215">
        <f t="shared" si="5"/>
        <v>889</v>
      </c>
      <c r="V33" s="218">
        <v>0</v>
      </c>
      <c r="W33" s="219">
        <v>381</v>
      </c>
      <c r="X33" s="215">
        <f t="shared" si="6"/>
        <v>381</v>
      </c>
      <c r="Y33" s="218">
        <f t="shared" si="15"/>
        <v>489</v>
      </c>
      <c r="Z33" s="217">
        <f t="shared" si="15"/>
        <v>6847</v>
      </c>
      <c r="AA33" s="215">
        <f t="shared" si="7"/>
        <v>7336</v>
      </c>
      <c r="AB33" s="131">
        <f t="shared" si="8"/>
        <v>5.0436205016357689E-3</v>
      </c>
      <c r="AC33" s="131">
        <f t="shared" si="9"/>
        <v>1.8947655398037076E-2</v>
      </c>
      <c r="AD33" s="131">
        <f t="shared" si="10"/>
        <v>0.27958015267175573</v>
      </c>
      <c r="AE33" s="131">
        <f t="shared" si="11"/>
        <v>0.28244274809160308</v>
      </c>
      <c r="AF33" s="131">
        <f t="shared" si="12"/>
        <v>0.24086695747001091</v>
      </c>
      <c r="AG33" s="131">
        <f t="shared" si="13"/>
        <v>0.12118320610687022</v>
      </c>
      <c r="AH33" s="131">
        <f t="shared" si="14"/>
        <v>5.1935659760087238E-2</v>
      </c>
    </row>
    <row r="34" spans="2:34" ht="13.5" customHeight="1">
      <c r="B34" s="231">
        <v>29</v>
      </c>
      <c r="C34" s="50" t="s">
        <v>39</v>
      </c>
      <c r="D34" s="218">
        <v>7</v>
      </c>
      <c r="E34" s="219">
        <v>20</v>
      </c>
      <c r="F34" s="215">
        <f t="shared" si="0"/>
        <v>27</v>
      </c>
      <c r="G34" s="218">
        <v>15</v>
      </c>
      <c r="H34" s="219">
        <v>64</v>
      </c>
      <c r="I34" s="215">
        <f t="shared" si="1"/>
        <v>79</v>
      </c>
      <c r="J34" s="218">
        <v>244</v>
      </c>
      <c r="K34" s="219">
        <v>1413</v>
      </c>
      <c r="L34" s="215">
        <f t="shared" si="2"/>
        <v>1657</v>
      </c>
      <c r="M34" s="218">
        <v>146</v>
      </c>
      <c r="N34" s="219">
        <v>1565</v>
      </c>
      <c r="O34" s="215">
        <f t="shared" si="3"/>
        <v>1711</v>
      </c>
      <c r="P34" s="218">
        <v>37</v>
      </c>
      <c r="Q34" s="219">
        <v>1434</v>
      </c>
      <c r="R34" s="215">
        <f t="shared" si="4"/>
        <v>1471</v>
      </c>
      <c r="S34" s="218">
        <v>9</v>
      </c>
      <c r="T34" s="219">
        <v>925</v>
      </c>
      <c r="U34" s="215">
        <f t="shared" si="5"/>
        <v>934</v>
      </c>
      <c r="V34" s="218">
        <v>2</v>
      </c>
      <c r="W34" s="219">
        <v>454</v>
      </c>
      <c r="X34" s="215">
        <f t="shared" si="6"/>
        <v>456</v>
      </c>
      <c r="Y34" s="218">
        <f t="shared" si="15"/>
        <v>460</v>
      </c>
      <c r="Z34" s="217">
        <f t="shared" si="15"/>
        <v>5875</v>
      </c>
      <c r="AA34" s="215">
        <f t="shared" si="7"/>
        <v>6335</v>
      </c>
      <c r="AB34" s="131">
        <f t="shared" si="8"/>
        <v>4.2620363062352016E-3</v>
      </c>
      <c r="AC34" s="131">
        <f t="shared" si="9"/>
        <v>1.2470402525651144E-2</v>
      </c>
      <c r="AD34" s="131">
        <f t="shared" si="10"/>
        <v>0.26156274664561957</v>
      </c>
      <c r="AE34" s="131">
        <f t="shared" si="11"/>
        <v>0.27008681925808997</v>
      </c>
      <c r="AF34" s="131">
        <f t="shared" si="12"/>
        <v>0.23220205209155487</v>
      </c>
      <c r="AG34" s="131">
        <f t="shared" si="13"/>
        <v>0.14743488555643253</v>
      </c>
      <c r="AH34" s="131">
        <f t="shared" si="14"/>
        <v>7.1981057616416738E-2</v>
      </c>
    </row>
    <row r="35" spans="2:34" ht="13.5" customHeight="1">
      <c r="B35" s="231">
        <v>30</v>
      </c>
      <c r="C35" s="50" t="s">
        <v>40</v>
      </c>
      <c r="D35" s="218">
        <v>4</v>
      </c>
      <c r="E35" s="219">
        <v>28</v>
      </c>
      <c r="F35" s="215">
        <f t="shared" si="0"/>
        <v>32</v>
      </c>
      <c r="G35" s="218">
        <v>11</v>
      </c>
      <c r="H35" s="219">
        <v>61</v>
      </c>
      <c r="I35" s="215">
        <f t="shared" si="1"/>
        <v>72</v>
      </c>
      <c r="J35" s="218">
        <v>261</v>
      </c>
      <c r="K35" s="219">
        <v>1496</v>
      </c>
      <c r="L35" s="215">
        <f t="shared" si="2"/>
        <v>1757</v>
      </c>
      <c r="M35" s="218">
        <v>129</v>
      </c>
      <c r="N35" s="219">
        <v>2049</v>
      </c>
      <c r="O35" s="215">
        <f t="shared" si="3"/>
        <v>2178</v>
      </c>
      <c r="P35" s="218">
        <v>67</v>
      </c>
      <c r="Q35" s="219">
        <v>2111</v>
      </c>
      <c r="R35" s="215">
        <f t="shared" si="4"/>
        <v>2178</v>
      </c>
      <c r="S35" s="218">
        <v>8</v>
      </c>
      <c r="T35" s="219">
        <v>1196</v>
      </c>
      <c r="U35" s="215">
        <f t="shared" si="5"/>
        <v>1204</v>
      </c>
      <c r="V35" s="218">
        <v>3</v>
      </c>
      <c r="W35" s="219">
        <v>487</v>
      </c>
      <c r="X35" s="215">
        <f t="shared" si="6"/>
        <v>490</v>
      </c>
      <c r="Y35" s="218">
        <f t="shared" si="15"/>
        <v>483</v>
      </c>
      <c r="Z35" s="217">
        <f t="shared" si="15"/>
        <v>7428</v>
      </c>
      <c r="AA35" s="215">
        <f t="shared" si="7"/>
        <v>7911</v>
      </c>
      <c r="AB35" s="131">
        <f t="shared" si="8"/>
        <v>4.0450006320313491E-3</v>
      </c>
      <c r="AC35" s="131">
        <f t="shared" si="9"/>
        <v>9.1012514220705342E-3</v>
      </c>
      <c r="AD35" s="131">
        <f t="shared" si="10"/>
        <v>0.22209581595247124</v>
      </c>
      <c r="AE35" s="131">
        <f t="shared" si="11"/>
        <v>0.27531285551763368</v>
      </c>
      <c r="AF35" s="131">
        <f t="shared" si="12"/>
        <v>0.27531285551763368</v>
      </c>
      <c r="AG35" s="131">
        <f t="shared" si="13"/>
        <v>0.1521931487801795</v>
      </c>
      <c r="AH35" s="131">
        <f t="shared" si="14"/>
        <v>6.1939072177980024E-2</v>
      </c>
    </row>
    <row r="36" spans="2:34" ht="13.5" customHeight="1">
      <c r="B36" s="231">
        <v>31</v>
      </c>
      <c r="C36" s="50" t="s">
        <v>41</v>
      </c>
      <c r="D36" s="218">
        <v>30</v>
      </c>
      <c r="E36" s="219">
        <v>74</v>
      </c>
      <c r="F36" s="215">
        <f t="shared" si="0"/>
        <v>104</v>
      </c>
      <c r="G36" s="218">
        <v>47</v>
      </c>
      <c r="H36" s="219">
        <v>193</v>
      </c>
      <c r="I36" s="215">
        <f t="shared" si="1"/>
        <v>240</v>
      </c>
      <c r="J36" s="218">
        <v>401</v>
      </c>
      <c r="K36" s="219">
        <v>2052</v>
      </c>
      <c r="L36" s="215">
        <f t="shared" si="2"/>
        <v>2453</v>
      </c>
      <c r="M36" s="218">
        <v>261</v>
      </c>
      <c r="N36" s="219">
        <v>2599</v>
      </c>
      <c r="O36" s="215">
        <f t="shared" si="3"/>
        <v>2860</v>
      </c>
      <c r="P36" s="218">
        <v>82</v>
      </c>
      <c r="Q36" s="219">
        <v>2257</v>
      </c>
      <c r="R36" s="215">
        <f t="shared" si="4"/>
        <v>2339</v>
      </c>
      <c r="S36" s="218">
        <v>17</v>
      </c>
      <c r="T36" s="219">
        <v>1485</v>
      </c>
      <c r="U36" s="215">
        <f t="shared" si="5"/>
        <v>1502</v>
      </c>
      <c r="V36" s="218">
        <v>0</v>
      </c>
      <c r="W36" s="219">
        <v>617</v>
      </c>
      <c r="X36" s="215">
        <f t="shared" si="6"/>
        <v>617</v>
      </c>
      <c r="Y36" s="218">
        <f t="shared" si="15"/>
        <v>838</v>
      </c>
      <c r="Z36" s="217">
        <f t="shared" si="15"/>
        <v>9277</v>
      </c>
      <c r="AA36" s="215">
        <f t="shared" si="7"/>
        <v>10115</v>
      </c>
      <c r="AB36" s="131">
        <f t="shared" si="8"/>
        <v>1.0281759762728621E-2</v>
      </c>
      <c r="AC36" s="131">
        <f t="shared" si="9"/>
        <v>2.3727137913989126E-2</v>
      </c>
      <c r="AD36" s="131">
        <f t="shared" si="10"/>
        <v>0.24251112209589717</v>
      </c>
      <c r="AE36" s="131">
        <f t="shared" si="11"/>
        <v>0.28274839347503705</v>
      </c>
      <c r="AF36" s="131">
        <f t="shared" si="12"/>
        <v>0.23124073158675235</v>
      </c>
      <c r="AG36" s="131">
        <f t="shared" si="13"/>
        <v>0.14849233811171528</v>
      </c>
      <c r="AH36" s="131">
        <f t="shared" si="14"/>
        <v>6.0998517053880374E-2</v>
      </c>
    </row>
    <row r="37" spans="2:34" ht="13.5" customHeight="1">
      <c r="B37" s="231">
        <v>32</v>
      </c>
      <c r="C37" s="50" t="s">
        <v>42</v>
      </c>
      <c r="D37" s="218">
        <v>8</v>
      </c>
      <c r="E37" s="219">
        <v>25</v>
      </c>
      <c r="F37" s="215">
        <f t="shared" si="0"/>
        <v>33</v>
      </c>
      <c r="G37" s="218">
        <v>23</v>
      </c>
      <c r="H37" s="219">
        <v>124</v>
      </c>
      <c r="I37" s="215">
        <f t="shared" si="1"/>
        <v>147</v>
      </c>
      <c r="J37" s="218">
        <v>307</v>
      </c>
      <c r="K37" s="219">
        <v>1895</v>
      </c>
      <c r="L37" s="215">
        <f t="shared" si="2"/>
        <v>2202</v>
      </c>
      <c r="M37" s="218">
        <v>203</v>
      </c>
      <c r="N37" s="219">
        <v>2774</v>
      </c>
      <c r="O37" s="215">
        <f t="shared" si="3"/>
        <v>2977</v>
      </c>
      <c r="P37" s="218">
        <v>114</v>
      </c>
      <c r="Q37" s="219">
        <v>2342</v>
      </c>
      <c r="R37" s="215">
        <f t="shared" si="4"/>
        <v>2456</v>
      </c>
      <c r="S37" s="218">
        <v>2</v>
      </c>
      <c r="T37" s="219">
        <v>1280</v>
      </c>
      <c r="U37" s="215">
        <f t="shared" si="5"/>
        <v>1282</v>
      </c>
      <c r="V37" s="218">
        <v>0</v>
      </c>
      <c r="W37" s="219">
        <v>611</v>
      </c>
      <c r="X37" s="215">
        <f t="shared" si="6"/>
        <v>611</v>
      </c>
      <c r="Y37" s="218">
        <f t="shared" si="15"/>
        <v>657</v>
      </c>
      <c r="Z37" s="217">
        <f t="shared" si="15"/>
        <v>9051</v>
      </c>
      <c r="AA37" s="215">
        <f t="shared" si="7"/>
        <v>9708</v>
      </c>
      <c r="AB37" s="131">
        <f t="shared" si="8"/>
        <v>3.399258343634116E-3</v>
      </c>
      <c r="AC37" s="131">
        <f t="shared" si="9"/>
        <v>1.5142150803461063E-2</v>
      </c>
      <c r="AD37" s="131">
        <f t="shared" si="10"/>
        <v>0.22682323856613101</v>
      </c>
      <c r="AE37" s="131">
        <f t="shared" si="11"/>
        <v>0.30665430572723529</v>
      </c>
      <c r="AF37" s="131">
        <f t="shared" si="12"/>
        <v>0.25298722702925425</v>
      </c>
      <c r="AG37" s="131">
        <f t="shared" si="13"/>
        <v>0.13205603625875567</v>
      </c>
      <c r="AH37" s="131">
        <f t="shared" si="14"/>
        <v>6.293778327152863E-2</v>
      </c>
    </row>
    <row r="38" spans="2:34" ht="13.5" customHeight="1">
      <c r="B38" s="231">
        <v>33</v>
      </c>
      <c r="C38" s="50" t="s">
        <v>43</v>
      </c>
      <c r="D38" s="218">
        <v>0</v>
      </c>
      <c r="E38" s="219">
        <v>8</v>
      </c>
      <c r="F38" s="215">
        <f t="shared" si="0"/>
        <v>8</v>
      </c>
      <c r="G38" s="218">
        <v>0</v>
      </c>
      <c r="H38" s="219">
        <v>57</v>
      </c>
      <c r="I38" s="215">
        <f t="shared" si="1"/>
        <v>57</v>
      </c>
      <c r="J38" s="218">
        <v>95</v>
      </c>
      <c r="K38" s="219">
        <v>638</v>
      </c>
      <c r="L38" s="215">
        <f t="shared" si="2"/>
        <v>733</v>
      </c>
      <c r="M38" s="218">
        <v>71</v>
      </c>
      <c r="N38" s="219">
        <v>656</v>
      </c>
      <c r="O38" s="215">
        <f t="shared" si="3"/>
        <v>727</v>
      </c>
      <c r="P38" s="218">
        <v>35</v>
      </c>
      <c r="Q38" s="219">
        <v>623</v>
      </c>
      <c r="R38" s="215">
        <f t="shared" si="4"/>
        <v>658</v>
      </c>
      <c r="S38" s="218">
        <v>16</v>
      </c>
      <c r="T38" s="219">
        <v>383</v>
      </c>
      <c r="U38" s="215">
        <f t="shared" si="5"/>
        <v>399</v>
      </c>
      <c r="V38" s="218">
        <v>9</v>
      </c>
      <c r="W38" s="219">
        <v>179</v>
      </c>
      <c r="X38" s="215">
        <f t="shared" si="6"/>
        <v>188</v>
      </c>
      <c r="Y38" s="218">
        <f t="shared" si="15"/>
        <v>226</v>
      </c>
      <c r="Z38" s="217">
        <f t="shared" si="15"/>
        <v>2544</v>
      </c>
      <c r="AA38" s="215">
        <f t="shared" si="7"/>
        <v>2770</v>
      </c>
      <c r="AB38" s="131">
        <f t="shared" si="8"/>
        <v>2.8880866425992778E-3</v>
      </c>
      <c r="AC38" s="131">
        <f t="shared" si="9"/>
        <v>2.0577617328519857E-2</v>
      </c>
      <c r="AD38" s="131">
        <f t="shared" si="10"/>
        <v>0.26462093862815883</v>
      </c>
      <c r="AE38" s="131">
        <f t="shared" si="11"/>
        <v>0.2624548736462094</v>
      </c>
      <c r="AF38" s="131">
        <f t="shared" si="12"/>
        <v>0.2375451263537906</v>
      </c>
      <c r="AG38" s="131">
        <f t="shared" si="13"/>
        <v>0.14404332129963898</v>
      </c>
      <c r="AH38" s="131">
        <f t="shared" si="14"/>
        <v>6.7870036101083039E-2</v>
      </c>
    </row>
    <row r="39" spans="2:34" ht="13.5" customHeight="1">
      <c r="B39" s="231">
        <v>34</v>
      </c>
      <c r="C39" s="50" t="s">
        <v>45</v>
      </c>
      <c r="D39" s="218">
        <v>25</v>
      </c>
      <c r="E39" s="219">
        <v>76</v>
      </c>
      <c r="F39" s="215">
        <f t="shared" si="0"/>
        <v>101</v>
      </c>
      <c r="G39" s="218">
        <v>37</v>
      </c>
      <c r="H39" s="219">
        <v>228</v>
      </c>
      <c r="I39" s="215">
        <f t="shared" si="1"/>
        <v>265</v>
      </c>
      <c r="J39" s="218">
        <v>375</v>
      </c>
      <c r="K39" s="219">
        <v>2553</v>
      </c>
      <c r="L39" s="215">
        <f t="shared" si="2"/>
        <v>2928</v>
      </c>
      <c r="M39" s="218">
        <v>241</v>
      </c>
      <c r="N39" s="219">
        <v>3465</v>
      </c>
      <c r="O39" s="215">
        <f t="shared" si="3"/>
        <v>3706</v>
      </c>
      <c r="P39" s="218">
        <v>62</v>
      </c>
      <c r="Q39" s="219">
        <v>3402</v>
      </c>
      <c r="R39" s="215">
        <f t="shared" si="4"/>
        <v>3464</v>
      </c>
      <c r="S39" s="218">
        <v>41</v>
      </c>
      <c r="T39" s="219">
        <v>2152</v>
      </c>
      <c r="U39" s="215">
        <f t="shared" si="5"/>
        <v>2193</v>
      </c>
      <c r="V39" s="218">
        <v>8</v>
      </c>
      <c r="W39" s="219">
        <v>792</v>
      </c>
      <c r="X39" s="215">
        <f t="shared" si="6"/>
        <v>800</v>
      </c>
      <c r="Y39" s="218">
        <f t="shared" si="15"/>
        <v>789</v>
      </c>
      <c r="Z39" s="217">
        <f t="shared" si="15"/>
        <v>12668</v>
      </c>
      <c r="AA39" s="215">
        <f t="shared" si="7"/>
        <v>13457</v>
      </c>
      <c r="AB39" s="131">
        <f t="shared" si="8"/>
        <v>7.505387530653192E-3</v>
      </c>
      <c r="AC39" s="131">
        <f t="shared" si="9"/>
        <v>1.9692353422010849E-2</v>
      </c>
      <c r="AD39" s="131">
        <f t="shared" si="10"/>
        <v>0.21758192762131232</v>
      </c>
      <c r="AE39" s="131">
        <f t="shared" si="11"/>
        <v>0.27539570483763098</v>
      </c>
      <c r="AF39" s="131">
        <f t="shared" si="12"/>
        <v>0.25741249907111541</v>
      </c>
      <c r="AG39" s="131">
        <f t="shared" si="13"/>
        <v>0.16296351341309356</v>
      </c>
      <c r="AH39" s="131">
        <f t="shared" si="14"/>
        <v>5.9448614104183693E-2</v>
      </c>
    </row>
    <row r="40" spans="2:34" ht="13.5" customHeight="1">
      <c r="B40" s="231">
        <v>35</v>
      </c>
      <c r="C40" s="50" t="s">
        <v>2</v>
      </c>
      <c r="D40" s="218">
        <v>0</v>
      </c>
      <c r="E40" s="219">
        <v>29</v>
      </c>
      <c r="F40" s="215">
        <f t="shared" si="0"/>
        <v>29</v>
      </c>
      <c r="G40" s="218">
        <v>12</v>
      </c>
      <c r="H40" s="219">
        <v>40</v>
      </c>
      <c r="I40" s="215">
        <f t="shared" si="1"/>
        <v>52</v>
      </c>
      <c r="J40" s="218">
        <v>716</v>
      </c>
      <c r="K40" s="219">
        <v>4394</v>
      </c>
      <c r="L40" s="215">
        <f t="shared" si="2"/>
        <v>5110</v>
      </c>
      <c r="M40" s="218">
        <v>580</v>
      </c>
      <c r="N40" s="219">
        <v>5550</v>
      </c>
      <c r="O40" s="215">
        <f t="shared" si="3"/>
        <v>6130</v>
      </c>
      <c r="P40" s="218">
        <v>205</v>
      </c>
      <c r="Q40" s="219">
        <v>5369</v>
      </c>
      <c r="R40" s="215">
        <f t="shared" si="4"/>
        <v>5574</v>
      </c>
      <c r="S40" s="218">
        <v>27</v>
      </c>
      <c r="T40" s="219">
        <v>3314</v>
      </c>
      <c r="U40" s="215">
        <f t="shared" si="5"/>
        <v>3341</v>
      </c>
      <c r="V40" s="218">
        <v>14</v>
      </c>
      <c r="W40" s="219">
        <v>1167</v>
      </c>
      <c r="X40" s="215">
        <f t="shared" si="6"/>
        <v>1181</v>
      </c>
      <c r="Y40" s="218">
        <f t="shared" si="15"/>
        <v>1554</v>
      </c>
      <c r="Z40" s="217">
        <f t="shared" si="15"/>
        <v>19863</v>
      </c>
      <c r="AA40" s="215">
        <f t="shared" si="7"/>
        <v>21417</v>
      </c>
      <c r="AB40" s="131">
        <f t="shared" si="8"/>
        <v>1.3540645281785498E-3</v>
      </c>
      <c r="AC40" s="131">
        <f t="shared" si="9"/>
        <v>2.4279777746649858E-3</v>
      </c>
      <c r="AD40" s="131">
        <f t="shared" si="10"/>
        <v>0.23859550824111686</v>
      </c>
      <c r="AE40" s="131">
        <f t="shared" si="11"/>
        <v>0.28622122612877621</v>
      </c>
      <c r="AF40" s="131">
        <f t="shared" si="12"/>
        <v>0.26026054069197369</v>
      </c>
      <c r="AG40" s="131">
        <f t="shared" si="13"/>
        <v>0.15599757202222533</v>
      </c>
      <c r="AH40" s="131">
        <f t="shared" si="14"/>
        <v>5.5143110613064386E-2</v>
      </c>
    </row>
    <row r="41" spans="2:34" ht="13.5" customHeight="1">
      <c r="B41" s="231">
        <v>36</v>
      </c>
      <c r="C41" s="50" t="s">
        <v>3</v>
      </c>
      <c r="D41" s="218">
        <v>9</v>
      </c>
      <c r="E41" s="219">
        <v>19</v>
      </c>
      <c r="F41" s="215">
        <f t="shared" si="0"/>
        <v>28</v>
      </c>
      <c r="G41" s="218">
        <v>0</v>
      </c>
      <c r="H41" s="219">
        <v>56</v>
      </c>
      <c r="I41" s="215">
        <f t="shared" si="1"/>
        <v>56</v>
      </c>
      <c r="J41" s="218">
        <v>171</v>
      </c>
      <c r="K41" s="219">
        <v>1129</v>
      </c>
      <c r="L41" s="215">
        <f t="shared" si="2"/>
        <v>1300</v>
      </c>
      <c r="M41" s="218">
        <v>138</v>
      </c>
      <c r="N41" s="219">
        <v>1506</v>
      </c>
      <c r="O41" s="215">
        <f t="shared" si="3"/>
        <v>1644</v>
      </c>
      <c r="P41" s="218">
        <v>55</v>
      </c>
      <c r="Q41" s="219">
        <v>1392</v>
      </c>
      <c r="R41" s="215">
        <f t="shared" si="4"/>
        <v>1447</v>
      </c>
      <c r="S41" s="218">
        <v>17</v>
      </c>
      <c r="T41" s="219">
        <v>978</v>
      </c>
      <c r="U41" s="215">
        <f t="shared" si="5"/>
        <v>995</v>
      </c>
      <c r="V41" s="218">
        <v>0</v>
      </c>
      <c r="W41" s="219">
        <v>423</v>
      </c>
      <c r="X41" s="215">
        <f t="shared" si="6"/>
        <v>423</v>
      </c>
      <c r="Y41" s="218">
        <f t="shared" si="15"/>
        <v>390</v>
      </c>
      <c r="Z41" s="217">
        <f t="shared" si="15"/>
        <v>5503</v>
      </c>
      <c r="AA41" s="215">
        <f t="shared" si="7"/>
        <v>5893</v>
      </c>
      <c r="AB41" s="131">
        <f t="shared" si="8"/>
        <v>4.7513999660614287E-3</v>
      </c>
      <c r="AC41" s="131">
        <f t="shared" si="9"/>
        <v>9.5027999321228573E-3</v>
      </c>
      <c r="AD41" s="131">
        <f t="shared" si="10"/>
        <v>0.2206007127099949</v>
      </c>
      <c r="AE41" s="131">
        <f t="shared" si="11"/>
        <v>0.27897505515017818</v>
      </c>
      <c r="AF41" s="131">
        <f t="shared" si="12"/>
        <v>0.24554556253181742</v>
      </c>
      <c r="AG41" s="131">
        <f t="shared" si="13"/>
        <v>0.16884439165111148</v>
      </c>
      <c r="AH41" s="131">
        <f t="shared" si="14"/>
        <v>7.1780078058713725E-2</v>
      </c>
    </row>
    <row r="42" spans="2:34" ht="13.5" customHeight="1">
      <c r="B42" s="231">
        <v>37</v>
      </c>
      <c r="C42" s="50" t="s">
        <v>4</v>
      </c>
      <c r="D42" s="218">
        <v>1</v>
      </c>
      <c r="E42" s="219">
        <v>5</v>
      </c>
      <c r="F42" s="215">
        <f t="shared" si="0"/>
        <v>6</v>
      </c>
      <c r="G42" s="218">
        <v>5</v>
      </c>
      <c r="H42" s="219">
        <v>66</v>
      </c>
      <c r="I42" s="215">
        <f t="shared" si="1"/>
        <v>71</v>
      </c>
      <c r="J42" s="218">
        <v>729</v>
      </c>
      <c r="K42" s="219">
        <v>3758</v>
      </c>
      <c r="L42" s="215">
        <f t="shared" si="2"/>
        <v>4487</v>
      </c>
      <c r="M42" s="218">
        <v>463</v>
      </c>
      <c r="N42" s="219">
        <v>4695</v>
      </c>
      <c r="O42" s="215">
        <f t="shared" si="3"/>
        <v>5158</v>
      </c>
      <c r="P42" s="218">
        <v>176</v>
      </c>
      <c r="Q42" s="219">
        <v>4804</v>
      </c>
      <c r="R42" s="215">
        <f t="shared" si="4"/>
        <v>4980</v>
      </c>
      <c r="S42" s="218">
        <v>64</v>
      </c>
      <c r="T42" s="219">
        <v>2591</v>
      </c>
      <c r="U42" s="215">
        <f t="shared" si="5"/>
        <v>2655</v>
      </c>
      <c r="V42" s="218">
        <v>6</v>
      </c>
      <c r="W42" s="219">
        <v>1027</v>
      </c>
      <c r="X42" s="215">
        <f t="shared" si="6"/>
        <v>1033</v>
      </c>
      <c r="Y42" s="218">
        <f t="shared" si="15"/>
        <v>1444</v>
      </c>
      <c r="Z42" s="217">
        <f t="shared" si="15"/>
        <v>16946</v>
      </c>
      <c r="AA42" s="215">
        <f t="shared" si="7"/>
        <v>18390</v>
      </c>
      <c r="AB42" s="131">
        <f t="shared" si="8"/>
        <v>3.2626427406199022E-4</v>
      </c>
      <c r="AC42" s="131">
        <f t="shared" si="9"/>
        <v>3.860793909733551E-3</v>
      </c>
      <c r="AD42" s="131">
        <f t="shared" si="10"/>
        <v>0.24399129961935834</v>
      </c>
      <c r="AE42" s="131">
        <f t="shared" si="11"/>
        <v>0.28047852093529091</v>
      </c>
      <c r="AF42" s="131">
        <f t="shared" si="12"/>
        <v>0.2707993474714519</v>
      </c>
      <c r="AG42" s="131">
        <f t="shared" si="13"/>
        <v>0.14437194127243066</v>
      </c>
      <c r="AH42" s="131">
        <f t="shared" si="14"/>
        <v>5.6171832517672646E-2</v>
      </c>
    </row>
    <row r="43" spans="2:34" ht="13.5" customHeight="1">
      <c r="B43" s="231">
        <v>38</v>
      </c>
      <c r="C43" s="232" t="s">
        <v>46</v>
      </c>
      <c r="D43" s="218">
        <v>1</v>
      </c>
      <c r="E43" s="219">
        <v>32</v>
      </c>
      <c r="F43" s="215">
        <f t="shared" si="0"/>
        <v>33</v>
      </c>
      <c r="G43" s="218">
        <v>5</v>
      </c>
      <c r="H43" s="219">
        <v>27</v>
      </c>
      <c r="I43" s="215">
        <f t="shared" si="1"/>
        <v>32</v>
      </c>
      <c r="J43" s="218">
        <v>97</v>
      </c>
      <c r="K43" s="219">
        <v>852</v>
      </c>
      <c r="L43" s="215">
        <f t="shared" si="2"/>
        <v>949</v>
      </c>
      <c r="M43" s="218">
        <v>100</v>
      </c>
      <c r="N43" s="219">
        <v>1018</v>
      </c>
      <c r="O43" s="215">
        <f t="shared" si="3"/>
        <v>1118</v>
      </c>
      <c r="P43" s="218">
        <v>16</v>
      </c>
      <c r="Q43" s="219">
        <v>1068</v>
      </c>
      <c r="R43" s="215">
        <f t="shared" si="4"/>
        <v>1084</v>
      </c>
      <c r="S43" s="218">
        <v>10</v>
      </c>
      <c r="T43" s="219">
        <v>602</v>
      </c>
      <c r="U43" s="215">
        <f t="shared" si="5"/>
        <v>612</v>
      </c>
      <c r="V43" s="218">
        <v>2</v>
      </c>
      <c r="W43" s="219">
        <v>216</v>
      </c>
      <c r="X43" s="215">
        <f t="shared" si="6"/>
        <v>218</v>
      </c>
      <c r="Y43" s="218">
        <f t="shared" si="15"/>
        <v>231</v>
      </c>
      <c r="Z43" s="217">
        <f t="shared" si="15"/>
        <v>3815</v>
      </c>
      <c r="AA43" s="215">
        <f t="shared" si="7"/>
        <v>4046</v>
      </c>
      <c r="AB43" s="131">
        <f t="shared" si="8"/>
        <v>8.156203657933762E-3</v>
      </c>
      <c r="AC43" s="131">
        <f t="shared" si="9"/>
        <v>7.9090459713297076E-3</v>
      </c>
      <c r="AD43" s="131">
        <f t="shared" si="10"/>
        <v>0.23455264458724667</v>
      </c>
      <c r="AE43" s="131">
        <f t="shared" si="11"/>
        <v>0.27632229362333166</v>
      </c>
      <c r="AF43" s="131">
        <f t="shared" si="12"/>
        <v>0.26791893227879388</v>
      </c>
      <c r="AG43" s="131">
        <f t="shared" si="13"/>
        <v>0.15126050420168066</v>
      </c>
      <c r="AH43" s="131">
        <f t="shared" si="14"/>
        <v>5.3880375679683637E-2</v>
      </c>
    </row>
    <row r="44" spans="2:34" ht="13.5" customHeight="1">
      <c r="B44" s="231">
        <v>39</v>
      </c>
      <c r="C44" s="232" t="s">
        <v>9</v>
      </c>
      <c r="D44" s="218">
        <v>5</v>
      </c>
      <c r="E44" s="219">
        <v>26</v>
      </c>
      <c r="F44" s="215">
        <f t="shared" si="0"/>
        <v>31</v>
      </c>
      <c r="G44" s="218">
        <v>8</v>
      </c>
      <c r="H44" s="219">
        <v>136</v>
      </c>
      <c r="I44" s="215">
        <f t="shared" si="1"/>
        <v>144</v>
      </c>
      <c r="J44" s="218">
        <v>793</v>
      </c>
      <c r="K44" s="219">
        <v>4827</v>
      </c>
      <c r="L44" s="215">
        <f t="shared" si="2"/>
        <v>5620</v>
      </c>
      <c r="M44" s="218">
        <v>544</v>
      </c>
      <c r="N44" s="219">
        <v>5854</v>
      </c>
      <c r="O44" s="215">
        <f t="shared" si="3"/>
        <v>6398</v>
      </c>
      <c r="P44" s="218">
        <v>227</v>
      </c>
      <c r="Q44" s="219">
        <v>5367</v>
      </c>
      <c r="R44" s="215">
        <f t="shared" si="4"/>
        <v>5594</v>
      </c>
      <c r="S44" s="218">
        <v>32</v>
      </c>
      <c r="T44" s="219">
        <v>3151</v>
      </c>
      <c r="U44" s="215">
        <f t="shared" si="5"/>
        <v>3183</v>
      </c>
      <c r="V44" s="218">
        <v>2</v>
      </c>
      <c r="W44" s="219">
        <v>1363</v>
      </c>
      <c r="X44" s="215">
        <f t="shared" si="6"/>
        <v>1365</v>
      </c>
      <c r="Y44" s="218">
        <f t="shared" si="15"/>
        <v>1611</v>
      </c>
      <c r="Z44" s="217">
        <f t="shared" si="15"/>
        <v>20724</v>
      </c>
      <c r="AA44" s="215">
        <f t="shared" si="7"/>
        <v>22335</v>
      </c>
      <c r="AB44" s="131">
        <f t="shared" si="8"/>
        <v>1.3879561226774122E-3</v>
      </c>
      <c r="AC44" s="131">
        <f t="shared" si="9"/>
        <v>6.4472800537273339E-3</v>
      </c>
      <c r="AD44" s="131">
        <f t="shared" si="10"/>
        <v>0.25162301320796954</v>
      </c>
      <c r="AE44" s="131">
        <f t="shared" si="11"/>
        <v>0.28645623460935749</v>
      </c>
      <c r="AF44" s="131">
        <f t="shared" si="12"/>
        <v>0.25045892097604655</v>
      </c>
      <c r="AG44" s="131">
        <f t="shared" si="13"/>
        <v>0.1425117528542646</v>
      </c>
      <c r="AH44" s="131">
        <f t="shared" si="14"/>
        <v>6.1114842175957015E-2</v>
      </c>
    </row>
    <row r="45" spans="2:34" ht="13.5" customHeight="1">
      <c r="B45" s="231">
        <v>40</v>
      </c>
      <c r="C45" s="232" t="s">
        <v>47</v>
      </c>
      <c r="D45" s="218">
        <v>14</v>
      </c>
      <c r="E45" s="219">
        <v>49</v>
      </c>
      <c r="F45" s="215">
        <f t="shared" si="0"/>
        <v>63</v>
      </c>
      <c r="G45" s="218">
        <v>1</v>
      </c>
      <c r="H45" s="219">
        <v>87</v>
      </c>
      <c r="I45" s="215">
        <f t="shared" si="1"/>
        <v>88</v>
      </c>
      <c r="J45" s="218">
        <v>146</v>
      </c>
      <c r="K45" s="219">
        <v>1078</v>
      </c>
      <c r="L45" s="215">
        <f t="shared" si="2"/>
        <v>1224</v>
      </c>
      <c r="M45" s="218">
        <v>115</v>
      </c>
      <c r="N45" s="219">
        <v>1327</v>
      </c>
      <c r="O45" s="215">
        <f t="shared" si="3"/>
        <v>1442</v>
      </c>
      <c r="P45" s="218">
        <v>30</v>
      </c>
      <c r="Q45" s="219">
        <v>1425</v>
      </c>
      <c r="R45" s="215">
        <f t="shared" si="4"/>
        <v>1455</v>
      </c>
      <c r="S45" s="218">
        <v>16</v>
      </c>
      <c r="T45" s="219">
        <v>707</v>
      </c>
      <c r="U45" s="215">
        <f t="shared" si="5"/>
        <v>723</v>
      </c>
      <c r="V45" s="218">
        <v>0</v>
      </c>
      <c r="W45" s="219">
        <v>279</v>
      </c>
      <c r="X45" s="215">
        <f t="shared" si="6"/>
        <v>279</v>
      </c>
      <c r="Y45" s="218">
        <f t="shared" si="15"/>
        <v>322</v>
      </c>
      <c r="Z45" s="217">
        <f t="shared" si="15"/>
        <v>4952</v>
      </c>
      <c r="AA45" s="215">
        <f t="shared" si="7"/>
        <v>5274</v>
      </c>
      <c r="AB45" s="131">
        <f t="shared" si="8"/>
        <v>1.1945392491467578E-2</v>
      </c>
      <c r="AC45" s="131">
        <f t="shared" si="9"/>
        <v>1.6685627607129314E-2</v>
      </c>
      <c r="AD45" s="131">
        <f t="shared" si="10"/>
        <v>0.23208191126279865</v>
      </c>
      <c r="AE45" s="131">
        <f t="shared" si="11"/>
        <v>0.27341676147136901</v>
      </c>
      <c r="AF45" s="131">
        <f t="shared" si="12"/>
        <v>0.27588168373151306</v>
      </c>
      <c r="AG45" s="131">
        <f t="shared" si="13"/>
        <v>0.13708759954493743</v>
      </c>
      <c r="AH45" s="131">
        <f t="shared" si="14"/>
        <v>5.2901023890784986E-2</v>
      </c>
    </row>
    <row r="46" spans="2:34" ht="13.5" customHeight="1">
      <c r="B46" s="231">
        <v>41</v>
      </c>
      <c r="C46" s="232" t="s">
        <v>14</v>
      </c>
      <c r="D46" s="218">
        <v>14</v>
      </c>
      <c r="E46" s="219">
        <v>11</v>
      </c>
      <c r="F46" s="215">
        <f t="shared" si="0"/>
        <v>25</v>
      </c>
      <c r="G46" s="218">
        <v>23</v>
      </c>
      <c r="H46" s="219">
        <v>121</v>
      </c>
      <c r="I46" s="215">
        <f t="shared" si="1"/>
        <v>144</v>
      </c>
      <c r="J46" s="218">
        <v>378</v>
      </c>
      <c r="K46" s="219">
        <v>2100</v>
      </c>
      <c r="L46" s="215">
        <f t="shared" si="2"/>
        <v>2478</v>
      </c>
      <c r="M46" s="218">
        <v>224</v>
      </c>
      <c r="N46" s="219">
        <v>2186</v>
      </c>
      <c r="O46" s="215">
        <f t="shared" si="3"/>
        <v>2410</v>
      </c>
      <c r="P46" s="218">
        <v>86</v>
      </c>
      <c r="Q46" s="219">
        <v>1974</v>
      </c>
      <c r="R46" s="215">
        <f t="shared" si="4"/>
        <v>2060</v>
      </c>
      <c r="S46" s="218">
        <v>29</v>
      </c>
      <c r="T46" s="219">
        <v>1015</v>
      </c>
      <c r="U46" s="215">
        <f t="shared" si="5"/>
        <v>1044</v>
      </c>
      <c r="V46" s="218">
        <v>0</v>
      </c>
      <c r="W46" s="219">
        <v>316</v>
      </c>
      <c r="X46" s="215">
        <f t="shared" si="6"/>
        <v>316</v>
      </c>
      <c r="Y46" s="218">
        <f t="shared" si="15"/>
        <v>754</v>
      </c>
      <c r="Z46" s="217">
        <f t="shared" si="15"/>
        <v>7723</v>
      </c>
      <c r="AA46" s="215">
        <f t="shared" si="7"/>
        <v>8477</v>
      </c>
      <c r="AB46" s="131">
        <f t="shared" si="8"/>
        <v>2.9491565412292082E-3</v>
      </c>
      <c r="AC46" s="131">
        <f t="shared" si="9"/>
        <v>1.6987141677480239E-2</v>
      </c>
      <c r="AD46" s="131">
        <f t="shared" si="10"/>
        <v>0.29232039636663915</v>
      </c>
      <c r="AE46" s="131">
        <f t="shared" si="11"/>
        <v>0.28429869057449569</v>
      </c>
      <c r="AF46" s="131">
        <f t="shared" si="12"/>
        <v>0.24301049899728677</v>
      </c>
      <c r="AG46" s="131">
        <f t="shared" si="13"/>
        <v>0.12315677716173175</v>
      </c>
      <c r="AH46" s="131">
        <f t="shared" si="14"/>
        <v>3.7277338681137195E-2</v>
      </c>
    </row>
    <row r="47" spans="2:34" ht="13.5" customHeight="1">
      <c r="B47" s="231">
        <v>42</v>
      </c>
      <c r="C47" s="232" t="s">
        <v>15</v>
      </c>
      <c r="D47" s="218">
        <v>6</v>
      </c>
      <c r="E47" s="219">
        <v>69</v>
      </c>
      <c r="F47" s="215">
        <f t="shared" si="0"/>
        <v>75</v>
      </c>
      <c r="G47" s="218">
        <v>39</v>
      </c>
      <c r="H47" s="219">
        <v>271</v>
      </c>
      <c r="I47" s="215">
        <f t="shared" si="1"/>
        <v>310</v>
      </c>
      <c r="J47" s="218">
        <v>922</v>
      </c>
      <c r="K47" s="219">
        <v>5063</v>
      </c>
      <c r="L47" s="215">
        <f t="shared" si="2"/>
        <v>5985</v>
      </c>
      <c r="M47" s="218">
        <v>686</v>
      </c>
      <c r="N47" s="219">
        <v>5429</v>
      </c>
      <c r="O47" s="215">
        <f t="shared" si="3"/>
        <v>6115</v>
      </c>
      <c r="P47" s="218">
        <v>275</v>
      </c>
      <c r="Q47" s="219">
        <v>5075</v>
      </c>
      <c r="R47" s="215">
        <f t="shared" si="4"/>
        <v>5350</v>
      </c>
      <c r="S47" s="218">
        <v>23</v>
      </c>
      <c r="T47" s="219">
        <v>2871</v>
      </c>
      <c r="U47" s="215">
        <f t="shared" si="5"/>
        <v>2894</v>
      </c>
      <c r="V47" s="218">
        <v>2</v>
      </c>
      <c r="W47" s="219">
        <v>1182</v>
      </c>
      <c r="X47" s="215">
        <f t="shared" si="6"/>
        <v>1184</v>
      </c>
      <c r="Y47" s="218">
        <f t="shared" si="15"/>
        <v>1953</v>
      </c>
      <c r="Z47" s="217">
        <f t="shared" si="15"/>
        <v>19960</v>
      </c>
      <c r="AA47" s="215">
        <f t="shared" si="7"/>
        <v>21913</v>
      </c>
      <c r="AB47" s="131">
        <f t="shared" si="8"/>
        <v>3.4226258385433306E-3</v>
      </c>
      <c r="AC47" s="131">
        <f t="shared" si="9"/>
        <v>1.41468534659791E-2</v>
      </c>
      <c r="AD47" s="131">
        <f t="shared" si="10"/>
        <v>0.27312554191575777</v>
      </c>
      <c r="AE47" s="131">
        <f t="shared" si="11"/>
        <v>0.27905809336923287</v>
      </c>
      <c r="AF47" s="131">
        <f t="shared" si="12"/>
        <v>0.2441473098160909</v>
      </c>
      <c r="AG47" s="131">
        <f t="shared" si="13"/>
        <v>0.13206772235659198</v>
      </c>
      <c r="AH47" s="131">
        <f t="shared" si="14"/>
        <v>5.4031853237804045E-2</v>
      </c>
    </row>
    <row r="48" spans="2:34" ht="13.5" customHeight="1">
      <c r="B48" s="231">
        <v>43</v>
      </c>
      <c r="C48" s="232" t="s">
        <v>10</v>
      </c>
      <c r="D48" s="218">
        <v>1</v>
      </c>
      <c r="E48" s="219">
        <v>45</v>
      </c>
      <c r="F48" s="215">
        <f t="shared" si="0"/>
        <v>46</v>
      </c>
      <c r="G48" s="218">
        <v>4</v>
      </c>
      <c r="H48" s="219">
        <v>137</v>
      </c>
      <c r="I48" s="215">
        <f t="shared" si="1"/>
        <v>141</v>
      </c>
      <c r="J48" s="218">
        <v>468</v>
      </c>
      <c r="K48" s="219">
        <v>3215</v>
      </c>
      <c r="L48" s="215">
        <f t="shared" si="2"/>
        <v>3683</v>
      </c>
      <c r="M48" s="218">
        <v>387</v>
      </c>
      <c r="N48" s="219">
        <v>3740</v>
      </c>
      <c r="O48" s="215">
        <f t="shared" si="3"/>
        <v>4127</v>
      </c>
      <c r="P48" s="218">
        <v>147</v>
      </c>
      <c r="Q48" s="219">
        <v>3697</v>
      </c>
      <c r="R48" s="215">
        <f t="shared" si="4"/>
        <v>3844</v>
      </c>
      <c r="S48" s="218">
        <v>18</v>
      </c>
      <c r="T48" s="219">
        <v>2192</v>
      </c>
      <c r="U48" s="215">
        <f t="shared" si="5"/>
        <v>2210</v>
      </c>
      <c r="V48" s="218">
        <v>4</v>
      </c>
      <c r="W48" s="219">
        <v>975</v>
      </c>
      <c r="X48" s="215">
        <f t="shared" si="6"/>
        <v>979</v>
      </c>
      <c r="Y48" s="218">
        <f t="shared" si="15"/>
        <v>1029</v>
      </c>
      <c r="Z48" s="217">
        <f t="shared" si="15"/>
        <v>14001</v>
      </c>
      <c r="AA48" s="215">
        <f t="shared" si="7"/>
        <v>15030</v>
      </c>
      <c r="AB48" s="131">
        <f t="shared" si="8"/>
        <v>3.0605455755156356E-3</v>
      </c>
      <c r="AC48" s="131">
        <f t="shared" si="9"/>
        <v>9.3812375249500996E-3</v>
      </c>
      <c r="AD48" s="131">
        <f t="shared" si="10"/>
        <v>0.24504324683965403</v>
      </c>
      <c r="AE48" s="131">
        <f t="shared" si="11"/>
        <v>0.27458416500332666</v>
      </c>
      <c r="AF48" s="131">
        <f t="shared" si="12"/>
        <v>0.25575515635395873</v>
      </c>
      <c r="AG48" s="131">
        <f t="shared" si="13"/>
        <v>0.14703925482368596</v>
      </c>
      <c r="AH48" s="131">
        <f t="shared" si="14"/>
        <v>6.5136393878908849E-2</v>
      </c>
    </row>
    <row r="49" spans="2:34" ht="13.5" customHeight="1">
      <c r="B49" s="231">
        <v>44</v>
      </c>
      <c r="C49" s="232" t="s">
        <v>22</v>
      </c>
      <c r="D49" s="218">
        <v>7</v>
      </c>
      <c r="E49" s="219">
        <v>53</v>
      </c>
      <c r="F49" s="215">
        <f t="shared" si="0"/>
        <v>60</v>
      </c>
      <c r="G49" s="218">
        <v>4</v>
      </c>
      <c r="H49" s="219">
        <v>83</v>
      </c>
      <c r="I49" s="215">
        <f t="shared" si="1"/>
        <v>87</v>
      </c>
      <c r="J49" s="218">
        <v>545</v>
      </c>
      <c r="K49" s="219">
        <v>3214</v>
      </c>
      <c r="L49" s="215">
        <f t="shared" si="2"/>
        <v>3759</v>
      </c>
      <c r="M49" s="218">
        <v>445</v>
      </c>
      <c r="N49" s="219">
        <v>3524</v>
      </c>
      <c r="O49" s="215">
        <f t="shared" si="3"/>
        <v>3969</v>
      </c>
      <c r="P49" s="218">
        <v>132</v>
      </c>
      <c r="Q49" s="219">
        <v>2997</v>
      </c>
      <c r="R49" s="215">
        <f t="shared" si="4"/>
        <v>3129</v>
      </c>
      <c r="S49" s="218">
        <v>50</v>
      </c>
      <c r="T49" s="219">
        <v>1575</v>
      </c>
      <c r="U49" s="215">
        <f t="shared" si="5"/>
        <v>1625</v>
      </c>
      <c r="V49" s="218">
        <v>14</v>
      </c>
      <c r="W49" s="219">
        <v>595</v>
      </c>
      <c r="X49" s="215">
        <f t="shared" si="6"/>
        <v>609</v>
      </c>
      <c r="Y49" s="218">
        <f t="shared" si="15"/>
        <v>1197</v>
      </c>
      <c r="Z49" s="217">
        <f t="shared" si="15"/>
        <v>12041</v>
      </c>
      <c r="AA49" s="215">
        <f t="shared" si="7"/>
        <v>13238</v>
      </c>
      <c r="AB49" s="131">
        <f t="shared" si="8"/>
        <v>4.5324067079619279E-3</v>
      </c>
      <c r="AC49" s="131">
        <f t="shared" si="9"/>
        <v>6.5719897265447951E-3</v>
      </c>
      <c r="AD49" s="131">
        <f t="shared" si="10"/>
        <v>0.28395528025381478</v>
      </c>
      <c r="AE49" s="131">
        <f t="shared" si="11"/>
        <v>0.29981870373168151</v>
      </c>
      <c r="AF49" s="131">
        <f t="shared" si="12"/>
        <v>0.23636500982021452</v>
      </c>
      <c r="AG49" s="131">
        <f t="shared" si="13"/>
        <v>0.12275268167396888</v>
      </c>
      <c r="AH49" s="131">
        <f t="shared" si="14"/>
        <v>4.6003928085813564E-2</v>
      </c>
    </row>
    <row r="50" spans="2:34" ht="13.5" customHeight="1">
      <c r="B50" s="231">
        <v>45</v>
      </c>
      <c r="C50" s="232" t="s">
        <v>48</v>
      </c>
      <c r="D50" s="218">
        <v>8</v>
      </c>
      <c r="E50" s="219">
        <v>52</v>
      </c>
      <c r="F50" s="215">
        <f t="shared" si="0"/>
        <v>60</v>
      </c>
      <c r="G50" s="218">
        <v>20</v>
      </c>
      <c r="H50" s="219">
        <v>110</v>
      </c>
      <c r="I50" s="215">
        <f t="shared" si="1"/>
        <v>130</v>
      </c>
      <c r="J50" s="218">
        <v>142</v>
      </c>
      <c r="K50" s="219">
        <v>1143</v>
      </c>
      <c r="L50" s="215">
        <f t="shared" si="2"/>
        <v>1285</v>
      </c>
      <c r="M50" s="218">
        <v>146</v>
      </c>
      <c r="N50" s="219">
        <v>1495</v>
      </c>
      <c r="O50" s="215">
        <f t="shared" si="3"/>
        <v>1641</v>
      </c>
      <c r="P50" s="218">
        <v>24</v>
      </c>
      <c r="Q50" s="219">
        <v>1365</v>
      </c>
      <c r="R50" s="215">
        <f t="shared" si="4"/>
        <v>1389</v>
      </c>
      <c r="S50" s="218">
        <v>15</v>
      </c>
      <c r="T50" s="219">
        <v>815</v>
      </c>
      <c r="U50" s="215">
        <f t="shared" si="5"/>
        <v>830</v>
      </c>
      <c r="V50" s="218">
        <v>9</v>
      </c>
      <c r="W50" s="219">
        <v>280</v>
      </c>
      <c r="X50" s="215">
        <f t="shared" si="6"/>
        <v>289</v>
      </c>
      <c r="Y50" s="218">
        <f t="shared" si="15"/>
        <v>364</v>
      </c>
      <c r="Z50" s="217">
        <f t="shared" si="15"/>
        <v>5260</v>
      </c>
      <c r="AA50" s="215">
        <f t="shared" si="7"/>
        <v>5624</v>
      </c>
      <c r="AB50" s="131">
        <f t="shared" si="8"/>
        <v>1.0668563300142247E-2</v>
      </c>
      <c r="AC50" s="131">
        <f t="shared" si="9"/>
        <v>2.3115220483641535E-2</v>
      </c>
      <c r="AD50" s="131">
        <f t="shared" si="10"/>
        <v>0.2284850640113798</v>
      </c>
      <c r="AE50" s="131">
        <f t="shared" si="11"/>
        <v>0.29178520625889048</v>
      </c>
      <c r="AF50" s="131">
        <f t="shared" si="12"/>
        <v>0.24697724039829302</v>
      </c>
      <c r="AG50" s="131">
        <f t="shared" si="13"/>
        <v>0.14758179231863441</v>
      </c>
      <c r="AH50" s="131">
        <f t="shared" si="14"/>
        <v>5.1386913229018491E-2</v>
      </c>
    </row>
    <row r="51" spans="2:34" ht="13.5" customHeight="1">
      <c r="B51" s="231">
        <v>46</v>
      </c>
      <c r="C51" s="232" t="s">
        <v>26</v>
      </c>
      <c r="D51" s="218">
        <v>2</v>
      </c>
      <c r="E51" s="219">
        <v>78</v>
      </c>
      <c r="F51" s="215">
        <f t="shared" si="0"/>
        <v>80</v>
      </c>
      <c r="G51" s="218">
        <v>18</v>
      </c>
      <c r="H51" s="219">
        <v>73</v>
      </c>
      <c r="I51" s="215">
        <f t="shared" si="1"/>
        <v>91</v>
      </c>
      <c r="J51" s="218">
        <v>385</v>
      </c>
      <c r="K51" s="219">
        <v>1442</v>
      </c>
      <c r="L51" s="215">
        <f t="shared" si="2"/>
        <v>1827</v>
      </c>
      <c r="M51" s="218">
        <v>164</v>
      </c>
      <c r="N51" s="219">
        <v>1646</v>
      </c>
      <c r="O51" s="215">
        <f t="shared" si="3"/>
        <v>1810</v>
      </c>
      <c r="P51" s="218">
        <v>88</v>
      </c>
      <c r="Q51" s="219">
        <v>1620</v>
      </c>
      <c r="R51" s="215">
        <f t="shared" si="4"/>
        <v>1708</v>
      </c>
      <c r="S51" s="218">
        <v>3</v>
      </c>
      <c r="T51" s="219">
        <v>943</v>
      </c>
      <c r="U51" s="215">
        <f t="shared" si="5"/>
        <v>946</v>
      </c>
      <c r="V51" s="218">
        <v>1</v>
      </c>
      <c r="W51" s="219">
        <v>456</v>
      </c>
      <c r="X51" s="215">
        <f t="shared" si="6"/>
        <v>457</v>
      </c>
      <c r="Y51" s="218">
        <f t="shared" si="15"/>
        <v>661</v>
      </c>
      <c r="Z51" s="217">
        <f t="shared" si="15"/>
        <v>6258</v>
      </c>
      <c r="AA51" s="215">
        <f t="shared" si="7"/>
        <v>6919</v>
      </c>
      <c r="AB51" s="131">
        <f t="shared" si="8"/>
        <v>1.1562364503540975E-2</v>
      </c>
      <c r="AC51" s="131">
        <f t="shared" si="9"/>
        <v>1.3152189622777859E-2</v>
      </c>
      <c r="AD51" s="131">
        <f t="shared" si="10"/>
        <v>0.26405549934961697</v>
      </c>
      <c r="AE51" s="131">
        <f t="shared" si="11"/>
        <v>0.26159849689261455</v>
      </c>
      <c r="AF51" s="131">
        <f t="shared" si="12"/>
        <v>0.2468564821505998</v>
      </c>
      <c r="AG51" s="131">
        <f t="shared" si="13"/>
        <v>0.13672496025437203</v>
      </c>
      <c r="AH51" s="131">
        <f t="shared" si="14"/>
        <v>6.6050007226477817E-2</v>
      </c>
    </row>
    <row r="52" spans="2:34" ht="13.5" customHeight="1">
      <c r="B52" s="231">
        <v>47</v>
      </c>
      <c r="C52" s="232" t="s">
        <v>16</v>
      </c>
      <c r="D52" s="218">
        <v>36</v>
      </c>
      <c r="E52" s="219">
        <v>46</v>
      </c>
      <c r="F52" s="215">
        <f t="shared" si="0"/>
        <v>82</v>
      </c>
      <c r="G52" s="218">
        <v>26</v>
      </c>
      <c r="H52" s="219">
        <v>100</v>
      </c>
      <c r="I52" s="215">
        <f t="shared" si="1"/>
        <v>126</v>
      </c>
      <c r="J52" s="218">
        <v>593</v>
      </c>
      <c r="K52" s="219">
        <v>3324</v>
      </c>
      <c r="L52" s="215">
        <f t="shared" si="2"/>
        <v>3917</v>
      </c>
      <c r="M52" s="218">
        <v>384</v>
      </c>
      <c r="N52" s="219">
        <v>3581</v>
      </c>
      <c r="O52" s="215">
        <f t="shared" si="3"/>
        <v>3965</v>
      </c>
      <c r="P52" s="218">
        <v>124</v>
      </c>
      <c r="Q52" s="219">
        <v>2915</v>
      </c>
      <c r="R52" s="215">
        <f t="shared" si="4"/>
        <v>3039</v>
      </c>
      <c r="S52" s="218">
        <v>33</v>
      </c>
      <c r="T52" s="219">
        <v>1501</v>
      </c>
      <c r="U52" s="215">
        <f t="shared" si="5"/>
        <v>1534</v>
      </c>
      <c r="V52" s="218">
        <v>8</v>
      </c>
      <c r="W52" s="219">
        <v>594</v>
      </c>
      <c r="X52" s="215">
        <f t="shared" si="6"/>
        <v>602</v>
      </c>
      <c r="Y52" s="218">
        <f t="shared" si="15"/>
        <v>1204</v>
      </c>
      <c r="Z52" s="217">
        <f t="shared" si="15"/>
        <v>12061</v>
      </c>
      <c r="AA52" s="215">
        <f t="shared" si="7"/>
        <v>13265</v>
      </c>
      <c r="AB52" s="131">
        <f t="shared" si="8"/>
        <v>6.1816811157180554E-3</v>
      </c>
      <c r="AC52" s="131">
        <f t="shared" si="9"/>
        <v>9.4986807387862793E-3</v>
      </c>
      <c r="AD52" s="131">
        <f t="shared" si="10"/>
        <v>0.29528835280814175</v>
      </c>
      <c r="AE52" s="131">
        <f t="shared" si="11"/>
        <v>0.29890689785148888</v>
      </c>
      <c r="AF52" s="131">
        <f t="shared" si="12"/>
        <v>0.2290991330569167</v>
      </c>
      <c r="AG52" s="131">
        <f t="shared" si="13"/>
        <v>0.11564266867696947</v>
      </c>
      <c r="AH52" s="131">
        <f t="shared" si="14"/>
        <v>4.5382585751978892E-2</v>
      </c>
    </row>
    <row r="53" spans="2:34" ht="13.5" customHeight="1">
      <c r="B53" s="231">
        <v>48</v>
      </c>
      <c r="C53" s="232" t="s">
        <v>27</v>
      </c>
      <c r="D53" s="218">
        <v>1</v>
      </c>
      <c r="E53" s="219">
        <v>0</v>
      </c>
      <c r="F53" s="215">
        <f t="shared" si="0"/>
        <v>1</v>
      </c>
      <c r="G53" s="218">
        <v>4</v>
      </c>
      <c r="H53" s="219">
        <v>39</v>
      </c>
      <c r="I53" s="215">
        <f t="shared" si="1"/>
        <v>43</v>
      </c>
      <c r="J53" s="218">
        <v>294</v>
      </c>
      <c r="K53" s="219">
        <v>1427</v>
      </c>
      <c r="L53" s="215">
        <f t="shared" si="2"/>
        <v>1721</v>
      </c>
      <c r="M53" s="218">
        <v>258</v>
      </c>
      <c r="N53" s="219">
        <v>1660</v>
      </c>
      <c r="O53" s="215">
        <f t="shared" si="3"/>
        <v>1918</v>
      </c>
      <c r="P53" s="218">
        <v>134</v>
      </c>
      <c r="Q53" s="219">
        <v>1640</v>
      </c>
      <c r="R53" s="215">
        <f t="shared" si="4"/>
        <v>1774</v>
      </c>
      <c r="S53" s="218">
        <v>22</v>
      </c>
      <c r="T53" s="219">
        <v>1116</v>
      </c>
      <c r="U53" s="215">
        <f t="shared" si="5"/>
        <v>1138</v>
      </c>
      <c r="V53" s="218">
        <v>1</v>
      </c>
      <c r="W53" s="219">
        <v>455</v>
      </c>
      <c r="X53" s="215">
        <f t="shared" si="6"/>
        <v>456</v>
      </c>
      <c r="Y53" s="218">
        <f t="shared" si="15"/>
        <v>714</v>
      </c>
      <c r="Z53" s="217">
        <f t="shared" si="15"/>
        <v>6337</v>
      </c>
      <c r="AA53" s="215">
        <f t="shared" si="7"/>
        <v>7051</v>
      </c>
      <c r="AB53" s="131">
        <f t="shared" si="8"/>
        <v>1.4182385477237272E-4</v>
      </c>
      <c r="AC53" s="131">
        <f t="shared" si="9"/>
        <v>6.0984257552120268E-3</v>
      </c>
      <c r="AD53" s="131">
        <f t="shared" si="10"/>
        <v>0.24407885406325344</v>
      </c>
      <c r="AE53" s="131">
        <f t="shared" si="11"/>
        <v>0.27201815345341085</v>
      </c>
      <c r="AF53" s="131">
        <f t="shared" si="12"/>
        <v>0.25159551836618921</v>
      </c>
      <c r="AG53" s="131">
        <f t="shared" si="13"/>
        <v>0.16139554673096015</v>
      </c>
      <c r="AH53" s="131">
        <f t="shared" si="14"/>
        <v>6.4671677776201961E-2</v>
      </c>
    </row>
    <row r="54" spans="2:34" ht="13.5" customHeight="1">
      <c r="B54" s="231">
        <v>49</v>
      </c>
      <c r="C54" s="232" t="s">
        <v>28</v>
      </c>
      <c r="D54" s="218">
        <v>6</v>
      </c>
      <c r="E54" s="219">
        <v>6</v>
      </c>
      <c r="F54" s="215">
        <f t="shared" si="0"/>
        <v>12</v>
      </c>
      <c r="G54" s="218">
        <v>0</v>
      </c>
      <c r="H54" s="219">
        <v>8</v>
      </c>
      <c r="I54" s="215">
        <f t="shared" si="1"/>
        <v>8</v>
      </c>
      <c r="J54" s="218">
        <v>268</v>
      </c>
      <c r="K54" s="219">
        <v>1556</v>
      </c>
      <c r="L54" s="215">
        <f t="shared" si="2"/>
        <v>1824</v>
      </c>
      <c r="M54" s="218">
        <v>138</v>
      </c>
      <c r="N54" s="219">
        <v>2169</v>
      </c>
      <c r="O54" s="215">
        <f t="shared" si="3"/>
        <v>2307</v>
      </c>
      <c r="P54" s="218">
        <v>69</v>
      </c>
      <c r="Q54" s="219">
        <v>1561</v>
      </c>
      <c r="R54" s="215">
        <f t="shared" si="4"/>
        <v>1630</v>
      </c>
      <c r="S54" s="218">
        <v>4</v>
      </c>
      <c r="T54" s="219">
        <v>651</v>
      </c>
      <c r="U54" s="215">
        <f t="shared" si="5"/>
        <v>655</v>
      </c>
      <c r="V54" s="218">
        <v>2</v>
      </c>
      <c r="W54" s="219">
        <v>325</v>
      </c>
      <c r="X54" s="215">
        <f t="shared" si="6"/>
        <v>327</v>
      </c>
      <c r="Y54" s="218">
        <f t="shared" si="15"/>
        <v>487</v>
      </c>
      <c r="Z54" s="217">
        <f t="shared" si="15"/>
        <v>6276</v>
      </c>
      <c r="AA54" s="215">
        <f t="shared" si="7"/>
        <v>6763</v>
      </c>
      <c r="AB54" s="131">
        <f t="shared" si="8"/>
        <v>1.7743604909064026E-3</v>
      </c>
      <c r="AC54" s="131">
        <f t="shared" si="9"/>
        <v>1.1829069939376016E-3</v>
      </c>
      <c r="AD54" s="131">
        <f t="shared" si="10"/>
        <v>0.26970279461777319</v>
      </c>
      <c r="AE54" s="131">
        <f t="shared" si="11"/>
        <v>0.3411208043767559</v>
      </c>
      <c r="AF54" s="131">
        <f t="shared" si="12"/>
        <v>0.24101730001478633</v>
      </c>
      <c r="AG54" s="131">
        <f t="shared" si="13"/>
        <v>9.685051012864114E-2</v>
      </c>
      <c r="AH54" s="131">
        <f t="shared" si="14"/>
        <v>4.8351323377199468E-2</v>
      </c>
    </row>
    <row r="55" spans="2:34" ht="13.5" customHeight="1">
      <c r="B55" s="231">
        <v>50</v>
      </c>
      <c r="C55" s="232" t="s">
        <v>17</v>
      </c>
      <c r="D55" s="218">
        <v>0</v>
      </c>
      <c r="E55" s="219">
        <v>6</v>
      </c>
      <c r="F55" s="215">
        <f t="shared" si="0"/>
        <v>6</v>
      </c>
      <c r="G55" s="218">
        <v>8</v>
      </c>
      <c r="H55" s="219">
        <v>80</v>
      </c>
      <c r="I55" s="215">
        <f t="shared" si="1"/>
        <v>88</v>
      </c>
      <c r="J55" s="218">
        <v>213</v>
      </c>
      <c r="K55" s="219">
        <v>1733</v>
      </c>
      <c r="L55" s="215">
        <f t="shared" si="2"/>
        <v>1946</v>
      </c>
      <c r="M55" s="218">
        <v>190</v>
      </c>
      <c r="N55" s="219">
        <v>1807</v>
      </c>
      <c r="O55" s="215">
        <f t="shared" si="3"/>
        <v>1997</v>
      </c>
      <c r="P55" s="218">
        <v>52</v>
      </c>
      <c r="Q55" s="219">
        <v>1512</v>
      </c>
      <c r="R55" s="215">
        <f t="shared" si="4"/>
        <v>1564</v>
      </c>
      <c r="S55" s="218">
        <v>14</v>
      </c>
      <c r="T55" s="219">
        <v>677</v>
      </c>
      <c r="U55" s="215">
        <f t="shared" si="5"/>
        <v>691</v>
      </c>
      <c r="V55" s="218">
        <v>0</v>
      </c>
      <c r="W55" s="219">
        <v>242</v>
      </c>
      <c r="X55" s="215">
        <f t="shared" si="6"/>
        <v>242</v>
      </c>
      <c r="Y55" s="218">
        <f t="shared" si="15"/>
        <v>477</v>
      </c>
      <c r="Z55" s="217">
        <f t="shared" si="15"/>
        <v>6057</v>
      </c>
      <c r="AA55" s="215">
        <f t="shared" si="7"/>
        <v>6534</v>
      </c>
      <c r="AB55" s="131">
        <f t="shared" si="8"/>
        <v>9.1827364554637281E-4</v>
      </c>
      <c r="AC55" s="131">
        <f t="shared" si="9"/>
        <v>1.3468013468013467E-2</v>
      </c>
      <c r="AD55" s="131">
        <f t="shared" si="10"/>
        <v>0.2978267523722069</v>
      </c>
      <c r="AE55" s="131">
        <f t="shared" si="11"/>
        <v>0.30563207835935108</v>
      </c>
      <c r="AF55" s="131">
        <f t="shared" si="12"/>
        <v>0.23936333027242118</v>
      </c>
      <c r="AG55" s="131">
        <f t="shared" si="13"/>
        <v>0.10575451484542393</v>
      </c>
      <c r="AH55" s="131">
        <f t="shared" si="14"/>
        <v>3.7037037037037035E-2</v>
      </c>
    </row>
    <row r="56" spans="2:34" ht="13.5" customHeight="1">
      <c r="B56" s="231">
        <v>51</v>
      </c>
      <c r="C56" s="232" t="s">
        <v>49</v>
      </c>
      <c r="D56" s="218">
        <v>5</v>
      </c>
      <c r="E56" s="219">
        <v>31</v>
      </c>
      <c r="F56" s="215">
        <f t="shared" si="0"/>
        <v>36</v>
      </c>
      <c r="G56" s="218">
        <v>13</v>
      </c>
      <c r="H56" s="219">
        <v>144</v>
      </c>
      <c r="I56" s="215">
        <f t="shared" si="1"/>
        <v>157</v>
      </c>
      <c r="J56" s="218">
        <v>404</v>
      </c>
      <c r="K56" s="219">
        <v>1973</v>
      </c>
      <c r="L56" s="215">
        <f t="shared" si="2"/>
        <v>2377</v>
      </c>
      <c r="M56" s="218">
        <v>298</v>
      </c>
      <c r="N56" s="219">
        <v>2468</v>
      </c>
      <c r="O56" s="215">
        <f t="shared" si="3"/>
        <v>2766</v>
      </c>
      <c r="P56" s="218">
        <v>101</v>
      </c>
      <c r="Q56" s="219">
        <v>2445</v>
      </c>
      <c r="R56" s="215">
        <f t="shared" si="4"/>
        <v>2546</v>
      </c>
      <c r="S56" s="218">
        <v>7</v>
      </c>
      <c r="T56" s="219">
        <v>1480</v>
      </c>
      <c r="U56" s="215">
        <f t="shared" si="5"/>
        <v>1487</v>
      </c>
      <c r="V56" s="218">
        <v>2</v>
      </c>
      <c r="W56" s="219">
        <v>591</v>
      </c>
      <c r="X56" s="215">
        <f t="shared" si="6"/>
        <v>593</v>
      </c>
      <c r="Y56" s="218">
        <f t="shared" si="15"/>
        <v>830</v>
      </c>
      <c r="Z56" s="217">
        <f t="shared" si="15"/>
        <v>9132</v>
      </c>
      <c r="AA56" s="215">
        <f t="shared" si="7"/>
        <v>9962</v>
      </c>
      <c r="AB56" s="131">
        <f t="shared" si="8"/>
        <v>3.6137321822927123E-3</v>
      </c>
      <c r="AC56" s="131">
        <f t="shared" si="9"/>
        <v>1.5759887572776552E-2</v>
      </c>
      <c r="AD56" s="131">
        <f t="shared" si="10"/>
        <v>0.23860670548082713</v>
      </c>
      <c r="AE56" s="131">
        <f t="shared" si="11"/>
        <v>0.27765508933949007</v>
      </c>
      <c r="AF56" s="131">
        <f t="shared" si="12"/>
        <v>0.25557117044770128</v>
      </c>
      <c r="AG56" s="131">
        <f t="shared" si="13"/>
        <v>0.14926721541859064</v>
      </c>
      <c r="AH56" s="131">
        <f t="shared" si="14"/>
        <v>5.952619955832162E-2</v>
      </c>
    </row>
    <row r="57" spans="2:34" ht="13.5" customHeight="1">
      <c r="B57" s="231">
        <v>52</v>
      </c>
      <c r="C57" s="232" t="s">
        <v>5</v>
      </c>
      <c r="D57" s="218">
        <v>1</v>
      </c>
      <c r="E57" s="219">
        <v>7</v>
      </c>
      <c r="F57" s="215">
        <f t="shared" si="0"/>
        <v>8</v>
      </c>
      <c r="G57" s="218">
        <v>3</v>
      </c>
      <c r="H57" s="219">
        <v>2</v>
      </c>
      <c r="I57" s="215">
        <f t="shared" si="1"/>
        <v>5</v>
      </c>
      <c r="J57" s="218">
        <v>243</v>
      </c>
      <c r="K57" s="219">
        <v>1525</v>
      </c>
      <c r="L57" s="215">
        <f t="shared" si="2"/>
        <v>1768</v>
      </c>
      <c r="M57" s="218">
        <v>211</v>
      </c>
      <c r="N57" s="219">
        <v>1663</v>
      </c>
      <c r="O57" s="215">
        <f t="shared" si="3"/>
        <v>1874</v>
      </c>
      <c r="P57" s="218">
        <v>34</v>
      </c>
      <c r="Q57" s="219">
        <v>1854</v>
      </c>
      <c r="R57" s="215">
        <f t="shared" si="4"/>
        <v>1888</v>
      </c>
      <c r="S57" s="218">
        <v>26</v>
      </c>
      <c r="T57" s="219">
        <v>1156</v>
      </c>
      <c r="U57" s="215">
        <f t="shared" si="5"/>
        <v>1182</v>
      </c>
      <c r="V57" s="218">
        <v>0</v>
      </c>
      <c r="W57" s="219">
        <v>508</v>
      </c>
      <c r="X57" s="215">
        <f t="shared" si="6"/>
        <v>508</v>
      </c>
      <c r="Y57" s="218">
        <f t="shared" si="15"/>
        <v>518</v>
      </c>
      <c r="Z57" s="217">
        <f t="shared" si="15"/>
        <v>6715</v>
      </c>
      <c r="AA57" s="215">
        <f t="shared" si="7"/>
        <v>7233</v>
      </c>
      <c r="AB57" s="131">
        <f t="shared" si="8"/>
        <v>1.1060417530761786E-3</v>
      </c>
      <c r="AC57" s="131">
        <f t="shared" si="9"/>
        <v>6.9127609567261165E-4</v>
      </c>
      <c r="AD57" s="131">
        <f t="shared" si="10"/>
        <v>0.24443522742983548</v>
      </c>
      <c r="AE57" s="131">
        <f t="shared" si="11"/>
        <v>0.25909028065809486</v>
      </c>
      <c r="AF57" s="131">
        <f t="shared" si="12"/>
        <v>0.26102585372597814</v>
      </c>
      <c r="AG57" s="131">
        <f t="shared" si="13"/>
        <v>0.16341766901700538</v>
      </c>
      <c r="AH57" s="131">
        <f t="shared" si="14"/>
        <v>7.0233651320337348E-2</v>
      </c>
    </row>
    <row r="58" spans="2:34" ht="13.5" customHeight="1">
      <c r="B58" s="231">
        <v>53</v>
      </c>
      <c r="C58" s="232" t="s">
        <v>23</v>
      </c>
      <c r="D58" s="218">
        <v>16</v>
      </c>
      <c r="E58" s="219">
        <v>22</v>
      </c>
      <c r="F58" s="215">
        <f t="shared" si="0"/>
        <v>38</v>
      </c>
      <c r="G58" s="218">
        <v>2</v>
      </c>
      <c r="H58" s="219">
        <v>52</v>
      </c>
      <c r="I58" s="215">
        <f t="shared" si="1"/>
        <v>54</v>
      </c>
      <c r="J58" s="218">
        <v>152</v>
      </c>
      <c r="K58" s="219">
        <v>739</v>
      </c>
      <c r="L58" s="215">
        <f t="shared" si="2"/>
        <v>891</v>
      </c>
      <c r="M58" s="218">
        <v>93</v>
      </c>
      <c r="N58" s="219">
        <v>935</v>
      </c>
      <c r="O58" s="215">
        <f t="shared" si="3"/>
        <v>1028</v>
      </c>
      <c r="P58" s="218">
        <v>29</v>
      </c>
      <c r="Q58" s="219">
        <v>760</v>
      </c>
      <c r="R58" s="215">
        <f t="shared" si="4"/>
        <v>789</v>
      </c>
      <c r="S58" s="218">
        <v>2</v>
      </c>
      <c r="T58" s="219">
        <v>398</v>
      </c>
      <c r="U58" s="215">
        <f t="shared" si="5"/>
        <v>400</v>
      </c>
      <c r="V58" s="218">
        <v>0</v>
      </c>
      <c r="W58" s="219">
        <v>172</v>
      </c>
      <c r="X58" s="215">
        <f t="shared" si="6"/>
        <v>172</v>
      </c>
      <c r="Y58" s="218">
        <f t="shared" si="15"/>
        <v>294</v>
      </c>
      <c r="Z58" s="217">
        <f t="shared" si="15"/>
        <v>3078</v>
      </c>
      <c r="AA58" s="215">
        <f t="shared" si="7"/>
        <v>3372</v>
      </c>
      <c r="AB58" s="131">
        <f t="shared" si="8"/>
        <v>1.1269276393831554E-2</v>
      </c>
      <c r="AC58" s="131">
        <f t="shared" si="9"/>
        <v>1.601423487544484E-2</v>
      </c>
      <c r="AD58" s="131">
        <f t="shared" si="10"/>
        <v>0.26423487544483987</v>
      </c>
      <c r="AE58" s="131">
        <f t="shared" si="11"/>
        <v>0.30486358244365364</v>
      </c>
      <c r="AF58" s="131">
        <f t="shared" si="12"/>
        <v>0.23398576512455516</v>
      </c>
      <c r="AG58" s="131">
        <f t="shared" si="13"/>
        <v>0.11862396204033215</v>
      </c>
      <c r="AH58" s="131">
        <f t="shared" si="14"/>
        <v>5.1008303677342826E-2</v>
      </c>
    </row>
    <row r="59" spans="2:34" ht="13.5" customHeight="1">
      <c r="B59" s="231">
        <v>54</v>
      </c>
      <c r="C59" s="232" t="s">
        <v>29</v>
      </c>
      <c r="D59" s="218">
        <v>4</v>
      </c>
      <c r="E59" s="219">
        <v>33</v>
      </c>
      <c r="F59" s="215">
        <f t="shared" si="0"/>
        <v>37</v>
      </c>
      <c r="G59" s="218">
        <v>10</v>
      </c>
      <c r="H59" s="219">
        <v>139</v>
      </c>
      <c r="I59" s="215">
        <f t="shared" si="1"/>
        <v>149</v>
      </c>
      <c r="J59" s="218">
        <v>232</v>
      </c>
      <c r="K59" s="219">
        <v>1537</v>
      </c>
      <c r="L59" s="215">
        <f t="shared" si="2"/>
        <v>1769</v>
      </c>
      <c r="M59" s="218">
        <v>135</v>
      </c>
      <c r="N59" s="219">
        <v>1664</v>
      </c>
      <c r="O59" s="215">
        <f t="shared" si="3"/>
        <v>1799</v>
      </c>
      <c r="P59" s="218">
        <v>42</v>
      </c>
      <c r="Q59" s="219">
        <v>1644</v>
      </c>
      <c r="R59" s="215">
        <f t="shared" si="4"/>
        <v>1686</v>
      </c>
      <c r="S59" s="218">
        <v>23</v>
      </c>
      <c r="T59" s="219">
        <v>908</v>
      </c>
      <c r="U59" s="215">
        <f t="shared" si="5"/>
        <v>931</v>
      </c>
      <c r="V59" s="218">
        <v>8</v>
      </c>
      <c r="W59" s="219">
        <v>486</v>
      </c>
      <c r="X59" s="215">
        <f t="shared" si="6"/>
        <v>494</v>
      </c>
      <c r="Y59" s="218">
        <f t="shared" si="15"/>
        <v>454</v>
      </c>
      <c r="Z59" s="217">
        <f t="shared" si="15"/>
        <v>6411</v>
      </c>
      <c r="AA59" s="215">
        <f t="shared" si="7"/>
        <v>6865</v>
      </c>
      <c r="AB59" s="131">
        <f t="shared" si="8"/>
        <v>5.3896576839038606E-3</v>
      </c>
      <c r="AC59" s="131">
        <f t="shared" si="9"/>
        <v>2.1704297159504733E-2</v>
      </c>
      <c r="AD59" s="131">
        <f t="shared" si="10"/>
        <v>0.25768390386016021</v>
      </c>
      <c r="AE59" s="131">
        <f t="shared" si="11"/>
        <v>0.26205389657683903</v>
      </c>
      <c r="AF59" s="131">
        <f t="shared" si="12"/>
        <v>0.24559359067734887</v>
      </c>
      <c r="AG59" s="131">
        <f t="shared" si="13"/>
        <v>0.13561544064093226</v>
      </c>
      <c r="AH59" s="131">
        <f t="shared" si="14"/>
        <v>7.1959213401310992E-2</v>
      </c>
    </row>
    <row r="60" spans="2:34" ht="13.5" customHeight="1">
      <c r="B60" s="231">
        <v>55</v>
      </c>
      <c r="C60" s="232" t="s">
        <v>18</v>
      </c>
      <c r="D60" s="218">
        <v>1</v>
      </c>
      <c r="E60" s="219">
        <v>2</v>
      </c>
      <c r="F60" s="215">
        <f t="shared" si="0"/>
        <v>3</v>
      </c>
      <c r="G60" s="218">
        <v>16</v>
      </c>
      <c r="H60" s="219">
        <v>112</v>
      </c>
      <c r="I60" s="215">
        <f t="shared" si="1"/>
        <v>128</v>
      </c>
      <c r="J60" s="218">
        <v>295</v>
      </c>
      <c r="K60" s="219">
        <v>1697</v>
      </c>
      <c r="L60" s="215">
        <f t="shared" si="2"/>
        <v>1992</v>
      </c>
      <c r="M60" s="218">
        <v>167</v>
      </c>
      <c r="N60" s="219">
        <v>2105</v>
      </c>
      <c r="O60" s="215">
        <f t="shared" si="3"/>
        <v>2272</v>
      </c>
      <c r="P60" s="218">
        <v>90</v>
      </c>
      <c r="Q60" s="219">
        <v>1734</v>
      </c>
      <c r="R60" s="215">
        <f t="shared" si="4"/>
        <v>1824</v>
      </c>
      <c r="S60" s="218">
        <v>20</v>
      </c>
      <c r="T60" s="219">
        <v>619</v>
      </c>
      <c r="U60" s="215">
        <f t="shared" si="5"/>
        <v>639</v>
      </c>
      <c r="V60" s="218">
        <v>0</v>
      </c>
      <c r="W60" s="219">
        <v>243</v>
      </c>
      <c r="X60" s="215">
        <f t="shared" si="6"/>
        <v>243</v>
      </c>
      <c r="Y60" s="218">
        <f t="shared" si="15"/>
        <v>589</v>
      </c>
      <c r="Z60" s="217">
        <f t="shared" si="15"/>
        <v>6512</v>
      </c>
      <c r="AA60" s="215">
        <f t="shared" si="7"/>
        <v>7101</v>
      </c>
      <c r="AB60" s="131">
        <f t="shared" si="8"/>
        <v>4.224757076468103E-4</v>
      </c>
      <c r="AC60" s="131">
        <f t="shared" si="9"/>
        <v>1.8025630192930572E-2</v>
      </c>
      <c r="AD60" s="131">
        <f t="shared" si="10"/>
        <v>0.28052386987748207</v>
      </c>
      <c r="AE60" s="131">
        <f t="shared" si="11"/>
        <v>0.31995493592451768</v>
      </c>
      <c r="AF60" s="131">
        <f t="shared" si="12"/>
        <v>0.25686523024926067</v>
      </c>
      <c r="AG60" s="131">
        <f t="shared" si="13"/>
        <v>8.9987325728770592E-2</v>
      </c>
      <c r="AH60" s="131">
        <f t="shared" si="14"/>
        <v>3.4220532319391636E-2</v>
      </c>
    </row>
    <row r="61" spans="2:34" ht="13.5" customHeight="1">
      <c r="B61" s="231">
        <v>56</v>
      </c>
      <c r="C61" s="232" t="s">
        <v>11</v>
      </c>
      <c r="D61" s="218">
        <v>0</v>
      </c>
      <c r="E61" s="219">
        <v>18</v>
      </c>
      <c r="F61" s="215">
        <f t="shared" si="0"/>
        <v>18</v>
      </c>
      <c r="G61" s="218">
        <v>14</v>
      </c>
      <c r="H61" s="219">
        <v>18</v>
      </c>
      <c r="I61" s="215">
        <f t="shared" si="1"/>
        <v>32</v>
      </c>
      <c r="J61" s="218">
        <v>145</v>
      </c>
      <c r="K61" s="219">
        <v>1074</v>
      </c>
      <c r="L61" s="215">
        <f t="shared" si="2"/>
        <v>1219</v>
      </c>
      <c r="M61" s="218">
        <v>100</v>
      </c>
      <c r="N61" s="219">
        <v>1211</v>
      </c>
      <c r="O61" s="215">
        <f t="shared" si="3"/>
        <v>1311</v>
      </c>
      <c r="P61" s="218">
        <v>39</v>
      </c>
      <c r="Q61" s="219">
        <v>948</v>
      </c>
      <c r="R61" s="215">
        <f t="shared" si="4"/>
        <v>987</v>
      </c>
      <c r="S61" s="218">
        <v>9</v>
      </c>
      <c r="T61" s="219">
        <v>580</v>
      </c>
      <c r="U61" s="215">
        <f t="shared" si="5"/>
        <v>589</v>
      </c>
      <c r="V61" s="218">
        <v>0</v>
      </c>
      <c r="W61" s="219">
        <v>157</v>
      </c>
      <c r="X61" s="215">
        <f t="shared" si="6"/>
        <v>157</v>
      </c>
      <c r="Y61" s="218">
        <f t="shared" si="15"/>
        <v>307</v>
      </c>
      <c r="Z61" s="217">
        <f t="shared" si="15"/>
        <v>4006</v>
      </c>
      <c r="AA61" s="215">
        <f t="shared" si="7"/>
        <v>4313</v>
      </c>
      <c r="AB61" s="131">
        <f t="shared" si="8"/>
        <v>4.1734291676327386E-3</v>
      </c>
      <c r="AC61" s="131">
        <f t="shared" si="9"/>
        <v>7.41942963134709E-3</v>
      </c>
      <c r="AD61" s="131">
        <f t="shared" si="10"/>
        <v>0.28263389751912821</v>
      </c>
      <c r="AE61" s="131">
        <f t="shared" si="11"/>
        <v>0.30396475770925108</v>
      </c>
      <c r="AF61" s="131">
        <f t="shared" si="12"/>
        <v>0.22884303269186182</v>
      </c>
      <c r="AG61" s="131">
        <f t="shared" si="13"/>
        <v>0.13656387665198239</v>
      </c>
      <c r="AH61" s="131">
        <f t="shared" si="14"/>
        <v>3.6401576628796659E-2</v>
      </c>
    </row>
    <row r="62" spans="2:34" ht="13.5" customHeight="1">
      <c r="B62" s="231">
        <v>57</v>
      </c>
      <c r="C62" s="232" t="s">
        <v>50</v>
      </c>
      <c r="D62" s="218">
        <v>1</v>
      </c>
      <c r="E62" s="219">
        <v>20</v>
      </c>
      <c r="F62" s="215">
        <f t="shared" si="0"/>
        <v>21</v>
      </c>
      <c r="G62" s="218">
        <v>18</v>
      </c>
      <c r="H62" s="219">
        <v>67</v>
      </c>
      <c r="I62" s="215">
        <f t="shared" si="1"/>
        <v>85</v>
      </c>
      <c r="J62" s="218">
        <v>107</v>
      </c>
      <c r="K62" s="219">
        <v>757</v>
      </c>
      <c r="L62" s="215">
        <f t="shared" si="2"/>
        <v>864</v>
      </c>
      <c r="M62" s="218">
        <v>86</v>
      </c>
      <c r="N62" s="219">
        <v>883</v>
      </c>
      <c r="O62" s="215">
        <f t="shared" si="3"/>
        <v>969</v>
      </c>
      <c r="P62" s="218">
        <v>32</v>
      </c>
      <c r="Q62" s="219">
        <v>980</v>
      </c>
      <c r="R62" s="215">
        <f t="shared" si="4"/>
        <v>1012</v>
      </c>
      <c r="S62" s="218">
        <v>19</v>
      </c>
      <c r="T62" s="219">
        <v>664</v>
      </c>
      <c r="U62" s="215">
        <f t="shared" si="5"/>
        <v>683</v>
      </c>
      <c r="V62" s="218">
        <v>0</v>
      </c>
      <c r="W62" s="219">
        <v>247</v>
      </c>
      <c r="X62" s="215">
        <f t="shared" si="6"/>
        <v>247</v>
      </c>
      <c r="Y62" s="218">
        <f t="shared" si="15"/>
        <v>263</v>
      </c>
      <c r="Z62" s="217">
        <f t="shared" si="15"/>
        <v>3618</v>
      </c>
      <c r="AA62" s="215">
        <f t="shared" si="7"/>
        <v>3881</v>
      </c>
      <c r="AB62" s="131">
        <f t="shared" si="8"/>
        <v>5.4109765524349394E-3</v>
      </c>
      <c r="AC62" s="131">
        <f t="shared" si="9"/>
        <v>2.1901571759855708E-2</v>
      </c>
      <c r="AD62" s="131">
        <f t="shared" si="10"/>
        <v>0.22262303530018038</v>
      </c>
      <c r="AE62" s="131">
        <f t="shared" si="11"/>
        <v>0.24967791806235506</v>
      </c>
      <c r="AF62" s="131">
        <f t="shared" si="12"/>
        <v>0.26075753671734087</v>
      </c>
      <c r="AG62" s="131">
        <f t="shared" si="13"/>
        <v>0.17598557072919352</v>
      </c>
      <c r="AH62" s="131">
        <f t="shared" si="14"/>
        <v>6.364339087863953E-2</v>
      </c>
    </row>
    <row r="63" spans="2:34" ht="13.5" customHeight="1">
      <c r="B63" s="231">
        <v>58</v>
      </c>
      <c r="C63" s="232" t="s">
        <v>30</v>
      </c>
      <c r="D63" s="218">
        <v>0</v>
      </c>
      <c r="E63" s="219">
        <v>6</v>
      </c>
      <c r="F63" s="215">
        <f t="shared" si="0"/>
        <v>6</v>
      </c>
      <c r="G63" s="218">
        <v>0</v>
      </c>
      <c r="H63" s="219">
        <v>12</v>
      </c>
      <c r="I63" s="215">
        <f t="shared" si="1"/>
        <v>12</v>
      </c>
      <c r="J63" s="218">
        <v>96</v>
      </c>
      <c r="K63" s="219">
        <v>796</v>
      </c>
      <c r="L63" s="215">
        <f t="shared" si="2"/>
        <v>892</v>
      </c>
      <c r="M63" s="218">
        <v>68</v>
      </c>
      <c r="N63" s="219">
        <v>934</v>
      </c>
      <c r="O63" s="215">
        <f t="shared" si="3"/>
        <v>1002</v>
      </c>
      <c r="P63" s="218">
        <v>30</v>
      </c>
      <c r="Q63" s="219">
        <v>811</v>
      </c>
      <c r="R63" s="215">
        <f t="shared" si="4"/>
        <v>841</v>
      </c>
      <c r="S63" s="218">
        <v>10</v>
      </c>
      <c r="T63" s="219">
        <v>467</v>
      </c>
      <c r="U63" s="215">
        <f t="shared" si="5"/>
        <v>477</v>
      </c>
      <c r="V63" s="218">
        <v>1</v>
      </c>
      <c r="W63" s="219">
        <v>230</v>
      </c>
      <c r="X63" s="215">
        <f t="shared" si="6"/>
        <v>231</v>
      </c>
      <c r="Y63" s="218">
        <f t="shared" si="15"/>
        <v>205</v>
      </c>
      <c r="Z63" s="217">
        <f t="shared" si="15"/>
        <v>3256</v>
      </c>
      <c r="AA63" s="215">
        <f t="shared" si="7"/>
        <v>3461</v>
      </c>
      <c r="AB63" s="131">
        <f t="shared" si="8"/>
        <v>1.7336030049118752E-3</v>
      </c>
      <c r="AC63" s="131">
        <f t="shared" si="9"/>
        <v>3.4672060098237503E-3</v>
      </c>
      <c r="AD63" s="131">
        <f t="shared" si="10"/>
        <v>0.25772898006356543</v>
      </c>
      <c r="AE63" s="131">
        <f t="shared" si="11"/>
        <v>0.28951170182028313</v>
      </c>
      <c r="AF63" s="131">
        <f t="shared" si="12"/>
        <v>0.2429933545218145</v>
      </c>
      <c r="AG63" s="131">
        <f t="shared" si="13"/>
        <v>0.13782143889049409</v>
      </c>
      <c r="AH63" s="131">
        <f t="shared" si="14"/>
        <v>6.6743715689107197E-2</v>
      </c>
    </row>
    <row r="64" spans="2:34" ht="13.5" customHeight="1">
      <c r="B64" s="231">
        <v>59</v>
      </c>
      <c r="C64" s="232" t="s">
        <v>24</v>
      </c>
      <c r="D64" s="218">
        <v>12</v>
      </c>
      <c r="E64" s="219">
        <v>20</v>
      </c>
      <c r="F64" s="215">
        <f t="shared" si="0"/>
        <v>32</v>
      </c>
      <c r="G64" s="218">
        <v>13</v>
      </c>
      <c r="H64" s="219">
        <v>76</v>
      </c>
      <c r="I64" s="215">
        <f t="shared" si="1"/>
        <v>89</v>
      </c>
      <c r="J64" s="218">
        <v>997</v>
      </c>
      <c r="K64" s="219">
        <v>6942</v>
      </c>
      <c r="L64" s="215">
        <f t="shared" si="2"/>
        <v>7939</v>
      </c>
      <c r="M64" s="218">
        <v>705</v>
      </c>
      <c r="N64" s="219">
        <v>7717</v>
      </c>
      <c r="O64" s="215">
        <f t="shared" si="3"/>
        <v>8422</v>
      </c>
      <c r="P64" s="218">
        <v>230</v>
      </c>
      <c r="Q64" s="219">
        <v>6633</v>
      </c>
      <c r="R64" s="215">
        <f t="shared" si="4"/>
        <v>6863</v>
      </c>
      <c r="S64" s="218">
        <v>63</v>
      </c>
      <c r="T64" s="219">
        <v>3617</v>
      </c>
      <c r="U64" s="215">
        <f t="shared" si="5"/>
        <v>3680</v>
      </c>
      <c r="V64" s="218">
        <v>11</v>
      </c>
      <c r="W64" s="219">
        <v>1293</v>
      </c>
      <c r="X64" s="215">
        <f t="shared" si="6"/>
        <v>1304</v>
      </c>
      <c r="Y64" s="218">
        <f t="shared" si="15"/>
        <v>2031</v>
      </c>
      <c r="Z64" s="217">
        <f t="shared" si="15"/>
        <v>26298</v>
      </c>
      <c r="AA64" s="215">
        <f t="shared" si="7"/>
        <v>28329</v>
      </c>
      <c r="AB64" s="131">
        <f t="shared" si="8"/>
        <v>1.1295845246920117E-3</v>
      </c>
      <c r="AC64" s="131">
        <f t="shared" si="9"/>
        <v>3.1416569592996576E-3</v>
      </c>
      <c r="AD64" s="131">
        <f t="shared" si="10"/>
        <v>0.28024286067280879</v>
      </c>
      <c r="AE64" s="131">
        <f t="shared" si="11"/>
        <v>0.29729252709237886</v>
      </c>
      <c r="AF64" s="131">
        <f t="shared" si="12"/>
        <v>0.24226058103003989</v>
      </c>
      <c r="AG64" s="131">
        <f t="shared" si="13"/>
        <v>0.12990222033958135</v>
      </c>
      <c r="AH64" s="131">
        <f t="shared" si="14"/>
        <v>4.6030569381199475E-2</v>
      </c>
    </row>
    <row r="65" spans="2:34" ht="13.5" customHeight="1">
      <c r="B65" s="231">
        <v>60</v>
      </c>
      <c r="C65" s="232" t="s">
        <v>51</v>
      </c>
      <c r="D65" s="218">
        <v>0</v>
      </c>
      <c r="E65" s="219">
        <v>6</v>
      </c>
      <c r="F65" s="215">
        <f t="shared" si="0"/>
        <v>6</v>
      </c>
      <c r="G65" s="218">
        <v>3</v>
      </c>
      <c r="H65" s="219">
        <v>36</v>
      </c>
      <c r="I65" s="215">
        <f t="shared" si="1"/>
        <v>39</v>
      </c>
      <c r="J65" s="218">
        <v>92</v>
      </c>
      <c r="K65" s="219">
        <v>875</v>
      </c>
      <c r="L65" s="215">
        <f t="shared" si="2"/>
        <v>967</v>
      </c>
      <c r="M65" s="218">
        <v>75</v>
      </c>
      <c r="N65" s="219">
        <v>1126</v>
      </c>
      <c r="O65" s="215">
        <f t="shared" si="3"/>
        <v>1201</v>
      </c>
      <c r="P65" s="218">
        <v>14</v>
      </c>
      <c r="Q65" s="219">
        <v>933</v>
      </c>
      <c r="R65" s="215">
        <f t="shared" si="4"/>
        <v>947</v>
      </c>
      <c r="S65" s="218">
        <v>3</v>
      </c>
      <c r="T65" s="219">
        <v>597</v>
      </c>
      <c r="U65" s="215">
        <f t="shared" si="5"/>
        <v>600</v>
      </c>
      <c r="V65" s="218">
        <v>3</v>
      </c>
      <c r="W65" s="219">
        <v>214</v>
      </c>
      <c r="X65" s="215">
        <f t="shared" si="6"/>
        <v>217</v>
      </c>
      <c r="Y65" s="218">
        <f t="shared" si="15"/>
        <v>190</v>
      </c>
      <c r="Z65" s="217">
        <f t="shared" si="15"/>
        <v>3787</v>
      </c>
      <c r="AA65" s="215">
        <f t="shared" si="7"/>
        <v>3977</v>
      </c>
      <c r="AB65" s="131">
        <f t="shared" si="8"/>
        <v>1.5086748805632386E-3</v>
      </c>
      <c r="AC65" s="131">
        <f t="shared" si="9"/>
        <v>9.8063867236610515E-3</v>
      </c>
      <c r="AD65" s="131">
        <f t="shared" si="10"/>
        <v>0.24314810158410863</v>
      </c>
      <c r="AE65" s="131">
        <f t="shared" si="11"/>
        <v>0.30198642192607494</v>
      </c>
      <c r="AF65" s="131">
        <f t="shared" si="12"/>
        <v>0.2381191853155645</v>
      </c>
      <c r="AG65" s="131">
        <f t="shared" si="13"/>
        <v>0.15086748805632386</v>
      </c>
      <c r="AH65" s="131">
        <f t="shared" si="14"/>
        <v>5.4563741513703794E-2</v>
      </c>
    </row>
    <row r="66" spans="2:34" ht="13.5" customHeight="1">
      <c r="B66" s="231">
        <v>61</v>
      </c>
      <c r="C66" s="232" t="s">
        <v>19</v>
      </c>
      <c r="D66" s="218">
        <v>0</v>
      </c>
      <c r="E66" s="219">
        <v>0</v>
      </c>
      <c r="F66" s="215">
        <f t="shared" si="0"/>
        <v>0</v>
      </c>
      <c r="G66" s="218">
        <v>12</v>
      </c>
      <c r="H66" s="219">
        <v>4</v>
      </c>
      <c r="I66" s="215">
        <f t="shared" si="1"/>
        <v>16</v>
      </c>
      <c r="J66" s="218">
        <v>110</v>
      </c>
      <c r="K66" s="219">
        <v>873</v>
      </c>
      <c r="L66" s="215">
        <f t="shared" si="2"/>
        <v>983</v>
      </c>
      <c r="M66" s="218">
        <v>95</v>
      </c>
      <c r="N66" s="219">
        <v>945</v>
      </c>
      <c r="O66" s="215">
        <f t="shared" si="3"/>
        <v>1040</v>
      </c>
      <c r="P66" s="218">
        <v>48</v>
      </c>
      <c r="Q66" s="219">
        <v>685</v>
      </c>
      <c r="R66" s="215">
        <f t="shared" si="4"/>
        <v>733</v>
      </c>
      <c r="S66" s="218">
        <v>23</v>
      </c>
      <c r="T66" s="219">
        <v>359</v>
      </c>
      <c r="U66" s="215">
        <f t="shared" si="5"/>
        <v>382</v>
      </c>
      <c r="V66" s="218">
        <v>2</v>
      </c>
      <c r="W66" s="219">
        <v>140</v>
      </c>
      <c r="X66" s="215">
        <f t="shared" si="6"/>
        <v>142</v>
      </c>
      <c r="Y66" s="218">
        <f t="shared" si="15"/>
        <v>290</v>
      </c>
      <c r="Z66" s="217">
        <f t="shared" si="15"/>
        <v>3006</v>
      </c>
      <c r="AA66" s="215">
        <f t="shared" si="7"/>
        <v>3296</v>
      </c>
      <c r="AB66" s="131">
        <f t="shared" si="8"/>
        <v>0</v>
      </c>
      <c r="AC66" s="131">
        <f t="shared" si="9"/>
        <v>4.8543689320388345E-3</v>
      </c>
      <c r="AD66" s="131">
        <f t="shared" si="10"/>
        <v>0.29824029126213591</v>
      </c>
      <c r="AE66" s="131">
        <f t="shared" si="11"/>
        <v>0.3155339805825243</v>
      </c>
      <c r="AF66" s="131">
        <f t="shared" si="12"/>
        <v>0.22239077669902912</v>
      </c>
      <c r="AG66" s="131">
        <f t="shared" si="13"/>
        <v>0.11589805825242719</v>
      </c>
      <c r="AH66" s="131">
        <f t="shared" si="14"/>
        <v>4.3082524271844662E-2</v>
      </c>
    </row>
    <row r="67" spans="2:34" ht="13.5" customHeight="1">
      <c r="B67" s="231">
        <v>62</v>
      </c>
      <c r="C67" s="232" t="s">
        <v>20</v>
      </c>
      <c r="D67" s="218">
        <v>0</v>
      </c>
      <c r="E67" s="219">
        <v>13</v>
      </c>
      <c r="F67" s="215">
        <f t="shared" si="0"/>
        <v>13</v>
      </c>
      <c r="G67" s="218">
        <v>2</v>
      </c>
      <c r="H67" s="219">
        <v>42</v>
      </c>
      <c r="I67" s="215">
        <f t="shared" si="1"/>
        <v>44</v>
      </c>
      <c r="J67" s="218">
        <v>213</v>
      </c>
      <c r="K67" s="219">
        <v>1009</v>
      </c>
      <c r="L67" s="215">
        <f t="shared" si="2"/>
        <v>1222</v>
      </c>
      <c r="M67" s="218">
        <v>154</v>
      </c>
      <c r="N67" s="219">
        <v>1214</v>
      </c>
      <c r="O67" s="215">
        <f t="shared" si="3"/>
        <v>1368</v>
      </c>
      <c r="P67" s="218">
        <v>35</v>
      </c>
      <c r="Q67" s="219">
        <v>850</v>
      </c>
      <c r="R67" s="215">
        <f t="shared" si="4"/>
        <v>885</v>
      </c>
      <c r="S67" s="218">
        <v>5</v>
      </c>
      <c r="T67" s="219">
        <v>473</v>
      </c>
      <c r="U67" s="215">
        <f t="shared" si="5"/>
        <v>478</v>
      </c>
      <c r="V67" s="218">
        <v>5</v>
      </c>
      <c r="W67" s="219">
        <v>170</v>
      </c>
      <c r="X67" s="215">
        <f t="shared" si="6"/>
        <v>175</v>
      </c>
      <c r="Y67" s="218">
        <f t="shared" si="15"/>
        <v>414</v>
      </c>
      <c r="Z67" s="217">
        <f t="shared" si="15"/>
        <v>3771</v>
      </c>
      <c r="AA67" s="215">
        <f t="shared" si="7"/>
        <v>4185</v>
      </c>
      <c r="AB67" s="131">
        <f t="shared" si="8"/>
        <v>3.106332138590203E-3</v>
      </c>
      <c r="AC67" s="131">
        <f t="shared" si="9"/>
        <v>1.0513739545997611E-2</v>
      </c>
      <c r="AD67" s="131">
        <f t="shared" si="10"/>
        <v>0.2919952210274791</v>
      </c>
      <c r="AE67" s="131">
        <f t="shared" si="11"/>
        <v>0.32688172043010755</v>
      </c>
      <c r="AF67" s="131">
        <f t="shared" si="12"/>
        <v>0.21146953405017921</v>
      </c>
      <c r="AG67" s="131">
        <f t="shared" si="13"/>
        <v>0.11421744324970132</v>
      </c>
      <c r="AH67" s="131">
        <f t="shared" si="14"/>
        <v>4.1816009557945039E-2</v>
      </c>
    </row>
    <row r="68" spans="2:34" ht="13.5" customHeight="1">
      <c r="B68" s="231">
        <v>63</v>
      </c>
      <c r="C68" s="232" t="s">
        <v>31</v>
      </c>
      <c r="D68" s="218">
        <v>0</v>
      </c>
      <c r="E68" s="219">
        <v>10</v>
      </c>
      <c r="F68" s="215">
        <f t="shared" si="0"/>
        <v>10</v>
      </c>
      <c r="G68" s="218">
        <v>0</v>
      </c>
      <c r="H68" s="219">
        <v>19</v>
      </c>
      <c r="I68" s="215">
        <f t="shared" si="1"/>
        <v>19</v>
      </c>
      <c r="J68" s="218">
        <v>181</v>
      </c>
      <c r="K68" s="219">
        <v>656</v>
      </c>
      <c r="L68" s="215">
        <f t="shared" si="2"/>
        <v>837</v>
      </c>
      <c r="M68" s="218">
        <v>142</v>
      </c>
      <c r="N68" s="219">
        <v>810</v>
      </c>
      <c r="O68" s="215">
        <f t="shared" si="3"/>
        <v>952</v>
      </c>
      <c r="P68" s="218">
        <v>53</v>
      </c>
      <c r="Q68" s="219">
        <v>785</v>
      </c>
      <c r="R68" s="215">
        <f t="shared" si="4"/>
        <v>838</v>
      </c>
      <c r="S68" s="218">
        <v>31</v>
      </c>
      <c r="T68" s="219">
        <v>600</v>
      </c>
      <c r="U68" s="215">
        <f t="shared" si="5"/>
        <v>631</v>
      </c>
      <c r="V68" s="218">
        <v>0</v>
      </c>
      <c r="W68" s="219">
        <v>202</v>
      </c>
      <c r="X68" s="215">
        <f t="shared" si="6"/>
        <v>202</v>
      </c>
      <c r="Y68" s="218">
        <f t="shared" si="15"/>
        <v>407</v>
      </c>
      <c r="Z68" s="217">
        <f t="shared" si="15"/>
        <v>3082</v>
      </c>
      <c r="AA68" s="215">
        <f t="shared" si="7"/>
        <v>3489</v>
      </c>
      <c r="AB68" s="131">
        <f t="shared" si="8"/>
        <v>2.8661507595299511E-3</v>
      </c>
      <c r="AC68" s="131">
        <f t="shared" si="9"/>
        <v>5.445686443106907E-3</v>
      </c>
      <c r="AD68" s="131">
        <f t="shared" si="10"/>
        <v>0.23989681857265693</v>
      </c>
      <c r="AE68" s="131">
        <f t="shared" si="11"/>
        <v>0.27285755230725134</v>
      </c>
      <c r="AF68" s="131">
        <f t="shared" si="12"/>
        <v>0.24018343364860992</v>
      </c>
      <c r="AG68" s="131">
        <f t="shared" si="13"/>
        <v>0.18085411292633993</v>
      </c>
      <c r="AH68" s="131">
        <f t="shared" si="14"/>
        <v>5.7896245342505016E-2</v>
      </c>
    </row>
    <row r="69" spans="2:34" ht="13.5" customHeight="1">
      <c r="B69" s="231">
        <v>64</v>
      </c>
      <c r="C69" s="232" t="s">
        <v>52</v>
      </c>
      <c r="D69" s="218">
        <v>6</v>
      </c>
      <c r="E69" s="219">
        <v>55</v>
      </c>
      <c r="F69" s="215">
        <f t="shared" si="0"/>
        <v>61</v>
      </c>
      <c r="G69" s="218">
        <v>6</v>
      </c>
      <c r="H69" s="219">
        <v>88</v>
      </c>
      <c r="I69" s="215">
        <f t="shared" si="1"/>
        <v>94</v>
      </c>
      <c r="J69" s="218">
        <v>90</v>
      </c>
      <c r="K69" s="219">
        <v>823</v>
      </c>
      <c r="L69" s="215">
        <f t="shared" si="2"/>
        <v>913</v>
      </c>
      <c r="M69" s="218">
        <v>122</v>
      </c>
      <c r="N69" s="219">
        <v>1001</v>
      </c>
      <c r="O69" s="215">
        <f t="shared" si="3"/>
        <v>1123</v>
      </c>
      <c r="P69" s="218">
        <v>17</v>
      </c>
      <c r="Q69" s="219">
        <v>931</v>
      </c>
      <c r="R69" s="215">
        <f t="shared" si="4"/>
        <v>948</v>
      </c>
      <c r="S69" s="218">
        <v>10</v>
      </c>
      <c r="T69" s="219">
        <v>446</v>
      </c>
      <c r="U69" s="215">
        <f t="shared" si="5"/>
        <v>456</v>
      </c>
      <c r="V69" s="218">
        <v>1</v>
      </c>
      <c r="W69" s="219">
        <v>200</v>
      </c>
      <c r="X69" s="215">
        <f t="shared" si="6"/>
        <v>201</v>
      </c>
      <c r="Y69" s="218">
        <f t="shared" si="15"/>
        <v>252</v>
      </c>
      <c r="Z69" s="217">
        <f t="shared" si="15"/>
        <v>3544</v>
      </c>
      <c r="AA69" s="215">
        <f t="shared" si="7"/>
        <v>3796</v>
      </c>
      <c r="AB69" s="131">
        <f t="shared" si="8"/>
        <v>1.6069546891464701E-2</v>
      </c>
      <c r="AC69" s="131">
        <f t="shared" si="9"/>
        <v>2.476290832455216E-2</v>
      </c>
      <c r="AD69" s="131">
        <f t="shared" si="10"/>
        <v>0.24051633298208641</v>
      </c>
      <c r="AE69" s="131">
        <f t="shared" si="11"/>
        <v>0.2958377239199157</v>
      </c>
      <c r="AF69" s="131">
        <f t="shared" si="12"/>
        <v>0.24973656480505796</v>
      </c>
      <c r="AG69" s="131">
        <f t="shared" si="13"/>
        <v>0.12012644889357219</v>
      </c>
      <c r="AH69" s="131">
        <f t="shared" si="14"/>
        <v>5.2950474183350894E-2</v>
      </c>
    </row>
    <row r="70" spans="2:34" ht="13.5" customHeight="1">
      <c r="B70" s="231">
        <v>65</v>
      </c>
      <c r="C70" s="232" t="s">
        <v>12</v>
      </c>
      <c r="D70" s="218">
        <v>0</v>
      </c>
      <c r="E70" s="219">
        <v>11</v>
      </c>
      <c r="F70" s="215">
        <f t="shared" si="0"/>
        <v>11</v>
      </c>
      <c r="G70" s="218">
        <v>1</v>
      </c>
      <c r="H70" s="219">
        <v>36</v>
      </c>
      <c r="I70" s="215">
        <f t="shared" si="1"/>
        <v>37</v>
      </c>
      <c r="J70" s="218">
        <v>31</v>
      </c>
      <c r="K70" s="219">
        <v>418</v>
      </c>
      <c r="L70" s="215">
        <f t="shared" si="2"/>
        <v>449</v>
      </c>
      <c r="M70" s="218">
        <v>63</v>
      </c>
      <c r="N70" s="219">
        <v>426</v>
      </c>
      <c r="O70" s="215">
        <f t="shared" si="3"/>
        <v>489</v>
      </c>
      <c r="P70" s="218">
        <v>2</v>
      </c>
      <c r="Q70" s="219">
        <v>489</v>
      </c>
      <c r="R70" s="215">
        <f t="shared" si="4"/>
        <v>491</v>
      </c>
      <c r="S70" s="218">
        <v>2</v>
      </c>
      <c r="T70" s="219">
        <v>325</v>
      </c>
      <c r="U70" s="215">
        <f t="shared" si="5"/>
        <v>327</v>
      </c>
      <c r="V70" s="218">
        <v>0</v>
      </c>
      <c r="W70" s="219">
        <v>97</v>
      </c>
      <c r="X70" s="215">
        <f t="shared" si="6"/>
        <v>97</v>
      </c>
      <c r="Y70" s="218">
        <f t="shared" si="15"/>
        <v>99</v>
      </c>
      <c r="Z70" s="217">
        <f t="shared" si="15"/>
        <v>1802</v>
      </c>
      <c r="AA70" s="215">
        <f t="shared" si="7"/>
        <v>1901</v>
      </c>
      <c r="AB70" s="131">
        <f t="shared" si="8"/>
        <v>5.7864281956864806E-3</v>
      </c>
      <c r="AC70" s="131">
        <f t="shared" si="9"/>
        <v>1.9463440294581798E-2</v>
      </c>
      <c r="AD70" s="131">
        <f t="shared" si="10"/>
        <v>0.23619147816938454</v>
      </c>
      <c r="AE70" s="131">
        <f t="shared" si="11"/>
        <v>0.25723303524460811</v>
      </c>
      <c r="AF70" s="131">
        <f t="shared" si="12"/>
        <v>0.25828511309836927</v>
      </c>
      <c r="AG70" s="131">
        <f t="shared" si="13"/>
        <v>0.17201472908995266</v>
      </c>
      <c r="AH70" s="131">
        <f t="shared" si="14"/>
        <v>5.1025775907417151E-2</v>
      </c>
    </row>
    <row r="71" spans="2:34" ht="13.5" customHeight="1">
      <c r="B71" s="231">
        <v>66</v>
      </c>
      <c r="C71" s="232" t="s">
        <v>6</v>
      </c>
      <c r="D71" s="218">
        <v>0</v>
      </c>
      <c r="E71" s="219">
        <v>2</v>
      </c>
      <c r="F71" s="215">
        <f t="shared" ref="F71:F79" si="16">SUM(D71:E71)</f>
        <v>2</v>
      </c>
      <c r="G71" s="218">
        <v>0</v>
      </c>
      <c r="H71" s="219">
        <v>10</v>
      </c>
      <c r="I71" s="215">
        <f t="shared" ref="I71:I79" si="17">SUM(G71:H71)</f>
        <v>10</v>
      </c>
      <c r="J71" s="218">
        <v>73</v>
      </c>
      <c r="K71" s="219">
        <v>317</v>
      </c>
      <c r="L71" s="215">
        <f t="shared" ref="L71:L79" si="18">SUM(J71:K71)</f>
        <v>390</v>
      </c>
      <c r="M71" s="218">
        <v>40</v>
      </c>
      <c r="N71" s="219">
        <v>359</v>
      </c>
      <c r="O71" s="215">
        <f t="shared" ref="O71:O79" si="19">SUM(M71:N71)</f>
        <v>399</v>
      </c>
      <c r="P71" s="218">
        <v>13</v>
      </c>
      <c r="Q71" s="219">
        <v>395</v>
      </c>
      <c r="R71" s="215">
        <f t="shared" ref="R71:R79" si="20">SUM(P71:Q71)</f>
        <v>408</v>
      </c>
      <c r="S71" s="218">
        <v>4</v>
      </c>
      <c r="T71" s="219">
        <v>258</v>
      </c>
      <c r="U71" s="215">
        <f t="shared" ref="U71:U79" si="21">SUM(S71:T71)</f>
        <v>262</v>
      </c>
      <c r="V71" s="218">
        <v>0</v>
      </c>
      <c r="W71" s="219">
        <v>80</v>
      </c>
      <c r="X71" s="215">
        <f t="shared" ref="X71:X79" si="22">SUM(V71:W71)</f>
        <v>80</v>
      </c>
      <c r="Y71" s="218">
        <f t="shared" si="15"/>
        <v>130</v>
      </c>
      <c r="Z71" s="217">
        <f t="shared" si="15"/>
        <v>1421</v>
      </c>
      <c r="AA71" s="215">
        <f t="shared" si="15"/>
        <v>1551</v>
      </c>
      <c r="AB71" s="131">
        <f t="shared" ref="AB71:AB79" si="23">IFERROR(F71/$AA71,0)</f>
        <v>1.2894906511927789E-3</v>
      </c>
      <c r="AC71" s="131">
        <f t="shared" ref="AC71:AC79" si="24">IFERROR(I71/$AA71,0)</f>
        <v>6.4474532559638939E-3</v>
      </c>
      <c r="AD71" s="131">
        <f t="shared" ref="AD71:AD79" si="25">IFERROR(L71/$AA71,0)</f>
        <v>0.25145067698259188</v>
      </c>
      <c r="AE71" s="131">
        <f t="shared" ref="AE71:AE79" si="26">IFERROR(O71/$AA71,0)</f>
        <v>0.2572533849129594</v>
      </c>
      <c r="AF71" s="131">
        <f t="shared" ref="AF71:AF79" si="27">IFERROR(R71/$AA71,0)</f>
        <v>0.26305609284332687</v>
      </c>
      <c r="AG71" s="131">
        <f t="shared" ref="AG71:AG79" si="28">IFERROR(U71/$AA71,0)</f>
        <v>0.16892327530625403</v>
      </c>
      <c r="AH71" s="131">
        <f t="shared" ref="AH71:AH79" si="29">IFERROR(X71/$AA71,0)</f>
        <v>5.1579626047711151E-2</v>
      </c>
    </row>
    <row r="72" spans="2:34" ht="13.5" customHeight="1">
      <c r="B72" s="231">
        <v>67</v>
      </c>
      <c r="C72" s="232" t="s">
        <v>7</v>
      </c>
      <c r="D72" s="218">
        <v>0</v>
      </c>
      <c r="E72" s="219">
        <v>3</v>
      </c>
      <c r="F72" s="215">
        <f t="shared" si="16"/>
        <v>3</v>
      </c>
      <c r="G72" s="218">
        <v>1</v>
      </c>
      <c r="H72" s="219">
        <v>34</v>
      </c>
      <c r="I72" s="215">
        <f t="shared" si="17"/>
        <v>35</v>
      </c>
      <c r="J72" s="218">
        <v>28</v>
      </c>
      <c r="K72" s="219">
        <v>238</v>
      </c>
      <c r="L72" s="215">
        <f t="shared" si="18"/>
        <v>266</v>
      </c>
      <c r="M72" s="218">
        <v>14</v>
      </c>
      <c r="N72" s="219">
        <v>236</v>
      </c>
      <c r="O72" s="215">
        <f t="shared" si="19"/>
        <v>250</v>
      </c>
      <c r="P72" s="218">
        <v>3</v>
      </c>
      <c r="Q72" s="219">
        <v>198</v>
      </c>
      <c r="R72" s="215">
        <f t="shared" si="20"/>
        <v>201</v>
      </c>
      <c r="S72" s="218">
        <v>0</v>
      </c>
      <c r="T72" s="219">
        <v>210</v>
      </c>
      <c r="U72" s="215">
        <f t="shared" si="21"/>
        <v>210</v>
      </c>
      <c r="V72" s="218">
        <v>0</v>
      </c>
      <c r="W72" s="219">
        <v>109</v>
      </c>
      <c r="X72" s="215">
        <f t="shared" si="22"/>
        <v>109</v>
      </c>
      <c r="Y72" s="218">
        <f t="shared" ref="Y72:AA79" si="30">SUM(D72,G72,J72,M72,P72,S72,V72)</f>
        <v>46</v>
      </c>
      <c r="Z72" s="217">
        <f t="shared" si="30"/>
        <v>1028</v>
      </c>
      <c r="AA72" s="215">
        <f t="shared" si="30"/>
        <v>1074</v>
      </c>
      <c r="AB72" s="131">
        <f t="shared" si="23"/>
        <v>2.7932960893854749E-3</v>
      </c>
      <c r="AC72" s="131">
        <f t="shared" si="24"/>
        <v>3.2588454376163874E-2</v>
      </c>
      <c r="AD72" s="131">
        <f t="shared" si="25"/>
        <v>0.24767225325884543</v>
      </c>
      <c r="AE72" s="131">
        <f t="shared" si="26"/>
        <v>0.23277467411545624</v>
      </c>
      <c r="AF72" s="131">
        <f t="shared" si="27"/>
        <v>0.18715083798882681</v>
      </c>
      <c r="AG72" s="131">
        <f t="shared" si="28"/>
        <v>0.19553072625698323</v>
      </c>
      <c r="AH72" s="131">
        <f t="shared" si="29"/>
        <v>0.10148975791433892</v>
      </c>
    </row>
    <row r="73" spans="2:34" ht="13.5" customHeight="1">
      <c r="B73" s="231">
        <v>68</v>
      </c>
      <c r="C73" s="232" t="s">
        <v>53</v>
      </c>
      <c r="D73" s="218">
        <v>0</v>
      </c>
      <c r="E73" s="219">
        <v>19</v>
      </c>
      <c r="F73" s="215">
        <f t="shared" si="16"/>
        <v>19</v>
      </c>
      <c r="G73" s="218">
        <v>1</v>
      </c>
      <c r="H73" s="219">
        <v>15</v>
      </c>
      <c r="I73" s="215">
        <f t="shared" si="17"/>
        <v>16</v>
      </c>
      <c r="J73" s="218">
        <v>29</v>
      </c>
      <c r="K73" s="219">
        <v>216</v>
      </c>
      <c r="L73" s="215">
        <f t="shared" si="18"/>
        <v>245</v>
      </c>
      <c r="M73" s="218">
        <v>22</v>
      </c>
      <c r="N73" s="219">
        <v>294</v>
      </c>
      <c r="O73" s="215">
        <f t="shared" si="19"/>
        <v>316</v>
      </c>
      <c r="P73" s="218">
        <v>3</v>
      </c>
      <c r="Q73" s="219">
        <v>280</v>
      </c>
      <c r="R73" s="215">
        <f t="shared" si="20"/>
        <v>283</v>
      </c>
      <c r="S73" s="218">
        <v>1</v>
      </c>
      <c r="T73" s="219">
        <v>222</v>
      </c>
      <c r="U73" s="215">
        <f t="shared" si="21"/>
        <v>223</v>
      </c>
      <c r="V73" s="218">
        <v>0</v>
      </c>
      <c r="W73" s="219">
        <v>87</v>
      </c>
      <c r="X73" s="215">
        <f t="shared" si="22"/>
        <v>87</v>
      </c>
      <c r="Y73" s="218">
        <f t="shared" si="30"/>
        <v>56</v>
      </c>
      <c r="Z73" s="217">
        <f t="shared" si="30"/>
        <v>1133</v>
      </c>
      <c r="AA73" s="215">
        <f t="shared" si="30"/>
        <v>1189</v>
      </c>
      <c r="AB73" s="131">
        <f t="shared" si="23"/>
        <v>1.59798149705635E-2</v>
      </c>
      <c r="AC73" s="131">
        <f t="shared" si="24"/>
        <v>1.345668629100084E-2</v>
      </c>
      <c r="AD73" s="131">
        <f t="shared" si="25"/>
        <v>0.20605550883095039</v>
      </c>
      <c r="AE73" s="131">
        <f t="shared" si="26"/>
        <v>0.26576955424726662</v>
      </c>
      <c r="AF73" s="131">
        <f t="shared" si="27"/>
        <v>0.23801513877207739</v>
      </c>
      <c r="AG73" s="131">
        <f t="shared" si="28"/>
        <v>0.18755256518082422</v>
      </c>
      <c r="AH73" s="131">
        <f t="shared" si="29"/>
        <v>7.3170731707317069E-2</v>
      </c>
    </row>
    <row r="74" spans="2:34" ht="13.5" customHeight="1">
      <c r="B74" s="231">
        <v>69</v>
      </c>
      <c r="C74" s="232" t="s">
        <v>54</v>
      </c>
      <c r="D74" s="218">
        <v>0</v>
      </c>
      <c r="E74" s="219">
        <v>15</v>
      </c>
      <c r="F74" s="215">
        <f t="shared" si="16"/>
        <v>15</v>
      </c>
      <c r="G74" s="218">
        <v>6</v>
      </c>
      <c r="H74" s="219">
        <v>42</v>
      </c>
      <c r="I74" s="215">
        <f t="shared" si="17"/>
        <v>48</v>
      </c>
      <c r="J74" s="218">
        <v>115</v>
      </c>
      <c r="K74" s="219">
        <v>624</v>
      </c>
      <c r="L74" s="215">
        <f t="shared" si="18"/>
        <v>739</v>
      </c>
      <c r="M74" s="218">
        <v>80</v>
      </c>
      <c r="N74" s="219">
        <v>635</v>
      </c>
      <c r="O74" s="215">
        <f t="shared" si="19"/>
        <v>715</v>
      </c>
      <c r="P74" s="218">
        <v>11</v>
      </c>
      <c r="Q74" s="219">
        <v>505</v>
      </c>
      <c r="R74" s="215">
        <f t="shared" si="20"/>
        <v>516</v>
      </c>
      <c r="S74" s="218">
        <v>5</v>
      </c>
      <c r="T74" s="219">
        <v>384</v>
      </c>
      <c r="U74" s="215">
        <f t="shared" si="21"/>
        <v>389</v>
      </c>
      <c r="V74" s="218">
        <v>0</v>
      </c>
      <c r="W74" s="219">
        <v>138</v>
      </c>
      <c r="X74" s="215">
        <f t="shared" si="22"/>
        <v>138</v>
      </c>
      <c r="Y74" s="218">
        <f t="shared" si="30"/>
        <v>217</v>
      </c>
      <c r="Z74" s="217">
        <f t="shared" si="30"/>
        <v>2343</v>
      </c>
      <c r="AA74" s="215">
        <f t="shared" si="30"/>
        <v>2560</v>
      </c>
      <c r="AB74" s="131">
        <f t="shared" si="23"/>
        <v>5.859375E-3</v>
      </c>
      <c r="AC74" s="131">
        <f t="shared" si="24"/>
        <v>1.8749999999999999E-2</v>
      </c>
      <c r="AD74" s="131">
        <f t="shared" si="25"/>
        <v>0.28867187500000002</v>
      </c>
      <c r="AE74" s="131">
        <f t="shared" si="26"/>
        <v>0.279296875</v>
      </c>
      <c r="AF74" s="131">
        <f t="shared" si="27"/>
        <v>0.20156250000000001</v>
      </c>
      <c r="AG74" s="131">
        <f t="shared" si="28"/>
        <v>0.15195312499999999</v>
      </c>
      <c r="AH74" s="131">
        <f t="shared" si="29"/>
        <v>5.3906250000000003E-2</v>
      </c>
    </row>
    <row r="75" spans="2:34" ht="13.5" customHeight="1">
      <c r="B75" s="231">
        <v>70</v>
      </c>
      <c r="C75" s="232" t="s">
        <v>55</v>
      </c>
      <c r="D75" s="218">
        <v>0</v>
      </c>
      <c r="E75" s="219">
        <v>0</v>
      </c>
      <c r="F75" s="215">
        <f t="shared" si="16"/>
        <v>0</v>
      </c>
      <c r="G75" s="218">
        <v>0</v>
      </c>
      <c r="H75" s="219">
        <v>0</v>
      </c>
      <c r="I75" s="215">
        <f t="shared" si="17"/>
        <v>0</v>
      </c>
      <c r="J75" s="218">
        <v>11</v>
      </c>
      <c r="K75" s="219">
        <v>83</v>
      </c>
      <c r="L75" s="215">
        <f t="shared" si="18"/>
        <v>94</v>
      </c>
      <c r="M75" s="218">
        <v>12</v>
      </c>
      <c r="N75" s="219">
        <v>119</v>
      </c>
      <c r="O75" s="215">
        <f t="shared" si="19"/>
        <v>131</v>
      </c>
      <c r="P75" s="218">
        <v>10</v>
      </c>
      <c r="Q75" s="219">
        <v>170</v>
      </c>
      <c r="R75" s="215">
        <f t="shared" si="20"/>
        <v>180</v>
      </c>
      <c r="S75" s="218">
        <v>0</v>
      </c>
      <c r="T75" s="219">
        <v>62</v>
      </c>
      <c r="U75" s="215">
        <f t="shared" si="21"/>
        <v>62</v>
      </c>
      <c r="V75" s="218">
        <v>1</v>
      </c>
      <c r="W75" s="219">
        <v>14</v>
      </c>
      <c r="X75" s="215">
        <f t="shared" si="22"/>
        <v>15</v>
      </c>
      <c r="Y75" s="218">
        <f t="shared" si="30"/>
        <v>34</v>
      </c>
      <c r="Z75" s="217">
        <f t="shared" si="30"/>
        <v>448</v>
      </c>
      <c r="AA75" s="215">
        <f t="shared" si="30"/>
        <v>482</v>
      </c>
      <c r="AB75" s="131">
        <f t="shared" si="23"/>
        <v>0</v>
      </c>
      <c r="AC75" s="131">
        <f t="shared" si="24"/>
        <v>0</v>
      </c>
      <c r="AD75" s="131">
        <f t="shared" si="25"/>
        <v>0.19502074688796681</v>
      </c>
      <c r="AE75" s="131">
        <f t="shared" si="26"/>
        <v>0.27178423236514521</v>
      </c>
      <c r="AF75" s="131">
        <f t="shared" si="27"/>
        <v>0.37344398340248963</v>
      </c>
      <c r="AG75" s="131">
        <f t="shared" si="28"/>
        <v>0.12863070539419086</v>
      </c>
      <c r="AH75" s="131">
        <f t="shared" si="29"/>
        <v>3.1120331950207469E-2</v>
      </c>
    </row>
    <row r="76" spans="2:34" ht="13.5" customHeight="1">
      <c r="B76" s="231">
        <v>71</v>
      </c>
      <c r="C76" s="232" t="s">
        <v>56</v>
      </c>
      <c r="D76" s="218">
        <v>0</v>
      </c>
      <c r="E76" s="219">
        <v>20</v>
      </c>
      <c r="F76" s="215">
        <f t="shared" si="16"/>
        <v>20</v>
      </c>
      <c r="G76" s="218">
        <v>4</v>
      </c>
      <c r="H76" s="219">
        <v>23</v>
      </c>
      <c r="I76" s="215">
        <f t="shared" si="17"/>
        <v>27</v>
      </c>
      <c r="J76" s="218">
        <v>54</v>
      </c>
      <c r="K76" s="219">
        <v>387</v>
      </c>
      <c r="L76" s="215">
        <f t="shared" si="18"/>
        <v>441</v>
      </c>
      <c r="M76" s="218">
        <v>28</v>
      </c>
      <c r="N76" s="219">
        <v>375</v>
      </c>
      <c r="O76" s="215">
        <f t="shared" si="19"/>
        <v>403</v>
      </c>
      <c r="P76" s="218">
        <v>11</v>
      </c>
      <c r="Q76" s="219">
        <v>420</v>
      </c>
      <c r="R76" s="215">
        <f t="shared" si="20"/>
        <v>431</v>
      </c>
      <c r="S76" s="218">
        <v>10</v>
      </c>
      <c r="T76" s="219">
        <v>245</v>
      </c>
      <c r="U76" s="215">
        <f t="shared" si="21"/>
        <v>255</v>
      </c>
      <c r="V76" s="218">
        <v>0</v>
      </c>
      <c r="W76" s="219">
        <v>146</v>
      </c>
      <c r="X76" s="215">
        <f t="shared" si="22"/>
        <v>146</v>
      </c>
      <c r="Y76" s="218">
        <f t="shared" si="30"/>
        <v>107</v>
      </c>
      <c r="Z76" s="217">
        <f t="shared" si="30"/>
        <v>1616</v>
      </c>
      <c r="AA76" s="215">
        <f t="shared" si="30"/>
        <v>1723</v>
      </c>
      <c r="AB76" s="131">
        <f t="shared" si="23"/>
        <v>1.1607661056297156E-2</v>
      </c>
      <c r="AC76" s="131">
        <f t="shared" si="24"/>
        <v>1.5670342426001162E-2</v>
      </c>
      <c r="AD76" s="131">
        <f t="shared" si="25"/>
        <v>0.2559489262913523</v>
      </c>
      <c r="AE76" s="131">
        <f t="shared" si="26"/>
        <v>0.2338943702843877</v>
      </c>
      <c r="AF76" s="131">
        <f t="shared" si="27"/>
        <v>0.25014509576320371</v>
      </c>
      <c r="AG76" s="131">
        <f t="shared" si="28"/>
        <v>0.14799767846778875</v>
      </c>
      <c r="AH76" s="131">
        <f t="shared" si="29"/>
        <v>8.4735925710969245E-2</v>
      </c>
    </row>
    <row r="77" spans="2:34" ht="13.5" customHeight="1">
      <c r="B77" s="231">
        <v>72</v>
      </c>
      <c r="C77" s="232" t="s">
        <v>32</v>
      </c>
      <c r="D77" s="218">
        <v>0</v>
      </c>
      <c r="E77" s="219">
        <v>0</v>
      </c>
      <c r="F77" s="215">
        <f t="shared" si="16"/>
        <v>0</v>
      </c>
      <c r="G77" s="218">
        <v>0</v>
      </c>
      <c r="H77" s="219">
        <v>2</v>
      </c>
      <c r="I77" s="215">
        <f t="shared" si="17"/>
        <v>2</v>
      </c>
      <c r="J77" s="218">
        <v>28</v>
      </c>
      <c r="K77" s="219">
        <v>138</v>
      </c>
      <c r="L77" s="215">
        <f t="shared" si="18"/>
        <v>166</v>
      </c>
      <c r="M77" s="218">
        <v>5</v>
      </c>
      <c r="N77" s="219">
        <v>164</v>
      </c>
      <c r="O77" s="215">
        <f t="shared" si="19"/>
        <v>169</v>
      </c>
      <c r="P77" s="218">
        <v>14</v>
      </c>
      <c r="Q77" s="219">
        <v>206</v>
      </c>
      <c r="R77" s="215">
        <f t="shared" si="20"/>
        <v>220</v>
      </c>
      <c r="S77" s="218">
        <v>0</v>
      </c>
      <c r="T77" s="219">
        <v>125</v>
      </c>
      <c r="U77" s="215">
        <f t="shared" si="21"/>
        <v>125</v>
      </c>
      <c r="V77" s="218">
        <v>0</v>
      </c>
      <c r="W77" s="219">
        <v>58</v>
      </c>
      <c r="X77" s="215">
        <f t="shared" si="22"/>
        <v>58</v>
      </c>
      <c r="Y77" s="218">
        <f t="shared" si="30"/>
        <v>47</v>
      </c>
      <c r="Z77" s="217">
        <f t="shared" si="30"/>
        <v>693</v>
      </c>
      <c r="AA77" s="215">
        <f t="shared" si="30"/>
        <v>740</v>
      </c>
      <c r="AB77" s="131">
        <f t="shared" si="23"/>
        <v>0</v>
      </c>
      <c r="AC77" s="131">
        <f t="shared" si="24"/>
        <v>2.7027027027027029E-3</v>
      </c>
      <c r="AD77" s="131">
        <f t="shared" si="25"/>
        <v>0.22432432432432434</v>
      </c>
      <c r="AE77" s="131">
        <f t="shared" si="26"/>
        <v>0.22837837837837838</v>
      </c>
      <c r="AF77" s="131">
        <f t="shared" si="27"/>
        <v>0.29729729729729731</v>
      </c>
      <c r="AG77" s="131">
        <f t="shared" si="28"/>
        <v>0.16891891891891891</v>
      </c>
      <c r="AH77" s="131">
        <f t="shared" si="29"/>
        <v>7.8378378378378383E-2</v>
      </c>
    </row>
    <row r="78" spans="2:34" ht="13.5" customHeight="1">
      <c r="B78" s="231">
        <v>73</v>
      </c>
      <c r="C78" s="232" t="s">
        <v>33</v>
      </c>
      <c r="D78" s="218">
        <v>0</v>
      </c>
      <c r="E78" s="219">
        <v>0</v>
      </c>
      <c r="F78" s="215">
        <f t="shared" si="16"/>
        <v>0</v>
      </c>
      <c r="G78" s="218">
        <v>0</v>
      </c>
      <c r="H78" s="219">
        <v>0</v>
      </c>
      <c r="I78" s="215">
        <f t="shared" si="17"/>
        <v>0</v>
      </c>
      <c r="J78" s="218">
        <v>33</v>
      </c>
      <c r="K78" s="219">
        <v>200</v>
      </c>
      <c r="L78" s="215">
        <f t="shared" si="18"/>
        <v>233</v>
      </c>
      <c r="M78" s="218">
        <v>38</v>
      </c>
      <c r="N78" s="219">
        <v>204</v>
      </c>
      <c r="O78" s="215">
        <f t="shared" si="19"/>
        <v>242</v>
      </c>
      <c r="P78" s="218">
        <v>9</v>
      </c>
      <c r="Q78" s="219">
        <v>227</v>
      </c>
      <c r="R78" s="215">
        <f t="shared" si="20"/>
        <v>236</v>
      </c>
      <c r="S78" s="218">
        <v>3</v>
      </c>
      <c r="T78" s="219">
        <v>112</v>
      </c>
      <c r="U78" s="215">
        <f t="shared" si="21"/>
        <v>115</v>
      </c>
      <c r="V78" s="218">
        <v>0</v>
      </c>
      <c r="W78" s="219">
        <v>77</v>
      </c>
      <c r="X78" s="215">
        <f t="shared" si="22"/>
        <v>77</v>
      </c>
      <c r="Y78" s="218">
        <f t="shared" si="30"/>
        <v>83</v>
      </c>
      <c r="Z78" s="217">
        <f t="shared" si="30"/>
        <v>820</v>
      </c>
      <c r="AA78" s="215">
        <f t="shared" si="30"/>
        <v>903</v>
      </c>
      <c r="AB78" s="131">
        <f t="shared" si="23"/>
        <v>0</v>
      </c>
      <c r="AC78" s="131">
        <f t="shared" si="24"/>
        <v>0</v>
      </c>
      <c r="AD78" s="131">
        <f t="shared" si="25"/>
        <v>0.25802879291251385</v>
      </c>
      <c r="AE78" s="131">
        <f t="shared" si="26"/>
        <v>0.26799557032115173</v>
      </c>
      <c r="AF78" s="131">
        <f t="shared" si="27"/>
        <v>0.26135105204872644</v>
      </c>
      <c r="AG78" s="131">
        <f t="shared" si="28"/>
        <v>0.1273532668881506</v>
      </c>
      <c r="AH78" s="131">
        <f t="shared" si="29"/>
        <v>8.5271317829457363E-2</v>
      </c>
    </row>
    <row r="79" spans="2:34" ht="13.5" customHeight="1" thickBot="1">
      <c r="B79" s="231">
        <v>74</v>
      </c>
      <c r="C79" s="232" t="s">
        <v>34</v>
      </c>
      <c r="D79" s="218">
        <v>0</v>
      </c>
      <c r="E79" s="219">
        <v>0</v>
      </c>
      <c r="F79" s="215">
        <f t="shared" si="16"/>
        <v>0</v>
      </c>
      <c r="G79" s="218">
        <v>0</v>
      </c>
      <c r="H79" s="219">
        <v>0</v>
      </c>
      <c r="I79" s="215">
        <f t="shared" si="17"/>
        <v>0</v>
      </c>
      <c r="J79" s="218">
        <v>41</v>
      </c>
      <c r="K79" s="219">
        <v>106</v>
      </c>
      <c r="L79" s="215">
        <f t="shared" si="18"/>
        <v>147</v>
      </c>
      <c r="M79" s="218">
        <v>18</v>
      </c>
      <c r="N79" s="219">
        <v>97</v>
      </c>
      <c r="O79" s="215">
        <f t="shared" si="19"/>
        <v>115</v>
      </c>
      <c r="P79" s="218">
        <v>15</v>
      </c>
      <c r="Q79" s="219">
        <v>121</v>
      </c>
      <c r="R79" s="215">
        <f t="shared" si="20"/>
        <v>136</v>
      </c>
      <c r="S79" s="218">
        <v>1</v>
      </c>
      <c r="T79" s="219">
        <v>76</v>
      </c>
      <c r="U79" s="215">
        <f t="shared" si="21"/>
        <v>77</v>
      </c>
      <c r="V79" s="218">
        <v>0</v>
      </c>
      <c r="W79" s="219">
        <v>91</v>
      </c>
      <c r="X79" s="215">
        <f t="shared" si="22"/>
        <v>91</v>
      </c>
      <c r="Y79" s="218">
        <f t="shared" si="30"/>
        <v>75</v>
      </c>
      <c r="Z79" s="217">
        <f t="shared" si="30"/>
        <v>491</v>
      </c>
      <c r="AA79" s="215">
        <f t="shared" si="30"/>
        <v>566</v>
      </c>
      <c r="AB79" s="131">
        <f t="shared" si="23"/>
        <v>0</v>
      </c>
      <c r="AC79" s="131">
        <f t="shared" si="24"/>
        <v>0</v>
      </c>
      <c r="AD79" s="131">
        <f t="shared" si="25"/>
        <v>0.25971731448763252</v>
      </c>
      <c r="AE79" s="131">
        <f t="shared" si="26"/>
        <v>0.20318021201413428</v>
      </c>
      <c r="AF79" s="131">
        <f t="shared" si="27"/>
        <v>0.24028268551236748</v>
      </c>
      <c r="AG79" s="131">
        <f t="shared" si="28"/>
        <v>0.13604240282685512</v>
      </c>
      <c r="AH79" s="131">
        <f t="shared" si="29"/>
        <v>0.16077738515901061</v>
      </c>
    </row>
    <row r="80" spans="2:34" ht="13.5" customHeight="1" thickTop="1">
      <c r="B80" s="330" t="s">
        <v>0</v>
      </c>
      <c r="C80" s="331"/>
      <c r="D80" s="220">
        <f>年齢階層別レセプト件数!C4</f>
        <v>348</v>
      </c>
      <c r="E80" s="221">
        <f>年齢階層別レセプト件数!D4</f>
        <v>1898</v>
      </c>
      <c r="F80" s="199">
        <f>年齢階層別レセプト件数!E4</f>
        <v>2246</v>
      </c>
      <c r="G80" s="220">
        <f>年齢階層別レセプト件数!C5</f>
        <v>905</v>
      </c>
      <c r="H80" s="221">
        <f>年齢階層別レセプト件数!D5</f>
        <v>5535</v>
      </c>
      <c r="I80" s="199">
        <f>年齢階層別レセプト件数!E5</f>
        <v>6440</v>
      </c>
      <c r="J80" s="220">
        <f>年齢階層別レセプト件数!C6</f>
        <v>17384</v>
      </c>
      <c r="K80" s="221">
        <f>年齢階層別レセプト件数!D6</f>
        <v>106646</v>
      </c>
      <c r="L80" s="199">
        <f>年齢階層別レセプト件数!E6</f>
        <v>124030</v>
      </c>
      <c r="M80" s="220">
        <f>年齢階層別レセプト件数!C7</f>
        <v>12506</v>
      </c>
      <c r="N80" s="221">
        <f>年齢階層別レセプト件数!D7</f>
        <v>127958</v>
      </c>
      <c r="O80" s="199">
        <f>年齢階層別レセプト件数!E7</f>
        <v>140464</v>
      </c>
      <c r="P80" s="220">
        <f>年齢階層別レセプト件数!C8</f>
        <v>4599</v>
      </c>
      <c r="Q80" s="221">
        <f>年齢階層別レセプト件数!D8</f>
        <v>120801</v>
      </c>
      <c r="R80" s="199">
        <f>年齢階層別レセプト件数!E8</f>
        <v>125400</v>
      </c>
      <c r="S80" s="220">
        <f>年齢階層別レセプト件数!C9</f>
        <v>1127</v>
      </c>
      <c r="T80" s="221">
        <f>年齢階層別レセプト件数!D9</f>
        <v>70530</v>
      </c>
      <c r="U80" s="199">
        <f>年齢階層別レセプト件数!E9</f>
        <v>71657</v>
      </c>
      <c r="V80" s="220">
        <f>年齢階層別レセプト件数!C10</f>
        <v>151</v>
      </c>
      <c r="W80" s="221">
        <f>年齢階層別レセプト件数!D10</f>
        <v>28540</v>
      </c>
      <c r="X80" s="199">
        <f>年齢階層別レセプト件数!E10</f>
        <v>28691</v>
      </c>
      <c r="Y80" s="220">
        <f>年齢階層別レセプト件数!C11</f>
        <v>37020</v>
      </c>
      <c r="Z80" s="221">
        <f>年齢階層別レセプト件数!D11</f>
        <v>461908</v>
      </c>
      <c r="AA80" s="199">
        <f>年齢階層別レセプト件数!E11</f>
        <v>498928</v>
      </c>
      <c r="AB80" s="132">
        <f>年齢階層別レセプト件数!F4</f>
        <v>4.5016515409036974E-3</v>
      </c>
      <c r="AC80" s="132">
        <f>年齢階層別レセプト件数!F5</f>
        <v>1.2907674053169997E-2</v>
      </c>
      <c r="AD80" s="132">
        <f>年齢階層別レセプト件数!F6</f>
        <v>0.24859298335631594</v>
      </c>
      <c r="AE80" s="132">
        <f>年齢階層別レセプト件数!F7</f>
        <v>0.28153160375845815</v>
      </c>
      <c r="AF80" s="132">
        <f>年齢階層別レセプト件数!F8</f>
        <v>0.2513388705384344</v>
      </c>
      <c r="AG80" s="132">
        <f>年齢階層別レセプト件数!F9</f>
        <v>0.14362192540807492</v>
      </c>
      <c r="AH80" s="132">
        <f>年齢階層別レセプト件数!F10</f>
        <v>5.7505291344642911E-2</v>
      </c>
    </row>
  </sheetData>
  <mergeCells count="20">
    <mergeCell ref="B80:C80"/>
    <mergeCell ref="V4:X4"/>
    <mergeCell ref="AB4:AB5"/>
    <mergeCell ref="B3:B5"/>
    <mergeCell ref="C3:C5"/>
    <mergeCell ref="D3:AA3"/>
    <mergeCell ref="AB3:AH3"/>
    <mergeCell ref="D4:F4"/>
    <mergeCell ref="G4:I4"/>
    <mergeCell ref="AF4:AF5"/>
    <mergeCell ref="AG4:AG5"/>
    <mergeCell ref="AH4:AH5"/>
    <mergeCell ref="AD4:AD5"/>
    <mergeCell ref="AE4:AE5"/>
    <mergeCell ref="AC4:AC5"/>
    <mergeCell ref="J4:L4"/>
    <mergeCell ref="M4:O4"/>
    <mergeCell ref="P4:R4"/>
    <mergeCell ref="S4:U4"/>
    <mergeCell ref="Y4:AA4"/>
  </mergeCells>
  <phoneticPr fontId="4"/>
  <pageMargins left="0.70866141732283472" right="0.19685039370078741" top="0.74803149606299213" bottom="0.74803149606299213" header="0.31496062992125984" footer="0.31496062992125984"/>
  <pageSetup paperSize="8" scale="70" fitToHeight="0" orientation="landscape" r:id="rId1"/>
  <headerFooter>
    <oddHeader>&amp;R&amp;"ＭＳ 明朝,標準"&amp;12 2-2.高額レセプトの件数及び医療費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K3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6" style="6" customWidth="1"/>
    <col min="3" max="3" width="5.625" style="6" customWidth="1"/>
    <col min="4" max="4" width="22" style="6" customWidth="1"/>
    <col min="5" max="5" width="28.5" style="6" customWidth="1"/>
    <col min="6" max="6" width="8.25" style="26" customWidth="1"/>
    <col min="7" max="9" width="9.75" style="6" customWidth="1"/>
    <col min="10" max="10" width="10.625" style="6" customWidth="1"/>
    <col min="11" max="11" width="12.125" style="6" customWidth="1"/>
    <col min="12" max="16384" width="9" style="6"/>
  </cols>
  <sheetData>
    <row r="1" spans="1:11" ht="16.5" customHeight="1">
      <c r="A1" s="99" t="s">
        <v>268</v>
      </c>
      <c r="B1" s="100"/>
      <c r="C1" s="101"/>
      <c r="D1" s="101"/>
      <c r="E1" s="101"/>
      <c r="F1" s="101"/>
      <c r="G1" s="101"/>
      <c r="H1" s="101"/>
      <c r="I1" s="101"/>
      <c r="J1" s="101"/>
    </row>
    <row r="2" spans="1:11" ht="16.5" customHeight="1">
      <c r="A2" s="99" t="s">
        <v>252</v>
      </c>
      <c r="B2" s="99"/>
      <c r="C2" s="4"/>
      <c r="D2" s="4"/>
      <c r="E2" s="4"/>
      <c r="F2" s="4"/>
      <c r="G2" s="4"/>
      <c r="H2" s="4"/>
      <c r="I2" s="4"/>
      <c r="J2" s="4"/>
    </row>
    <row r="3" spans="1:11" ht="21" customHeight="1">
      <c r="A3" s="99"/>
      <c r="B3" s="342" t="s">
        <v>296</v>
      </c>
      <c r="C3" s="342"/>
      <c r="D3" s="342"/>
      <c r="E3" s="200">
        <f>地区別_患者数!$AM$14</f>
        <v>1264913</v>
      </c>
      <c r="F3" s="4"/>
      <c r="G3" s="4"/>
      <c r="H3" s="4"/>
      <c r="I3" s="4"/>
      <c r="J3" s="4"/>
    </row>
    <row r="4" spans="1:11" ht="16.5" customHeight="1">
      <c r="A4" s="99"/>
      <c r="B4" s="99"/>
      <c r="C4" s="4"/>
      <c r="D4" s="4"/>
      <c r="E4" s="4"/>
      <c r="F4" s="4"/>
      <c r="G4" s="4"/>
      <c r="H4" s="4"/>
      <c r="I4" s="4"/>
      <c r="J4" s="4"/>
    </row>
    <row r="5" spans="1:11" s="67" customFormat="1" ht="22.5" customHeight="1">
      <c r="A5" s="102"/>
      <c r="B5" s="347" t="s">
        <v>109</v>
      </c>
      <c r="C5" s="348" t="s">
        <v>372</v>
      </c>
      <c r="D5" s="349"/>
      <c r="E5" s="352" t="s">
        <v>386</v>
      </c>
      <c r="F5" s="352" t="s">
        <v>385</v>
      </c>
      <c r="G5" s="353" t="s">
        <v>373</v>
      </c>
      <c r="H5" s="354"/>
      <c r="I5" s="355"/>
      <c r="J5" s="345" t="s">
        <v>417</v>
      </c>
      <c r="K5" s="343" t="s">
        <v>300</v>
      </c>
    </row>
    <row r="6" spans="1:11" s="67" customFormat="1" ht="22.5" customHeight="1">
      <c r="A6" s="102"/>
      <c r="B6" s="347"/>
      <c r="C6" s="350"/>
      <c r="D6" s="351"/>
      <c r="E6" s="347"/>
      <c r="F6" s="347"/>
      <c r="G6" s="103" t="s">
        <v>110</v>
      </c>
      <c r="H6" s="104" t="s">
        <v>111</v>
      </c>
      <c r="I6" s="105" t="s">
        <v>112</v>
      </c>
      <c r="J6" s="346"/>
      <c r="K6" s="344"/>
    </row>
    <row r="7" spans="1:11" s="68" customFormat="1" ht="37.5" customHeight="1">
      <c r="B7" s="69">
        <v>1</v>
      </c>
      <c r="C7" s="133" t="s">
        <v>151</v>
      </c>
      <c r="D7" s="223" t="s">
        <v>160</v>
      </c>
      <c r="E7" s="223" t="s">
        <v>641</v>
      </c>
      <c r="F7" s="134">
        <v>480</v>
      </c>
      <c r="G7" s="135">
        <v>2826748220</v>
      </c>
      <c r="H7" s="136">
        <v>103119360</v>
      </c>
      <c r="I7" s="134">
        <v>2929867580</v>
      </c>
      <c r="J7" s="134">
        <v>6103890.7916666698</v>
      </c>
      <c r="K7" s="201">
        <f>IFERROR(F7/$E$3,0)</f>
        <v>3.7947273844129992E-4</v>
      </c>
    </row>
    <row r="8" spans="1:11" s="68" customFormat="1" ht="37.5" customHeight="1">
      <c r="B8" s="69">
        <v>2</v>
      </c>
      <c r="C8" s="133" t="s">
        <v>159</v>
      </c>
      <c r="D8" s="223" t="s">
        <v>564</v>
      </c>
      <c r="E8" s="223" t="s">
        <v>642</v>
      </c>
      <c r="F8" s="134">
        <v>5</v>
      </c>
      <c r="G8" s="135">
        <v>30445630</v>
      </c>
      <c r="H8" s="136">
        <v>8240</v>
      </c>
      <c r="I8" s="134">
        <v>30453870</v>
      </c>
      <c r="J8" s="134">
        <v>6090774</v>
      </c>
      <c r="K8" s="201">
        <f t="shared" ref="K8:K26" si="0">IFERROR(F8/$E$3,0)</f>
        <v>3.9528410254302078E-6</v>
      </c>
    </row>
    <row r="9" spans="1:11" s="68" customFormat="1" ht="37.5" customHeight="1">
      <c r="B9" s="69">
        <v>3</v>
      </c>
      <c r="C9" s="133" t="s">
        <v>150</v>
      </c>
      <c r="D9" s="223" t="s">
        <v>167</v>
      </c>
      <c r="E9" s="223" t="s">
        <v>643</v>
      </c>
      <c r="F9" s="134">
        <v>6585</v>
      </c>
      <c r="G9" s="135">
        <v>20024842350</v>
      </c>
      <c r="H9" s="136">
        <v>19217971240</v>
      </c>
      <c r="I9" s="134">
        <v>39242813590</v>
      </c>
      <c r="J9" s="134">
        <v>5959424.9946848899</v>
      </c>
      <c r="K9" s="201">
        <f t="shared" si="0"/>
        <v>5.2058916304915832E-3</v>
      </c>
    </row>
    <row r="10" spans="1:11" s="68" customFormat="1" ht="37.5" customHeight="1">
      <c r="B10" s="69">
        <v>4</v>
      </c>
      <c r="C10" s="133" t="s">
        <v>161</v>
      </c>
      <c r="D10" s="223" t="s">
        <v>169</v>
      </c>
      <c r="E10" s="223" t="s">
        <v>644</v>
      </c>
      <c r="F10" s="134">
        <v>553</v>
      </c>
      <c r="G10" s="135">
        <v>1912725450</v>
      </c>
      <c r="H10" s="136">
        <v>1273494030</v>
      </c>
      <c r="I10" s="134">
        <v>3186219480</v>
      </c>
      <c r="J10" s="134">
        <v>5761698.8788426798</v>
      </c>
      <c r="K10" s="201">
        <f t="shared" si="0"/>
        <v>4.3718421741258096E-4</v>
      </c>
    </row>
    <row r="11" spans="1:11" s="68" customFormat="1" ht="37.5" customHeight="1">
      <c r="B11" s="69">
        <v>5</v>
      </c>
      <c r="C11" s="133" t="s">
        <v>152</v>
      </c>
      <c r="D11" s="223" t="s">
        <v>168</v>
      </c>
      <c r="E11" s="223" t="s">
        <v>645</v>
      </c>
      <c r="F11" s="134">
        <v>151</v>
      </c>
      <c r="G11" s="135">
        <v>727728540</v>
      </c>
      <c r="H11" s="136">
        <v>25611070</v>
      </c>
      <c r="I11" s="134">
        <v>753339610</v>
      </c>
      <c r="J11" s="134">
        <v>4989004.0397351002</v>
      </c>
      <c r="K11" s="201">
        <f t="shared" si="0"/>
        <v>1.1937579896799226E-4</v>
      </c>
    </row>
    <row r="12" spans="1:11" s="68" customFormat="1" ht="50.1" customHeight="1">
      <c r="B12" s="69">
        <v>6</v>
      </c>
      <c r="C12" s="133" t="s">
        <v>163</v>
      </c>
      <c r="D12" s="223" t="s">
        <v>171</v>
      </c>
      <c r="E12" s="223" t="s">
        <v>646</v>
      </c>
      <c r="F12" s="134">
        <v>1417</v>
      </c>
      <c r="G12" s="135">
        <v>4889557470</v>
      </c>
      <c r="H12" s="136">
        <v>1817895920</v>
      </c>
      <c r="I12" s="134">
        <v>6707453390</v>
      </c>
      <c r="J12" s="134">
        <v>4733559.2025405802</v>
      </c>
      <c r="K12" s="201">
        <f t="shared" si="0"/>
        <v>1.1202351466069209E-3</v>
      </c>
    </row>
    <row r="13" spans="1:11" s="68" customFormat="1" ht="37.5" customHeight="1">
      <c r="B13" s="69">
        <v>7</v>
      </c>
      <c r="C13" s="133" t="s">
        <v>197</v>
      </c>
      <c r="D13" s="223" t="s">
        <v>198</v>
      </c>
      <c r="E13" s="223" t="s">
        <v>647</v>
      </c>
      <c r="F13" s="134">
        <v>2578</v>
      </c>
      <c r="G13" s="135">
        <v>11453629610</v>
      </c>
      <c r="H13" s="136">
        <v>588041990</v>
      </c>
      <c r="I13" s="134">
        <v>12041671600</v>
      </c>
      <c r="J13" s="134">
        <v>4670935.4538401896</v>
      </c>
      <c r="K13" s="201">
        <f t="shared" si="0"/>
        <v>2.0380848327118148E-3</v>
      </c>
    </row>
    <row r="14" spans="1:11" s="68" customFormat="1" ht="37.5" customHeight="1">
      <c r="B14" s="69">
        <v>8</v>
      </c>
      <c r="C14" s="133" t="s">
        <v>165</v>
      </c>
      <c r="D14" s="223" t="s">
        <v>173</v>
      </c>
      <c r="E14" s="223" t="s">
        <v>648</v>
      </c>
      <c r="F14" s="134">
        <v>472</v>
      </c>
      <c r="G14" s="135">
        <v>2022805540</v>
      </c>
      <c r="H14" s="136">
        <v>144121550</v>
      </c>
      <c r="I14" s="134">
        <v>2166927090</v>
      </c>
      <c r="J14" s="134">
        <v>4590947.2245762702</v>
      </c>
      <c r="K14" s="201">
        <f t="shared" si="0"/>
        <v>3.7314819280061159E-4</v>
      </c>
    </row>
    <row r="15" spans="1:11" s="68" customFormat="1" ht="37.5" customHeight="1">
      <c r="B15" s="69">
        <v>9</v>
      </c>
      <c r="C15" s="133" t="s">
        <v>188</v>
      </c>
      <c r="D15" s="223" t="s">
        <v>189</v>
      </c>
      <c r="E15" s="223" t="s">
        <v>649</v>
      </c>
      <c r="F15" s="134">
        <v>2803</v>
      </c>
      <c r="G15" s="135">
        <v>11269305070</v>
      </c>
      <c r="H15" s="136">
        <v>1491596700</v>
      </c>
      <c r="I15" s="134">
        <v>12760901770</v>
      </c>
      <c r="J15" s="134">
        <v>4552587.1459150901</v>
      </c>
      <c r="K15" s="201">
        <f t="shared" si="0"/>
        <v>2.2159626788561741E-3</v>
      </c>
    </row>
    <row r="16" spans="1:11" s="68" customFormat="1" ht="37.5" customHeight="1">
      <c r="B16" s="69">
        <v>10</v>
      </c>
      <c r="C16" s="133" t="s">
        <v>181</v>
      </c>
      <c r="D16" s="223" t="s">
        <v>182</v>
      </c>
      <c r="E16" s="223" t="s">
        <v>650</v>
      </c>
      <c r="F16" s="134">
        <v>1193</v>
      </c>
      <c r="G16" s="135">
        <v>4991634330</v>
      </c>
      <c r="H16" s="136">
        <v>166218770</v>
      </c>
      <c r="I16" s="134">
        <v>5157853100</v>
      </c>
      <c r="J16" s="134">
        <v>4323430.9304274898</v>
      </c>
      <c r="K16" s="201">
        <f t="shared" si="0"/>
        <v>9.4314786866764744E-4</v>
      </c>
    </row>
    <row r="17" spans="2:11" s="68" customFormat="1" ht="37.5" customHeight="1">
      <c r="B17" s="69">
        <v>11</v>
      </c>
      <c r="C17" s="133" t="s">
        <v>186</v>
      </c>
      <c r="D17" s="223" t="s">
        <v>187</v>
      </c>
      <c r="E17" s="223" t="s">
        <v>651</v>
      </c>
      <c r="F17" s="134">
        <v>356</v>
      </c>
      <c r="G17" s="135">
        <v>1424563890</v>
      </c>
      <c r="H17" s="136">
        <v>83049950</v>
      </c>
      <c r="I17" s="134">
        <v>1507613840</v>
      </c>
      <c r="J17" s="134">
        <v>4234870.3370786496</v>
      </c>
      <c r="K17" s="201">
        <f t="shared" si="0"/>
        <v>2.8144228101063075E-4</v>
      </c>
    </row>
    <row r="18" spans="2:11" s="68" customFormat="1" ht="37.5" customHeight="1">
      <c r="B18" s="69">
        <v>12</v>
      </c>
      <c r="C18" s="133" t="s">
        <v>204</v>
      </c>
      <c r="D18" s="223" t="s">
        <v>652</v>
      </c>
      <c r="E18" s="223" t="s">
        <v>653</v>
      </c>
      <c r="F18" s="134">
        <v>5233</v>
      </c>
      <c r="G18" s="135">
        <v>10236670160</v>
      </c>
      <c r="H18" s="136">
        <v>11504542790</v>
      </c>
      <c r="I18" s="134">
        <v>21741212950</v>
      </c>
      <c r="J18" s="134">
        <v>4154636.5278043202</v>
      </c>
      <c r="K18" s="201">
        <f t="shared" si="0"/>
        <v>4.1370434172152554E-3</v>
      </c>
    </row>
    <row r="19" spans="2:11" s="68" customFormat="1" ht="37.5" customHeight="1">
      <c r="B19" s="69">
        <v>13</v>
      </c>
      <c r="C19" s="133" t="s">
        <v>560</v>
      </c>
      <c r="D19" s="223" t="s">
        <v>561</v>
      </c>
      <c r="E19" s="223" t="s">
        <v>562</v>
      </c>
      <c r="F19" s="134">
        <v>1127</v>
      </c>
      <c r="G19" s="135">
        <v>4236477100</v>
      </c>
      <c r="H19" s="136">
        <v>444825230</v>
      </c>
      <c r="I19" s="134">
        <v>4681302330</v>
      </c>
      <c r="J19" s="134">
        <v>4153773.1410825201</v>
      </c>
      <c r="K19" s="201">
        <f t="shared" si="0"/>
        <v>8.9097036713196875E-4</v>
      </c>
    </row>
    <row r="20" spans="2:11" s="68" customFormat="1" ht="37.5" customHeight="1">
      <c r="B20" s="69">
        <v>14</v>
      </c>
      <c r="C20" s="133" t="s">
        <v>190</v>
      </c>
      <c r="D20" s="223" t="s">
        <v>191</v>
      </c>
      <c r="E20" s="223" t="s">
        <v>654</v>
      </c>
      <c r="F20" s="134">
        <v>1533</v>
      </c>
      <c r="G20" s="135">
        <v>5778383720</v>
      </c>
      <c r="H20" s="136">
        <v>387518940</v>
      </c>
      <c r="I20" s="134">
        <v>6165902660</v>
      </c>
      <c r="J20" s="134">
        <v>4022115.2380952402</v>
      </c>
      <c r="K20" s="201">
        <f t="shared" si="0"/>
        <v>1.2119410583969017E-3</v>
      </c>
    </row>
    <row r="21" spans="2:11" s="68" customFormat="1" ht="37.5" customHeight="1">
      <c r="B21" s="69">
        <v>15</v>
      </c>
      <c r="C21" s="133" t="s">
        <v>200</v>
      </c>
      <c r="D21" s="223" t="s">
        <v>201</v>
      </c>
      <c r="E21" s="223" t="s">
        <v>655</v>
      </c>
      <c r="F21" s="134">
        <v>532</v>
      </c>
      <c r="G21" s="135">
        <v>485023980</v>
      </c>
      <c r="H21" s="136">
        <v>1642441570</v>
      </c>
      <c r="I21" s="134">
        <v>2127465550</v>
      </c>
      <c r="J21" s="134">
        <v>3998995.3947368399</v>
      </c>
      <c r="K21" s="201">
        <f t="shared" si="0"/>
        <v>4.2058228510577408E-4</v>
      </c>
    </row>
    <row r="22" spans="2:11" s="68" customFormat="1" ht="37.5" customHeight="1">
      <c r="B22" s="69">
        <v>16</v>
      </c>
      <c r="C22" s="133" t="s">
        <v>205</v>
      </c>
      <c r="D22" s="223" t="s">
        <v>206</v>
      </c>
      <c r="E22" s="223" t="s">
        <v>656</v>
      </c>
      <c r="F22" s="134">
        <v>2004</v>
      </c>
      <c r="G22" s="135">
        <v>6753906770</v>
      </c>
      <c r="H22" s="136">
        <v>1220806840</v>
      </c>
      <c r="I22" s="134">
        <v>7974713610</v>
      </c>
      <c r="J22" s="134">
        <v>3979398.00898204</v>
      </c>
      <c r="K22" s="201">
        <f t="shared" si="0"/>
        <v>1.5842986829924272E-3</v>
      </c>
    </row>
    <row r="23" spans="2:11" s="68" customFormat="1" ht="37.5" customHeight="1">
      <c r="B23" s="69">
        <v>17</v>
      </c>
      <c r="C23" s="133" t="s">
        <v>202</v>
      </c>
      <c r="D23" s="223" t="s">
        <v>203</v>
      </c>
      <c r="E23" s="223" t="s">
        <v>657</v>
      </c>
      <c r="F23" s="134">
        <v>1236</v>
      </c>
      <c r="G23" s="135">
        <v>3889350600</v>
      </c>
      <c r="H23" s="136">
        <v>1008720680</v>
      </c>
      <c r="I23" s="134">
        <v>4898071280</v>
      </c>
      <c r="J23" s="134">
        <v>3962840.8414239502</v>
      </c>
      <c r="K23" s="201">
        <f t="shared" si="0"/>
        <v>9.7714230148634724E-4</v>
      </c>
    </row>
    <row r="24" spans="2:11" s="68" customFormat="1" ht="37.5" customHeight="1">
      <c r="B24" s="69">
        <v>18</v>
      </c>
      <c r="C24" s="133" t="s">
        <v>194</v>
      </c>
      <c r="D24" s="223" t="s">
        <v>195</v>
      </c>
      <c r="E24" s="223" t="s">
        <v>658</v>
      </c>
      <c r="F24" s="134">
        <v>348</v>
      </c>
      <c r="G24" s="135">
        <v>1148704150</v>
      </c>
      <c r="H24" s="136">
        <v>213344070</v>
      </c>
      <c r="I24" s="134">
        <v>1362048220</v>
      </c>
      <c r="J24" s="134">
        <v>3913931.6666666698</v>
      </c>
      <c r="K24" s="201">
        <f t="shared" si="0"/>
        <v>2.7511773536994242E-4</v>
      </c>
    </row>
    <row r="25" spans="2:11" s="68" customFormat="1" ht="37.5" customHeight="1">
      <c r="B25" s="69">
        <v>19</v>
      </c>
      <c r="C25" s="133" t="s">
        <v>164</v>
      </c>
      <c r="D25" s="223" t="s">
        <v>172</v>
      </c>
      <c r="E25" s="223" t="s">
        <v>659</v>
      </c>
      <c r="F25" s="134">
        <v>92</v>
      </c>
      <c r="G25" s="135">
        <v>323161180</v>
      </c>
      <c r="H25" s="136">
        <v>35193660</v>
      </c>
      <c r="I25" s="134">
        <v>358354840</v>
      </c>
      <c r="J25" s="134">
        <v>3895161.3043478299</v>
      </c>
      <c r="K25" s="201">
        <f t="shared" si="0"/>
        <v>7.2732274867915817E-5</v>
      </c>
    </row>
    <row r="26" spans="2:11" s="68" customFormat="1" ht="37.5" customHeight="1">
      <c r="B26" s="69">
        <v>20</v>
      </c>
      <c r="C26" s="133" t="s">
        <v>158</v>
      </c>
      <c r="D26" s="223" t="s">
        <v>178</v>
      </c>
      <c r="E26" s="223" t="s">
        <v>660</v>
      </c>
      <c r="F26" s="134">
        <v>10061</v>
      </c>
      <c r="G26" s="135">
        <v>35692344220</v>
      </c>
      <c r="H26" s="136">
        <v>2970557990</v>
      </c>
      <c r="I26" s="134">
        <v>38662902210</v>
      </c>
      <c r="J26" s="134">
        <v>3842848.8430573498</v>
      </c>
      <c r="K26" s="201">
        <f t="shared" si="0"/>
        <v>7.9539067113706639E-3</v>
      </c>
    </row>
    <row r="27" spans="2:11" ht="13.5" customHeight="1">
      <c r="B27" s="23" t="s">
        <v>414</v>
      </c>
      <c r="C27" s="65"/>
      <c r="D27" s="65"/>
      <c r="E27" s="65"/>
      <c r="F27" s="65"/>
      <c r="G27" s="65"/>
    </row>
    <row r="28" spans="2:11" ht="13.5" customHeight="1">
      <c r="B28" s="54" t="s">
        <v>231</v>
      </c>
      <c r="F28" s="6"/>
    </row>
    <row r="29" spans="2:11" ht="13.5" customHeight="1">
      <c r="B29" s="70" t="s">
        <v>139</v>
      </c>
      <c r="E29" s="26"/>
      <c r="F29" s="6"/>
    </row>
    <row r="30" spans="2:11" ht="13.5" customHeight="1">
      <c r="B30" s="70" t="s">
        <v>254</v>
      </c>
      <c r="E30" s="26"/>
      <c r="F30" s="6"/>
    </row>
    <row r="31" spans="2:11" ht="13.5" customHeight="1">
      <c r="B31" s="70" t="s">
        <v>378</v>
      </c>
      <c r="E31" s="26"/>
      <c r="F31" s="6"/>
    </row>
    <row r="32" spans="2:11">
      <c r="B32" s="70" t="s">
        <v>140</v>
      </c>
      <c r="E32" s="26"/>
      <c r="F32" s="6"/>
    </row>
  </sheetData>
  <mergeCells count="8">
    <mergeCell ref="B3:D3"/>
    <mergeCell ref="K5:K6"/>
    <mergeCell ref="J5:J6"/>
    <mergeCell ref="B5:B6"/>
    <mergeCell ref="C5:D6"/>
    <mergeCell ref="E5:E6"/>
    <mergeCell ref="F5:F6"/>
    <mergeCell ref="G5:I5"/>
  </mergeCells>
  <phoneticPr fontId="4"/>
  <pageMargins left="0.47244094488188981" right="0.35433070866141736" top="0.74803149606299213" bottom="0.74803149606299213" header="0.31496062992125984" footer="0.31496062992125984"/>
  <pageSetup paperSize="9" scale="68" orientation="portrait" r:id="rId1"/>
  <headerFooter>
    <oddHeader>&amp;R&amp;"ＭＳ 明朝,標準"&amp;12 2-2.高額レセプトの件数及び医療費</oddHeader>
  </headerFooter>
  <ignoredErrors>
    <ignoredError sqref="C7:C2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55"/>
  <sheetViews>
    <sheetView showGridLines="0" zoomScaleNormal="100" zoomScaleSheetLayoutView="100" workbookViewId="0"/>
  </sheetViews>
  <sheetFormatPr defaultColWidth="9" defaultRowHeight="29.25" customHeight="1"/>
  <cols>
    <col min="1" max="1" width="4.625" style="1" customWidth="1"/>
    <col min="2" max="2" width="3.375" style="3" customWidth="1"/>
    <col min="3" max="3" width="12.625" style="3" customWidth="1"/>
    <col min="4" max="4" width="9.75" style="3" customWidth="1"/>
    <col min="5" max="5" width="6" style="1" customWidth="1"/>
    <col min="6" max="6" width="18.625" style="1" customWidth="1"/>
    <col min="7" max="7" width="37.375" style="1" customWidth="1"/>
    <col min="8" max="8" width="8.25" style="1" customWidth="1"/>
    <col min="9" max="12" width="9.75" style="1" customWidth="1"/>
    <col min="13" max="13" width="10.25" style="1" customWidth="1"/>
    <col min="14" max="14" width="9" style="1"/>
    <col min="15" max="15" width="9" style="3"/>
    <col min="16" max="16" width="16.5" style="1" customWidth="1"/>
    <col min="17" max="17" width="15.5" style="1" bestFit="1" customWidth="1"/>
    <col min="18" max="18" width="16.5" style="1" customWidth="1"/>
    <col min="19" max="16384" width="9" style="1"/>
  </cols>
  <sheetData>
    <row r="1" spans="1:20" ht="16.5" customHeight="1">
      <c r="A1" s="99" t="s">
        <v>270</v>
      </c>
      <c r="B1" s="99"/>
      <c r="C1" s="99"/>
      <c r="D1" s="99"/>
      <c r="E1" s="4"/>
      <c r="F1" s="4"/>
      <c r="G1" s="4"/>
      <c r="H1" s="4"/>
      <c r="I1" s="4"/>
      <c r="J1" s="4"/>
      <c r="K1" s="4"/>
      <c r="L1" s="4"/>
    </row>
    <row r="2" spans="1:20" ht="16.5" customHeight="1">
      <c r="A2" s="8" t="s">
        <v>255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0" ht="24.95" customHeight="1">
      <c r="A3" s="8"/>
      <c r="B3" s="363"/>
      <c r="C3" s="347" t="s">
        <v>114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  <c r="Q3" s="6"/>
    </row>
    <row r="4" spans="1:20" ht="24.95" customHeight="1" thickBot="1">
      <c r="A4" s="8"/>
      <c r="B4" s="364"/>
      <c r="C4" s="362"/>
      <c r="D4" s="364"/>
      <c r="E4" s="362"/>
      <c r="F4" s="362"/>
      <c r="G4" s="362"/>
      <c r="H4" s="362"/>
      <c r="I4" s="106" t="s">
        <v>110</v>
      </c>
      <c r="J4" s="107" t="s">
        <v>111</v>
      </c>
      <c r="K4" s="282" t="s">
        <v>112</v>
      </c>
      <c r="L4" s="362"/>
      <c r="M4" s="375"/>
      <c r="P4" s="69" t="s">
        <v>114</v>
      </c>
      <c r="Q4" s="176" t="s">
        <v>296</v>
      </c>
      <c r="R4" s="177"/>
    </row>
    <row r="5" spans="1:20" ht="28.9" customHeight="1">
      <c r="A5" s="6"/>
      <c r="B5" s="365">
        <v>1</v>
      </c>
      <c r="C5" s="368" t="s">
        <v>142</v>
      </c>
      <c r="D5" s="371">
        <f>Q5</f>
        <v>149036</v>
      </c>
      <c r="E5" s="88" t="str">
        <f>'高額レセ疾病傾向(患者一人当たり医療費順)'!$C$7</f>
        <v>0904</v>
      </c>
      <c r="F5" s="224" t="str">
        <f>'高額レセ疾病傾向(患者一人当たり医療費順)'!$D$7</f>
        <v>くも膜下出血</v>
      </c>
      <c r="G5" s="224" t="s">
        <v>422</v>
      </c>
      <c r="H5" s="137">
        <v>67</v>
      </c>
      <c r="I5" s="138">
        <v>402817770</v>
      </c>
      <c r="J5" s="139">
        <v>12967490</v>
      </c>
      <c r="K5" s="137">
        <f>IF(SUM(I5:J5)=0,"-",SUM(I5:J5))</f>
        <v>415785260</v>
      </c>
      <c r="L5" s="178">
        <f>IFERROR(K5/H5,"-")</f>
        <v>6205750.1492537316</v>
      </c>
      <c r="M5" s="185">
        <f>IFERROR(H5/$Q$5,"-")</f>
        <v>4.4955581201857269E-4</v>
      </c>
      <c r="P5" s="49" t="s">
        <v>287</v>
      </c>
      <c r="Q5" s="210">
        <f>地区別_患者数!$AM6</f>
        <v>149036</v>
      </c>
      <c r="R5" s="3"/>
      <c r="S5" s="3"/>
      <c r="T5" s="3"/>
    </row>
    <row r="6" spans="1:20" ht="28.9" customHeight="1">
      <c r="A6" s="6"/>
      <c r="B6" s="366"/>
      <c r="C6" s="369"/>
      <c r="D6" s="372"/>
      <c r="E6" s="80" t="str">
        <f>'高額レセ疾病傾向(患者一人当たり医療費順)'!$C$8</f>
        <v>0506</v>
      </c>
      <c r="F6" s="225" t="str">
        <f>'高額レセ疾病傾向(患者一人当たり医療費順)'!$D$8</f>
        <v>知的障害＜精神遅滞＞</v>
      </c>
      <c r="G6" s="225" t="s">
        <v>387</v>
      </c>
      <c r="H6" s="81" t="s">
        <v>387</v>
      </c>
      <c r="I6" s="82" t="s">
        <v>387</v>
      </c>
      <c r="J6" s="83" t="s">
        <v>387</v>
      </c>
      <c r="K6" s="81" t="str">
        <f t="shared" ref="K6:K44" si="0">IF(SUM(I6:J6)=0,"-",SUM(I6:J6))</f>
        <v>-</v>
      </c>
      <c r="L6" s="179" t="str">
        <f>IFERROR(K6/H6,"-")</f>
        <v>-</v>
      </c>
      <c r="M6" s="186" t="str">
        <f>IFERROR(H6/$Q$5,"-")</f>
        <v>-</v>
      </c>
      <c r="P6" s="49" t="s">
        <v>288</v>
      </c>
      <c r="Q6" s="210">
        <f>地区別_患者数!$AM7</f>
        <v>111560</v>
      </c>
      <c r="R6" s="3"/>
      <c r="S6" s="3"/>
      <c r="T6" s="3"/>
    </row>
    <row r="7" spans="1:20" ht="28.9" customHeight="1">
      <c r="A7" s="6"/>
      <c r="B7" s="366"/>
      <c r="C7" s="369"/>
      <c r="D7" s="372"/>
      <c r="E7" s="80" t="str">
        <f>'高額レセ疾病傾向(患者一人当たり医療費順)'!$C$9</f>
        <v>1402</v>
      </c>
      <c r="F7" s="225" t="str">
        <f>'高額レセ疾病傾向(患者一人当たり医療費順)'!$D$9</f>
        <v>腎不全</v>
      </c>
      <c r="G7" s="225" t="s">
        <v>322</v>
      </c>
      <c r="H7" s="81">
        <v>609</v>
      </c>
      <c r="I7" s="82">
        <v>1819633930</v>
      </c>
      <c r="J7" s="83">
        <v>1884081960</v>
      </c>
      <c r="K7" s="72">
        <f t="shared" si="0"/>
        <v>3703715890</v>
      </c>
      <c r="L7" s="179">
        <f t="shared" ref="L7:L44" si="1">IFERROR(K7/H7,"-")</f>
        <v>6081635.2873563217</v>
      </c>
      <c r="M7" s="186">
        <f>IFERROR(H7/$Q$5,"-")</f>
        <v>4.0862610376016534E-3</v>
      </c>
      <c r="P7" s="49" t="s">
        <v>289</v>
      </c>
      <c r="Q7" s="210">
        <f>地区別_患者数!$AM8</f>
        <v>177561</v>
      </c>
      <c r="R7" s="3"/>
      <c r="S7" s="3"/>
      <c r="T7" s="3"/>
    </row>
    <row r="8" spans="1:20" ht="28.9" customHeight="1">
      <c r="A8" s="6"/>
      <c r="B8" s="366"/>
      <c r="C8" s="369"/>
      <c r="D8" s="372"/>
      <c r="E8" s="80" t="str">
        <f>'高額レセ疾病傾向(患者一人当たり医療費順)'!$C$10</f>
        <v>0209</v>
      </c>
      <c r="F8" s="225" t="str">
        <f>'高額レセ疾病傾向(患者一人当たり医療費順)'!$D$10</f>
        <v>白血病</v>
      </c>
      <c r="G8" s="225" t="s">
        <v>303</v>
      </c>
      <c r="H8" s="81">
        <v>81</v>
      </c>
      <c r="I8" s="82">
        <v>241697230</v>
      </c>
      <c r="J8" s="83">
        <v>159464430</v>
      </c>
      <c r="K8" s="72">
        <f t="shared" si="0"/>
        <v>401161660</v>
      </c>
      <c r="L8" s="179">
        <f t="shared" si="1"/>
        <v>4952613.0864197528</v>
      </c>
      <c r="M8" s="186">
        <f>IFERROR(H8/$Q$5,"-")</f>
        <v>5.4349284736573717E-4</v>
      </c>
      <c r="P8" s="49" t="s">
        <v>290</v>
      </c>
      <c r="Q8" s="210">
        <f>地区別_患者数!$AM9</f>
        <v>126386</v>
      </c>
      <c r="R8" s="3"/>
      <c r="S8" s="3"/>
      <c r="T8" s="3"/>
    </row>
    <row r="9" spans="1:20" ht="28.9" customHeight="1" thickBot="1">
      <c r="A9" s="6"/>
      <c r="B9" s="367"/>
      <c r="C9" s="370"/>
      <c r="D9" s="373"/>
      <c r="E9" s="84" t="str">
        <f>'高額レセ疾病傾向(患者一人当たり医療費順)'!$C$11</f>
        <v>0604</v>
      </c>
      <c r="F9" s="226" t="str">
        <f>'高額レセ疾病傾向(患者一人当たり医療費順)'!$D$11</f>
        <v>脳性麻痺及びその他の麻痺性症候群</v>
      </c>
      <c r="G9" s="226" t="s">
        <v>423</v>
      </c>
      <c r="H9" s="85">
        <v>13</v>
      </c>
      <c r="I9" s="86">
        <v>62392990</v>
      </c>
      <c r="J9" s="87">
        <v>1703700</v>
      </c>
      <c r="K9" s="73">
        <f t="shared" si="0"/>
        <v>64096690</v>
      </c>
      <c r="L9" s="180">
        <f t="shared" si="1"/>
        <v>4930514.615384615</v>
      </c>
      <c r="M9" s="187">
        <f>IFERROR(H9/$Q$5,"-")</f>
        <v>8.7227247108081268E-5</v>
      </c>
      <c r="P9" s="49" t="s">
        <v>291</v>
      </c>
      <c r="Q9" s="210">
        <f>地区別_患者数!$AM10</f>
        <v>102040</v>
      </c>
      <c r="R9" s="3"/>
      <c r="S9" s="3"/>
      <c r="T9" s="3"/>
    </row>
    <row r="10" spans="1:20" ht="28.9" customHeight="1">
      <c r="A10" s="6"/>
      <c r="B10" s="365">
        <v>2</v>
      </c>
      <c r="C10" s="369" t="s">
        <v>143</v>
      </c>
      <c r="D10" s="376">
        <f>Q6</f>
        <v>111560</v>
      </c>
      <c r="E10" s="257" t="str">
        <f>'高額レセ疾病傾向(患者一人当たり医療費順)'!$C$7</f>
        <v>0904</v>
      </c>
      <c r="F10" s="258" t="str">
        <f>'高額レセ疾病傾向(患者一人当たり医療費順)'!$D$7</f>
        <v>くも膜下出血</v>
      </c>
      <c r="G10" s="258" t="s">
        <v>306</v>
      </c>
      <c r="H10" s="291">
        <v>34</v>
      </c>
      <c r="I10" s="292">
        <v>175832220</v>
      </c>
      <c r="J10" s="293">
        <v>12513360</v>
      </c>
      <c r="K10" s="81">
        <f t="shared" si="0"/>
        <v>188345580</v>
      </c>
      <c r="L10" s="259">
        <f t="shared" si="1"/>
        <v>5539575.8823529407</v>
      </c>
      <c r="M10" s="260">
        <f>IFERROR(H10/$Q$6,"-")</f>
        <v>3.0476873431337396E-4</v>
      </c>
      <c r="P10" s="49" t="s">
        <v>292</v>
      </c>
      <c r="Q10" s="210">
        <f>地区別_患者数!$AM11</f>
        <v>128043</v>
      </c>
      <c r="R10" s="3"/>
      <c r="S10" s="3"/>
      <c r="T10" s="3"/>
    </row>
    <row r="11" spans="1:20" ht="28.9" customHeight="1">
      <c r="A11" s="6"/>
      <c r="B11" s="366"/>
      <c r="C11" s="369"/>
      <c r="D11" s="372"/>
      <c r="E11" s="80" t="str">
        <f>'高額レセ疾病傾向(患者一人当たり医療費順)'!$C$8</f>
        <v>0506</v>
      </c>
      <c r="F11" s="225" t="str">
        <f>'高額レセ疾病傾向(患者一人当たり医療費順)'!$D$8</f>
        <v>知的障害＜精神遅滞＞</v>
      </c>
      <c r="G11" s="225" t="s">
        <v>387</v>
      </c>
      <c r="H11" s="81" t="s">
        <v>387</v>
      </c>
      <c r="I11" s="82" t="s">
        <v>387</v>
      </c>
      <c r="J11" s="83" t="s">
        <v>387</v>
      </c>
      <c r="K11" s="81" t="str">
        <f t="shared" si="0"/>
        <v>-</v>
      </c>
      <c r="L11" s="179" t="str">
        <f t="shared" si="1"/>
        <v>-</v>
      </c>
      <c r="M11" s="186" t="str">
        <f>IFERROR(H11/$Q$6,"-")</f>
        <v>-</v>
      </c>
      <c r="P11" s="49" t="s">
        <v>293</v>
      </c>
      <c r="Q11" s="210">
        <f>地区別_患者数!$AM12</f>
        <v>130853</v>
      </c>
      <c r="R11" s="3"/>
      <c r="S11" s="3"/>
      <c r="T11" s="3"/>
    </row>
    <row r="12" spans="1:20" ht="28.9" customHeight="1">
      <c r="A12" s="6"/>
      <c r="B12" s="366"/>
      <c r="C12" s="369"/>
      <c r="D12" s="372"/>
      <c r="E12" s="80" t="str">
        <f>'高額レセ疾病傾向(患者一人当たり医療費順)'!$C$9</f>
        <v>1402</v>
      </c>
      <c r="F12" s="225" t="str">
        <f>'高額レセ疾病傾向(患者一人当たり医療費順)'!$D$9</f>
        <v>腎不全</v>
      </c>
      <c r="G12" s="225" t="s">
        <v>307</v>
      </c>
      <c r="H12" s="81">
        <v>468</v>
      </c>
      <c r="I12" s="82">
        <v>1437151120</v>
      </c>
      <c r="J12" s="83">
        <v>1350478310</v>
      </c>
      <c r="K12" s="72">
        <f t="shared" si="0"/>
        <v>2787629430</v>
      </c>
      <c r="L12" s="179">
        <f t="shared" si="1"/>
        <v>5956473.141025641</v>
      </c>
      <c r="M12" s="186">
        <f>IFERROR(H12/$Q$6,"-")</f>
        <v>4.1950519899605597E-3</v>
      </c>
      <c r="P12" s="49" t="s">
        <v>294</v>
      </c>
      <c r="Q12" s="210">
        <f>地区別_患者数!$AM13</f>
        <v>359595</v>
      </c>
      <c r="R12" s="3"/>
      <c r="S12" s="3"/>
      <c r="T12" s="3"/>
    </row>
    <row r="13" spans="1:20" ht="28.9" customHeight="1">
      <c r="A13" s="6"/>
      <c r="B13" s="366"/>
      <c r="C13" s="369"/>
      <c r="D13" s="372"/>
      <c r="E13" s="80" t="str">
        <f>'高額レセ疾病傾向(患者一人当たり医療費順)'!$C$10</f>
        <v>0209</v>
      </c>
      <c r="F13" s="225" t="str">
        <f>'高額レセ疾病傾向(患者一人当たり医療費順)'!$D$10</f>
        <v>白血病</v>
      </c>
      <c r="G13" s="225" t="s">
        <v>424</v>
      </c>
      <c r="H13" s="81">
        <v>47</v>
      </c>
      <c r="I13" s="82">
        <v>158818230</v>
      </c>
      <c r="J13" s="83">
        <v>76585720</v>
      </c>
      <c r="K13" s="72">
        <f t="shared" si="0"/>
        <v>235403950</v>
      </c>
      <c r="L13" s="179">
        <f t="shared" si="1"/>
        <v>5008594.6808510637</v>
      </c>
      <c r="M13" s="186">
        <f>IFERROR(H13/$Q$6,"-")</f>
        <v>4.2129795625672284E-4</v>
      </c>
      <c r="P13" s="49" t="s">
        <v>295</v>
      </c>
      <c r="Q13" s="210">
        <f>地区別_患者数!$AM14</f>
        <v>1264913</v>
      </c>
      <c r="S13" s="3"/>
      <c r="T13" s="3"/>
    </row>
    <row r="14" spans="1:20" ht="28.9" customHeight="1" thickBot="1">
      <c r="A14" s="6"/>
      <c r="B14" s="367"/>
      <c r="C14" s="370"/>
      <c r="D14" s="373"/>
      <c r="E14" s="84" t="str">
        <f>'高額レセ疾病傾向(患者一人当たり医療費順)'!$C$11</f>
        <v>0604</v>
      </c>
      <c r="F14" s="226" t="str">
        <f>'高額レセ疾病傾向(患者一人当たり医療費順)'!$D$11</f>
        <v>脳性麻痺及びその他の麻痺性症候群</v>
      </c>
      <c r="G14" s="226" t="s">
        <v>425</v>
      </c>
      <c r="H14" s="85">
        <v>7</v>
      </c>
      <c r="I14" s="86">
        <v>36323120</v>
      </c>
      <c r="J14" s="87">
        <v>1762610</v>
      </c>
      <c r="K14" s="73">
        <f t="shared" si="0"/>
        <v>38085730</v>
      </c>
      <c r="L14" s="180">
        <f t="shared" si="1"/>
        <v>5440818.5714285718</v>
      </c>
      <c r="M14" s="187">
        <f>IFERROR(H14/$Q$6,"-")</f>
        <v>6.2746504123341703E-5</v>
      </c>
      <c r="S14" s="3"/>
      <c r="T14" s="3"/>
    </row>
    <row r="15" spans="1:20" ht="28.9" customHeight="1">
      <c r="A15" s="6"/>
      <c r="B15" s="365">
        <v>3</v>
      </c>
      <c r="C15" s="368" t="s">
        <v>144</v>
      </c>
      <c r="D15" s="371">
        <f>Q7</f>
        <v>177561</v>
      </c>
      <c r="E15" s="88" t="str">
        <f>'高額レセ疾病傾向(患者一人当たり医療費順)'!$C$7</f>
        <v>0904</v>
      </c>
      <c r="F15" s="224" t="str">
        <f>'高額レセ疾病傾向(患者一人当たり医療費順)'!$D$7</f>
        <v>くも膜下出血</v>
      </c>
      <c r="G15" s="224" t="s">
        <v>323</v>
      </c>
      <c r="H15" s="137">
        <v>76</v>
      </c>
      <c r="I15" s="138">
        <v>444638660</v>
      </c>
      <c r="J15" s="139">
        <v>9936720</v>
      </c>
      <c r="K15" s="137">
        <f t="shared" si="0"/>
        <v>454575380</v>
      </c>
      <c r="L15" s="178">
        <f>IFERROR(K15/H15,"-")</f>
        <v>5981255</v>
      </c>
      <c r="M15" s="185">
        <f>IFERROR(H15/$Q$7,"-")</f>
        <v>4.2802191922775836E-4</v>
      </c>
      <c r="S15" s="3"/>
      <c r="T15" s="3"/>
    </row>
    <row r="16" spans="1:20" ht="28.9" customHeight="1">
      <c r="A16" s="6"/>
      <c r="B16" s="366"/>
      <c r="C16" s="369"/>
      <c r="D16" s="372"/>
      <c r="E16" s="80" t="str">
        <f>'高額レセ疾病傾向(患者一人当たり医療費順)'!$C$8</f>
        <v>0506</v>
      </c>
      <c r="F16" s="225" t="str">
        <f>'高額レセ疾病傾向(患者一人当たり医療費順)'!$D$8</f>
        <v>知的障害＜精神遅滞＞</v>
      </c>
      <c r="G16" s="225" t="s">
        <v>387</v>
      </c>
      <c r="H16" s="81" t="s">
        <v>387</v>
      </c>
      <c r="I16" s="82" t="s">
        <v>387</v>
      </c>
      <c r="J16" s="83" t="s">
        <v>387</v>
      </c>
      <c r="K16" s="81" t="str">
        <f t="shared" si="0"/>
        <v>-</v>
      </c>
      <c r="L16" s="179" t="str">
        <f t="shared" si="1"/>
        <v>-</v>
      </c>
      <c r="M16" s="186" t="str">
        <f>IFERROR(H16/$Q$7,"-")</f>
        <v>-</v>
      </c>
      <c r="S16" s="3"/>
      <c r="T16" s="3"/>
    </row>
    <row r="17" spans="1:20" ht="28.9" customHeight="1">
      <c r="A17" s="6"/>
      <c r="B17" s="366"/>
      <c r="C17" s="369"/>
      <c r="D17" s="372"/>
      <c r="E17" s="80" t="str">
        <f>'高額レセ疾病傾向(患者一人当たり医療費順)'!$C$9</f>
        <v>1402</v>
      </c>
      <c r="F17" s="225" t="str">
        <f>'高額レセ疾病傾向(患者一人当たり医療費順)'!$D$9</f>
        <v>腎不全</v>
      </c>
      <c r="G17" s="225" t="s">
        <v>302</v>
      </c>
      <c r="H17" s="81">
        <v>958</v>
      </c>
      <c r="I17" s="82">
        <v>2661386150</v>
      </c>
      <c r="J17" s="83">
        <v>2963340350</v>
      </c>
      <c r="K17" s="72">
        <f t="shared" si="0"/>
        <v>5624726500</v>
      </c>
      <c r="L17" s="179">
        <f t="shared" si="1"/>
        <v>5871322.0250521917</v>
      </c>
      <c r="M17" s="186">
        <f>IFERROR(H17/$Q$7,"-")</f>
        <v>5.3953289292130594E-3</v>
      </c>
      <c r="S17" s="3"/>
      <c r="T17" s="3"/>
    </row>
    <row r="18" spans="1:20" ht="28.9" customHeight="1">
      <c r="A18" s="6"/>
      <c r="B18" s="366"/>
      <c r="C18" s="369"/>
      <c r="D18" s="372"/>
      <c r="E18" s="80" t="str">
        <f>'高額レセ疾病傾向(患者一人当たり医療費順)'!$C$10</f>
        <v>0209</v>
      </c>
      <c r="F18" s="225" t="str">
        <f>'高額レセ疾病傾向(患者一人当たり医療費順)'!$D$10</f>
        <v>白血病</v>
      </c>
      <c r="G18" s="225" t="s">
        <v>305</v>
      </c>
      <c r="H18" s="81">
        <v>84</v>
      </c>
      <c r="I18" s="82">
        <v>239931620</v>
      </c>
      <c r="J18" s="83">
        <v>207590730</v>
      </c>
      <c r="K18" s="72">
        <f t="shared" si="0"/>
        <v>447522350</v>
      </c>
      <c r="L18" s="179">
        <f t="shared" si="1"/>
        <v>5327647.0238095243</v>
      </c>
      <c r="M18" s="186">
        <f>IFERROR(H18/$Q$7,"-")</f>
        <v>4.7307685809383818E-4</v>
      </c>
      <c r="S18" s="3"/>
      <c r="T18" s="3"/>
    </row>
    <row r="19" spans="1:20" ht="28.9" customHeight="1" thickBot="1">
      <c r="A19" s="6"/>
      <c r="B19" s="367"/>
      <c r="C19" s="370"/>
      <c r="D19" s="373"/>
      <c r="E19" s="84" t="str">
        <f>'高額レセ疾病傾向(患者一人当たり医療費順)'!$C$11</f>
        <v>0604</v>
      </c>
      <c r="F19" s="226" t="str">
        <f>'高額レセ疾病傾向(患者一人当たり医療費順)'!$D$11</f>
        <v>脳性麻痺及びその他の麻痺性症候群</v>
      </c>
      <c r="G19" s="226" t="s">
        <v>426</v>
      </c>
      <c r="H19" s="85">
        <v>20</v>
      </c>
      <c r="I19" s="86">
        <v>93790340</v>
      </c>
      <c r="J19" s="87">
        <v>4419420</v>
      </c>
      <c r="K19" s="73">
        <f t="shared" si="0"/>
        <v>98209760</v>
      </c>
      <c r="L19" s="180">
        <f t="shared" si="1"/>
        <v>4910488</v>
      </c>
      <c r="M19" s="187">
        <f>IFERROR(H19/$Q$7,"-")</f>
        <v>1.1263734716519957E-4</v>
      </c>
      <c r="S19" s="3"/>
      <c r="T19" s="3"/>
    </row>
    <row r="20" spans="1:20" ht="28.9" customHeight="1">
      <c r="A20" s="6"/>
      <c r="B20" s="365">
        <v>4</v>
      </c>
      <c r="C20" s="368" t="s">
        <v>145</v>
      </c>
      <c r="D20" s="371">
        <f>Q8</f>
        <v>126386</v>
      </c>
      <c r="E20" s="88" t="str">
        <f>'高額レセ疾病傾向(患者一人当たり医療費順)'!$C$7</f>
        <v>0904</v>
      </c>
      <c r="F20" s="224" t="str">
        <f>'高額レセ疾病傾向(患者一人当たり医療費順)'!$D$7</f>
        <v>くも膜下出血</v>
      </c>
      <c r="G20" s="224" t="s">
        <v>427</v>
      </c>
      <c r="H20" s="137">
        <v>49</v>
      </c>
      <c r="I20" s="138">
        <v>305786210</v>
      </c>
      <c r="J20" s="139">
        <v>12932740</v>
      </c>
      <c r="K20" s="137">
        <f t="shared" si="0"/>
        <v>318718950</v>
      </c>
      <c r="L20" s="178">
        <f>IFERROR(K20/H20,"-")</f>
        <v>6504468.3673469387</v>
      </c>
      <c r="M20" s="185">
        <f>IFERROR(H20/$Q$8,"-")</f>
        <v>3.8770116943332334E-4</v>
      </c>
      <c r="S20" s="3"/>
      <c r="T20" s="3"/>
    </row>
    <row r="21" spans="1:20" ht="28.9" customHeight="1">
      <c r="A21" s="6"/>
      <c r="B21" s="366"/>
      <c r="C21" s="369"/>
      <c r="D21" s="372"/>
      <c r="E21" s="80" t="str">
        <f>'高額レセ疾病傾向(患者一人当たり医療費順)'!$C$8</f>
        <v>0506</v>
      </c>
      <c r="F21" s="225" t="str">
        <f>'高額レセ疾病傾向(患者一人当たり医療費順)'!$D$8</f>
        <v>知的障害＜精神遅滞＞</v>
      </c>
      <c r="G21" s="225" t="s">
        <v>208</v>
      </c>
      <c r="H21" s="81">
        <v>1</v>
      </c>
      <c r="I21" s="82">
        <v>3945800</v>
      </c>
      <c r="J21" s="83">
        <v>0</v>
      </c>
      <c r="K21" s="81">
        <f t="shared" si="0"/>
        <v>3945800</v>
      </c>
      <c r="L21" s="179">
        <f>IFERROR(K21/H21,"-")</f>
        <v>3945800</v>
      </c>
      <c r="M21" s="186">
        <f>IFERROR(H21/$Q$8,"-")</f>
        <v>7.9122687639453742E-6</v>
      </c>
      <c r="S21" s="3"/>
      <c r="T21" s="3"/>
    </row>
    <row r="22" spans="1:20" ht="28.9" customHeight="1">
      <c r="A22" s="6"/>
      <c r="B22" s="366"/>
      <c r="C22" s="369"/>
      <c r="D22" s="372"/>
      <c r="E22" s="80" t="str">
        <f>'高額レセ疾病傾向(患者一人当たり医療費順)'!$C$9</f>
        <v>1402</v>
      </c>
      <c r="F22" s="225" t="str">
        <f>'高額レセ疾病傾向(患者一人当たり医療費順)'!$D$9</f>
        <v>腎不全</v>
      </c>
      <c r="G22" s="225" t="s">
        <v>307</v>
      </c>
      <c r="H22" s="81">
        <v>628</v>
      </c>
      <c r="I22" s="82">
        <v>1823777460</v>
      </c>
      <c r="J22" s="83">
        <v>1881948650</v>
      </c>
      <c r="K22" s="72">
        <f t="shared" si="0"/>
        <v>3705726110</v>
      </c>
      <c r="L22" s="179">
        <f>IFERROR(K22/H22,"-")</f>
        <v>5900837.7547770701</v>
      </c>
      <c r="M22" s="186">
        <f>IFERROR(H22/$Q$8,"-")</f>
        <v>4.9689047837576947E-3</v>
      </c>
      <c r="S22" s="3"/>
      <c r="T22" s="3"/>
    </row>
    <row r="23" spans="1:20" ht="28.9" customHeight="1">
      <c r="A23" s="6"/>
      <c r="B23" s="366"/>
      <c r="C23" s="369"/>
      <c r="D23" s="372"/>
      <c r="E23" s="80" t="str">
        <f>'高額レセ疾病傾向(患者一人当たり医療費順)'!$C$10</f>
        <v>0209</v>
      </c>
      <c r="F23" s="225" t="str">
        <f>'高額レセ疾病傾向(患者一人当たり医療費順)'!$D$10</f>
        <v>白血病</v>
      </c>
      <c r="G23" s="225" t="s">
        <v>303</v>
      </c>
      <c r="H23" s="81">
        <v>55</v>
      </c>
      <c r="I23" s="82">
        <v>194925500</v>
      </c>
      <c r="J23" s="83">
        <v>111851200</v>
      </c>
      <c r="K23" s="72">
        <f t="shared" si="0"/>
        <v>306776700</v>
      </c>
      <c r="L23" s="179">
        <f>IFERROR(K23/H23,"-")</f>
        <v>5577758.1818181816</v>
      </c>
      <c r="M23" s="186">
        <f>IFERROR(H23/$Q$8,"-")</f>
        <v>4.3517478201699557E-4</v>
      </c>
      <c r="S23" s="3"/>
      <c r="T23" s="3"/>
    </row>
    <row r="24" spans="1:20" ht="28.9" customHeight="1" thickBot="1">
      <c r="A24" s="6"/>
      <c r="B24" s="367"/>
      <c r="C24" s="370"/>
      <c r="D24" s="373"/>
      <c r="E24" s="84" t="str">
        <f>'高額レセ疾病傾向(患者一人当たり医療費順)'!$C$11</f>
        <v>0604</v>
      </c>
      <c r="F24" s="226" t="str">
        <f>'高額レセ疾病傾向(患者一人当たり医療費順)'!$D$11</f>
        <v>脳性麻痺及びその他の麻痺性症候群</v>
      </c>
      <c r="G24" s="226" t="s">
        <v>428</v>
      </c>
      <c r="H24" s="85">
        <v>20</v>
      </c>
      <c r="I24" s="86">
        <v>97132940</v>
      </c>
      <c r="J24" s="87">
        <v>3842730</v>
      </c>
      <c r="K24" s="73">
        <f t="shared" si="0"/>
        <v>100975670</v>
      </c>
      <c r="L24" s="180">
        <f t="shared" si="1"/>
        <v>5048783.5</v>
      </c>
      <c r="M24" s="187">
        <f>IFERROR(H24/$Q$8,"-")</f>
        <v>1.5824537527890748E-4</v>
      </c>
      <c r="S24" s="3"/>
      <c r="T24" s="3"/>
    </row>
    <row r="25" spans="1:20" ht="28.9" customHeight="1">
      <c r="A25" s="6"/>
      <c r="B25" s="365">
        <v>5</v>
      </c>
      <c r="C25" s="368" t="s">
        <v>146</v>
      </c>
      <c r="D25" s="371">
        <f>Q9</f>
        <v>102040</v>
      </c>
      <c r="E25" s="88" t="str">
        <f>'高額レセ疾病傾向(患者一人当たり医療費順)'!$C$7</f>
        <v>0904</v>
      </c>
      <c r="F25" s="224" t="str">
        <f>'高額レセ疾病傾向(患者一人当たり医療費順)'!$D$7</f>
        <v>くも膜下出血</v>
      </c>
      <c r="G25" s="224" t="s">
        <v>306</v>
      </c>
      <c r="H25" s="137">
        <v>41</v>
      </c>
      <c r="I25" s="138">
        <v>245214900</v>
      </c>
      <c r="J25" s="139">
        <v>5540840</v>
      </c>
      <c r="K25" s="137">
        <f t="shared" si="0"/>
        <v>250755740</v>
      </c>
      <c r="L25" s="178">
        <f t="shared" si="1"/>
        <v>6115993.658536585</v>
      </c>
      <c r="M25" s="185">
        <f>IFERROR(H25/$Q$9,"-")</f>
        <v>4.0180321442571541E-4</v>
      </c>
      <c r="S25" s="3"/>
      <c r="T25" s="3"/>
    </row>
    <row r="26" spans="1:20" ht="28.9" customHeight="1">
      <c r="A26" s="6"/>
      <c r="B26" s="366"/>
      <c r="C26" s="369"/>
      <c r="D26" s="372"/>
      <c r="E26" s="80" t="str">
        <f>'高額レセ疾病傾向(患者一人当たり医療費順)'!$C$8</f>
        <v>0506</v>
      </c>
      <c r="F26" s="225" t="str">
        <f>'高額レセ疾病傾向(患者一人当たり医療費順)'!$D$8</f>
        <v>知的障害＜精神遅滞＞</v>
      </c>
      <c r="G26" s="225" t="s">
        <v>387</v>
      </c>
      <c r="H26" s="81" t="s">
        <v>387</v>
      </c>
      <c r="I26" s="82" t="s">
        <v>387</v>
      </c>
      <c r="J26" s="83" t="s">
        <v>387</v>
      </c>
      <c r="K26" s="72" t="str">
        <f t="shared" si="0"/>
        <v>-</v>
      </c>
      <c r="L26" s="179" t="str">
        <f t="shared" si="1"/>
        <v>-</v>
      </c>
      <c r="M26" s="186" t="str">
        <f>IFERROR(H26/$Q$9,"-")</f>
        <v>-</v>
      </c>
      <c r="S26" s="3"/>
      <c r="T26" s="3"/>
    </row>
    <row r="27" spans="1:20" ht="28.9" customHeight="1">
      <c r="A27" s="6"/>
      <c r="B27" s="366"/>
      <c r="C27" s="369"/>
      <c r="D27" s="372"/>
      <c r="E27" s="80" t="str">
        <f>'高額レセ疾病傾向(患者一人当たり医療費順)'!$C$9</f>
        <v>1402</v>
      </c>
      <c r="F27" s="225" t="str">
        <f>'高額レセ疾病傾向(患者一人当たり医療費順)'!$D$9</f>
        <v>腎不全</v>
      </c>
      <c r="G27" s="225" t="s">
        <v>302</v>
      </c>
      <c r="H27" s="81">
        <v>486</v>
      </c>
      <c r="I27" s="82">
        <v>1479071790</v>
      </c>
      <c r="J27" s="83">
        <v>1326523300</v>
      </c>
      <c r="K27" s="72">
        <f t="shared" si="0"/>
        <v>2805595090</v>
      </c>
      <c r="L27" s="179">
        <f t="shared" si="1"/>
        <v>5772829.403292181</v>
      </c>
      <c r="M27" s="186">
        <f>IFERROR(H27/$Q$9,"-")</f>
        <v>4.7628381027048214E-3</v>
      </c>
      <c r="S27" s="3"/>
      <c r="T27" s="3"/>
    </row>
    <row r="28" spans="1:20" ht="28.9" customHeight="1">
      <c r="A28" s="6"/>
      <c r="B28" s="366"/>
      <c r="C28" s="369"/>
      <c r="D28" s="372"/>
      <c r="E28" s="80" t="str">
        <f>'高額レセ疾病傾向(患者一人当たり医療費順)'!$C$10</f>
        <v>0209</v>
      </c>
      <c r="F28" s="225" t="str">
        <f>'高額レセ疾病傾向(患者一人当たり医療費順)'!$D$10</f>
        <v>白血病</v>
      </c>
      <c r="G28" s="225" t="s">
        <v>305</v>
      </c>
      <c r="H28" s="81">
        <v>48</v>
      </c>
      <c r="I28" s="82">
        <v>121865490</v>
      </c>
      <c r="J28" s="83">
        <v>126323140</v>
      </c>
      <c r="K28" s="72">
        <f t="shared" si="0"/>
        <v>248188630</v>
      </c>
      <c r="L28" s="179">
        <f t="shared" si="1"/>
        <v>5170596.458333333</v>
      </c>
      <c r="M28" s="186">
        <f>IFERROR(H28/$Q$9,"-")</f>
        <v>4.7040376323010584E-4</v>
      </c>
      <c r="S28" s="3"/>
      <c r="T28" s="3"/>
    </row>
    <row r="29" spans="1:20" ht="28.9" customHeight="1" thickBot="1">
      <c r="A29" s="6"/>
      <c r="B29" s="367"/>
      <c r="C29" s="370"/>
      <c r="D29" s="373"/>
      <c r="E29" s="84" t="str">
        <f>'高額レセ疾病傾向(患者一人当たり医療費順)'!$C$11</f>
        <v>0604</v>
      </c>
      <c r="F29" s="226" t="str">
        <f>'高額レセ疾病傾向(患者一人当たり医療費順)'!$D$11</f>
        <v>脳性麻痺及びその他の麻痺性症候群</v>
      </c>
      <c r="G29" s="226" t="s">
        <v>423</v>
      </c>
      <c r="H29" s="85">
        <v>7</v>
      </c>
      <c r="I29" s="86">
        <v>41284360</v>
      </c>
      <c r="J29" s="87">
        <v>332200</v>
      </c>
      <c r="K29" s="73">
        <f t="shared" si="0"/>
        <v>41616560</v>
      </c>
      <c r="L29" s="180">
        <f t="shared" si="1"/>
        <v>5945222.8571428573</v>
      </c>
      <c r="M29" s="187">
        <f>IFERROR(H29/$Q$9,"-")</f>
        <v>6.8600548804390442E-5</v>
      </c>
      <c r="S29" s="3"/>
      <c r="T29" s="3"/>
    </row>
    <row r="30" spans="1:20" ht="28.9" customHeight="1">
      <c r="A30" s="6"/>
      <c r="B30" s="365">
        <v>6</v>
      </c>
      <c r="C30" s="368" t="s">
        <v>147</v>
      </c>
      <c r="D30" s="371">
        <f>Q10</f>
        <v>128043</v>
      </c>
      <c r="E30" s="88" t="str">
        <f>'高額レセ疾病傾向(患者一人当たり医療費順)'!$C$7</f>
        <v>0904</v>
      </c>
      <c r="F30" s="224" t="str">
        <f>'高額レセ疾病傾向(患者一人当たり医療費順)'!$D$7</f>
        <v>くも膜下出血</v>
      </c>
      <c r="G30" s="224" t="s">
        <v>429</v>
      </c>
      <c r="H30" s="137">
        <v>40</v>
      </c>
      <c r="I30" s="138">
        <v>260005440</v>
      </c>
      <c r="J30" s="139">
        <v>6833200</v>
      </c>
      <c r="K30" s="137">
        <f t="shared" si="0"/>
        <v>266838640</v>
      </c>
      <c r="L30" s="178">
        <f t="shared" si="1"/>
        <v>6670966</v>
      </c>
      <c r="M30" s="185">
        <f>IFERROR(H30/$Q$10,"-")</f>
        <v>3.1239505478628275E-4</v>
      </c>
      <c r="S30" s="3"/>
      <c r="T30" s="3"/>
    </row>
    <row r="31" spans="1:20" ht="28.9" customHeight="1">
      <c r="A31" s="6"/>
      <c r="B31" s="366"/>
      <c r="C31" s="369"/>
      <c r="D31" s="372"/>
      <c r="E31" s="80" t="str">
        <f>'高額レセ疾病傾向(患者一人当たり医療費順)'!$C$8</f>
        <v>0506</v>
      </c>
      <c r="F31" s="225" t="str">
        <f>'高額レセ疾病傾向(患者一人当たり医療費順)'!$D$8</f>
        <v>知的障害＜精神遅滞＞</v>
      </c>
      <c r="G31" s="225" t="s">
        <v>387</v>
      </c>
      <c r="H31" s="81" t="s">
        <v>387</v>
      </c>
      <c r="I31" s="82" t="s">
        <v>387</v>
      </c>
      <c r="J31" s="83" t="s">
        <v>387</v>
      </c>
      <c r="K31" s="81" t="str">
        <f t="shared" si="0"/>
        <v>-</v>
      </c>
      <c r="L31" s="179" t="str">
        <f t="shared" si="1"/>
        <v>-</v>
      </c>
      <c r="M31" s="186" t="str">
        <f>IFERROR(H31/$Q$10,"-")</f>
        <v>-</v>
      </c>
      <c r="S31" s="3"/>
      <c r="T31" s="3"/>
    </row>
    <row r="32" spans="1:20" ht="28.9" customHeight="1">
      <c r="A32" s="6"/>
      <c r="B32" s="366"/>
      <c r="C32" s="369"/>
      <c r="D32" s="372"/>
      <c r="E32" s="80" t="str">
        <f>'高額レセ疾病傾向(患者一人当たり医療費順)'!$C$9</f>
        <v>1402</v>
      </c>
      <c r="F32" s="225" t="str">
        <f>'高額レセ疾病傾向(患者一人当たり医療費順)'!$D$9</f>
        <v>腎不全</v>
      </c>
      <c r="G32" s="225" t="s">
        <v>307</v>
      </c>
      <c r="H32" s="81">
        <v>620</v>
      </c>
      <c r="I32" s="82">
        <v>2079021550</v>
      </c>
      <c r="J32" s="83">
        <v>1763154130</v>
      </c>
      <c r="K32" s="72">
        <f t="shared" si="0"/>
        <v>3842175680</v>
      </c>
      <c r="L32" s="179">
        <f t="shared" si="1"/>
        <v>6197057.5483870972</v>
      </c>
      <c r="M32" s="186">
        <f>IFERROR(H32/$Q$10,"-")</f>
        <v>4.8421233491873824E-3</v>
      </c>
      <c r="S32" s="3"/>
      <c r="T32" s="3"/>
    </row>
    <row r="33" spans="1:20" ht="28.9" customHeight="1">
      <c r="A33" s="6"/>
      <c r="B33" s="366"/>
      <c r="C33" s="369"/>
      <c r="D33" s="372"/>
      <c r="E33" s="80" t="str">
        <f>'高額レセ疾病傾向(患者一人当たり医療費順)'!$C$10</f>
        <v>0209</v>
      </c>
      <c r="F33" s="225" t="str">
        <f>'高額レセ疾病傾向(患者一人当たり医療費順)'!$D$10</f>
        <v>白血病</v>
      </c>
      <c r="G33" s="225" t="s">
        <v>430</v>
      </c>
      <c r="H33" s="81">
        <v>44</v>
      </c>
      <c r="I33" s="82">
        <v>200553710</v>
      </c>
      <c r="J33" s="83">
        <v>131593430</v>
      </c>
      <c r="K33" s="72">
        <f t="shared" si="0"/>
        <v>332147140</v>
      </c>
      <c r="L33" s="179">
        <f t="shared" si="1"/>
        <v>7548798.6363636367</v>
      </c>
      <c r="M33" s="186">
        <f>IFERROR(H33/$Q$10,"-")</f>
        <v>3.4363456026491101E-4</v>
      </c>
      <c r="S33" s="3"/>
      <c r="T33" s="3"/>
    </row>
    <row r="34" spans="1:20" ht="28.9" customHeight="1" thickBot="1">
      <c r="A34" s="6"/>
      <c r="B34" s="367"/>
      <c r="C34" s="370"/>
      <c r="D34" s="373"/>
      <c r="E34" s="84" t="str">
        <f>'高額レセ疾病傾向(患者一人当たり医療費順)'!$C$11</f>
        <v>0604</v>
      </c>
      <c r="F34" s="226" t="str">
        <f>'高額レセ疾病傾向(患者一人当たり医療費順)'!$D$11</f>
        <v>脳性麻痺及びその他の麻痺性症候群</v>
      </c>
      <c r="G34" s="226" t="s">
        <v>370</v>
      </c>
      <c r="H34" s="85">
        <v>5</v>
      </c>
      <c r="I34" s="86">
        <v>27528050</v>
      </c>
      <c r="J34" s="87">
        <v>391610</v>
      </c>
      <c r="K34" s="73">
        <f t="shared" si="0"/>
        <v>27919660</v>
      </c>
      <c r="L34" s="180">
        <f t="shared" si="1"/>
        <v>5583932</v>
      </c>
      <c r="M34" s="187">
        <f>IFERROR(H34/$Q$10,"-")</f>
        <v>3.9049381848285344E-5</v>
      </c>
      <c r="S34" s="3"/>
      <c r="T34" s="3"/>
    </row>
    <row r="35" spans="1:20" ht="28.9" customHeight="1">
      <c r="A35" s="6"/>
      <c r="B35" s="365">
        <v>7</v>
      </c>
      <c r="C35" s="368" t="s">
        <v>148</v>
      </c>
      <c r="D35" s="371">
        <f>Q11</f>
        <v>130853</v>
      </c>
      <c r="E35" s="88" t="str">
        <f>'高額レセ疾病傾向(患者一人当たり医療費順)'!$C$7</f>
        <v>0904</v>
      </c>
      <c r="F35" s="224" t="str">
        <f>'高額レセ疾病傾向(患者一人当たり医療費順)'!$D$7</f>
        <v>くも膜下出血</v>
      </c>
      <c r="G35" s="224" t="s">
        <v>304</v>
      </c>
      <c r="H35" s="137">
        <v>51</v>
      </c>
      <c r="I35" s="138">
        <v>297417320</v>
      </c>
      <c r="J35" s="139">
        <v>10839260</v>
      </c>
      <c r="K35" s="137">
        <f t="shared" si="0"/>
        <v>308256580</v>
      </c>
      <c r="L35" s="178">
        <f t="shared" si="1"/>
        <v>6044246.666666667</v>
      </c>
      <c r="M35" s="185">
        <f>IFERROR(H35/$Q$11,"-")</f>
        <v>3.8975033052356459E-4</v>
      </c>
      <c r="S35" s="3"/>
      <c r="T35" s="3"/>
    </row>
    <row r="36" spans="1:20" ht="28.9" customHeight="1">
      <c r="A36" s="6"/>
      <c r="B36" s="366"/>
      <c r="C36" s="369"/>
      <c r="D36" s="372"/>
      <c r="E36" s="80" t="str">
        <f>'高額レセ疾病傾向(患者一人当たり医療費順)'!$C$8</f>
        <v>0506</v>
      </c>
      <c r="F36" s="225" t="str">
        <f>'高額レセ疾病傾向(患者一人当たり医療費順)'!$D$8</f>
        <v>知的障害＜精神遅滞＞</v>
      </c>
      <c r="G36" s="225" t="s">
        <v>208</v>
      </c>
      <c r="H36" s="81">
        <v>3</v>
      </c>
      <c r="I36" s="82">
        <v>20752200</v>
      </c>
      <c r="J36" s="83">
        <v>8240</v>
      </c>
      <c r="K36" s="72">
        <f t="shared" si="0"/>
        <v>20760440</v>
      </c>
      <c r="L36" s="179">
        <f t="shared" si="1"/>
        <v>6920146.666666667</v>
      </c>
      <c r="M36" s="186">
        <f>IFERROR(H36/$Q$11,"-")</f>
        <v>2.2926490030797919E-5</v>
      </c>
      <c r="S36" s="3"/>
      <c r="T36" s="3"/>
    </row>
    <row r="37" spans="1:20" ht="28.9" customHeight="1">
      <c r="A37" s="6"/>
      <c r="B37" s="366"/>
      <c r="C37" s="369"/>
      <c r="D37" s="372"/>
      <c r="E37" s="80" t="str">
        <f>'高額レセ疾病傾向(患者一人当たり医療費順)'!$C$9</f>
        <v>1402</v>
      </c>
      <c r="F37" s="225" t="str">
        <f>'高額レセ疾病傾向(患者一人当たり医療費順)'!$D$9</f>
        <v>腎不全</v>
      </c>
      <c r="G37" s="225" t="s">
        <v>307</v>
      </c>
      <c r="H37" s="81">
        <v>731</v>
      </c>
      <c r="I37" s="82">
        <v>2409974980</v>
      </c>
      <c r="J37" s="83">
        <v>2029454500</v>
      </c>
      <c r="K37" s="72">
        <f t="shared" si="0"/>
        <v>4439429480</v>
      </c>
      <c r="L37" s="179">
        <f t="shared" si="1"/>
        <v>6073090.9439124484</v>
      </c>
      <c r="M37" s="186">
        <f>IFERROR(H37/$Q$11,"-")</f>
        <v>5.5864214041710927E-3</v>
      </c>
      <c r="S37" s="3"/>
      <c r="T37" s="3"/>
    </row>
    <row r="38" spans="1:20" ht="28.9" customHeight="1">
      <c r="A38" s="6"/>
      <c r="B38" s="366"/>
      <c r="C38" s="369"/>
      <c r="D38" s="372"/>
      <c r="E38" s="80" t="str">
        <f>'高額レセ疾病傾向(患者一人当たり医療費順)'!$C$10</f>
        <v>0209</v>
      </c>
      <c r="F38" s="225" t="str">
        <f>'高額レセ疾病傾向(患者一人当たり医療費順)'!$D$10</f>
        <v>白血病</v>
      </c>
      <c r="G38" s="225" t="s">
        <v>305</v>
      </c>
      <c r="H38" s="81">
        <v>65</v>
      </c>
      <c r="I38" s="82">
        <v>214321290</v>
      </c>
      <c r="J38" s="83">
        <v>168323860</v>
      </c>
      <c r="K38" s="72">
        <f t="shared" si="0"/>
        <v>382645150</v>
      </c>
      <c r="L38" s="179">
        <f t="shared" si="1"/>
        <v>5886848.461538462</v>
      </c>
      <c r="M38" s="186">
        <f>IFERROR(H38/$Q$11,"-")</f>
        <v>4.9674061733395486E-4</v>
      </c>
      <c r="S38" s="3"/>
      <c r="T38" s="3"/>
    </row>
    <row r="39" spans="1:20" ht="28.9" customHeight="1" thickBot="1">
      <c r="A39" s="6"/>
      <c r="B39" s="367"/>
      <c r="C39" s="370"/>
      <c r="D39" s="373"/>
      <c r="E39" s="84" t="str">
        <f>'高額レセ疾病傾向(患者一人当たり医療費順)'!$C$11</f>
        <v>0604</v>
      </c>
      <c r="F39" s="226" t="str">
        <f>'高額レセ疾病傾向(患者一人当たり医療費順)'!$D$11</f>
        <v>脳性麻痺及びその他の麻痺性症候群</v>
      </c>
      <c r="G39" s="226" t="s">
        <v>423</v>
      </c>
      <c r="H39" s="85">
        <v>23</v>
      </c>
      <c r="I39" s="86">
        <v>95218200</v>
      </c>
      <c r="J39" s="87">
        <v>2250760</v>
      </c>
      <c r="K39" s="73">
        <f t="shared" si="0"/>
        <v>97468960</v>
      </c>
      <c r="L39" s="180">
        <f t="shared" si="1"/>
        <v>4237780.8695652178</v>
      </c>
      <c r="M39" s="187">
        <f>IFERROR(H39/$Q$11,"-")</f>
        <v>1.7576975690278404E-4</v>
      </c>
      <c r="S39" s="3"/>
      <c r="T39" s="3"/>
    </row>
    <row r="40" spans="1:20" ht="28.9" customHeight="1">
      <c r="A40" s="6"/>
      <c r="B40" s="365">
        <v>8</v>
      </c>
      <c r="C40" s="368" t="s">
        <v>149</v>
      </c>
      <c r="D40" s="371">
        <f>Q12</f>
        <v>359595</v>
      </c>
      <c r="E40" s="88" t="str">
        <f>'高額レセ疾病傾向(患者一人当たり医療費順)'!$C$7</f>
        <v>0904</v>
      </c>
      <c r="F40" s="224" t="str">
        <f>'高額レセ疾病傾向(患者一人当たり医療費順)'!$D$7</f>
        <v>くも膜下出血</v>
      </c>
      <c r="G40" s="224" t="s">
        <v>306</v>
      </c>
      <c r="H40" s="137">
        <v>122</v>
      </c>
      <c r="I40" s="138">
        <v>695035700</v>
      </c>
      <c r="J40" s="139">
        <v>31555750</v>
      </c>
      <c r="K40" s="71">
        <f t="shared" si="0"/>
        <v>726591450</v>
      </c>
      <c r="L40" s="178">
        <f t="shared" si="1"/>
        <v>5955667.6229508193</v>
      </c>
      <c r="M40" s="185">
        <f>IFERROR(H40/$Q$12,"-")</f>
        <v>3.3927056827820186E-4</v>
      </c>
      <c r="S40" s="3"/>
      <c r="T40" s="3"/>
    </row>
    <row r="41" spans="1:20" ht="28.9" customHeight="1">
      <c r="A41" s="6"/>
      <c r="B41" s="366"/>
      <c r="C41" s="369"/>
      <c r="D41" s="372"/>
      <c r="E41" s="80" t="str">
        <f>'高額レセ疾病傾向(患者一人当たり医療費順)'!$C$8</f>
        <v>0506</v>
      </c>
      <c r="F41" s="225" t="str">
        <f>'高額レセ疾病傾向(患者一人当たり医療費順)'!$D$8</f>
        <v>知的障害＜精神遅滞＞</v>
      </c>
      <c r="G41" s="225" t="s">
        <v>431</v>
      </c>
      <c r="H41" s="81">
        <v>1</v>
      </c>
      <c r="I41" s="82">
        <v>5747630</v>
      </c>
      <c r="J41" s="83">
        <v>0</v>
      </c>
      <c r="K41" s="72">
        <f t="shared" si="0"/>
        <v>5747630</v>
      </c>
      <c r="L41" s="179">
        <f t="shared" si="1"/>
        <v>5747630</v>
      </c>
      <c r="M41" s="186">
        <f>IFERROR(H41/$Q$12,"-")</f>
        <v>2.7809062973623105E-6</v>
      </c>
      <c r="S41" s="3"/>
      <c r="T41" s="3"/>
    </row>
    <row r="42" spans="1:20" ht="28.9" customHeight="1">
      <c r="A42" s="6"/>
      <c r="B42" s="366"/>
      <c r="C42" s="369"/>
      <c r="D42" s="372"/>
      <c r="E42" s="80" t="str">
        <f>'高額レセ疾病傾向(患者一人当たり医療費順)'!$C$9</f>
        <v>1402</v>
      </c>
      <c r="F42" s="225" t="str">
        <f>'高額レセ疾病傾向(患者一人当たり医療費順)'!$D$9</f>
        <v>腎不全</v>
      </c>
      <c r="G42" s="225" t="s">
        <v>302</v>
      </c>
      <c r="H42" s="81">
        <v>2085</v>
      </c>
      <c r="I42" s="82">
        <v>6314825370</v>
      </c>
      <c r="J42" s="83">
        <v>6018990040</v>
      </c>
      <c r="K42" s="72">
        <f t="shared" si="0"/>
        <v>12333815410</v>
      </c>
      <c r="L42" s="179">
        <f t="shared" si="1"/>
        <v>5915498.9976019189</v>
      </c>
      <c r="M42" s="186">
        <f>IFERROR(H42/$Q$12,"-")</f>
        <v>5.7981896300004169E-3</v>
      </c>
      <c r="S42" s="3"/>
      <c r="T42" s="3"/>
    </row>
    <row r="43" spans="1:20" ht="28.9" customHeight="1">
      <c r="A43" s="6"/>
      <c r="B43" s="366"/>
      <c r="C43" s="369"/>
      <c r="D43" s="372"/>
      <c r="E43" s="80" t="str">
        <f>'高額レセ疾病傾向(患者一人当たり医療費順)'!$C$10</f>
        <v>0209</v>
      </c>
      <c r="F43" s="225" t="str">
        <f>'高額レセ疾病傾向(患者一人当たり医療費順)'!$D$10</f>
        <v>白血病</v>
      </c>
      <c r="G43" s="225" t="s">
        <v>303</v>
      </c>
      <c r="H43" s="81">
        <v>129</v>
      </c>
      <c r="I43" s="82">
        <v>540612380</v>
      </c>
      <c r="J43" s="83">
        <v>291761520</v>
      </c>
      <c r="K43" s="72">
        <f t="shared" si="0"/>
        <v>832373900</v>
      </c>
      <c r="L43" s="179">
        <f t="shared" si="1"/>
        <v>6452510.8527131779</v>
      </c>
      <c r="M43" s="186">
        <f>IFERROR(H43/$Q$12,"-")</f>
        <v>3.5873691235973801E-4</v>
      </c>
      <c r="S43" s="3"/>
      <c r="T43" s="3"/>
    </row>
    <row r="44" spans="1:20" ht="28.9" customHeight="1" thickBot="1">
      <c r="A44" s="6"/>
      <c r="B44" s="366"/>
      <c r="C44" s="369"/>
      <c r="D44" s="372"/>
      <c r="E44" s="89" t="str">
        <f>'高額レセ疾病傾向(患者一人当たり医療費順)'!$C$11</f>
        <v>0604</v>
      </c>
      <c r="F44" s="227" t="str">
        <f>'高額レセ疾病傾向(患者一人当たり医療費順)'!$D$11</f>
        <v>脳性麻痺及びその他の麻痺性症候群</v>
      </c>
      <c r="G44" s="227" t="s">
        <v>370</v>
      </c>
      <c r="H44" s="140">
        <v>56</v>
      </c>
      <c r="I44" s="141">
        <v>274058540</v>
      </c>
      <c r="J44" s="142">
        <v>10908040</v>
      </c>
      <c r="K44" s="74">
        <f t="shared" si="0"/>
        <v>284966580</v>
      </c>
      <c r="L44" s="181">
        <f t="shared" si="1"/>
        <v>5088688.9285714282</v>
      </c>
      <c r="M44" s="188">
        <f>IFERROR(H44/$Q$12,"-")</f>
        <v>1.5573075265228937E-4</v>
      </c>
      <c r="S44" s="3"/>
      <c r="T44" s="3"/>
    </row>
    <row r="45" spans="1:20" ht="28.9" customHeight="1" thickTop="1">
      <c r="A45" s="6"/>
      <c r="B45" s="356" t="s">
        <v>412</v>
      </c>
      <c r="C45" s="357"/>
      <c r="D45" s="374">
        <f>地区別_患者数!AM14</f>
        <v>1264913</v>
      </c>
      <c r="E45" s="75" t="str">
        <f>'高額レセ疾病傾向(患者一人当たり医療費順)'!$C$7</f>
        <v>0904</v>
      </c>
      <c r="F45" s="228" t="str">
        <f>'高額レセ疾病傾向(患者一人当たり医療費順)'!$D$7</f>
        <v>くも膜下出血</v>
      </c>
      <c r="G45" s="228" t="str">
        <f>'高額レセ疾病傾向(患者一人当たり医療費順)'!$E$7</f>
        <v>くも膜下出血，くも膜下出血後遺症，ＩＣ－ＰＣ動脈瘤破裂によるくも膜下出血</v>
      </c>
      <c r="H45" s="76">
        <f>'高額レセ疾病傾向(患者一人当たり医療費順)'!$F$7</f>
        <v>480</v>
      </c>
      <c r="I45" s="77">
        <f>'高額レセ疾病傾向(患者一人当たり医療費順)'!$G$7</f>
        <v>2826748220</v>
      </c>
      <c r="J45" s="78">
        <f>'高額レセ疾病傾向(患者一人当たり医療費順)'!$H$7</f>
        <v>103119360</v>
      </c>
      <c r="K45" s="76">
        <f>'高額レセ疾病傾向(患者一人当たり医療費順)'!I7</f>
        <v>2929867580</v>
      </c>
      <c r="L45" s="182">
        <f>'高額レセ疾病傾向(患者一人当たり医療費順)'!J7</f>
        <v>6103890.7916666698</v>
      </c>
      <c r="M45" s="189">
        <f>'高額レセ疾病傾向(患者一人当たり医療費順)'!K7</f>
        <v>3.7947273844129992E-4</v>
      </c>
      <c r="S45" s="3"/>
      <c r="T45" s="3"/>
    </row>
    <row r="46" spans="1:20" ht="28.9" customHeight="1">
      <c r="A46" s="6"/>
      <c r="B46" s="358"/>
      <c r="C46" s="359"/>
      <c r="D46" s="372"/>
      <c r="E46" s="80" t="str">
        <f>'高額レセ疾病傾向(患者一人当たり医療費順)'!$C$8</f>
        <v>0506</v>
      </c>
      <c r="F46" s="225" t="str">
        <f>'高額レセ疾病傾向(患者一人当たり医療費順)'!$D$8</f>
        <v>知的障害＜精神遅滞＞</v>
      </c>
      <c r="G46" s="225" t="str">
        <f>'高額レセ疾病傾向(患者一人当たり医療費順)'!$E$8</f>
        <v>知的障害，最重度知的障害</v>
      </c>
      <c r="H46" s="81">
        <f>'高額レセ疾病傾向(患者一人当たり医療費順)'!$F$8</f>
        <v>5</v>
      </c>
      <c r="I46" s="82">
        <f>'高額レセ疾病傾向(患者一人当たり医療費順)'!$G$8</f>
        <v>30445630</v>
      </c>
      <c r="J46" s="83">
        <f>'高額レセ疾病傾向(患者一人当たり医療費順)'!$H$8</f>
        <v>8240</v>
      </c>
      <c r="K46" s="81">
        <f>'高額レセ疾病傾向(患者一人当たり医療費順)'!I8</f>
        <v>30453870</v>
      </c>
      <c r="L46" s="183">
        <f>'高額レセ疾病傾向(患者一人当たり医療費順)'!J8</f>
        <v>6090774</v>
      </c>
      <c r="M46" s="190">
        <f>'高額レセ疾病傾向(患者一人当たり医療費順)'!K8</f>
        <v>3.9528410254302078E-6</v>
      </c>
      <c r="S46" s="3"/>
      <c r="T46" s="3"/>
    </row>
    <row r="47" spans="1:20" ht="28.9" customHeight="1">
      <c r="A47" s="6"/>
      <c r="B47" s="358"/>
      <c r="C47" s="359"/>
      <c r="D47" s="372"/>
      <c r="E47" s="80" t="str">
        <f>'高額レセ疾病傾向(患者一人当たり医療費順)'!$C$9</f>
        <v>1402</v>
      </c>
      <c r="F47" s="225" t="str">
        <f>'高額レセ疾病傾向(患者一人当たり医療費順)'!$D$9</f>
        <v>腎不全</v>
      </c>
      <c r="G47" s="225" t="str">
        <f>'高額レセ疾病傾向(患者一人当たり医療費順)'!$E$9</f>
        <v>慢性腎不全，末期腎不全，腎性貧血</v>
      </c>
      <c r="H47" s="81">
        <f>'高額レセ疾病傾向(患者一人当たり医療費順)'!$F$9</f>
        <v>6585</v>
      </c>
      <c r="I47" s="82">
        <f>'高額レセ疾病傾向(患者一人当たり医療費順)'!$G$9</f>
        <v>20024842350</v>
      </c>
      <c r="J47" s="83">
        <f>'高額レセ疾病傾向(患者一人当たり医療費順)'!$H$9</f>
        <v>19217971240</v>
      </c>
      <c r="K47" s="81">
        <f>'高額レセ疾病傾向(患者一人当たり医療費順)'!I9</f>
        <v>39242813590</v>
      </c>
      <c r="L47" s="183">
        <f>'高額レセ疾病傾向(患者一人当たり医療費順)'!J9</f>
        <v>5959424.9946848899</v>
      </c>
      <c r="M47" s="190">
        <f>'高額レセ疾病傾向(患者一人当たり医療費順)'!K9</f>
        <v>5.2058916304915832E-3</v>
      </c>
      <c r="S47" s="3"/>
      <c r="T47" s="3"/>
    </row>
    <row r="48" spans="1:20" ht="28.9" customHeight="1">
      <c r="A48" s="6"/>
      <c r="B48" s="358"/>
      <c r="C48" s="359"/>
      <c r="D48" s="372"/>
      <c r="E48" s="80" t="str">
        <f>'高額レセ疾病傾向(患者一人当たり医療費順)'!$C$10</f>
        <v>0209</v>
      </c>
      <c r="F48" s="225" t="str">
        <f>'高額レセ疾病傾向(患者一人当たり医療費順)'!$D$10</f>
        <v>白血病</v>
      </c>
      <c r="G48" s="225" t="str">
        <f>'高額レセ疾病傾向(患者一人当たり医療費順)'!$E$10</f>
        <v>急性骨髄性白血病，慢性骨髄性白血病，慢性リンパ性白血病</v>
      </c>
      <c r="H48" s="81">
        <f>'高額レセ疾病傾向(患者一人当たり医療費順)'!$F$10</f>
        <v>553</v>
      </c>
      <c r="I48" s="82">
        <f>'高額レセ疾病傾向(患者一人当たり医療費順)'!$G$10</f>
        <v>1912725450</v>
      </c>
      <c r="J48" s="83">
        <f>'高額レセ疾病傾向(患者一人当たり医療費順)'!$H$10</f>
        <v>1273494030</v>
      </c>
      <c r="K48" s="81">
        <f>'高額レセ疾病傾向(患者一人当たり医療費順)'!I10</f>
        <v>3186219480</v>
      </c>
      <c r="L48" s="183">
        <f>'高額レセ疾病傾向(患者一人当たり医療費順)'!J10</f>
        <v>5761698.8788426798</v>
      </c>
      <c r="M48" s="190">
        <f>'高額レセ疾病傾向(患者一人当たり医療費順)'!K10</f>
        <v>4.3718421741258096E-4</v>
      </c>
      <c r="S48" s="3"/>
      <c r="T48" s="3"/>
    </row>
    <row r="49" spans="1:20" ht="28.9" customHeight="1" thickBot="1">
      <c r="A49" s="6"/>
      <c r="B49" s="360"/>
      <c r="C49" s="361"/>
      <c r="D49" s="373"/>
      <c r="E49" s="84" t="str">
        <f>'高額レセ疾病傾向(患者一人当たり医療費順)'!$C$11</f>
        <v>0604</v>
      </c>
      <c r="F49" s="226" t="str">
        <f>'高額レセ疾病傾向(患者一人当たり医療費順)'!$D$11</f>
        <v>脳性麻痺及びその他の麻痺性症候群</v>
      </c>
      <c r="G49" s="226" t="str">
        <f>'高額レセ疾病傾向(患者一人当たり医療費順)'!$E$11</f>
        <v>片麻痺，脳性麻痺，四肢麻痺</v>
      </c>
      <c r="H49" s="85">
        <f>'高額レセ疾病傾向(患者一人当たり医療費順)'!$F$11</f>
        <v>151</v>
      </c>
      <c r="I49" s="86">
        <f>'高額レセ疾病傾向(患者一人当たり医療費順)'!$G$11</f>
        <v>727728540</v>
      </c>
      <c r="J49" s="87">
        <f>'高額レセ疾病傾向(患者一人当たり医療費順)'!$H$11</f>
        <v>25611070</v>
      </c>
      <c r="K49" s="85">
        <f>'高額レセ疾病傾向(患者一人当たり医療費順)'!I11</f>
        <v>753339610</v>
      </c>
      <c r="L49" s="184">
        <f>'高額レセ疾病傾向(患者一人当たり医療費順)'!J11</f>
        <v>4989004.0397351002</v>
      </c>
      <c r="M49" s="191">
        <f>'高額レセ疾病傾向(患者一人当たり医療費順)'!K11</f>
        <v>1.1937579896799226E-4</v>
      </c>
      <c r="S49" s="3"/>
      <c r="T49" s="3"/>
    </row>
    <row r="50" spans="1:20" ht="13.5" customHeight="1">
      <c r="A50" s="6"/>
      <c r="B50" s="23" t="s">
        <v>414</v>
      </c>
      <c r="D50" s="23"/>
      <c r="E50" s="65"/>
      <c r="F50" s="65"/>
      <c r="G50" s="65"/>
      <c r="H50" s="65"/>
      <c r="I50" s="65"/>
      <c r="J50" s="6"/>
      <c r="K50" s="6"/>
      <c r="L50" s="6"/>
      <c r="S50" s="3"/>
      <c r="T50" s="3"/>
    </row>
    <row r="51" spans="1:20" ht="13.5" customHeight="1">
      <c r="A51" s="6"/>
      <c r="B51" s="54" t="s">
        <v>231</v>
      </c>
      <c r="D51" s="54"/>
      <c r="E51" s="6"/>
      <c r="F51" s="6"/>
      <c r="G51" s="6"/>
      <c r="H51" s="6"/>
      <c r="I51" s="6"/>
      <c r="J51" s="6"/>
      <c r="K51" s="6"/>
      <c r="L51" s="6"/>
      <c r="S51" s="3"/>
      <c r="T51" s="3"/>
    </row>
    <row r="52" spans="1:20" ht="13.5" customHeight="1">
      <c r="A52" s="6"/>
      <c r="B52" s="70" t="s">
        <v>139</v>
      </c>
      <c r="D52" s="70"/>
      <c r="E52" s="6"/>
      <c r="F52" s="6"/>
      <c r="G52" s="26"/>
      <c r="H52" s="6"/>
      <c r="I52" s="6"/>
      <c r="J52" s="6"/>
      <c r="K52" s="6"/>
      <c r="L52" s="6"/>
      <c r="S52" s="3"/>
      <c r="T52" s="3"/>
    </row>
    <row r="53" spans="1:20" ht="13.5" customHeight="1">
      <c r="A53" s="6"/>
      <c r="B53" s="70" t="s">
        <v>254</v>
      </c>
      <c r="D53" s="70"/>
      <c r="E53" s="6"/>
      <c r="F53" s="6"/>
      <c r="G53" s="26"/>
      <c r="H53" s="6"/>
      <c r="I53" s="6"/>
      <c r="J53" s="6"/>
      <c r="K53" s="6"/>
      <c r="L53" s="6"/>
    </row>
    <row r="54" spans="1:20" ht="13.5" customHeight="1">
      <c r="A54" s="6"/>
      <c r="B54" s="70" t="s">
        <v>378</v>
      </c>
      <c r="D54" s="70"/>
      <c r="E54" s="6"/>
      <c r="F54" s="6"/>
      <c r="G54" s="26"/>
      <c r="H54" s="6"/>
      <c r="I54" s="6"/>
      <c r="J54" s="6"/>
      <c r="K54" s="6"/>
      <c r="L54" s="6"/>
    </row>
    <row r="55" spans="1:20" ht="13.5" customHeight="1">
      <c r="A55" s="6"/>
      <c r="B55" s="70" t="s">
        <v>140</v>
      </c>
      <c r="D55" s="70"/>
      <c r="E55" s="6"/>
      <c r="F55" s="6"/>
      <c r="G55" s="26"/>
      <c r="H55" s="6"/>
      <c r="I55" s="6"/>
      <c r="J55" s="6"/>
      <c r="K55" s="6"/>
      <c r="L55" s="6"/>
    </row>
  </sheetData>
  <mergeCells count="35"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I3:K3"/>
    <mergeCell ref="C40:C44"/>
    <mergeCell ref="C5:C9"/>
    <mergeCell ref="C10:C14"/>
    <mergeCell ref="C15:C19"/>
    <mergeCell ref="C20:C24"/>
    <mergeCell ref="C25:C29"/>
    <mergeCell ref="C30:C34"/>
    <mergeCell ref="B45:C49"/>
    <mergeCell ref="C3:C4"/>
    <mergeCell ref="E3:F4"/>
    <mergeCell ref="G3:G4"/>
    <mergeCell ref="H3:H4"/>
    <mergeCell ref="D3:D4"/>
    <mergeCell ref="B30:B34"/>
    <mergeCell ref="B35:B39"/>
    <mergeCell ref="B40:B44"/>
    <mergeCell ref="B3:B4"/>
    <mergeCell ref="B5:B9"/>
    <mergeCell ref="B10:B14"/>
    <mergeCell ref="B15:B19"/>
    <mergeCell ref="B20:B24"/>
    <mergeCell ref="B25:B29"/>
    <mergeCell ref="C35:C3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K5 K7:K10 K12:K15 K17:K25 K27:K30 K32:K4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Q385"/>
  <sheetViews>
    <sheetView showGridLines="0" zoomScaleNormal="100" zoomScaleSheetLayoutView="100" workbookViewId="0"/>
  </sheetViews>
  <sheetFormatPr defaultColWidth="9" defaultRowHeight="13.5"/>
  <cols>
    <col min="1" max="1" width="4.375" style="6" customWidth="1"/>
    <col min="2" max="2" width="3.375" style="6" customWidth="1"/>
    <col min="3" max="3" width="11.625" style="6" customWidth="1"/>
    <col min="4" max="4" width="10.375" style="6" customWidth="1"/>
    <col min="5" max="5" width="6" style="6" customWidth="1"/>
    <col min="6" max="6" width="18.625" style="6" customWidth="1"/>
    <col min="7" max="7" width="37.375" style="6" customWidth="1"/>
    <col min="8" max="8" width="8.25" style="6" customWidth="1"/>
    <col min="9" max="12" width="9.75" style="6" customWidth="1"/>
    <col min="13" max="15" width="9" style="6"/>
    <col min="16" max="16" width="14.5" style="6" customWidth="1"/>
    <col min="17" max="17" width="12.625" style="6" customWidth="1"/>
    <col min="18" max="16384" width="9" style="6"/>
  </cols>
  <sheetData>
    <row r="1" spans="1:17" ht="16.5" customHeight="1">
      <c r="A1" s="99" t="s">
        <v>271</v>
      </c>
      <c r="B1" s="99"/>
      <c r="C1" s="100"/>
      <c r="D1" s="100"/>
      <c r="E1" s="101"/>
      <c r="F1" s="101"/>
      <c r="G1" s="101"/>
      <c r="H1" s="101"/>
      <c r="I1" s="101"/>
      <c r="J1" s="101"/>
      <c r="K1" s="101"/>
      <c r="L1" s="8"/>
    </row>
    <row r="2" spans="1:17" ht="16.5" customHeight="1">
      <c r="A2" s="8" t="s">
        <v>244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62"/>
      <c r="C3" s="349" t="s">
        <v>137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</row>
    <row r="4" spans="1:17" ht="24.95" customHeight="1" thickBot="1">
      <c r="A4" s="8"/>
      <c r="B4" s="377"/>
      <c r="C4" s="380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112</v>
      </c>
      <c r="L4" s="379"/>
      <c r="M4" s="382"/>
      <c r="P4" s="69" t="s">
        <v>137</v>
      </c>
      <c r="Q4" s="176" t="s">
        <v>279</v>
      </c>
    </row>
    <row r="5" spans="1:17" ht="28.9" customHeight="1">
      <c r="B5" s="365">
        <v>1</v>
      </c>
      <c r="C5" s="378" t="s">
        <v>58</v>
      </c>
      <c r="D5" s="371">
        <f>Q5</f>
        <v>359595</v>
      </c>
      <c r="E5" s="88" t="str">
        <f>'高額レセ疾病傾向(患者一人当たり医療費順)'!$C$7</f>
        <v>0904</v>
      </c>
      <c r="F5" s="224" t="str">
        <f>'高額レセ疾病傾向(患者一人当たり医療費順)'!$D$7</f>
        <v>くも膜下出血</v>
      </c>
      <c r="G5" s="224" t="s">
        <v>306</v>
      </c>
      <c r="H5" s="137">
        <v>122</v>
      </c>
      <c r="I5" s="138">
        <v>695035700</v>
      </c>
      <c r="J5" s="139">
        <v>31555750</v>
      </c>
      <c r="K5" s="71">
        <f>IF(SUM(I5:J5)=0,"-",SUM(I5:J5))</f>
        <v>726591450</v>
      </c>
      <c r="L5" s="178">
        <f t="shared" ref="L5:L36" si="0">IFERROR(K5/H5,"-")</f>
        <v>5955667.6229508193</v>
      </c>
      <c r="M5" s="185">
        <f>IFERROR(H5/$Q$5,"-")</f>
        <v>3.3927056827820186E-4</v>
      </c>
      <c r="P5" s="49" t="s">
        <v>301</v>
      </c>
      <c r="Q5" s="211">
        <f>市区町村別_患者数!AM6</f>
        <v>359595</v>
      </c>
    </row>
    <row r="6" spans="1:17" ht="28.9" customHeight="1">
      <c r="B6" s="366"/>
      <c r="C6" s="359"/>
      <c r="D6" s="376"/>
      <c r="E6" s="80" t="str">
        <f>'高額レセ疾病傾向(患者一人当たり医療費順)'!$C$8</f>
        <v>0506</v>
      </c>
      <c r="F6" s="225" t="str">
        <f>'高額レセ疾病傾向(患者一人当たり医療費順)'!$D$8</f>
        <v>知的障害＜精神遅滞＞</v>
      </c>
      <c r="G6" s="225" t="s">
        <v>431</v>
      </c>
      <c r="H6" s="81">
        <v>1</v>
      </c>
      <c r="I6" s="82">
        <v>5747630</v>
      </c>
      <c r="J6" s="83">
        <v>0</v>
      </c>
      <c r="K6" s="72">
        <f t="shared" ref="K6:K69" si="1">IF(SUM(I6:J6)=0,"-",SUM(I6:J6))</f>
        <v>5747630</v>
      </c>
      <c r="L6" s="179">
        <f t="shared" si="0"/>
        <v>5747630</v>
      </c>
      <c r="M6" s="186">
        <f>IFERROR(H6/$Q$5,"-")</f>
        <v>2.7809062973623105E-6</v>
      </c>
      <c r="P6" s="49" t="s">
        <v>115</v>
      </c>
      <c r="Q6" s="211">
        <f>市区町村別_患者数!AM7</f>
        <v>13587</v>
      </c>
    </row>
    <row r="7" spans="1:17" ht="28.9" customHeight="1">
      <c r="B7" s="366"/>
      <c r="C7" s="359"/>
      <c r="D7" s="376"/>
      <c r="E7" s="80" t="str">
        <f>'高額レセ疾病傾向(患者一人当たり医療費順)'!$C$9</f>
        <v>1402</v>
      </c>
      <c r="F7" s="225" t="str">
        <f>'高額レセ疾病傾向(患者一人当たり医療費順)'!$D$9</f>
        <v>腎不全</v>
      </c>
      <c r="G7" s="225" t="s">
        <v>302</v>
      </c>
      <c r="H7" s="81">
        <v>2085</v>
      </c>
      <c r="I7" s="82">
        <v>6314825370</v>
      </c>
      <c r="J7" s="83">
        <v>6018990040</v>
      </c>
      <c r="K7" s="72">
        <f t="shared" si="1"/>
        <v>12333815410</v>
      </c>
      <c r="L7" s="179">
        <f t="shared" si="0"/>
        <v>5915498.9976019189</v>
      </c>
      <c r="M7" s="186">
        <f>IFERROR(H7/$Q$5,"-")</f>
        <v>5.7981896300004169E-3</v>
      </c>
      <c r="P7" s="49" t="s">
        <v>116</v>
      </c>
      <c r="Q7" s="211">
        <f>市区町村別_患者数!AM8</f>
        <v>8534</v>
      </c>
    </row>
    <row r="8" spans="1:17" ht="28.9" customHeight="1">
      <c r="B8" s="366"/>
      <c r="C8" s="359"/>
      <c r="D8" s="376"/>
      <c r="E8" s="80" t="str">
        <f>'高額レセ疾病傾向(患者一人当たり医療費順)'!$C$10</f>
        <v>0209</v>
      </c>
      <c r="F8" s="225" t="str">
        <f>'高額レセ疾病傾向(患者一人当たり医療費順)'!$D$10</f>
        <v>白血病</v>
      </c>
      <c r="G8" s="225" t="s">
        <v>303</v>
      </c>
      <c r="H8" s="81">
        <v>129</v>
      </c>
      <c r="I8" s="82">
        <v>540612380</v>
      </c>
      <c r="J8" s="83">
        <v>291761520</v>
      </c>
      <c r="K8" s="72">
        <f t="shared" si="1"/>
        <v>832373900</v>
      </c>
      <c r="L8" s="179">
        <f t="shared" si="0"/>
        <v>6452510.8527131779</v>
      </c>
      <c r="M8" s="186">
        <f>IFERROR(H8/$Q$5,"-")</f>
        <v>3.5873691235973801E-4</v>
      </c>
      <c r="P8" s="49" t="s">
        <v>117</v>
      </c>
      <c r="Q8" s="211">
        <f>市区町村別_患者数!AM9</f>
        <v>9792</v>
      </c>
    </row>
    <row r="9" spans="1:17" ht="28.9" customHeight="1" thickBot="1">
      <c r="B9" s="367"/>
      <c r="C9" s="361"/>
      <c r="D9" s="383"/>
      <c r="E9" s="84" t="str">
        <f>'高額レセ疾病傾向(患者一人当たり医療費順)'!$C$11</f>
        <v>0604</v>
      </c>
      <c r="F9" s="226" t="str">
        <f>'高額レセ疾病傾向(患者一人当たり医療費順)'!$D$11</f>
        <v>脳性麻痺及びその他の麻痺性症候群</v>
      </c>
      <c r="G9" s="226" t="s">
        <v>370</v>
      </c>
      <c r="H9" s="85">
        <v>56</v>
      </c>
      <c r="I9" s="86">
        <v>274058540</v>
      </c>
      <c r="J9" s="87">
        <v>10908040</v>
      </c>
      <c r="K9" s="73">
        <f t="shared" si="1"/>
        <v>284966580</v>
      </c>
      <c r="L9" s="180">
        <f t="shared" si="0"/>
        <v>5088688.9285714282</v>
      </c>
      <c r="M9" s="187">
        <f>IFERROR(H9/$Q$5,"-")</f>
        <v>1.5573075265228937E-4</v>
      </c>
      <c r="P9" s="49" t="s">
        <v>118</v>
      </c>
      <c r="Q9" s="211">
        <f>市区町村別_患者数!AM10</f>
        <v>8474</v>
      </c>
    </row>
    <row r="10" spans="1:17" ht="28.9" customHeight="1">
      <c r="B10" s="365">
        <v>2</v>
      </c>
      <c r="C10" s="378" t="s">
        <v>115</v>
      </c>
      <c r="D10" s="371">
        <f>Q6</f>
        <v>13587</v>
      </c>
      <c r="E10" s="88" t="str">
        <f>'高額レセ疾病傾向(患者一人当たり医療費順)'!$C$7</f>
        <v>0904</v>
      </c>
      <c r="F10" s="224" t="str">
        <f>'高額レセ疾病傾向(患者一人当たり医療費順)'!$D$7</f>
        <v>くも膜下出血</v>
      </c>
      <c r="G10" s="224" t="s">
        <v>432</v>
      </c>
      <c r="H10" s="137">
        <v>5</v>
      </c>
      <c r="I10" s="138">
        <v>41140430</v>
      </c>
      <c r="J10" s="139">
        <v>761510</v>
      </c>
      <c r="K10" s="71">
        <f t="shared" si="1"/>
        <v>41901940</v>
      </c>
      <c r="L10" s="178">
        <f t="shared" si="0"/>
        <v>8380388</v>
      </c>
      <c r="M10" s="185">
        <f>IFERROR(H10/$Q$6,"-")</f>
        <v>3.6799882240376832E-4</v>
      </c>
      <c r="P10" s="49" t="s">
        <v>119</v>
      </c>
      <c r="Q10" s="211">
        <f>市区町村別_患者数!AM11</f>
        <v>12122</v>
      </c>
    </row>
    <row r="11" spans="1:17" ht="28.9" customHeight="1">
      <c r="B11" s="366"/>
      <c r="C11" s="359"/>
      <c r="D11" s="376"/>
      <c r="E11" s="80" t="str">
        <f>'高額レセ疾病傾向(患者一人当たり医療費順)'!$C$8</f>
        <v>0506</v>
      </c>
      <c r="F11" s="225" t="str">
        <f>'高額レセ疾病傾向(患者一人当たり医療費順)'!$D$8</f>
        <v>知的障害＜精神遅滞＞</v>
      </c>
      <c r="G11" s="225" t="s">
        <v>387</v>
      </c>
      <c r="H11" s="81" t="s">
        <v>387</v>
      </c>
      <c r="I11" s="82" t="s">
        <v>387</v>
      </c>
      <c r="J11" s="83" t="s">
        <v>387</v>
      </c>
      <c r="K11" s="72" t="str">
        <f t="shared" si="1"/>
        <v>-</v>
      </c>
      <c r="L11" s="179" t="str">
        <f t="shared" si="0"/>
        <v>-</v>
      </c>
      <c r="M11" s="186" t="str">
        <f>IFERROR(H11/$Q$6,"-")</f>
        <v>-</v>
      </c>
      <c r="P11" s="49" t="s">
        <v>120</v>
      </c>
      <c r="Q11" s="211">
        <f>市区町村別_患者数!AM12</f>
        <v>10791</v>
      </c>
    </row>
    <row r="12" spans="1:17" ht="28.9" customHeight="1">
      <c r="B12" s="366"/>
      <c r="C12" s="359"/>
      <c r="D12" s="376"/>
      <c r="E12" s="80" t="str">
        <f>'高額レセ疾病傾向(患者一人当たり医療費順)'!$C$9</f>
        <v>1402</v>
      </c>
      <c r="F12" s="225" t="str">
        <f>'高額レセ疾病傾向(患者一人当たり医療費順)'!$D$9</f>
        <v>腎不全</v>
      </c>
      <c r="G12" s="225" t="s">
        <v>302</v>
      </c>
      <c r="H12" s="81">
        <v>87</v>
      </c>
      <c r="I12" s="82">
        <v>247899460</v>
      </c>
      <c r="J12" s="83">
        <v>208191990</v>
      </c>
      <c r="K12" s="72">
        <f t="shared" si="1"/>
        <v>456091450</v>
      </c>
      <c r="L12" s="179">
        <f t="shared" si="0"/>
        <v>5242430.4597701151</v>
      </c>
      <c r="M12" s="186">
        <f>IFERROR(H12/$Q$6,"-")</f>
        <v>6.4031795098255682E-3</v>
      </c>
      <c r="P12" s="49" t="s">
        <v>59</v>
      </c>
      <c r="Q12" s="211">
        <f>市区町村別_患者数!AM13</f>
        <v>8781</v>
      </c>
    </row>
    <row r="13" spans="1:17" ht="28.9" customHeight="1">
      <c r="B13" s="366"/>
      <c r="C13" s="359"/>
      <c r="D13" s="376"/>
      <c r="E13" s="80" t="str">
        <f>'高額レセ疾病傾向(患者一人当たり医療費順)'!$C$10</f>
        <v>0209</v>
      </c>
      <c r="F13" s="225" t="str">
        <f>'高額レセ疾病傾向(患者一人当たり医療費順)'!$D$10</f>
        <v>白血病</v>
      </c>
      <c r="G13" s="225" t="s">
        <v>433</v>
      </c>
      <c r="H13" s="81">
        <v>5</v>
      </c>
      <c r="I13" s="82">
        <v>71407920</v>
      </c>
      <c r="J13" s="83">
        <v>12416950</v>
      </c>
      <c r="K13" s="72">
        <f t="shared" si="1"/>
        <v>83824870</v>
      </c>
      <c r="L13" s="179">
        <f t="shared" si="0"/>
        <v>16764974</v>
      </c>
      <c r="M13" s="186">
        <f>IFERROR(H13/$Q$6,"-")</f>
        <v>3.6799882240376832E-4</v>
      </c>
      <c r="P13" s="49" t="s">
        <v>121</v>
      </c>
      <c r="Q13" s="211">
        <f>市区町村別_患者数!AM14</f>
        <v>5637</v>
      </c>
    </row>
    <row r="14" spans="1:17" ht="28.9" customHeight="1" thickBot="1">
      <c r="B14" s="367"/>
      <c r="C14" s="361"/>
      <c r="D14" s="383"/>
      <c r="E14" s="84" t="str">
        <f>'高額レセ疾病傾向(患者一人当たり医療費順)'!$C$11</f>
        <v>0604</v>
      </c>
      <c r="F14" s="226" t="str">
        <f>'高額レセ疾病傾向(患者一人当たり医療費順)'!$D$11</f>
        <v>脳性麻痺及びその他の麻痺性症候群</v>
      </c>
      <c r="G14" s="226" t="s">
        <v>387</v>
      </c>
      <c r="H14" s="85" t="s">
        <v>387</v>
      </c>
      <c r="I14" s="86" t="s">
        <v>387</v>
      </c>
      <c r="J14" s="87" t="s">
        <v>387</v>
      </c>
      <c r="K14" s="73" t="str">
        <f t="shared" si="1"/>
        <v>-</v>
      </c>
      <c r="L14" s="180" t="str">
        <f t="shared" si="0"/>
        <v>-</v>
      </c>
      <c r="M14" s="187" t="str">
        <f>IFERROR(H14/$Q$6,"-")</f>
        <v>-</v>
      </c>
      <c r="P14" s="49" t="s">
        <v>60</v>
      </c>
      <c r="Q14" s="211">
        <f>市区町村別_患者数!AM15</f>
        <v>13130</v>
      </c>
    </row>
    <row r="15" spans="1:17" ht="28.9" customHeight="1">
      <c r="B15" s="365">
        <v>3</v>
      </c>
      <c r="C15" s="378" t="s">
        <v>116</v>
      </c>
      <c r="D15" s="371">
        <f>Q7</f>
        <v>8534</v>
      </c>
      <c r="E15" s="88" t="str">
        <f>'高額レセ疾病傾向(患者一人当たり医療費順)'!$C$7</f>
        <v>0904</v>
      </c>
      <c r="F15" s="224" t="str">
        <f>'高額レセ疾病傾向(患者一人当たり医療費順)'!$D$7</f>
        <v>くも膜下出血</v>
      </c>
      <c r="G15" s="224" t="s">
        <v>192</v>
      </c>
      <c r="H15" s="137">
        <v>1</v>
      </c>
      <c r="I15" s="138">
        <v>8053160</v>
      </c>
      <c r="J15" s="139">
        <v>0</v>
      </c>
      <c r="K15" s="71">
        <f t="shared" si="1"/>
        <v>8053160</v>
      </c>
      <c r="L15" s="178">
        <f t="shared" si="0"/>
        <v>8053160</v>
      </c>
      <c r="M15" s="185">
        <f>IFERROR(H15/$Q$7,"-")</f>
        <v>1.1717834544176236E-4</v>
      </c>
      <c r="P15" s="49" t="s">
        <v>61</v>
      </c>
      <c r="Q15" s="211">
        <f>市区町村別_患者数!AM16</f>
        <v>22723</v>
      </c>
    </row>
    <row r="16" spans="1:17" ht="28.9" customHeight="1">
      <c r="B16" s="366"/>
      <c r="C16" s="359"/>
      <c r="D16" s="376"/>
      <c r="E16" s="80" t="str">
        <f>'高額レセ疾病傾向(患者一人当たり医療費順)'!$C$8</f>
        <v>0506</v>
      </c>
      <c r="F16" s="225" t="str">
        <f>'高額レセ疾病傾向(患者一人当たり医療費順)'!$D$8</f>
        <v>知的障害＜精神遅滞＞</v>
      </c>
      <c r="G16" s="225" t="s">
        <v>387</v>
      </c>
      <c r="H16" s="81" t="s">
        <v>387</v>
      </c>
      <c r="I16" s="82" t="s">
        <v>387</v>
      </c>
      <c r="J16" s="83" t="s">
        <v>387</v>
      </c>
      <c r="K16" s="72" t="str">
        <f t="shared" si="1"/>
        <v>-</v>
      </c>
      <c r="L16" s="179" t="str">
        <f t="shared" si="0"/>
        <v>-</v>
      </c>
      <c r="M16" s="186" t="str">
        <f>IFERROR(H16/$Q$7,"-")</f>
        <v>-</v>
      </c>
      <c r="P16" s="49" t="s">
        <v>122</v>
      </c>
      <c r="Q16" s="211">
        <f>市区町村別_患者数!AM17</f>
        <v>11827</v>
      </c>
    </row>
    <row r="17" spans="2:17" ht="28.9" customHeight="1">
      <c r="B17" s="366"/>
      <c r="C17" s="359"/>
      <c r="D17" s="376"/>
      <c r="E17" s="80" t="str">
        <f>'高額レセ疾病傾向(患者一人当たり医療費順)'!$C$9</f>
        <v>1402</v>
      </c>
      <c r="F17" s="225" t="str">
        <f>'高額レセ疾病傾向(患者一人当たり医療費順)'!$D$9</f>
        <v>腎不全</v>
      </c>
      <c r="G17" s="225" t="s">
        <v>307</v>
      </c>
      <c r="H17" s="81">
        <v>65</v>
      </c>
      <c r="I17" s="82">
        <v>208194680</v>
      </c>
      <c r="J17" s="83">
        <v>187846710</v>
      </c>
      <c r="K17" s="72">
        <f t="shared" si="1"/>
        <v>396041390</v>
      </c>
      <c r="L17" s="179">
        <f t="shared" si="0"/>
        <v>6092944.461538462</v>
      </c>
      <c r="M17" s="186">
        <f>IFERROR(H17/$Q$7,"-")</f>
        <v>7.6165924537145539E-3</v>
      </c>
      <c r="P17" s="49" t="s">
        <v>123</v>
      </c>
      <c r="Q17" s="211">
        <f>市区町村別_患者数!AM18</f>
        <v>20407</v>
      </c>
    </row>
    <row r="18" spans="2:17" ht="28.9" customHeight="1">
      <c r="B18" s="366"/>
      <c r="C18" s="359"/>
      <c r="D18" s="376"/>
      <c r="E18" s="80" t="str">
        <f>'高額レセ疾病傾向(患者一人当たり医療費順)'!$C$10</f>
        <v>0209</v>
      </c>
      <c r="F18" s="225" t="str">
        <f>'高額レセ疾病傾向(患者一人当たり医療費順)'!$D$10</f>
        <v>白血病</v>
      </c>
      <c r="G18" s="225" t="s">
        <v>434</v>
      </c>
      <c r="H18" s="81">
        <v>2</v>
      </c>
      <c r="I18" s="82">
        <v>11749470</v>
      </c>
      <c r="J18" s="83">
        <v>2318730</v>
      </c>
      <c r="K18" s="72">
        <f t="shared" si="1"/>
        <v>14068200</v>
      </c>
      <c r="L18" s="179">
        <f t="shared" si="0"/>
        <v>7034100</v>
      </c>
      <c r="M18" s="186">
        <f>IFERROR(H18/$Q$7,"-")</f>
        <v>2.3435669088352472E-4</v>
      </c>
      <c r="P18" s="49" t="s">
        <v>124</v>
      </c>
      <c r="Q18" s="211">
        <f>市区町村別_患者数!AM19</f>
        <v>15377</v>
      </c>
    </row>
    <row r="19" spans="2:17" ht="28.9" customHeight="1" thickBot="1">
      <c r="B19" s="367"/>
      <c r="C19" s="361"/>
      <c r="D19" s="383"/>
      <c r="E19" s="84" t="str">
        <f>'高額レセ疾病傾向(患者一人当たり医療費順)'!$C$11</f>
        <v>0604</v>
      </c>
      <c r="F19" s="226" t="str">
        <f>'高額レセ疾病傾向(患者一人当たり医療費順)'!$D$11</f>
        <v>脳性麻痺及びその他の麻痺性症候群</v>
      </c>
      <c r="G19" s="226" t="s">
        <v>435</v>
      </c>
      <c r="H19" s="85">
        <v>2</v>
      </c>
      <c r="I19" s="86">
        <v>3974700</v>
      </c>
      <c r="J19" s="87">
        <v>1018190</v>
      </c>
      <c r="K19" s="73">
        <f t="shared" si="1"/>
        <v>4992890</v>
      </c>
      <c r="L19" s="180">
        <f t="shared" si="0"/>
        <v>2496445</v>
      </c>
      <c r="M19" s="187">
        <f>IFERROR(H19/$Q$7,"-")</f>
        <v>2.3435669088352472E-4</v>
      </c>
      <c r="P19" s="49" t="s">
        <v>125</v>
      </c>
      <c r="Q19" s="211">
        <f>市区町村別_患者数!AM20</f>
        <v>24632</v>
      </c>
    </row>
    <row r="20" spans="2:17" ht="28.9" customHeight="1">
      <c r="B20" s="365">
        <v>4</v>
      </c>
      <c r="C20" s="378" t="s">
        <v>117</v>
      </c>
      <c r="D20" s="371">
        <f>Q8</f>
        <v>9792</v>
      </c>
      <c r="E20" s="88" t="str">
        <f>'高額レセ疾病傾向(患者一人当たり医療費順)'!$C$7</f>
        <v>0904</v>
      </c>
      <c r="F20" s="224" t="str">
        <f>'高額レセ疾病傾向(患者一人当たり医療費順)'!$D$7</f>
        <v>くも膜下出血</v>
      </c>
      <c r="G20" s="224" t="s">
        <v>393</v>
      </c>
      <c r="H20" s="137">
        <v>6</v>
      </c>
      <c r="I20" s="138">
        <v>17897300</v>
      </c>
      <c r="J20" s="139">
        <v>1293510</v>
      </c>
      <c r="K20" s="71">
        <f t="shared" si="1"/>
        <v>19190810</v>
      </c>
      <c r="L20" s="178">
        <f t="shared" si="0"/>
        <v>3198468.3333333335</v>
      </c>
      <c r="M20" s="185">
        <f>IFERROR(H20/$Q$8,"-")</f>
        <v>6.1274509803921568E-4</v>
      </c>
      <c r="P20" s="49" t="s">
        <v>62</v>
      </c>
      <c r="Q20" s="211">
        <f>市区町村別_患者数!AM21</f>
        <v>16597</v>
      </c>
    </row>
    <row r="21" spans="2:17" ht="28.9" customHeight="1">
      <c r="B21" s="366"/>
      <c r="C21" s="359"/>
      <c r="D21" s="376"/>
      <c r="E21" s="80" t="str">
        <f>'高額レセ疾病傾向(患者一人当たり医療費順)'!$C$8</f>
        <v>0506</v>
      </c>
      <c r="F21" s="225" t="str">
        <f>'高額レセ疾病傾向(患者一人当たり医療費順)'!$D$8</f>
        <v>知的障害＜精神遅滞＞</v>
      </c>
      <c r="G21" s="225" t="s">
        <v>387</v>
      </c>
      <c r="H21" s="81" t="s">
        <v>387</v>
      </c>
      <c r="I21" s="82" t="s">
        <v>387</v>
      </c>
      <c r="J21" s="83" t="s">
        <v>387</v>
      </c>
      <c r="K21" s="72" t="str">
        <f t="shared" si="1"/>
        <v>-</v>
      </c>
      <c r="L21" s="179" t="str">
        <f t="shared" si="0"/>
        <v>-</v>
      </c>
      <c r="M21" s="186" t="str">
        <f>IFERROR(H21/$Q$8,"-")</f>
        <v>-</v>
      </c>
      <c r="P21" s="49" t="s">
        <v>126</v>
      </c>
      <c r="Q21" s="211">
        <f>市区町村別_患者数!AM22</f>
        <v>23535</v>
      </c>
    </row>
    <row r="22" spans="2:17" ht="28.9" customHeight="1">
      <c r="B22" s="366"/>
      <c r="C22" s="359"/>
      <c r="D22" s="376"/>
      <c r="E22" s="80" t="str">
        <f>'高額レセ疾病傾向(患者一人当たり医療費順)'!$C$9</f>
        <v>1402</v>
      </c>
      <c r="F22" s="225" t="str">
        <f>'高額レセ疾病傾向(患者一人当たり医療費順)'!$D$9</f>
        <v>腎不全</v>
      </c>
      <c r="G22" s="225" t="s">
        <v>302</v>
      </c>
      <c r="H22" s="81">
        <v>50</v>
      </c>
      <c r="I22" s="82">
        <v>155204470</v>
      </c>
      <c r="J22" s="83">
        <v>127307370</v>
      </c>
      <c r="K22" s="72">
        <f t="shared" si="1"/>
        <v>282511840</v>
      </c>
      <c r="L22" s="179">
        <f t="shared" si="0"/>
        <v>5650236.7999999998</v>
      </c>
      <c r="M22" s="186">
        <f>IFERROR(H22/$Q$8,"-")</f>
        <v>5.1062091503267975E-3</v>
      </c>
      <c r="P22" s="49" t="s">
        <v>63</v>
      </c>
      <c r="Q22" s="211">
        <f>市区町村別_患者数!AM23</f>
        <v>21156</v>
      </c>
    </row>
    <row r="23" spans="2:17" ht="28.9" customHeight="1">
      <c r="B23" s="366"/>
      <c r="C23" s="359"/>
      <c r="D23" s="376"/>
      <c r="E23" s="80" t="str">
        <f>'高額レセ疾病傾向(患者一人当たり医療費順)'!$C$10</f>
        <v>0209</v>
      </c>
      <c r="F23" s="225" t="str">
        <f>'高額レセ疾病傾向(患者一人当たり医療費順)'!$D$10</f>
        <v>白血病</v>
      </c>
      <c r="G23" s="225" t="s">
        <v>436</v>
      </c>
      <c r="H23" s="81">
        <v>7</v>
      </c>
      <c r="I23" s="82">
        <v>80747670</v>
      </c>
      <c r="J23" s="83">
        <v>12962800</v>
      </c>
      <c r="K23" s="72">
        <f t="shared" si="1"/>
        <v>93710470</v>
      </c>
      <c r="L23" s="179">
        <f t="shared" si="0"/>
        <v>13387210</v>
      </c>
      <c r="M23" s="186">
        <f>IFERROR(H23/$Q$8,"-")</f>
        <v>7.1486928104575159E-4</v>
      </c>
      <c r="P23" s="49" t="s">
        <v>127</v>
      </c>
      <c r="Q23" s="211">
        <f>市区町村別_患者数!AM24</f>
        <v>14723</v>
      </c>
    </row>
    <row r="24" spans="2:17" ht="28.9" customHeight="1" thickBot="1">
      <c r="B24" s="367"/>
      <c r="C24" s="361"/>
      <c r="D24" s="383"/>
      <c r="E24" s="84" t="str">
        <f>'高額レセ疾病傾向(患者一人当たり医療費順)'!$C$11</f>
        <v>0604</v>
      </c>
      <c r="F24" s="226" t="str">
        <f>'高額レセ疾病傾向(患者一人当たり医療費順)'!$D$11</f>
        <v>脳性麻痺及びその他の麻痺性症候群</v>
      </c>
      <c r="G24" s="226" t="s">
        <v>183</v>
      </c>
      <c r="H24" s="85">
        <v>1</v>
      </c>
      <c r="I24" s="86">
        <v>6255080</v>
      </c>
      <c r="J24" s="87">
        <v>0</v>
      </c>
      <c r="K24" s="73">
        <f t="shared" si="1"/>
        <v>6255080</v>
      </c>
      <c r="L24" s="180">
        <f t="shared" si="0"/>
        <v>6255080</v>
      </c>
      <c r="M24" s="187">
        <f>IFERROR(H24/$Q$8,"-")</f>
        <v>1.0212418300653595E-4</v>
      </c>
      <c r="P24" s="49" t="s">
        <v>128</v>
      </c>
      <c r="Q24" s="211">
        <f>市区町村別_患者数!AM25</f>
        <v>21972</v>
      </c>
    </row>
    <row r="25" spans="2:17" ht="28.9" customHeight="1">
      <c r="B25" s="365">
        <v>5</v>
      </c>
      <c r="C25" s="378" t="s">
        <v>118</v>
      </c>
      <c r="D25" s="371">
        <f>Q9</f>
        <v>8474</v>
      </c>
      <c r="E25" s="88" t="str">
        <f>'高額レセ疾病傾向(患者一人当たり医療費順)'!$C$7</f>
        <v>0904</v>
      </c>
      <c r="F25" s="224" t="str">
        <f>'高額レセ疾病傾向(患者一人当たり医療費順)'!$D$7</f>
        <v>くも膜下出血</v>
      </c>
      <c r="G25" s="224" t="s">
        <v>437</v>
      </c>
      <c r="H25" s="137">
        <v>5</v>
      </c>
      <c r="I25" s="138">
        <v>27956830</v>
      </c>
      <c r="J25" s="139">
        <v>458560</v>
      </c>
      <c r="K25" s="71">
        <f t="shared" si="1"/>
        <v>28415390</v>
      </c>
      <c r="L25" s="178">
        <f t="shared" si="0"/>
        <v>5683078</v>
      </c>
      <c r="M25" s="185">
        <f>IFERROR(H25/$Q$9,"-")</f>
        <v>5.9004012272834551E-4</v>
      </c>
      <c r="P25" s="49" t="s">
        <v>129</v>
      </c>
      <c r="Q25" s="211">
        <f>市区町村別_患者数!AM26</f>
        <v>14633</v>
      </c>
    </row>
    <row r="26" spans="2:17" ht="28.9" customHeight="1">
      <c r="B26" s="366"/>
      <c r="C26" s="359"/>
      <c r="D26" s="376"/>
      <c r="E26" s="80" t="str">
        <f>'高額レセ疾病傾向(患者一人当たり医療費順)'!$C$8</f>
        <v>0506</v>
      </c>
      <c r="F26" s="225" t="str">
        <f>'高額レセ疾病傾向(患者一人当たり医療費順)'!$D$8</f>
        <v>知的障害＜精神遅滞＞</v>
      </c>
      <c r="G26" s="225" t="s">
        <v>387</v>
      </c>
      <c r="H26" s="81" t="s">
        <v>387</v>
      </c>
      <c r="I26" s="82" t="s">
        <v>387</v>
      </c>
      <c r="J26" s="83" t="s">
        <v>387</v>
      </c>
      <c r="K26" s="72" t="str">
        <f t="shared" si="1"/>
        <v>-</v>
      </c>
      <c r="L26" s="179" t="str">
        <f t="shared" si="0"/>
        <v>-</v>
      </c>
      <c r="M26" s="186" t="str">
        <f>IFERROR(H26/$Q$9,"-")</f>
        <v>-</v>
      </c>
      <c r="P26" s="49" t="s">
        <v>64</v>
      </c>
      <c r="Q26" s="211">
        <f>市区町村別_患者数!AM27</f>
        <v>18751</v>
      </c>
    </row>
    <row r="27" spans="2:17" ht="28.9" customHeight="1">
      <c r="B27" s="366"/>
      <c r="C27" s="359"/>
      <c r="D27" s="376"/>
      <c r="E27" s="80" t="str">
        <f>'高額レセ疾病傾向(患者一人当たり医療費順)'!$C$9</f>
        <v>1402</v>
      </c>
      <c r="F27" s="225" t="str">
        <f>'高額レセ疾病傾向(患者一人当たり医療費順)'!$D$9</f>
        <v>腎不全</v>
      </c>
      <c r="G27" s="225" t="s">
        <v>302</v>
      </c>
      <c r="H27" s="81">
        <v>39</v>
      </c>
      <c r="I27" s="82">
        <v>131406370</v>
      </c>
      <c r="J27" s="83">
        <v>108040710</v>
      </c>
      <c r="K27" s="72">
        <f t="shared" si="1"/>
        <v>239447080</v>
      </c>
      <c r="L27" s="179">
        <f t="shared" si="0"/>
        <v>6139668.717948718</v>
      </c>
      <c r="M27" s="186">
        <f>IFERROR(H27/$Q$9,"-")</f>
        <v>4.6023129572810954E-3</v>
      </c>
      <c r="P27" s="49" t="s">
        <v>130</v>
      </c>
      <c r="Q27" s="211">
        <f>市区町村別_患者数!AM28</f>
        <v>30883</v>
      </c>
    </row>
    <row r="28" spans="2:17" ht="28.9" customHeight="1">
      <c r="B28" s="366"/>
      <c r="C28" s="359"/>
      <c r="D28" s="376"/>
      <c r="E28" s="80" t="str">
        <f>'高額レセ疾病傾向(患者一人当たり医療費順)'!$C$10</f>
        <v>0209</v>
      </c>
      <c r="F28" s="225" t="str">
        <f>'高額レセ疾病傾向(患者一人当たり医療費順)'!$D$10</f>
        <v>白血病</v>
      </c>
      <c r="G28" s="225" t="s">
        <v>438</v>
      </c>
      <c r="H28" s="81">
        <v>2</v>
      </c>
      <c r="I28" s="82">
        <v>7318460</v>
      </c>
      <c r="J28" s="83">
        <v>2707530</v>
      </c>
      <c r="K28" s="72">
        <f t="shared" si="1"/>
        <v>10025990</v>
      </c>
      <c r="L28" s="179">
        <f t="shared" si="0"/>
        <v>5012995</v>
      </c>
      <c r="M28" s="186">
        <f>IFERROR(H28/$Q$9,"-")</f>
        <v>2.360160490913382E-4</v>
      </c>
      <c r="P28" s="49" t="s">
        <v>131</v>
      </c>
      <c r="Q28" s="211">
        <f>市区町村別_患者数!AM29</f>
        <v>13361</v>
      </c>
    </row>
    <row r="29" spans="2:17" ht="28.9" customHeight="1" thickBot="1">
      <c r="B29" s="367"/>
      <c r="C29" s="361"/>
      <c r="D29" s="383"/>
      <c r="E29" s="84" t="str">
        <f>'高額レセ疾病傾向(患者一人当たり医療費順)'!$C$11</f>
        <v>0604</v>
      </c>
      <c r="F29" s="226" t="str">
        <f>'高額レセ疾病傾向(患者一人当たり医療費順)'!$D$11</f>
        <v>脳性麻痺及びその他の麻痺性症候群</v>
      </c>
      <c r="G29" s="226" t="s">
        <v>387</v>
      </c>
      <c r="H29" s="85" t="s">
        <v>387</v>
      </c>
      <c r="I29" s="86" t="s">
        <v>387</v>
      </c>
      <c r="J29" s="87" t="s">
        <v>387</v>
      </c>
      <c r="K29" s="73" t="str">
        <f t="shared" si="1"/>
        <v>-</v>
      </c>
      <c r="L29" s="180" t="str">
        <f t="shared" si="0"/>
        <v>-</v>
      </c>
      <c r="M29" s="187" t="str">
        <f>IFERROR(H29/$Q$9,"-")</f>
        <v>-</v>
      </c>
      <c r="P29" s="49" t="s">
        <v>132</v>
      </c>
      <c r="Q29" s="211">
        <f>市区町村別_患者数!AM30</f>
        <v>9235</v>
      </c>
    </row>
    <row r="30" spans="2:17" ht="28.9" customHeight="1">
      <c r="B30" s="365">
        <v>6</v>
      </c>
      <c r="C30" s="378" t="s">
        <v>119</v>
      </c>
      <c r="D30" s="371">
        <f>Q10</f>
        <v>12122</v>
      </c>
      <c r="E30" s="88" t="str">
        <f>'高額レセ疾病傾向(患者一人当たり医療費順)'!$C$7</f>
        <v>0904</v>
      </c>
      <c r="F30" s="224" t="str">
        <f>'高額レセ疾病傾向(患者一人当たり医療費順)'!$D$7</f>
        <v>くも膜下出血</v>
      </c>
      <c r="G30" s="224" t="s">
        <v>439</v>
      </c>
      <c r="H30" s="137">
        <v>6</v>
      </c>
      <c r="I30" s="138">
        <v>39544290</v>
      </c>
      <c r="J30" s="139">
        <v>327410</v>
      </c>
      <c r="K30" s="71">
        <f t="shared" si="1"/>
        <v>39871700</v>
      </c>
      <c r="L30" s="178">
        <f t="shared" si="0"/>
        <v>6645283.333333333</v>
      </c>
      <c r="M30" s="185">
        <f>IFERROR(H30/$Q$10,"-")</f>
        <v>4.9496782709123905E-4</v>
      </c>
      <c r="P30" s="49" t="s">
        <v>36</v>
      </c>
      <c r="Q30" s="211">
        <f>市区町村別_患者数!AM31</f>
        <v>128043</v>
      </c>
    </row>
    <row r="31" spans="2:17" ht="28.9" customHeight="1">
      <c r="B31" s="366"/>
      <c r="C31" s="359"/>
      <c r="D31" s="376"/>
      <c r="E31" s="80" t="str">
        <f>'高額レセ疾病傾向(患者一人当たり医療費順)'!$C$8</f>
        <v>0506</v>
      </c>
      <c r="F31" s="225" t="str">
        <f>'高額レセ疾病傾向(患者一人当たり医療費順)'!$D$8</f>
        <v>知的障害＜精神遅滞＞</v>
      </c>
      <c r="G31" s="225" t="s">
        <v>387</v>
      </c>
      <c r="H31" s="81" t="s">
        <v>387</v>
      </c>
      <c r="I31" s="82" t="s">
        <v>387</v>
      </c>
      <c r="J31" s="83" t="s">
        <v>387</v>
      </c>
      <c r="K31" s="72" t="str">
        <f t="shared" si="1"/>
        <v>-</v>
      </c>
      <c r="L31" s="179" t="str">
        <f t="shared" si="0"/>
        <v>-</v>
      </c>
      <c r="M31" s="186" t="str">
        <f>IFERROR(H31/$Q$10,"-")</f>
        <v>-</v>
      </c>
      <c r="P31" s="49" t="s">
        <v>37</v>
      </c>
      <c r="Q31" s="211">
        <f>市区町村別_患者数!AM32</f>
        <v>21977</v>
      </c>
    </row>
    <row r="32" spans="2:17" ht="28.9" customHeight="1">
      <c r="B32" s="366"/>
      <c r="C32" s="359"/>
      <c r="D32" s="376"/>
      <c r="E32" s="80" t="str">
        <f>'高額レセ疾病傾向(患者一人当たり医療費順)'!$C$9</f>
        <v>1402</v>
      </c>
      <c r="F32" s="225" t="str">
        <f>'高額レセ疾病傾向(患者一人当たり医療費順)'!$D$9</f>
        <v>腎不全</v>
      </c>
      <c r="G32" s="225" t="s">
        <v>302</v>
      </c>
      <c r="H32" s="81">
        <v>81</v>
      </c>
      <c r="I32" s="82">
        <v>247137420</v>
      </c>
      <c r="J32" s="83">
        <v>206238480</v>
      </c>
      <c r="K32" s="72">
        <f t="shared" si="1"/>
        <v>453375900</v>
      </c>
      <c r="L32" s="179">
        <f t="shared" si="0"/>
        <v>5597233.333333333</v>
      </c>
      <c r="M32" s="186">
        <f>IFERROR(H32/$Q$10,"-")</f>
        <v>6.6820656657317276E-3</v>
      </c>
      <c r="P32" s="49" t="s">
        <v>38</v>
      </c>
      <c r="Q32" s="211">
        <f>市区町村別_患者数!AM33</f>
        <v>17806</v>
      </c>
    </row>
    <row r="33" spans="2:17" ht="28.9" customHeight="1">
      <c r="B33" s="366"/>
      <c r="C33" s="359"/>
      <c r="D33" s="376"/>
      <c r="E33" s="80" t="str">
        <f>'高額レセ疾病傾向(患者一人当たり医療費順)'!$C$10</f>
        <v>0209</v>
      </c>
      <c r="F33" s="225" t="str">
        <f>'高額レセ疾病傾向(患者一人当たり医療費順)'!$D$10</f>
        <v>白血病</v>
      </c>
      <c r="G33" s="225" t="s">
        <v>440</v>
      </c>
      <c r="H33" s="81">
        <v>6</v>
      </c>
      <c r="I33" s="82">
        <v>6830090</v>
      </c>
      <c r="J33" s="83">
        <v>19853260</v>
      </c>
      <c r="K33" s="72">
        <f t="shared" si="1"/>
        <v>26683350</v>
      </c>
      <c r="L33" s="179">
        <f t="shared" si="0"/>
        <v>4447225</v>
      </c>
      <c r="M33" s="186">
        <f>IFERROR(H33/$Q$10,"-")</f>
        <v>4.9496782709123905E-4</v>
      </c>
      <c r="P33" s="49" t="s">
        <v>39</v>
      </c>
      <c r="Q33" s="211">
        <f>市区町村別_患者数!AM34</f>
        <v>15172</v>
      </c>
    </row>
    <row r="34" spans="2:17" ht="28.9" customHeight="1" thickBot="1">
      <c r="B34" s="367"/>
      <c r="C34" s="361"/>
      <c r="D34" s="383"/>
      <c r="E34" s="84" t="str">
        <f>'高額レセ疾病傾向(患者一人当たり医療費順)'!$C$11</f>
        <v>0604</v>
      </c>
      <c r="F34" s="226" t="str">
        <f>'高額レセ疾病傾向(患者一人当たり医療費順)'!$D$11</f>
        <v>脳性麻痺及びその他の麻痺性症候群</v>
      </c>
      <c r="G34" s="226" t="s">
        <v>387</v>
      </c>
      <c r="H34" s="85" t="s">
        <v>387</v>
      </c>
      <c r="I34" s="86" t="s">
        <v>387</v>
      </c>
      <c r="J34" s="87" t="s">
        <v>387</v>
      </c>
      <c r="K34" s="73" t="str">
        <f t="shared" si="1"/>
        <v>-</v>
      </c>
      <c r="L34" s="180" t="str">
        <f t="shared" si="0"/>
        <v>-</v>
      </c>
      <c r="M34" s="187" t="str">
        <f>IFERROR(H34/$Q$10,"-")</f>
        <v>-</v>
      </c>
      <c r="P34" s="49" t="s">
        <v>40</v>
      </c>
      <c r="Q34" s="211">
        <f>市区町村別_患者数!AM35</f>
        <v>20327</v>
      </c>
    </row>
    <row r="35" spans="2:17" ht="28.9" customHeight="1">
      <c r="B35" s="365">
        <v>7</v>
      </c>
      <c r="C35" s="378" t="s">
        <v>120</v>
      </c>
      <c r="D35" s="371">
        <f>Q11</f>
        <v>10791</v>
      </c>
      <c r="E35" s="88" t="str">
        <f>'高額レセ疾病傾向(患者一人当たり医療費順)'!$C$7</f>
        <v>0904</v>
      </c>
      <c r="F35" s="224" t="str">
        <f>'高額レセ疾病傾向(患者一人当たり医療費順)'!$D$7</f>
        <v>くも膜下出血</v>
      </c>
      <c r="G35" s="224" t="s">
        <v>441</v>
      </c>
      <c r="H35" s="137">
        <v>3</v>
      </c>
      <c r="I35" s="138">
        <v>9471840</v>
      </c>
      <c r="J35" s="139">
        <v>337670</v>
      </c>
      <c r="K35" s="71">
        <f t="shared" si="1"/>
        <v>9809510</v>
      </c>
      <c r="L35" s="178">
        <f t="shared" si="0"/>
        <v>3269836.6666666665</v>
      </c>
      <c r="M35" s="185">
        <f>IFERROR(H35/$Q$11,"-")</f>
        <v>2.7800945232137893E-4</v>
      </c>
      <c r="P35" s="49" t="s">
        <v>41</v>
      </c>
      <c r="Q35" s="211">
        <f>市区町村別_患者数!AM36</f>
        <v>26559</v>
      </c>
    </row>
    <row r="36" spans="2:17" ht="28.9" customHeight="1">
      <c r="B36" s="366"/>
      <c r="C36" s="359"/>
      <c r="D36" s="376"/>
      <c r="E36" s="80" t="str">
        <f>'高額レセ疾病傾向(患者一人当たり医療費順)'!$C$8</f>
        <v>0506</v>
      </c>
      <c r="F36" s="225" t="str">
        <f>'高額レセ疾病傾向(患者一人当たり医療費順)'!$D$8</f>
        <v>知的障害＜精神遅滞＞</v>
      </c>
      <c r="G36" s="225" t="s">
        <v>387</v>
      </c>
      <c r="H36" s="81" t="s">
        <v>387</v>
      </c>
      <c r="I36" s="82" t="s">
        <v>387</v>
      </c>
      <c r="J36" s="83" t="s">
        <v>387</v>
      </c>
      <c r="K36" s="72" t="str">
        <f t="shared" si="1"/>
        <v>-</v>
      </c>
      <c r="L36" s="179" t="str">
        <f t="shared" si="0"/>
        <v>-</v>
      </c>
      <c r="M36" s="186" t="str">
        <f>IFERROR(H36/$Q$11,"-")</f>
        <v>-</v>
      </c>
      <c r="P36" s="49" t="s">
        <v>42</v>
      </c>
      <c r="Q36" s="211">
        <f>市区町村別_患者数!AM37</f>
        <v>22707</v>
      </c>
    </row>
    <row r="37" spans="2:17" ht="28.9" customHeight="1">
      <c r="B37" s="366"/>
      <c r="C37" s="359"/>
      <c r="D37" s="376"/>
      <c r="E37" s="80" t="str">
        <f>'高額レセ疾病傾向(患者一人当たり医療費順)'!$C$9</f>
        <v>1402</v>
      </c>
      <c r="F37" s="225" t="str">
        <f>'高額レセ疾病傾向(患者一人当たり医療費順)'!$D$9</f>
        <v>腎不全</v>
      </c>
      <c r="G37" s="225" t="s">
        <v>442</v>
      </c>
      <c r="H37" s="81">
        <v>64</v>
      </c>
      <c r="I37" s="82">
        <v>214455790</v>
      </c>
      <c r="J37" s="83">
        <v>211059070</v>
      </c>
      <c r="K37" s="72">
        <f t="shared" si="1"/>
        <v>425514860</v>
      </c>
      <c r="L37" s="179">
        <f t="shared" ref="L37:L68" si="2">IFERROR(K37/H37,"-")</f>
        <v>6648669.6875</v>
      </c>
      <c r="M37" s="186">
        <f>IFERROR(H37/$Q$11,"-")</f>
        <v>5.9308683161894173E-3</v>
      </c>
      <c r="P37" s="49" t="s">
        <v>43</v>
      </c>
      <c r="Q37" s="211">
        <f>市区町村別_患者数!AM38</f>
        <v>6370</v>
      </c>
    </row>
    <row r="38" spans="2:17" ht="28.9" customHeight="1">
      <c r="B38" s="366"/>
      <c r="C38" s="359"/>
      <c r="D38" s="376"/>
      <c r="E38" s="80" t="str">
        <f>'高額レセ疾病傾向(患者一人当たり医療費順)'!$C$10</f>
        <v>0209</v>
      </c>
      <c r="F38" s="225" t="str">
        <f>'高額レセ疾病傾向(患者一人当たり医療費順)'!$D$10</f>
        <v>白血病</v>
      </c>
      <c r="G38" s="225" t="s">
        <v>443</v>
      </c>
      <c r="H38" s="81">
        <v>4</v>
      </c>
      <c r="I38" s="82">
        <v>2550120</v>
      </c>
      <c r="J38" s="83">
        <v>19210930</v>
      </c>
      <c r="K38" s="72">
        <f t="shared" si="1"/>
        <v>21761050</v>
      </c>
      <c r="L38" s="179">
        <f t="shared" si="2"/>
        <v>5440262.5</v>
      </c>
      <c r="M38" s="186">
        <f>IFERROR(H38/$Q$11,"-")</f>
        <v>3.7067926976183858E-4</v>
      </c>
      <c r="P38" s="49" t="s">
        <v>45</v>
      </c>
      <c r="Q38" s="211">
        <f>市区町村別_患者数!AM39</f>
        <v>29031</v>
      </c>
    </row>
    <row r="39" spans="2:17" ht="28.9" customHeight="1" thickBot="1">
      <c r="B39" s="367"/>
      <c r="C39" s="361"/>
      <c r="D39" s="383"/>
      <c r="E39" s="84" t="str">
        <f>'高額レセ疾病傾向(患者一人当たり医療費順)'!$C$11</f>
        <v>0604</v>
      </c>
      <c r="F39" s="226" t="str">
        <f>'高額レセ疾病傾向(患者一人当たり医療費順)'!$D$11</f>
        <v>脳性麻痺及びその他の麻痺性症候群</v>
      </c>
      <c r="G39" s="226" t="s">
        <v>444</v>
      </c>
      <c r="H39" s="85">
        <v>2</v>
      </c>
      <c r="I39" s="86">
        <v>8008560</v>
      </c>
      <c r="J39" s="87">
        <v>434160</v>
      </c>
      <c r="K39" s="73">
        <f t="shared" si="1"/>
        <v>8442720</v>
      </c>
      <c r="L39" s="180">
        <f t="shared" si="2"/>
        <v>4221360</v>
      </c>
      <c r="M39" s="187">
        <f>IFERROR(H39/$Q$11,"-")</f>
        <v>1.8533963488091929E-4</v>
      </c>
      <c r="P39" s="49" t="s">
        <v>2</v>
      </c>
      <c r="Q39" s="211">
        <f>市区町村別_患者数!AM40</f>
        <v>58722</v>
      </c>
    </row>
    <row r="40" spans="2:17" ht="39" customHeight="1">
      <c r="B40" s="365">
        <v>8</v>
      </c>
      <c r="C40" s="378" t="s">
        <v>59</v>
      </c>
      <c r="D40" s="371">
        <f>Q12</f>
        <v>8781</v>
      </c>
      <c r="E40" s="88" t="str">
        <f>'高額レセ疾病傾向(患者一人当たり医療費順)'!$C$7</f>
        <v>0904</v>
      </c>
      <c r="F40" s="224" t="str">
        <f>'高額レセ疾病傾向(患者一人当たり医療費順)'!$D$7</f>
        <v>くも膜下出血</v>
      </c>
      <c r="G40" s="224" t="s">
        <v>445</v>
      </c>
      <c r="H40" s="137">
        <v>4</v>
      </c>
      <c r="I40" s="138">
        <v>26995410</v>
      </c>
      <c r="J40" s="139">
        <v>1187440</v>
      </c>
      <c r="K40" s="71">
        <f t="shared" si="1"/>
        <v>28182850</v>
      </c>
      <c r="L40" s="178">
        <f t="shared" si="2"/>
        <v>7045712.5</v>
      </c>
      <c r="M40" s="185">
        <f>IFERROR(H40/$Q$12,"-")</f>
        <v>4.555289830315454E-4</v>
      </c>
      <c r="P40" s="49" t="s">
        <v>3</v>
      </c>
      <c r="Q40" s="211">
        <f>市区町村別_患者数!AM41</f>
        <v>16236</v>
      </c>
    </row>
    <row r="41" spans="2:17" ht="28.9" customHeight="1">
      <c r="B41" s="366"/>
      <c r="C41" s="359"/>
      <c r="D41" s="376"/>
      <c r="E41" s="80" t="str">
        <f>'高額レセ疾病傾向(患者一人当たり医療費順)'!$C$8</f>
        <v>0506</v>
      </c>
      <c r="F41" s="225" t="str">
        <f>'高額レセ疾病傾向(患者一人当たり医療費順)'!$D$8</f>
        <v>知的障害＜精神遅滞＞</v>
      </c>
      <c r="G41" s="225" t="s">
        <v>387</v>
      </c>
      <c r="H41" s="81" t="s">
        <v>387</v>
      </c>
      <c r="I41" s="82" t="s">
        <v>387</v>
      </c>
      <c r="J41" s="83" t="s">
        <v>387</v>
      </c>
      <c r="K41" s="72" t="str">
        <f t="shared" si="1"/>
        <v>-</v>
      </c>
      <c r="L41" s="179" t="str">
        <f t="shared" si="2"/>
        <v>-</v>
      </c>
      <c r="M41" s="186" t="str">
        <f>IFERROR(H41/$Q$12,"-")</f>
        <v>-</v>
      </c>
      <c r="P41" s="49" t="s">
        <v>4</v>
      </c>
      <c r="Q41" s="211">
        <f>市区町村別_患者数!AM42</f>
        <v>49221</v>
      </c>
    </row>
    <row r="42" spans="2:17" ht="28.9" customHeight="1">
      <c r="B42" s="366"/>
      <c r="C42" s="359"/>
      <c r="D42" s="376"/>
      <c r="E42" s="80" t="str">
        <f>'高額レセ疾病傾向(患者一人当たり医療費順)'!$C$9</f>
        <v>1402</v>
      </c>
      <c r="F42" s="225" t="str">
        <f>'高額レセ疾病傾向(患者一人当たり医療費順)'!$D$9</f>
        <v>腎不全</v>
      </c>
      <c r="G42" s="225" t="s">
        <v>307</v>
      </c>
      <c r="H42" s="81">
        <v>36</v>
      </c>
      <c r="I42" s="82">
        <v>115218470</v>
      </c>
      <c r="J42" s="83">
        <v>118024570</v>
      </c>
      <c r="K42" s="72">
        <f t="shared" si="1"/>
        <v>233243040</v>
      </c>
      <c r="L42" s="179">
        <f t="shared" si="2"/>
        <v>6478973.333333333</v>
      </c>
      <c r="M42" s="186">
        <f>IFERROR(H42/$Q$12,"-")</f>
        <v>4.0997608472839089E-3</v>
      </c>
      <c r="P42" s="49" t="s">
        <v>46</v>
      </c>
      <c r="Q42" s="211">
        <f>市区町村別_患者数!AM43</f>
        <v>10441</v>
      </c>
    </row>
    <row r="43" spans="2:17" ht="28.9" customHeight="1">
      <c r="B43" s="366"/>
      <c r="C43" s="359"/>
      <c r="D43" s="376"/>
      <c r="E43" s="80" t="str">
        <f>'高額レセ疾病傾向(患者一人当たり医療費順)'!$C$10</f>
        <v>0209</v>
      </c>
      <c r="F43" s="225" t="str">
        <f>'高額レセ疾病傾向(患者一人当たり医療費順)'!$D$10</f>
        <v>白血病</v>
      </c>
      <c r="G43" s="225" t="s">
        <v>213</v>
      </c>
      <c r="H43" s="81">
        <v>1</v>
      </c>
      <c r="I43" s="82">
        <v>13941550</v>
      </c>
      <c r="J43" s="83">
        <v>1568210</v>
      </c>
      <c r="K43" s="72">
        <f t="shared" si="1"/>
        <v>15509760</v>
      </c>
      <c r="L43" s="179">
        <f t="shared" si="2"/>
        <v>15509760</v>
      </c>
      <c r="M43" s="186">
        <f>IFERROR(H43/$Q$12,"-")</f>
        <v>1.1388224575788635E-4</v>
      </c>
      <c r="P43" s="49" t="s">
        <v>9</v>
      </c>
      <c r="Q43" s="211">
        <f>市区町村別_患者数!AM44</f>
        <v>58499</v>
      </c>
    </row>
    <row r="44" spans="2:17" ht="28.9" customHeight="1" thickBot="1">
      <c r="B44" s="367"/>
      <c r="C44" s="361"/>
      <c r="D44" s="383"/>
      <c r="E44" s="84" t="str">
        <f>'高額レセ疾病傾向(患者一人当たり医療費順)'!$C$11</f>
        <v>0604</v>
      </c>
      <c r="F44" s="226" t="str">
        <f>'高額レセ疾病傾向(患者一人当たり医療費順)'!$D$11</f>
        <v>脳性麻痺及びその他の麻痺性症候群</v>
      </c>
      <c r="G44" s="226" t="s">
        <v>446</v>
      </c>
      <c r="H44" s="85">
        <v>2</v>
      </c>
      <c r="I44" s="86">
        <v>5565020</v>
      </c>
      <c r="J44" s="87">
        <v>178470</v>
      </c>
      <c r="K44" s="73">
        <f t="shared" si="1"/>
        <v>5743490</v>
      </c>
      <c r="L44" s="180">
        <f t="shared" si="2"/>
        <v>2871745</v>
      </c>
      <c r="M44" s="187">
        <f>IFERROR(H44/$Q$12,"-")</f>
        <v>2.277644915157727E-4</v>
      </c>
      <c r="P44" s="49" t="s">
        <v>47</v>
      </c>
      <c r="Q44" s="211">
        <f>市区町村別_患者数!AM45</f>
        <v>12853</v>
      </c>
    </row>
    <row r="45" spans="2:17" ht="28.9" customHeight="1">
      <c r="B45" s="365">
        <v>9</v>
      </c>
      <c r="C45" s="378" t="s">
        <v>121</v>
      </c>
      <c r="D45" s="371">
        <f>Q13</f>
        <v>5637</v>
      </c>
      <c r="E45" s="88" t="str">
        <f>'高額レセ疾病傾向(患者一人当たり医療費順)'!$C$7</f>
        <v>0904</v>
      </c>
      <c r="F45" s="224" t="str">
        <f>'高額レセ疾病傾向(患者一人当たり医療費順)'!$D$7</f>
        <v>くも膜下出血</v>
      </c>
      <c r="G45" s="224" t="s">
        <v>160</v>
      </c>
      <c r="H45" s="137">
        <v>1</v>
      </c>
      <c r="I45" s="138">
        <v>511110</v>
      </c>
      <c r="J45" s="139">
        <v>0</v>
      </c>
      <c r="K45" s="71">
        <f t="shared" si="1"/>
        <v>511110</v>
      </c>
      <c r="L45" s="178">
        <f t="shared" si="2"/>
        <v>511110</v>
      </c>
      <c r="M45" s="185">
        <f>IFERROR(H45/$Q$13,"-")</f>
        <v>1.7739932588256165E-4</v>
      </c>
      <c r="P45" s="49" t="s">
        <v>14</v>
      </c>
      <c r="Q45" s="211">
        <f>市区町村別_患者数!AM46</f>
        <v>23492</v>
      </c>
    </row>
    <row r="46" spans="2:17" ht="28.9" customHeight="1">
      <c r="B46" s="366"/>
      <c r="C46" s="359"/>
      <c r="D46" s="376"/>
      <c r="E46" s="80" t="str">
        <f>'高額レセ疾病傾向(患者一人当たり医療費順)'!$C$8</f>
        <v>0506</v>
      </c>
      <c r="F46" s="225" t="str">
        <f>'高額レセ疾病傾向(患者一人当たり医療費順)'!$D$8</f>
        <v>知的障害＜精神遅滞＞</v>
      </c>
      <c r="G46" s="225" t="s">
        <v>387</v>
      </c>
      <c r="H46" s="81" t="s">
        <v>387</v>
      </c>
      <c r="I46" s="82" t="s">
        <v>387</v>
      </c>
      <c r="J46" s="83" t="s">
        <v>387</v>
      </c>
      <c r="K46" s="72" t="str">
        <f t="shared" si="1"/>
        <v>-</v>
      </c>
      <c r="L46" s="179" t="str">
        <f t="shared" si="2"/>
        <v>-</v>
      </c>
      <c r="M46" s="186" t="str">
        <f>IFERROR(H46/$Q$13,"-")</f>
        <v>-</v>
      </c>
      <c r="P46" s="49" t="s">
        <v>15</v>
      </c>
      <c r="Q46" s="211">
        <f>市区町村別_患者数!AM47</f>
        <v>60650</v>
      </c>
    </row>
    <row r="47" spans="2:17" ht="28.9" customHeight="1">
      <c r="B47" s="366"/>
      <c r="C47" s="359"/>
      <c r="D47" s="376"/>
      <c r="E47" s="80" t="str">
        <f>'高額レセ疾病傾向(患者一人当たり医療費順)'!$C$9</f>
        <v>1402</v>
      </c>
      <c r="F47" s="225" t="str">
        <f>'高額レセ疾病傾向(患者一人当たり医療費順)'!$D$9</f>
        <v>腎不全</v>
      </c>
      <c r="G47" s="225" t="s">
        <v>447</v>
      </c>
      <c r="H47" s="81">
        <v>41</v>
      </c>
      <c r="I47" s="82">
        <v>129030410</v>
      </c>
      <c r="J47" s="83">
        <v>114095840</v>
      </c>
      <c r="K47" s="72">
        <f t="shared" si="1"/>
        <v>243126250</v>
      </c>
      <c r="L47" s="179">
        <f t="shared" si="2"/>
        <v>5929908.5365853654</v>
      </c>
      <c r="M47" s="186">
        <f>IFERROR(H47/$Q$13,"-")</f>
        <v>7.2733723611850274E-3</v>
      </c>
      <c r="P47" s="49" t="s">
        <v>10</v>
      </c>
      <c r="Q47" s="211">
        <f>市区町村別_患者数!AM48</f>
        <v>37162</v>
      </c>
    </row>
    <row r="48" spans="2:17" ht="28.9" customHeight="1">
      <c r="B48" s="366"/>
      <c r="C48" s="359"/>
      <c r="D48" s="376"/>
      <c r="E48" s="80" t="str">
        <f>'高額レセ疾病傾向(患者一人当たり医療費順)'!$C$10</f>
        <v>0209</v>
      </c>
      <c r="F48" s="225" t="str">
        <f>'高額レセ疾病傾向(患者一人当たり医療費順)'!$D$10</f>
        <v>白血病</v>
      </c>
      <c r="G48" s="225" t="s">
        <v>448</v>
      </c>
      <c r="H48" s="81">
        <v>2</v>
      </c>
      <c r="I48" s="82">
        <v>9531190</v>
      </c>
      <c r="J48" s="83">
        <v>1071510</v>
      </c>
      <c r="K48" s="72">
        <f t="shared" si="1"/>
        <v>10602700</v>
      </c>
      <c r="L48" s="179">
        <f t="shared" si="2"/>
        <v>5301350</v>
      </c>
      <c r="M48" s="186">
        <f>IFERROR(H48/$Q$13,"-")</f>
        <v>3.5479865176512329E-4</v>
      </c>
      <c r="P48" s="49" t="s">
        <v>22</v>
      </c>
      <c r="Q48" s="211">
        <f>市区町村別_患者数!AM49</f>
        <v>41693</v>
      </c>
    </row>
    <row r="49" spans="2:17" ht="28.9" customHeight="1" thickBot="1">
      <c r="B49" s="367"/>
      <c r="C49" s="361"/>
      <c r="D49" s="383"/>
      <c r="E49" s="84" t="str">
        <f>'高額レセ疾病傾向(患者一人当たり医療費順)'!$C$11</f>
        <v>0604</v>
      </c>
      <c r="F49" s="226" t="str">
        <f>'高額レセ疾病傾向(患者一人当たり医療費順)'!$D$11</f>
        <v>脳性麻痺及びその他の麻痺性症候群</v>
      </c>
      <c r="G49" s="226" t="s">
        <v>387</v>
      </c>
      <c r="H49" s="85" t="s">
        <v>387</v>
      </c>
      <c r="I49" s="86" t="s">
        <v>387</v>
      </c>
      <c r="J49" s="87" t="s">
        <v>387</v>
      </c>
      <c r="K49" s="73" t="str">
        <f t="shared" si="1"/>
        <v>-</v>
      </c>
      <c r="L49" s="180" t="str">
        <f t="shared" si="2"/>
        <v>-</v>
      </c>
      <c r="M49" s="187" t="str">
        <f>IFERROR(H49/$Q$13,"-")</f>
        <v>-</v>
      </c>
      <c r="P49" s="49" t="s">
        <v>48</v>
      </c>
      <c r="Q49" s="211">
        <f>市区町村別_患者数!AM50</f>
        <v>14543</v>
      </c>
    </row>
    <row r="50" spans="2:17" ht="39" customHeight="1">
      <c r="B50" s="365">
        <v>10</v>
      </c>
      <c r="C50" s="378" t="s">
        <v>60</v>
      </c>
      <c r="D50" s="371">
        <f>Q14</f>
        <v>13130</v>
      </c>
      <c r="E50" s="88" t="str">
        <f>'高額レセ疾病傾向(患者一人当たり医療費順)'!$C$7</f>
        <v>0904</v>
      </c>
      <c r="F50" s="224" t="str">
        <f>'高額レセ疾病傾向(患者一人当たり医療費順)'!$D$7</f>
        <v>くも膜下出血</v>
      </c>
      <c r="G50" s="224" t="s">
        <v>449</v>
      </c>
      <c r="H50" s="137">
        <v>4</v>
      </c>
      <c r="I50" s="138">
        <v>25929440</v>
      </c>
      <c r="J50" s="139">
        <v>4680960</v>
      </c>
      <c r="K50" s="71">
        <f t="shared" si="1"/>
        <v>30610400</v>
      </c>
      <c r="L50" s="178">
        <f t="shared" si="2"/>
        <v>7652600</v>
      </c>
      <c r="M50" s="185">
        <f>IFERROR(H50/$Q$14,"-")</f>
        <v>3.0464584920030462E-4</v>
      </c>
      <c r="P50" s="49" t="s">
        <v>26</v>
      </c>
      <c r="Q50" s="211">
        <f>市区町村別_患者数!AM51</f>
        <v>18436</v>
      </c>
    </row>
    <row r="51" spans="2:17" ht="28.9" customHeight="1">
      <c r="B51" s="366"/>
      <c r="C51" s="359"/>
      <c r="D51" s="376"/>
      <c r="E51" s="80" t="str">
        <f>'高額レセ疾病傾向(患者一人当たり医療費順)'!$C$8</f>
        <v>0506</v>
      </c>
      <c r="F51" s="225" t="str">
        <f>'高額レセ疾病傾向(患者一人当たり医療費順)'!$D$8</f>
        <v>知的障害＜精神遅滞＞</v>
      </c>
      <c r="G51" s="225" t="s">
        <v>387</v>
      </c>
      <c r="H51" s="81" t="s">
        <v>387</v>
      </c>
      <c r="I51" s="82" t="s">
        <v>387</v>
      </c>
      <c r="J51" s="83" t="s">
        <v>387</v>
      </c>
      <c r="K51" s="72" t="str">
        <f t="shared" si="1"/>
        <v>-</v>
      </c>
      <c r="L51" s="179" t="str">
        <f t="shared" si="2"/>
        <v>-</v>
      </c>
      <c r="M51" s="186" t="str">
        <f>IFERROR(H51/$Q$14,"-")</f>
        <v>-</v>
      </c>
      <c r="P51" s="49" t="s">
        <v>16</v>
      </c>
      <c r="Q51" s="211">
        <f>市区町村別_患者数!AM52</f>
        <v>37305</v>
      </c>
    </row>
    <row r="52" spans="2:17" ht="28.9" customHeight="1">
      <c r="B52" s="366"/>
      <c r="C52" s="359"/>
      <c r="D52" s="376"/>
      <c r="E52" s="80" t="str">
        <f>'高額レセ疾病傾向(患者一人当たり医療費順)'!$C$9</f>
        <v>1402</v>
      </c>
      <c r="F52" s="225" t="str">
        <f>'高額レセ疾病傾向(患者一人当たり医療費順)'!$D$9</f>
        <v>腎不全</v>
      </c>
      <c r="G52" s="225" t="s">
        <v>322</v>
      </c>
      <c r="H52" s="81">
        <v>72</v>
      </c>
      <c r="I52" s="82">
        <v>201171140</v>
      </c>
      <c r="J52" s="83">
        <v>219600200</v>
      </c>
      <c r="K52" s="72">
        <f t="shared" si="1"/>
        <v>420771340</v>
      </c>
      <c r="L52" s="179">
        <f t="shared" si="2"/>
        <v>5844046.388888889</v>
      </c>
      <c r="M52" s="186">
        <f>IFERROR(H52/$Q$14,"-")</f>
        <v>5.4836252856054835E-3</v>
      </c>
      <c r="P52" s="49" t="s">
        <v>27</v>
      </c>
      <c r="Q52" s="211">
        <f>市区町村別_患者数!AM53</f>
        <v>20008</v>
      </c>
    </row>
    <row r="53" spans="2:17" ht="28.9" customHeight="1">
      <c r="B53" s="366"/>
      <c r="C53" s="359"/>
      <c r="D53" s="376"/>
      <c r="E53" s="80" t="str">
        <f>'高額レセ疾病傾向(患者一人当たり医療費順)'!$C$10</f>
        <v>0209</v>
      </c>
      <c r="F53" s="225" t="str">
        <f>'高額レセ疾病傾向(患者一人当たり医療費順)'!$D$10</f>
        <v>白血病</v>
      </c>
      <c r="G53" s="225" t="s">
        <v>450</v>
      </c>
      <c r="H53" s="81">
        <v>8</v>
      </c>
      <c r="I53" s="82">
        <v>15148270</v>
      </c>
      <c r="J53" s="83">
        <v>11242290</v>
      </c>
      <c r="K53" s="72">
        <f t="shared" si="1"/>
        <v>26390560</v>
      </c>
      <c r="L53" s="179">
        <f t="shared" si="2"/>
        <v>3298820</v>
      </c>
      <c r="M53" s="186">
        <f>IFERROR(H53/$Q$14,"-")</f>
        <v>6.0929169840060924E-4</v>
      </c>
      <c r="P53" s="49" t="s">
        <v>28</v>
      </c>
      <c r="Q53" s="211">
        <f>市区町村別_患者数!AM54</f>
        <v>20272</v>
      </c>
    </row>
    <row r="54" spans="2:17" ht="28.9" customHeight="1" thickBot="1">
      <c r="B54" s="367"/>
      <c r="C54" s="361"/>
      <c r="D54" s="383"/>
      <c r="E54" s="84" t="str">
        <f>'高額レセ疾病傾向(患者一人当たり医療費順)'!$C$11</f>
        <v>0604</v>
      </c>
      <c r="F54" s="226" t="str">
        <f>'高額レセ疾病傾向(患者一人当たり医療費順)'!$D$11</f>
        <v>脳性麻痺及びその他の麻痺性症候群</v>
      </c>
      <c r="G54" s="226" t="s">
        <v>451</v>
      </c>
      <c r="H54" s="85">
        <v>1</v>
      </c>
      <c r="I54" s="86">
        <v>7341320</v>
      </c>
      <c r="J54" s="87">
        <v>0</v>
      </c>
      <c r="K54" s="73">
        <f t="shared" si="1"/>
        <v>7341320</v>
      </c>
      <c r="L54" s="180">
        <f t="shared" si="2"/>
        <v>7341320</v>
      </c>
      <c r="M54" s="187">
        <f>IFERROR(H54/$Q$14,"-")</f>
        <v>7.6161462300076155E-5</v>
      </c>
      <c r="P54" s="49" t="s">
        <v>17</v>
      </c>
      <c r="Q54" s="211">
        <f>市区町村別_患者数!AM55</f>
        <v>18094</v>
      </c>
    </row>
    <row r="55" spans="2:17" ht="28.9" customHeight="1">
      <c r="B55" s="365">
        <v>11</v>
      </c>
      <c r="C55" s="378" t="s">
        <v>61</v>
      </c>
      <c r="D55" s="371">
        <f>Q15</f>
        <v>22723</v>
      </c>
      <c r="E55" s="88" t="str">
        <f>'高額レセ疾病傾向(患者一人当たり医療費順)'!$C$7</f>
        <v>0904</v>
      </c>
      <c r="F55" s="224" t="str">
        <f>'高額レセ疾病傾向(患者一人当たり医療費順)'!$D$7</f>
        <v>くも膜下出血</v>
      </c>
      <c r="G55" s="224" t="s">
        <v>452</v>
      </c>
      <c r="H55" s="137">
        <v>7</v>
      </c>
      <c r="I55" s="138">
        <v>48830300</v>
      </c>
      <c r="J55" s="139">
        <v>779690</v>
      </c>
      <c r="K55" s="71">
        <f t="shared" si="1"/>
        <v>49609990</v>
      </c>
      <c r="L55" s="178">
        <f t="shared" si="2"/>
        <v>7087141.4285714282</v>
      </c>
      <c r="M55" s="185">
        <f>IFERROR(H55/$Q$15,"-")</f>
        <v>3.0805791488799895E-4</v>
      </c>
      <c r="P55" s="49" t="s">
        <v>49</v>
      </c>
      <c r="Q55" s="211">
        <f>市区町村別_患者数!AM56</f>
        <v>24024</v>
      </c>
    </row>
    <row r="56" spans="2:17" ht="28.9" customHeight="1">
      <c r="B56" s="366"/>
      <c r="C56" s="359"/>
      <c r="D56" s="376"/>
      <c r="E56" s="80" t="str">
        <f>'高額レセ疾病傾向(患者一人当たり医療費順)'!$C$8</f>
        <v>0506</v>
      </c>
      <c r="F56" s="225" t="str">
        <f>'高額レセ疾病傾向(患者一人当たり医療費順)'!$D$8</f>
        <v>知的障害＜精神遅滞＞</v>
      </c>
      <c r="G56" s="225" t="s">
        <v>387</v>
      </c>
      <c r="H56" s="81" t="s">
        <v>387</v>
      </c>
      <c r="I56" s="82" t="s">
        <v>387</v>
      </c>
      <c r="J56" s="83" t="s">
        <v>387</v>
      </c>
      <c r="K56" s="72" t="str">
        <f t="shared" si="1"/>
        <v>-</v>
      </c>
      <c r="L56" s="179" t="str">
        <f t="shared" si="2"/>
        <v>-</v>
      </c>
      <c r="M56" s="186" t="str">
        <f>IFERROR(H56/$Q$15,"-")</f>
        <v>-</v>
      </c>
      <c r="P56" s="49" t="s">
        <v>5</v>
      </c>
      <c r="Q56" s="211">
        <f>市区町村別_患者数!AM57</f>
        <v>19635</v>
      </c>
    </row>
    <row r="57" spans="2:17" ht="28.9" customHeight="1">
      <c r="B57" s="366"/>
      <c r="C57" s="359"/>
      <c r="D57" s="376"/>
      <c r="E57" s="80" t="str">
        <f>'高額レセ疾病傾向(患者一人当たり医療費順)'!$C$9</f>
        <v>1402</v>
      </c>
      <c r="F57" s="225" t="str">
        <f>'高額レセ疾病傾向(患者一人当たり医療費順)'!$D$9</f>
        <v>腎不全</v>
      </c>
      <c r="G57" s="225" t="s">
        <v>302</v>
      </c>
      <c r="H57" s="81">
        <v>139</v>
      </c>
      <c r="I57" s="82">
        <v>364092810</v>
      </c>
      <c r="J57" s="83">
        <v>399856430</v>
      </c>
      <c r="K57" s="72">
        <f t="shared" si="1"/>
        <v>763949240</v>
      </c>
      <c r="L57" s="179">
        <f t="shared" si="2"/>
        <v>5496037.6978417262</v>
      </c>
      <c r="M57" s="186">
        <f>IFERROR(H57/$Q$15,"-")</f>
        <v>6.1171500242045507E-3</v>
      </c>
      <c r="P57" s="49" t="s">
        <v>23</v>
      </c>
      <c r="Q57" s="211">
        <f>市区町村別_患者数!AM58</f>
        <v>11060</v>
      </c>
    </row>
    <row r="58" spans="2:17" ht="28.9" customHeight="1">
      <c r="B58" s="366"/>
      <c r="C58" s="359"/>
      <c r="D58" s="376"/>
      <c r="E58" s="80" t="str">
        <f>'高額レセ疾病傾向(患者一人当たり医療費順)'!$C$10</f>
        <v>0209</v>
      </c>
      <c r="F58" s="225" t="str">
        <f>'高額レセ疾病傾向(患者一人当たり医療費順)'!$D$10</f>
        <v>白血病</v>
      </c>
      <c r="G58" s="225" t="s">
        <v>453</v>
      </c>
      <c r="H58" s="81">
        <v>6</v>
      </c>
      <c r="I58" s="82">
        <v>11622420</v>
      </c>
      <c r="J58" s="83">
        <v>15737010</v>
      </c>
      <c r="K58" s="72">
        <f t="shared" si="1"/>
        <v>27359430</v>
      </c>
      <c r="L58" s="179">
        <f t="shared" si="2"/>
        <v>4559905</v>
      </c>
      <c r="M58" s="186">
        <f>IFERROR(H58/$Q$15,"-")</f>
        <v>2.6404964133257052E-4</v>
      </c>
      <c r="P58" s="49" t="s">
        <v>29</v>
      </c>
      <c r="Q58" s="211">
        <f>市区町村別_患者数!AM59</f>
        <v>18634</v>
      </c>
    </row>
    <row r="59" spans="2:17" ht="28.9" customHeight="1" thickBot="1">
      <c r="B59" s="367"/>
      <c r="C59" s="361"/>
      <c r="D59" s="383"/>
      <c r="E59" s="84" t="str">
        <f>'高額レセ疾病傾向(患者一人当たり医療費順)'!$C$11</f>
        <v>0604</v>
      </c>
      <c r="F59" s="226" t="str">
        <f>'高額レセ疾病傾向(患者一人当たり医療費順)'!$D$11</f>
        <v>脳性麻痺及びその他の麻痺性症候群</v>
      </c>
      <c r="G59" s="225" t="s">
        <v>454</v>
      </c>
      <c r="H59" s="81">
        <v>5</v>
      </c>
      <c r="I59" s="82">
        <v>24372220</v>
      </c>
      <c r="J59" s="83">
        <v>1185530</v>
      </c>
      <c r="K59" s="72">
        <f t="shared" si="1"/>
        <v>25557750</v>
      </c>
      <c r="L59" s="179">
        <f t="shared" si="2"/>
        <v>5111550</v>
      </c>
      <c r="M59" s="186">
        <f>IFERROR(H59/$Q$15,"-")</f>
        <v>2.200413677771421E-4</v>
      </c>
      <c r="P59" s="49" t="s">
        <v>18</v>
      </c>
      <c r="Q59" s="211">
        <f>市区町村別_患者数!AM60</f>
        <v>19451</v>
      </c>
    </row>
    <row r="60" spans="2:17" ht="39" customHeight="1">
      <c r="B60" s="365">
        <v>12</v>
      </c>
      <c r="C60" s="378" t="s">
        <v>122</v>
      </c>
      <c r="D60" s="371">
        <f>Q16</f>
        <v>11827</v>
      </c>
      <c r="E60" s="88" t="str">
        <f>'高額レセ疾病傾向(患者一人当たり医療費順)'!$C$7</f>
        <v>0904</v>
      </c>
      <c r="F60" s="224" t="str">
        <f>'高額レセ疾病傾向(患者一人当たり医療費順)'!$D$7</f>
        <v>くも膜下出血</v>
      </c>
      <c r="G60" s="224" t="s">
        <v>455</v>
      </c>
      <c r="H60" s="137">
        <v>6</v>
      </c>
      <c r="I60" s="138">
        <v>22750720</v>
      </c>
      <c r="J60" s="139">
        <v>1597790</v>
      </c>
      <c r="K60" s="71">
        <f t="shared" si="1"/>
        <v>24348510</v>
      </c>
      <c r="L60" s="178">
        <f t="shared" si="2"/>
        <v>4058085</v>
      </c>
      <c r="M60" s="185">
        <f>IFERROR(H60/$Q$16,"-")</f>
        <v>5.073137735689524E-4</v>
      </c>
      <c r="P60" s="49" t="s">
        <v>11</v>
      </c>
      <c r="Q60" s="211">
        <f>市区町村別_患者数!AM61</f>
        <v>12084</v>
      </c>
    </row>
    <row r="61" spans="2:17" ht="28.9" customHeight="1">
      <c r="B61" s="366"/>
      <c r="C61" s="359"/>
      <c r="D61" s="376"/>
      <c r="E61" s="80" t="str">
        <f>'高額レセ疾病傾向(患者一人当たり医療費順)'!$C$8</f>
        <v>0506</v>
      </c>
      <c r="F61" s="225" t="str">
        <f>'高額レセ疾病傾向(患者一人当たり医療費順)'!$D$8</f>
        <v>知的障害＜精神遅滞＞</v>
      </c>
      <c r="G61" s="225" t="s">
        <v>387</v>
      </c>
      <c r="H61" s="81" t="s">
        <v>387</v>
      </c>
      <c r="I61" s="82" t="s">
        <v>387</v>
      </c>
      <c r="J61" s="83" t="s">
        <v>387</v>
      </c>
      <c r="K61" s="72" t="str">
        <f t="shared" si="1"/>
        <v>-</v>
      </c>
      <c r="L61" s="179" t="str">
        <f t="shared" si="2"/>
        <v>-</v>
      </c>
      <c r="M61" s="186" t="str">
        <f>IFERROR(H61/$Q$16,"-")</f>
        <v>-</v>
      </c>
      <c r="P61" s="49" t="s">
        <v>50</v>
      </c>
      <c r="Q61" s="211">
        <f>市区町村別_患者数!AM62</f>
        <v>8898</v>
      </c>
    </row>
    <row r="62" spans="2:17" ht="28.9" customHeight="1">
      <c r="B62" s="366"/>
      <c r="C62" s="359"/>
      <c r="D62" s="376"/>
      <c r="E62" s="80" t="str">
        <f>'高額レセ疾病傾向(患者一人当たり医療費順)'!$C$9</f>
        <v>1402</v>
      </c>
      <c r="F62" s="225" t="str">
        <f>'高額レセ疾病傾向(患者一人当たり医療費順)'!$D$9</f>
        <v>腎不全</v>
      </c>
      <c r="G62" s="225" t="s">
        <v>324</v>
      </c>
      <c r="H62" s="81">
        <v>70</v>
      </c>
      <c r="I62" s="82">
        <v>227475420</v>
      </c>
      <c r="J62" s="83">
        <v>182992420</v>
      </c>
      <c r="K62" s="72">
        <f t="shared" si="1"/>
        <v>410467840</v>
      </c>
      <c r="L62" s="179">
        <f t="shared" si="2"/>
        <v>5863826.2857142854</v>
      </c>
      <c r="M62" s="186">
        <f>IFERROR(H62/$Q$16,"-")</f>
        <v>5.9186606916377784E-3</v>
      </c>
      <c r="P62" s="49" t="s">
        <v>30</v>
      </c>
      <c r="Q62" s="211">
        <f>市区町村別_患者数!AM63</f>
        <v>10383</v>
      </c>
    </row>
    <row r="63" spans="2:17" ht="29.1" customHeight="1">
      <c r="B63" s="366"/>
      <c r="C63" s="359"/>
      <c r="D63" s="376"/>
      <c r="E63" s="80" t="str">
        <f>'高額レセ疾病傾向(患者一人当たり医療費順)'!$C$10</f>
        <v>0209</v>
      </c>
      <c r="F63" s="225" t="str">
        <f>'高額レセ疾病傾向(患者一人当たり医療費順)'!$D$10</f>
        <v>白血病</v>
      </c>
      <c r="G63" s="225" t="s">
        <v>456</v>
      </c>
      <c r="H63" s="81">
        <v>3</v>
      </c>
      <c r="I63" s="82">
        <v>1827290</v>
      </c>
      <c r="J63" s="83">
        <v>11313730</v>
      </c>
      <c r="K63" s="72">
        <f t="shared" si="1"/>
        <v>13141020</v>
      </c>
      <c r="L63" s="179">
        <f t="shared" si="2"/>
        <v>4380340</v>
      </c>
      <c r="M63" s="186">
        <f>IFERROR(H63/$Q$16,"-")</f>
        <v>2.536568867844762E-4</v>
      </c>
      <c r="P63" s="49" t="s">
        <v>24</v>
      </c>
      <c r="Q63" s="211">
        <f>市区町村別_患者数!AM64</f>
        <v>74266</v>
      </c>
    </row>
    <row r="64" spans="2:17" ht="28.9" customHeight="1" thickBot="1">
      <c r="B64" s="367"/>
      <c r="C64" s="361"/>
      <c r="D64" s="383"/>
      <c r="E64" s="84" t="str">
        <f>'高額レセ疾病傾向(患者一人当たり医療費順)'!$C$11</f>
        <v>0604</v>
      </c>
      <c r="F64" s="226" t="str">
        <f>'高額レセ疾病傾向(患者一人当たり医療費順)'!$D$11</f>
        <v>脳性麻痺及びその他の麻痺性症候群</v>
      </c>
      <c r="G64" s="226" t="s">
        <v>193</v>
      </c>
      <c r="H64" s="85">
        <v>1</v>
      </c>
      <c r="I64" s="86">
        <v>5932330</v>
      </c>
      <c r="J64" s="87">
        <v>436980</v>
      </c>
      <c r="K64" s="73">
        <f t="shared" si="1"/>
        <v>6369310</v>
      </c>
      <c r="L64" s="180">
        <f t="shared" si="2"/>
        <v>6369310</v>
      </c>
      <c r="M64" s="187">
        <f>IFERROR(H64/$Q$16,"-")</f>
        <v>8.4552295594825404E-5</v>
      </c>
      <c r="P64" s="49" t="s">
        <v>51</v>
      </c>
      <c r="Q64" s="211">
        <f>市区町村別_患者数!AM65</f>
        <v>9658</v>
      </c>
    </row>
    <row r="65" spans="2:17" ht="28.9" customHeight="1">
      <c r="B65" s="365">
        <v>13</v>
      </c>
      <c r="C65" s="378" t="s">
        <v>123</v>
      </c>
      <c r="D65" s="371">
        <f>Q17</f>
        <v>20407</v>
      </c>
      <c r="E65" s="88" t="str">
        <f>'高額レセ疾病傾向(患者一人当たり医療費順)'!$C$7</f>
        <v>0904</v>
      </c>
      <c r="F65" s="224" t="str">
        <f>'高額レセ疾病傾向(患者一人当たり医療費順)'!$D$7</f>
        <v>くも膜下出血</v>
      </c>
      <c r="G65" s="224" t="s">
        <v>452</v>
      </c>
      <c r="H65" s="137">
        <v>7</v>
      </c>
      <c r="I65" s="138">
        <v>48917690</v>
      </c>
      <c r="J65" s="139">
        <v>2438870</v>
      </c>
      <c r="K65" s="71">
        <f t="shared" si="1"/>
        <v>51356560</v>
      </c>
      <c r="L65" s="178">
        <f t="shared" si="2"/>
        <v>7336651.4285714282</v>
      </c>
      <c r="M65" s="185">
        <f>IFERROR(H65/$Q$17,"-")</f>
        <v>3.4301955211447053E-4</v>
      </c>
      <c r="P65" s="49" t="s">
        <v>19</v>
      </c>
      <c r="Q65" s="211">
        <f>市区町村別_患者数!AM66</f>
        <v>8401</v>
      </c>
    </row>
    <row r="66" spans="2:17" ht="28.9" customHeight="1">
      <c r="B66" s="366"/>
      <c r="C66" s="359"/>
      <c r="D66" s="376"/>
      <c r="E66" s="80" t="str">
        <f>'高額レセ疾病傾向(患者一人当たり医療費順)'!$C$8</f>
        <v>0506</v>
      </c>
      <c r="F66" s="225" t="str">
        <f>'高額レセ疾病傾向(患者一人当たり医療費順)'!$D$8</f>
        <v>知的障害＜精神遅滞＞</v>
      </c>
      <c r="G66" s="225" t="s">
        <v>387</v>
      </c>
      <c r="H66" s="81" t="s">
        <v>387</v>
      </c>
      <c r="I66" s="82" t="s">
        <v>387</v>
      </c>
      <c r="J66" s="83" t="s">
        <v>387</v>
      </c>
      <c r="K66" s="72" t="str">
        <f t="shared" si="1"/>
        <v>-</v>
      </c>
      <c r="L66" s="179" t="str">
        <f t="shared" si="2"/>
        <v>-</v>
      </c>
      <c r="M66" s="186" t="str">
        <f>IFERROR(H66/$Q$17,"-")</f>
        <v>-</v>
      </c>
      <c r="P66" s="49" t="s">
        <v>20</v>
      </c>
      <c r="Q66" s="211">
        <f>市区町村別_患者数!AM67</f>
        <v>12392</v>
      </c>
    </row>
    <row r="67" spans="2:17" ht="28.9" customHeight="1">
      <c r="B67" s="366"/>
      <c r="C67" s="359"/>
      <c r="D67" s="376"/>
      <c r="E67" s="80" t="str">
        <f>'高額レセ疾病傾向(患者一人当たり医療費順)'!$C$9</f>
        <v>1402</v>
      </c>
      <c r="F67" s="225" t="str">
        <f>'高額レセ疾病傾向(患者一人当たり医療費順)'!$D$9</f>
        <v>腎不全</v>
      </c>
      <c r="G67" s="225" t="s">
        <v>307</v>
      </c>
      <c r="H67" s="81">
        <v>105</v>
      </c>
      <c r="I67" s="82">
        <v>325471820</v>
      </c>
      <c r="J67" s="83">
        <v>312256550</v>
      </c>
      <c r="K67" s="72">
        <f t="shared" si="1"/>
        <v>637728370</v>
      </c>
      <c r="L67" s="179">
        <f t="shared" si="2"/>
        <v>6073603.5238095243</v>
      </c>
      <c r="M67" s="186">
        <f>IFERROR(H67/$Q$17,"-")</f>
        <v>5.1452932817170581E-3</v>
      </c>
      <c r="P67" s="49" t="s">
        <v>31</v>
      </c>
      <c r="Q67" s="211">
        <f>市区町村別_患者数!AM68</f>
        <v>9042</v>
      </c>
    </row>
    <row r="68" spans="2:17" ht="29.1" customHeight="1">
      <c r="B68" s="366"/>
      <c r="C68" s="359"/>
      <c r="D68" s="376"/>
      <c r="E68" s="80" t="str">
        <f>'高額レセ疾病傾向(患者一人当たり医療費順)'!$C$10</f>
        <v>0209</v>
      </c>
      <c r="F68" s="225" t="str">
        <f>'高額レセ疾病傾向(患者一人当たり医療費順)'!$D$10</f>
        <v>白血病</v>
      </c>
      <c r="G68" s="225" t="s">
        <v>457</v>
      </c>
      <c r="H68" s="81">
        <v>5</v>
      </c>
      <c r="I68" s="82">
        <v>8909500</v>
      </c>
      <c r="J68" s="83">
        <v>12841840</v>
      </c>
      <c r="K68" s="72">
        <f t="shared" si="1"/>
        <v>21751340</v>
      </c>
      <c r="L68" s="179">
        <f t="shared" si="2"/>
        <v>4350268</v>
      </c>
      <c r="M68" s="186">
        <f>IFERROR(H68/$Q$17,"-")</f>
        <v>2.4501396579605037E-4</v>
      </c>
      <c r="P68" s="49" t="s">
        <v>52</v>
      </c>
      <c r="Q68" s="211">
        <f>市区町村別_患者数!AM69</f>
        <v>9557</v>
      </c>
    </row>
    <row r="69" spans="2:17" ht="28.9" customHeight="1" thickBot="1">
      <c r="B69" s="367"/>
      <c r="C69" s="361"/>
      <c r="D69" s="383"/>
      <c r="E69" s="84" t="str">
        <f>'高額レセ疾病傾向(患者一人当たり医療費順)'!$C$11</f>
        <v>0604</v>
      </c>
      <c r="F69" s="226" t="str">
        <f>'高額レセ疾病傾向(患者一人当たり医療費順)'!$D$11</f>
        <v>脳性麻痺及びその他の麻痺性症候群</v>
      </c>
      <c r="G69" s="225" t="s">
        <v>458</v>
      </c>
      <c r="H69" s="81">
        <v>11</v>
      </c>
      <c r="I69" s="82">
        <v>50344970</v>
      </c>
      <c r="J69" s="83">
        <v>2357610</v>
      </c>
      <c r="K69" s="72">
        <f t="shared" si="1"/>
        <v>52702580</v>
      </c>
      <c r="L69" s="179">
        <f t="shared" ref="L69:L71" si="3">IFERROR(K69/H69,"-")</f>
        <v>4791143.6363636367</v>
      </c>
      <c r="M69" s="186">
        <f>IFERROR(H69/$Q$17,"-")</f>
        <v>5.3903072475131085E-4</v>
      </c>
      <c r="P69" s="49" t="s">
        <v>12</v>
      </c>
      <c r="Q69" s="211">
        <f>市区町村別_患者数!AM70</f>
        <v>4628</v>
      </c>
    </row>
    <row r="70" spans="2:17" ht="39" customHeight="1">
      <c r="B70" s="365">
        <v>14</v>
      </c>
      <c r="C70" s="378" t="s">
        <v>124</v>
      </c>
      <c r="D70" s="371">
        <f>Q18</f>
        <v>15377</v>
      </c>
      <c r="E70" s="88" t="str">
        <f>'高額レセ疾病傾向(患者一人当たり医療費順)'!$C$7</f>
        <v>0904</v>
      </c>
      <c r="F70" s="224" t="str">
        <f>'高額レセ疾病傾向(患者一人当たり医療費順)'!$D$7</f>
        <v>くも膜下出血</v>
      </c>
      <c r="G70" s="224" t="s">
        <v>459</v>
      </c>
      <c r="H70" s="137">
        <v>6</v>
      </c>
      <c r="I70" s="138">
        <v>32301310</v>
      </c>
      <c r="J70" s="139">
        <v>875710</v>
      </c>
      <c r="K70" s="71">
        <f t="shared" ref="K70:K133" si="4">IF(SUM(I70:J70)=0,"-",SUM(I70:J70))</f>
        <v>33177020</v>
      </c>
      <c r="L70" s="178">
        <f t="shared" si="3"/>
        <v>5529503.333333333</v>
      </c>
      <c r="M70" s="185">
        <f>IFERROR(H70/$Q$18,"-")</f>
        <v>3.9019314560707549E-4</v>
      </c>
      <c r="P70" s="49" t="s">
        <v>6</v>
      </c>
      <c r="Q70" s="211">
        <f>市区町村別_患者数!AM71</f>
        <v>4761</v>
      </c>
    </row>
    <row r="71" spans="2:17" ht="28.9" customHeight="1">
      <c r="B71" s="366"/>
      <c r="C71" s="359"/>
      <c r="D71" s="376"/>
      <c r="E71" s="80" t="str">
        <f>'高額レセ疾病傾向(患者一人当たり医療費順)'!$C$8</f>
        <v>0506</v>
      </c>
      <c r="F71" s="225" t="str">
        <f>'高額レセ疾病傾向(患者一人当たり医療費順)'!$D$8</f>
        <v>知的障害＜精神遅滞＞</v>
      </c>
      <c r="G71" s="225" t="s">
        <v>387</v>
      </c>
      <c r="H71" s="81" t="s">
        <v>387</v>
      </c>
      <c r="I71" s="82" t="s">
        <v>387</v>
      </c>
      <c r="J71" s="83" t="s">
        <v>387</v>
      </c>
      <c r="K71" s="72" t="str">
        <f t="shared" si="4"/>
        <v>-</v>
      </c>
      <c r="L71" s="179" t="str">
        <f t="shared" si="3"/>
        <v>-</v>
      </c>
      <c r="M71" s="186" t="str">
        <f>IFERROR(H71/$Q$18,"-")</f>
        <v>-</v>
      </c>
      <c r="P71" s="49" t="s">
        <v>7</v>
      </c>
      <c r="Q71" s="211">
        <f>市区町村別_患者数!AM72</f>
        <v>2107</v>
      </c>
    </row>
    <row r="72" spans="2:17" ht="28.9" customHeight="1">
      <c r="B72" s="366"/>
      <c r="C72" s="359"/>
      <c r="D72" s="376"/>
      <c r="E72" s="80" t="str">
        <f>'高額レセ疾病傾向(患者一人当たり医療費順)'!$C$9</f>
        <v>1402</v>
      </c>
      <c r="F72" s="225" t="str">
        <f>'高額レセ疾病傾向(患者一人当たり医療費順)'!$D$9</f>
        <v>腎不全</v>
      </c>
      <c r="G72" s="225" t="s">
        <v>302</v>
      </c>
      <c r="H72" s="81">
        <v>77</v>
      </c>
      <c r="I72" s="82">
        <v>207167930</v>
      </c>
      <c r="J72" s="83">
        <v>218715950</v>
      </c>
      <c r="K72" s="72">
        <f t="shared" si="4"/>
        <v>425883880</v>
      </c>
      <c r="L72" s="179">
        <f t="shared" ref="L72:L73" si="5">IFERROR(K72/H72,"-")</f>
        <v>5530959.4805194801</v>
      </c>
      <c r="M72" s="186">
        <f>IFERROR(H72/$Q$18,"-")</f>
        <v>5.0074787019574688E-3</v>
      </c>
      <c r="P72" s="49" t="s">
        <v>53</v>
      </c>
      <c r="Q72" s="211">
        <f>市区町村別_患者数!AM73</f>
        <v>2853</v>
      </c>
    </row>
    <row r="73" spans="2:17" ht="28.9" customHeight="1">
      <c r="B73" s="366"/>
      <c r="C73" s="359"/>
      <c r="D73" s="376"/>
      <c r="E73" s="80" t="str">
        <f>'高額レセ疾病傾向(患者一人当たり医療費順)'!$C$10</f>
        <v>0209</v>
      </c>
      <c r="F73" s="225" t="str">
        <f>'高額レセ疾病傾向(患者一人当たり医療費順)'!$D$10</f>
        <v>白血病</v>
      </c>
      <c r="G73" s="225" t="s">
        <v>460</v>
      </c>
      <c r="H73" s="81">
        <v>4</v>
      </c>
      <c r="I73" s="82">
        <v>16201420</v>
      </c>
      <c r="J73" s="83">
        <v>14870670</v>
      </c>
      <c r="K73" s="72">
        <f t="shared" si="4"/>
        <v>31072090</v>
      </c>
      <c r="L73" s="179">
        <f t="shared" si="5"/>
        <v>7768022.5</v>
      </c>
      <c r="M73" s="186">
        <f>IFERROR(H73/$Q$18,"-")</f>
        <v>2.6012876373805033E-4</v>
      </c>
      <c r="P73" s="49" t="s">
        <v>54</v>
      </c>
      <c r="Q73" s="211">
        <f>市区町村別_患者数!AM74</f>
        <v>6453</v>
      </c>
    </row>
    <row r="74" spans="2:17" ht="28.9" customHeight="1" thickBot="1">
      <c r="B74" s="367"/>
      <c r="C74" s="361"/>
      <c r="D74" s="383"/>
      <c r="E74" s="84" t="str">
        <f>'高額レセ疾病傾向(患者一人当たり医療費順)'!$C$11</f>
        <v>0604</v>
      </c>
      <c r="F74" s="226" t="str">
        <f>'高額レセ疾病傾向(患者一人当たり医療費順)'!$D$11</f>
        <v>脳性麻痺及びその他の麻痺性症候群</v>
      </c>
      <c r="G74" s="225" t="s">
        <v>193</v>
      </c>
      <c r="H74" s="81">
        <v>2</v>
      </c>
      <c r="I74" s="82">
        <v>10509820</v>
      </c>
      <c r="J74" s="83">
        <v>1210900</v>
      </c>
      <c r="K74" s="72">
        <f t="shared" si="4"/>
        <v>11720720</v>
      </c>
      <c r="L74" s="179">
        <f t="shared" ref="L74:L137" si="6">IFERROR(K74/H74,"-")</f>
        <v>5860360</v>
      </c>
      <c r="M74" s="186">
        <f>IFERROR(H74/$Q$18,"-")</f>
        <v>1.3006438186902516E-4</v>
      </c>
      <c r="P74" s="49" t="s">
        <v>55</v>
      </c>
      <c r="Q74" s="211">
        <f>市区町村別_患者数!AM75</f>
        <v>1180</v>
      </c>
    </row>
    <row r="75" spans="2:17" ht="39" customHeight="1">
      <c r="B75" s="365">
        <v>15</v>
      </c>
      <c r="C75" s="378" t="s">
        <v>125</v>
      </c>
      <c r="D75" s="371">
        <f>Q19</f>
        <v>24632</v>
      </c>
      <c r="E75" s="88" t="str">
        <f>'高額レセ疾病傾向(患者一人当たり医療費順)'!$C$7</f>
        <v>0904</v>
      </c>
      <c r="F75" s="224" t="str">
        <f>'高額レセ疾病傾向(患者一人当たり医療費順)'!$D$7</f>
        <v>くも膜下出血</v>
      </c>
      <c r="G75" s="224" t="s">
        <v>461</v>
      </c>
      <c r="H75" s="137">
        <v>4</v>
      </c>
      <c r="I75" s="138">
        <v>25613450</v>
      </c>
      <c r="J75" s="139">
        <v>1240590</v>
      </c>
      <c r="K75" s="71">
        <f t="shared" si="4"/>
        <v>26854040</v>
      </c>
      <c r="L75" s="178">
        <f t="shared" si="6"/>
        <v>6713510</v>
      </c>
      <c r="M75" s="185">
        <f>IFERROR(H75/$Q$19,"-")</f>
        <v>1.6239038648911984E-4</v>
      </c>
      <c r="P75" s="49" t="s">
        <v>56</v>
      </c>
      <c r="Q75" s="211">
        <f>市区町村別_患者数!AM76</f>
        <v>3491</v>
      </c>
    </row>
    <row r="76" spans="2:17" ht="28.9" customHeight="1">
      <c r="B76" s="366"/>
      <c r="C76" s="359"/>
      <c r="D76" s="376"/>
      <c r="E76" s="80" t="str">
        <f>'高額レセ疾病傾向(患者一人当たり医療費順)'!$C$8</f>
        <v>0506</v>
      </c>
      <c r="F76" s="225" t="str">
        <f>'高額レセ疾病傾向(患者一人当たり医療費順)'!$D$8</f>
        <v>知的障害＜精神遅滞＞</v>
      </c>
      <c r="G76" s="225" t="s">
        <v>387</v>
      </c>
      <c r="H76" s="81" t="s">
        <v>387</v>
      </c>
      <c r="I76" s="82" t="s">
        <v>387</v>
      </c>
      <c r="J76" s="83" t="s">
        <v>387</v>
      </c>
      <c r="K76" s="72" t="str">
        <f t="shared" si="4"/>
        <v>-</v>
      </c>
      <c r="L76" s="179" t="str">
        <f t="shared" si="6"/>
        <v>-</v>
      </c>
      <c r="M76" s="186" t="str">
        <f>IFERROR(H76/$Q$19,"-")</f>
        <v>-</v>
      </c>
      <c r="P76" s="49" t="s">
        <v>32</v>
      </c>
      <c r="Q76" s="211">
        <f>市区町村別_患者数!AM77</f>
        <v>2107</v>
      </c>
    </row>
    <row r="77" spans="2:17" ht="28.9" customHeight="1">
      <c r="B77" s="366"/>
      <c r="C77" s="359"/>
      <c r="D77" s="376"/>
      <c r="E77" s="80" t="str">
        <f>'高額レセ疾病傾向(患者一人当たり医療費順)'!$C$9</f>
        <v>1402</v>
      </c>
      <c r="F77" s="225" t="str">
        <f>'高額レセ疾病傾向(患者一人当たり医療費順)'!$D$9</f>
        <v>腎不全</v>
      </c>
      <c r="G77" s="225" t="s">
        <v>462</v>
      </c>
      <c r="H77" s="81">
        <v>128</v>
      </c>
      <c r="I77" s="82">
        <v>297509270</v>
      </c>
      <c r="J77" s="83">
        <v>403436630</v>
      </c>
      <c r="K77" s="72">
        <f t="shared" si="4"/>
        <v>700945900</v>
      </c>
      <c r="L77" s="179">
        <f t="shared" si="6"/>
        <v>5476139.84375</v>
      </c>
      <c r="M77" s="186">
        <f>IFERROR(H77/$Q$19,"-")</f>
        <v>5.1964923676518348E-3</v>
      </c>
      <c r="P77" s="49" t="s">
        <v>33</v>
      </c>
      <c r="Q77" s="211">
        <f>市区町村別_患者数!AM78</f>
        <v>2906</v>
      </c>
    </row>
    <row r="78" spans="2:17" ht="28.9" customHeight="1">
      <c r="B78" s="366"/>
      <c r="C78" s="359"/>
      <c r="D78" s="376"/>
      <c r="E78" s="80" t="str">
        <f>'高額レセ疾病傾向(患者一人当たり医療費順)'!$C$10</f>
        <v>0209</v>
      </c>
      <c r="F78" s="225" t="str">
        <f>'高額レセ疾病傾向(患者一人当たり医療費順)'!$D$10</f>
        <v>白血病</v>
      </c>
      <c r="G78" s="225" t="s">
        <v>463</v>
      </c>
      <c r="H78" s="81">
        <v>13</v>
      </c>
      <c r="I78" s="82">
        <v>71173550</v>
      </c>
      <c r="J78" s="83">
        <v>43518700</v>
      </c>
      <c r="K78" s="72">
        <f t="shared" si="4"/>
        <v>114692250</v>
      </c>
      <c r="L78" s="179">
        <f t="shared" si="6"/>
        <v>8822480.7692307699</v>
      </c>
      <c r="M78" s="186">
        <f>IFERROR(H78/$Q$19,"-")</f>
        <v>5.2776875608963954E-4</v>
      </c>
      <c r="P78" s="49" t="s">
        <v>34</v>
      </c>
      <c r="Q78" s="211">
        <f>市区町村別_患者数!AM79</f>
        <v>1325</v>
      </c>
    </row>
    <row r="79" spans="2:17" ht="28.9" customHeight="1" thickBot="1">
      <c r="B79" s="367"/>
      <c r="C79" s="361"/>
      <c r="D79" s="383"/>
      <c r="E79" s="84" t="str">
        <f>'高額レセ疾病傾向(患者一人当たり医療費順)'!$C$11</f>
        <v>0604</v>
      </c>
      <c r="F79" s="226" t="str">
        <f>'高額レセ疾病傾向(患者一人当たり医療費順)'!$D$11</f>
        <v>脳性麻痺及びその他の麻痺性症候群</v>
      </c>
      <c r="G79" s="225" t="s">
        <v>387</v>
      </c>
      <c r="H79" s="81" t="s">
        <v>387</v>
      </c>
      <c r="I79" s="82" t="s">
        <v>387</v>
      </c>
      <c r="J79" s="83" t="s">
        <v>387</v>
      </c>
      <c r="K79" s="72" t="str">
        <f t="shared" si="4"/>
        <v>-</v>
      </c>
      <c r="L79" s="179" t="str">
        <f t="shared" si="6"/>
        <v>-</v>
      </c>
      <c r="M79" s="186" t="str">
        <f>IFERROR(H79/$Q$19,"-")</f>
        <v>-</v>
      </c>
      <c r="P79" s="49" t="s">
        <v>295</v>
      </c>
      <c r="Q79" s="211">
        <f>地区別_患者数!AM14</f>
        <v>1264913</v>
      </c>
    </row>
    <row r="80" spans="2:17" ht="28.9" customHeight="1">
      <c r="B80" s="365">
        <v>16</v>
      </c>
      <c r="C80" s="378" t="s">
        <v>62</v>
      </c>
      <c r="D80" s="371">
        <f>Q20</f>
        <v>16597</v>
      </c>
      <c r="E80" s="88" t="str">
        <f>'高額レセ疾病傾向(患者一人当たり医療費順)'!$C$7</f>
        <v>0904</v>
      </c>
      <c r="F80" s="224" t="str">
        <f>'高額レセ疾病傾向(患者一人当たり医療費順)'!$D$7</f>
        <v>くも膜下出血</v>
      </c>
      <c r="G80" s="224" t="s">
        <v>329</v>
      </c>
      <c r="H80" s="137">
        <v>3</v>
      </c>
      <c r="I80" s="138">
        <v>17753010</v>
      </c>
      <c r="J80" s="139">
        <v>637150</v>
      </c>
      <c r="K80" s="71">
        <f t="shared" si="4"/>
        <v>18390160</v>
      </c>
      <c r="L80" s="178">
        <f t="shared" si="6"/>
        <v>6130053.333333333</v>
      </c>
      <c r="M80" s="185">
        <f>IFERROR(H80/$Q$20,"-")</f>
        <v>1.8075555823341568E-4</v>
      </c>
    </row>
    <row r="81" spans="2:13" ht="28.9" customHeight="1">
      <c r="B81" s="366"/>
      <c r="C81" s="359"/>
      <c r="D81" s="376"/>
      <c r="E81" s="80" t="str">
        <f>'高額レセ疾病傾向(患者一人当たり医療費順)'!$C$8</f>
        <v>0506</v>
      </c>
      <c r="F81" s="225" t="str">
        <f>'高額レセ疾病傾向(患者一人当たり医療費順)'!$D$8</f>
        <v>知的障害＜精神遅滞＞</v>
      </c>
      <c r="G81" s="225" t="s">
        <v>387</v>
      </c>
      <c r="H81" s="81" t="s">
        <v>387</v>
      </c>
      <c r="I81" s="82" t="s">
        <v>387</v>
      </c>
      <c r="J81" s="83" t="s">
        <v>387</v>
      </c>
      <c r="K81" s="72" t="str">
        <f t="shared" si="4"/>
        <v>-</v>
      </c>
      <c r="L81" s="179" t="str">
        <f t="shared" si="6"/>
        <v>-</v>
      </c>
      <c r="M81" s="186" t="str">
        <f>IFERROR(H81/$Q$20,"-")</f>
        <v>-</v>
      </c>
    </row>
    <row r="82" spans="2:13" ht="28.9" customHeight="1">
      <c r="B82" s="366"/>
      <c r="C82" s="359"/>
      <c r="D82" s="376"/>
      <c r="E82" s="80" t="str">
        <f>'高額レセ疾病傾向(患者一人当たり医療費順)'!$C$9</f>
        <v>1402</v>
      </c>
      <c r="F82" s="225" t="str">
        <f>'高額レセ疾病傾向(患者一人当たり医療費順)'!$D$9</f>
        <v>腎不全</v>
      </c>
      <c r="G82" s="225" t="s">
        <v>307</v>
      </c>
      <c r="H82" s="81">
        <v>83</v>
      </c>
      <c r="I82" s="82">
        <v>268281190</v>
      </c>
      <c r="J82" s="83">
        <v>246498490</v>
      </c>
      <c r="K82" s="72">
        <f t="shared" si="4"/>
        <v>514779680</v>
      </c>
      <c r="L82" s="179">
        <f t="shared" si="6"/>
        <v>6202164.8192771086</v>
      </c>
      <c r="M82" s="186">
        <f>IFERROR(H82/$Q$20,"-")</f>
        <v>5.0009037777911667E-3</v>
      </c>
    </row>
    <row r="83" spans="2:13" ht="28.9" customHeight="1">
      <c r="B83" s="366"/>
      <c r="C83" s="359"/>
      <c r="D83" s="376"/>
      <c r="E83" s="80" t="str">
        <f>'高額レセ疾病傾向(患者一人当たり医療費順)'!$C$10</f>
        <v>0209</v>
      </c>
      <c r="F83" s="225" t="str">
        <f>'高額レセ疾病傾向(患者一人当たり医療費順)'!$D$10</f>
        <v>白血病</v>
      </c>
      <c r="G83" s="225" t="s">
        <v>464</v>
      </c>
      <c r="H83" s="81">
        <v>8</v>
      </c>
      <c r="I83" s="82">
        <v>22342370</v>
      </c>
      <c r="J83" s="83">
        <v>8928770</v>
      </c>
      <c r="K83" s="72">
        <f t="shared" si="4"/>
        <v>31271140</v>
      </c>
      <c r="L83" s="179">
        <f t="shared" si="6"/>
        <v>3908892.5</v>
      </c>
      <c r="M83" s="186">
        <f>IFERROR(H83/$Q$20,"-")</f>
        <v>4.8201482195577515E-4</v>
      </c>
    </row>
    <row r="84" spans="2:13" ht="28.9" customHeight="1" thickBot="1">
      <c r="B84" s="367"/>
      <c r="C84" s="361"/>
      <c r="D84" s="383"/>
      <c r="E84" s="84" t="str">
        <f>'高額レセ疾病傾向(患者一人当たり医療費順)'!$C$11</f>
        <v>0604</v>
      </c>
      <c r="F84" s="226" t="str">
        <f>'高額レセ疾病傾向(患者一人当たり医療費順)'!$D$11</f>
        <v>脳性麻痺及びその他の麻痺性症候群</v>
      </c>
      <c r="G84" s="226" t="s">
        <v>465</v>
      </c>
      <c r="H84" s="85">
        <v>3</v>
      </c>
      <c r="I84" s="86">
        <v>15496330</v>
      </c>
      <c r="J84" s="87">
        <v>925390</v>
      </c>
      <c r="K84" s="73">
        <f t="shared" si="4"/>
        <v>16421720</v>
      </c>
      <c r="L84" s="180">
        <f t="shared" si="6"/>
        <v>5473906.666666667</v>
      </c>
      <c r="M84" s="187">
        <f>IFERROR(H84/$Q$20,"-")</f>
        <v>1.8075555823341568E-4</v>
      </c>
    </row>
    <row r="85" spans="2:13" ht="28.9" customHeight="1">
      <c r="B85" s="365">
        <v>17</v>
      </c>
      <c r="C85" s="378" t="s">
        <v>126</v>
      </c>
      <c r="D85" s="371">
        <f>Q21</f>
        <v>23535</v>
      </c>
      <c r="E85" s="88" t="str">
        <f>'高額レセ疾病傾向(患者一人当たり医療費順)'!$C$7</f>
        <v>0904</v>
      </c>
      <c r="F85" s="224" t="str">
        <f>'高額レセ疾病傾向(患者一人当たり医療費順)'!$D$7</f>
        <v>くも膜下出血</v>
      </c>
      <c r="G85" s="224" t="s">
        <v>323</v>
      </c>
      <c r="H85" s="137">
        <v>5</v>
      </c>
      <c r="I85" s="138">
        <v>37409850</v>
      </c>
      <c r="J85" s="139">
        <v>2044160</v>
      </c>
      <c r="K85" s="71">
        <f t="shared" si="4"/>
        <v>39454010</v>
      </c>
      <c r="L85" s="178">
        <f t="shared" si="6"/>
        <v>7890802</v>
      </c>
      <c r="M85" s="185">
        <f>IFERROR(H85/$Q$21,"-")</f>
        <v>2.1244954323348204E-4</v>
      </c>
    </row>
    <row r="86" spans="2:13" ht="28.9" customHeight="1">
      <c r="B86" s="366"/>
      <c r="C86" s="359"/>
      <c r="D86" s="376"/>
      <c r="E86" s="80" t="str">
        <f>'高額レセ疾病傾向(患者一人当たり医療費順)'!$C$8</f>
        <v>0506</v>
      </c>
      <c r="F86" s="225" t="str">
        <f>'高額レセ疾病傾向(患者一人当たり医療費順)'!$D$8</f>
        <v>知的障害＜精神遅滞＞</v>
      </c>
      <c r="G86" s="225" t="s">
        <v>387</v>
      </c>
      <c r="H86" s="81" t="s">
        <v>387</v>
      </c>
      <c r="I86" s="82" t="s">
        <v>387</v>
      </c>
      <c r="J86" s="83" t="s">
        <v>387</v>
      </c>
      <c r="K86" s="72" t="str">
        <f t="shared" si="4"/>
        <v>-</v>
      </c>
      <c r="L86" s="179" t="str">
        <f t="shared" si="6"/>
        <v>-</v>
      </c>
      <c r="M86" s="186" t="str">
        <f>IFERROR(H86/$Q$21,"-")</f>
        <v>-</v>
      </c>
    </row>
    <row r="87" spans="2:13" ht="28.9" customHeight="1">
      <c r="B87" s="366"/>
      <c r="C87" s="359"/>
      <c r="D87" s="376"/>
      <c r="E87" s="80" t="str">
        <f>'高額レセ疾病傾向(患者一人当たり医療費順)'!$C$9</f>
        <v>1402</v>
      </c>
      <c r="F87" s="225" t="str">
        <f>'高額レセ疾病傾向(患者一人当たり医療費順)'!$D$9</f>
        <v>腎不全</v>
      </c>
      <c r="G87" s="225" t="s">
        <v>307</v>
      </c>
      <c r="H87" s="81">
        <v>122</v>
      </c>
      <c r="I87" s="82">
        <v>407338160</v>
      </c>
      <c r="J87" s="83">
        <v>331335720</v>
      </c>
      <c r="K87" s="72">
        <f t="shared" si="4"/>
        <v>738673880</v>
      </c>
      <c r="L87" s="179">
        <f t="shared" si="6"/>
        <v>6054703.9344262294</v>
      </c>
      <c r="M87" s="186">
        <f>IFERROR(H87/$Q$21,"-")</f>
        <v>5.1837688548969623E-3</v>
      </c>
    </row>
    <row r="88" spans="2:13" ht="28.9" customHeight="1">
      <c r="B88" s="366"/>
      <c r="C88" s="359"/>
      <c r="D88" s="376"/>
      <c r="E88" s="80" t="str">
        <f>'高額レセ疾病傾向(患者一人当たり医療費順)'!$C$10</f>
        <v>0209</v>
      </c>
      <c r="F88" s="225" t="str">
        <f>'高額レセ疾病傾向(患者一人当たり医療費順)'!$D$10</f>
        <v>白血病</v>
      </c>
      <c r="G88" s="225" t="s">
        <v>466</v>
      </c>
      <c r="H88" s="81">
        <v>7</v>
      </c>
      <c r="I88" s="82">
        <v>17345440</v>
      </c>
      <c r="J88" s="83">
        <v>16810450</v>
      </c>
      <c r="K88" s="72">
        <f t="shared" si="4"/>
        <v>34155890</v>
      </c>
      <c r="L88" s="179">
        <f t="shared" si="6"/>
        <v>4879412.8571428573</v>
      </c>
      <c r="M88" s="186">
        <f>IFERROR(H88/$Q$21,"-")</f>
        <v>2.9742936052687489E-4</v>
      </c>
    </row>
    <row r="89" spans="2:13" ht="28.9" customHeight="1" thickBot="1">
      <c r="B89" s="367"/>
      <c r="C89" s="361"/>
      <c r="D89" s="383"/>
      <c r="E89" s="84" t="str">
        <f>'高額レセ疾病傾向(患者一人当たり医療費順)'!$C$11</f>
        <v>0604</v>
      </c>
      <c r="F89" s="226" t="str">
        <f>'高額レセ疾病傾向(患者一人当たり医療費順)'!$D$11</f>
        <v>脳性麻痺及びその他の麻痺性症候群</v>
      </c>
      <c r="G89" s="225" t="s">
        <v>467</v>
      </c>
      <c r="H89" s="81">
        <v>3</v>
      </c>
      <c r="I89" s="82">
        <v>18630630</v>
      </c>
      <c r="J89" s="83">
        <v>45990</v>
      </c>
      <c r="K89" s="72">
        <f t="shared" si="4"/>
        <v>18676620</v>
      </c>
      <c r="L89" s="179">
        <f t="shared" si="6"/>
        <v>6225540</v>
      </c>
      <c r="M89" s="186">
        <f>IFERROR(H89/$Q$21,"-")</f>
        <v>1.2746972594008922E-4</v>
      </c>
    </row>
    <row r="90" spans="2:13" ht="39" customHeight="1">
      <c r="B90" s="365">
        <v>18</v>
      </c>
      <c r="C90" s="378" t="s">
        <v>63</v>
      </c>
      <c r="D90" s="371">
        <f>Q22</f>
        <v>21156</v>
      </c>
      <c r="E90" s="88" t="str">
        <f>'高額レセ疾病傾向(患者一人当たり医療費順)'!$C$7</f>
        <v>0904</v>
      </c>
      <c r="F90" s="224" t="str">
        <f>'高額レセ疾病傾向(患者一人当たり医療費順)'!$D$7</f>
        <v>くも膜下出血</v>
      </c>
      <c r="G90" s="224" t="s">
        <v>468</v>
      </c>
      <c r="H90" s="137">
        <v>10</v>
      </c>
      <c r="I90" s="138">
        <v>46636010</v>
      </c>
      <c r="J90" s="139">
        <v>3927020</v>
      </c>
      <c r="K90" s="71">
        <f t="shared" si="4"/>
        <v>50563030</v>
      </c>
      <c r="L90" s="178">
        <f t="shared" si="6"/>
        <v>5056303</v>
      </c>
      <c r="M90" s="185">
        <f>IFERROR(H90/$Q$22,"-")</f>
        <v>4.7267914539610514E-4</v>
      </c>
    </row>
    <row r="91" spans="2:13" ht="28.9" customHeight="1">
      <c r="B91" s="366"/>
      <c r="C91" s="359"/>
      <c r="D91" s="376"/>
      <c r="E91" s="80" t="str">
        <f>'高額レセ疾病傾向(患者一人当たり医療費順)'!$C$8</f>
        <v>0506</v>
      </c>
      <c r="F91" s="225" t="str">
        <f>'高額レセ疾病傾向(患者一人当たり医療費順)'!$D$8</f>
        <v>知的障害＜精神遅滞＞</v>
      </c>
      <c r="G91" s="225" t="s">
        <v>387</v>
      </c>
      <c r="H91" s="81" t="s">
        <v>387</v>
      </c>
      <c r="I91" s="82" t="s">
        <v>387</v>
      </c>
      <c r="J91" s="83" t="s">
        <v>387</v>
      </c>
      <c r="K91" s="72" t="str">
        <f t="shared" si="4"/>
        <v>-</v>
      </c>
      <c r="L91" s="179" t="str">
        <f t="shared" si="6"/>
        <v>-</v>
      </c>
      <c r="M91" s="186" t="str">
        <f>IFERROR(H91/$Q$22,"-")</f>
        <v>-</v>
      </c>
    </row>
    <row r="92" spans="2:13" ht="28.9" customHeight="1">
      <c r="B92" s="366"/>
      <c r="C92" s="359"/>
      <c r="D92" s="376"/>
      <c r="E92" s="80" t="str">
        <f>'高額レセ疾病傾向(患者一人当たり医療費順)'!$C$9</f>
        <v>1402</v>
      </c>
      <c r="F92" s="225" t="str">
        <f>'高額レセ疾病傾向(患者一人当たり医療費順)'!$D$9</f>
        <v>腎不全</v>
      </c>
      <c r="G92" s="225" t="s">
        <v>307</v>
      </c>
      <c r="H92" s="81">
        <v>127</v>
      </c>
      <c r="I92" s="82">
        <v>478327700</v>
      </c>
      <c r="J92" s="83">
        <v>315497730</v>
      </c>
      <c r="K92" s="72">
        <f t="shared" si="4"/>
        <v>793825430</v>
      </c>
      <c r="L92" s="179">
        <f t="shared" si="6"/>
        <v>6250593.9370078743</v>
      </c>
      <c r="M92" s="186">
        <f>IFERROR(H92/$Q$22,"-")</f>
        <v>6.0030251465305355E-3</v>
      </c>
    </row>
    <row r="93" spans="2:13" ht="29.1" customHeight="1">
      <c r="B93" s="366"/>
      <c r="C93" s="359"/>
      <c r="D93" s="376"/>
      <c r="E93" s="80" t="str">
        <f>'高額レセ疾病傾向(患者一人当たり医療費順)'!$C$10</f>
        <v>0209</v>
      </c>
      <c r="F93" s="225" t="str">
        <f>'高額レセ疾病傾向(患者一人当たり医療費順)'!$D$10</f>
        <v>白血病</v>
      </c>
      <c r="G93" s="225" t="s">
        <v>469</v>
      </c>
      <c r="H93" s="81">
        <v>6</v>
      </c>
      <c r="I93" s="82">
        <v>31581460</v>
      </c>
      <c r="J93" s="83">
        <v>7308090</v>
      </c>
      <c r="K93" s="72">
        <f t="shared" si="4"/>
        <v>38889550</v>
      </c>
      <c r="L93" s="179">
        <f t="shared" si="6"/>
        <v>6481591.666666667</v>
      </c>
      <c r="M93" s="186">
        <f>IFERROR(H93/$Q$22,"-")</f>
        <v>2.836074872376631E-4</v>
      </c>
    </row>
    <row r="94" spans="2:13" ht="28.9" customHeight="1" thickBot="1">
      <c r="B94" s="367"/>
      <c r="C94" s="361"/>
      <c r="D94" s="383"/>
      <c r="E94" s="84" t="str">
        <f>'高額レセ疾病傾向(患者一人当たり医療費順)'!$C$11</f>
        <v>0604</v>
      </c>
      <c r="F94" s="226" t="str">
        <f>'高額レセ疾病傾向(患者一人当たり医療費順)'!$D$11</f>
        <v>脳性麻痺及びその他の麻痺性症候群</v>
      </c>
      <c r="G94" s="226" t="s">
        <v>470</v>
      </c>
      <c r="H94" s="85">
        <v>2</v>
      </c>
      <c r="I94" s="86">
        <v>7907870</v>
      </c>
      <c r="J94" s="87">
        <v>495690</v>
      </c>
      <c r="K94" s="73">
        <f t="shared" si="4"/>
        <v>8403560</v>
      </c>
      <c r="L94" s="180">
        <f t="shared" si="6"/>
        <v>4201780</v>
      </c>
      <c r="M94" s="187">
        <f>IFERROR(H94/$Q$22,"-")</f>
        <v>9.4535829079221023E-5</v>
      </c>
    </row>
    <row r="95" spans="2:13" ht="28.9" customHeight="1">
      <c r="B95" s="365">
        <v>19</v>
      </c>
      <c r="C95" s="378" t="s">
        <v>127</v>
      </c>
      <c r="D95" s="371">
        <f>Q23</f>
        <v>14723</v>
      </c>
      <c r="E95" s="88" t="str">
        <f>'高額レセ疾病傾向(患者一人当たり医療費順)'!$C$7</f>
        <v>0904</v>
      </c>
      <c r="F95" s="224" t="str">
        <f>'高額レセ疾病傾向(患者一人当たり医療費順)'!$D$7</f>
        <v>くも膜下出血</v>
      </c>
      <c r="G95" s="224" t="s">
        <v>471</v>
      </c>
      <c r="H95" s="137">
        <v>3</v>
      </c>
      <c r="I95" s="138">
        <v>13682200</v>
      </c>
      <c r="J95" s="139">
        <v>1012680</v>
      </c>
      <c r="K95" s="71">
        <f t="shared" si="4"/>
        <v>14694880</v>
      </c>
      <c r="L95" s="178">
        <f t="shared" si="6"/>
        <v>4898293.333333333</v>
      </c>
      <c r="M95" s="185">
        <f>IFERROR(H95/$Q$23,"-")</f>
        <v>2.0376282007742986E-4</v>
      </c>
    </row>
    <row r="96" spans="2:13" ht="28.9" customHeight="1">
      <c r="B96" s="366"/>
      <c r="C96" s="359"/>
      <c r="D96" s="376"/>
      <c r="E96" s="80" t="str">
        <f>'高額レセ疾病傾向(患者一人当たり医療費順)'!$C$8</f>
        <v>0506</v>
      </c>
      <c r="F96" s="225" t="str">
        <f>'高額レセ疾病傾向(患者一人当たり医療費順)'!$D$8</f>
        <v>知的障害＜精神遅滞＞</v>
      </c>
      <c r="G96" s="225" t="s">
        <v>387</v>
      </c>
      <c r="H96" s="81" t="s">
        <v>387</v>
      </c>
      <c r="I96" s="82" t="s">
        <v>387</v>
      </c>
      <c r="J96" s="83" t="s">
        <v>387</v>
      </c>
      <c r="K96" s="72" t="str">
        <f t="shared" si="4"/>
        <v>-</v>
      </c>
      <c r="L96" s="179" t="str">
        <f t="shared" si="6"/>
        <v>-</v>
      </c>
      <c r="M96" s="186" t="str">
        <f>IFERROR(H96/$Q$23,"-")</f>
        <v>-</v>
      </c>
    </row>
    <row r="97" spans="2:13" ht="28.9" customHeight="1">
      <c r="B97" s="366"/>
      <c r="C97" s="359"/>
      <c r="D97" s="376"/>
      <c r="E97" s="80" t="str">
        <f>'高額レセ疾病傾向(患者一人当たり医療費順)'!$C$9</f>
        <v>1402</v>
      </c>
      <c r="F97" s="225" t="str">
        <f>'高額レセ疾病傾向(患者一人当たり医療費順)'!$D$9</f>
        <v>腎不全</v>
      </c>
      <c r="G97" s="225" t="s">
        <v>302</v>
      </c>
      <c r="H97" s="81">
        <v>96</v>
      </c>
      <c r="I97" s="82">
        <v>324130530</v>
      </c>
      <c r="J97" s="83">
        <v>231316130</v>
      </c>
      <c r="K97" s="72">
        <f t="shared" si="4"/>
        <v>555446660</v>
      </c>
      <c r="L97" s="179">
        <f t="shared" si="6"/>
        <v>5785902.708333333</v>
      </c>
      <c r="M97" s="186">
        <f>IFERROR(H97/$Q$23,"-")</f>
        <v>6.5204102424777557E-3</v>
      </c>
    </row>
    <row r="98" spans="2:13" ht="29.1" customHeight="1">
      <c r="B98" s="366"/>
      <c r="C98" s="359"/>
      <c r="D98" s="376"/>
      <c r="E98" s="80" t="str">
        <f>'高額レセ疾病傾向(患者一人当たり医療費順)'!$C$10</f>
        <v>0209</v>
      </c>
      <c r="F98" s="225" t="str">
        <f>'高額レセ疾病傾向(患者一人当たり医療費順)'!$D$10</f>
        <v>白血病</v>
      </c>
      <c r="G98" s="225" t="s">
        <v>472</v>
      </c>
      <c r="H98" s="81">
        <v>2</v>
      </c>
      <c r="I98" s="82">
        <v>3135600</v>
      </c>
      <c r="J98" s="83">
        <v>1418520</v>
      </c>
      <c r="K98" s="72">
        <f t="shared" si="4"/>
        <v>4554120</v>
      </c>
      <c r="L98" s="179">
        <f t="shared" si="6"/>
        <v>2277060</v>
      </c>
      <c r="M98" s="186">
        <f>IFERROR(H98/$Q$23,"-")</f>
        <v>1.3584188005161992E-4</v>
      </c>
    </row>
    <row r="99" spans="2:13" ht="28.9" customHeight="1" thickBot="1">
      <c r="B99" s="367"/>
      <c r="C99" s="361"/>
      <c r="D99" s="383"/>
      <c r="E99" s="84" t="str">
        <f>'高額レセ疾病傾向(患者一人当たり医療費順)'!$C$11</f>
        <v>0604</v>
      </c>
      <c r="F99" s="226" t="str">
        <f>'高額レセ疾病傾向(患者一人当たり医療費順)'!$D$11</f>
        <v>脳性麻痺及びその他の麻痺性症候群</v>
      </c>
      <c r="G99" s="225" t="s">
        <v>473</v>
      </c>
      <c r="H99" s="81">
        <v>1</v>
      </c>
      <c r="I99" s="82">
        <v>7477230</v>
      </c>
      <c r="J99" s="83">
        <v>0</v>
      </c>
      <c r="K99" s="72">
        <f t="shared" si="4"/>
        <v>7477230</v>
      </c>
      <c r="L99" s="179">
        <f t="shared" si="6"/>
        <v>7477230</v>
      </c>
      <c r="M99" s="186">
        <f>IFERROR(H99/$Q$23,"-")</f>
        <v>6.7920940025809959E-5</v>
      </c>
    </row>
    <row r="100" spans="2:13" ht="28.9" customHeight="1">
      <c r="B100" s="365">
        <v>20</v>
      </c>
      <c r="C100" s="378" t="s">
        <v>128</v>
      </c>
      <c r="D100" s="371">
        <f>Q24</f>
        <v>21972</v>
      </c>
      <c r="E100" s="88" t="str">
        <f>'高額レセ疾病傾向(患者一人当たり医療費順)'!$C$7</f>
        <v>0904</v>
      </c>
      <c r="F100" s="224" t="str">
        <f>'高額レセ疾病傾向(患者一人当たり医療費順)'!$D$7</f>
        <v>くも膜下出血</v>
      </c>
      <c r="G100" s="224" t="s">
        <v>323</v>
      </c>
      <c r="H100" s="137">
        <v>8</v>
      </c>
      <c r="I100" s="138">
        <v>39978070</v>
      </c>
      <c r="J100" s="139">
        <v>1343280</v>
      </c>
      <c r="K100" s="71">
        <f t="shared" si="4"/>
        <v>41321350</v>
      </c>
      <c r="L100" s="178">
        <f t="shared" si="6"/>
        <v>5165168.75</v>
      </c>
      <c r="M100" s="185">
        <f>IFERROR(H100/$Q$24,"-")</f>
        <v>3.6409976333515382E-4</v>
      </c>
    </row>
    <row r="101" spans="2:13" ht="28.9" customHeight="1">
      <c r="B101" s="366"/>
      <c r="C101" s="359"/>
      <c r="D101" s="376"/>
      <c r="E101" s="80" t="str">
        <f>'高額レセ疾病傾向(患者一人当たり医療費順)'!$C$8</f>
        <v>0506</v>
      </c>
      <c r="F101" s="225" t="str">
        <f>'高額レセ疾病傾向(患者一人当たり医療費順)'!$D$8</f>
        <v>知的障害＜精神遅滞＞</v>
      </c>
      <c r="G101" s="225" t="s">
        <v>387</v>
      </c>
      <c r="H101" s="81" t="s">
        <v>387</v>
      </c>
      <c r="I101" s="82" t="s">
        <v>387</v>
      </c>
      <c r="J101" s="83" t="s">
        <v>387</v>
      </c>
      <c r="K101" s="72" t="str">
        <f t="shared" si="4"/>
        <v>-</v>
      </c>
      <c r="L101" s="179" t="str">
        <f t="shared" si="6"/>
        <v>-</v>
      </c>
      <c r="M101" s="186" t="str">
        <f>IFERROR(H101/$Q$24,"-")</f>
        <v>-</v>
      </c>
    </row>
    <row r="102" spans="2:13" ht="28.9" customHeight="1">
      <c r="B102" s="366"/>
      <c r="C102" s="359"/>
      <c r="D102" s="376"/>
      <c r="E102" s="80" t="str">
        <f>'高額レセ疾病傾向(患者一人当たり医療費順)'!$C$9</f>
        <v>1402</v>
      </c>
      <c r="F102" s="225" t="str">
        <f>'高額レセ疾病傾向(患者一人当たり医療費順)'!$D$9</f>
        <v>腎不全</v>
      </c>
      <c r="G102" s="225" t="s">
        <v>322</v>
      </c>
      <c r="H102" s="81">
        <v>108</v>
      </c>
      <c r="I102" s="82">
        <v>303184740</v>
      </c>
      <c r="J102" s="83">
        <v>365225840</v>
      </c>
      <c r="K102" s="72">
        <f t="shared" si="4"/>
        <v>668410580</v>
      </c>
      <c r="L102" s="179">
        <f t="shared" si="6"/>
        <v>6188986.8518518517</v>
      </c>
      <c r="M102" s="186">
        <f>IFERROR(H102/$Q$24,"-")</f>
        <v>4.9153468050245766E-3</v>
      </c>
    </row>
    <row r="103" spans="2:13" ht="29.1" customHeight="1">
      <c r="B103" s="366"/>
      <c r="C103" s="359"/>
      <c r="D103" s="376"/>
      <c r="E103" s="80" t="str">
        <f>'高額レセ疾病傾向(患者一人当たり医療費順)'!$C$10</f>
        <v>0209</v>
      </c>
      <c r="F103" s="225" t="str">
        <f>'高額レセ疾病傾向(患者一人当たり医療費順)'!$D$10</f>
        <v>白血病</v>
      </c>
      <c r="G103" s="225" t="s">
        <v>474</v>
      </c>
      <c r="H103" s="81">
        <v>8</v>
      </c>
      <c r="I103" s="82">
        <v>40275790</v>
      </c>
      <c r="J103" s="83">
        <v>13022520</v>
      </c>
      <c r="K103" s="72">
        <f t="shared" si="4"/>
        <v>53298310</v>
      </c>
      <c r="L103" s="179">
        <f t="shared" si="6"/>
        <v>6662288.75</v>
      </c>
      <c r="M103" s="186">
        <f>IFERROR(H103/$Q$24,"-")</f>
        <v>3.6409976333515382E-4</v>
      </c>
    </row>
    <row r="104" spans="2:13" ht="28.9" customHeight="1" thickBot="1">
      <c r="B104" s="367"/>
      <c r="C104" s="361"/>
      <c r="D104" s="383"/>
      <c r="E104" s="84" t="str">
        <f>'高額レセ疾病傾向(患者一人当たり医療費順)'!$C$11</f>
        <v>0604</v>
      </c>
      <c r="F104" s="226" t="str">
        <f>'高額レセ疾病傾向(患者一人当たり医療費順)'!$D$11</f>
        <v>脳性麻痺及びその他の麻痺性症候群</v>
      </c>
      <c r="G104" s="226" t="s">
        <v>475</v>
      </c>
      <c r="H104" s="85">
        <v>3</v>
      </c>
      <c r="I104" s="86">
        <v>15501830</v>
      </c>
      <c r="J104" s="87">
        <v>0</v>
      </c>
      <c r="K104" s="73">
        <f t="shared" si="4"/>
        <v>15501830</v>
      </c>
      <c r="L104" s="180">
        <f t="shared" si="6"/>
        <v>5167276.666666667</v>
      </c>
      <c r="M104" s="187">
        <f>IFERROR(H104/$Q$24,"-")</f>
        <v>1.3653741125068268E-4</v>
      </c>
    </row>
    <row r="105" spans="2:13" ht="39" customHeight="1">
      <c r="B105" s="365">
        <v>21</v>
      </c>
      <c r="C105" s="378" t="s">
        <v>129</v>
      </c>
      <c r="D105" s="371">
        <f>Q25</f>
        <v>14633</v>
      </c>
      <c r="E105" s="88" t="str">
        <f>'高額レセ疾病傾向(患者一人当たり医療費順)'!$C$7</f>
        <v>0904</v>
      </c>
      <c r="F105" s="224" t="str">
        <f>'高額レセ疾病傾向(患者一人当たり医療費順)'!$D$7</f>
        <v>くも膜下出血</v>
      </c>
      <c r="G105" s="224" t="s">
        <v>455</v>
      </c>
      <c r="H105" s="137">
        <v>6</v>
      </c>
      <c r="I105" s="138">
        <v>25495270</v>
      </c>
      <c r="J105" s="139">
        <v>1346580</v>
      </c>
      <c r="K105" s="71">
        <f t="shared" si="4"/>
        <v>26841850</v>
      </c>
      <c r="L105" s="178">
        <f t="shared" si="6"/>
        <v>4473641.666666667</v>
      </c>
      <c r="M105" s="185">
        <f>IFERROR(H105/$Q$25,"-")</f>
        <v>4.1003211918266933E-4</v>
      </c>
    </row>
    <row r="106" spans="2:13" ht="28.9" customHeight="1">
      <c r="B106" s="366"/>
      <c r="C106" s="359"/>
      <c r="D106" s="376"/>
      <c r="E106" s="80" t="str">
        <f>'高額レセ疾病傾向(患者一人当たり医療費順)'!$C$8</f>
        <v>0506</v>
      </c>
      <c r="F106" s="225" t="str">
        <f>'高額レセ疾病傾向(患者一人当たり医療費順)'!$D$8</f>
        <v>知的障害＜精神遅滞＞</v>
      </c>
      <c r="G106" s="225" t="s">
        <v>387</v>
      </c>
      <c r="H106" s="81" t="s">
        <v>387</v>
      </c>
      <c r="I106" s="82" t="s">
        <v>387</v>
      </c>
      <c r="J106" s="83" t="s">
        <v>387</v>
      </c>
      <c r="K106" s="72" t="str">
        <f t="shared" si="4"/>
        <v>-</v>
      </c>
      <c r="L106" s="179" t="str">
        <f t="shared" si="6"/>
        <v>-</v>
      </c>
      <c r="M106" s="186" t="str">
        <f>IFERROR(H106/$Q$25,"-")</f>
        <v>-</v>
      </c>
    </row>
    <row r="107" spans="2:13" ht="28.9" customHeight="1">
      <c r="B107" s="366"/>
      <c r="C107" s="359"/>
      <c r="D107" s="376"/>
      <c r="E107" s="80" t="str">
        <f>'高額レセ疾病傾向(患者一人当たり医療費順)'!$C$9</f>
        <v>1402</v>
      </c>
      <c r="F107" s="225" t="str">
        <f>'高額レセ疾病傾向(患者一人当たり医療費順)'!$D$9</f>
        <v>腎不全</v>
      </c>
      <c r="G107" s="225" t="s">
        <v>462</v>
      </c>
      <c r="H107" s="81">
        <v>81</v>
      </c>
      <c r="I107" s="82">
        <v>219656040</v>
      </c>
      <c r="J107" s="83">
        <v>277381530</v>
      </c>
      <c r="K107" s="72">
        <f t="shared" si="4"/>
        <v>497037570</v>
      </c>
      <c r="L107" s="179">
        <f t="shared" si="6"/>
        <v>6136266.2962962966</v>
      </c>
      <c r="M107" s="186">
        <f>IFERROR(H107/$Q$25,"-")</f>
        <v>5.5354336089660358E-3</v>
      </c>
    </row>
    <row r="108" spans="2:13" ht="28.9" customHeight="1">
      <c r="B108" s="366"/>
      <c r="C108" s="359"/>
      <c r="D108" s="376"/>
      <c r="E108" s="80" t="str">
        <f>'高額レセ疾病傾向(患者一人当たり医療費順)'!$C$10</f>
        <v>0209</v>
      </c>
      <c r="F108" s="225" t="str">
        <f>'高額レセ疾病傾向(患者一人当たり医療費順)'!$D$10</f>
        <v>白血病</v>
      </c>
      <c r="G108" s="225" t="s">
        <v>332</v>
      </c>
      <c r="H108" s="81">
        <v>4</v>
      </c>
      <c r="I108" s="82">
        <v>9514150</v>
      </c>
      <c r="J108" s="83">
        <v>6567780</v>
      </c>
      <c r="K108" s="72">
        <f t="shared" si="4"/>
        <v>16081930</v>
      </c>
      <c r="L108" s="179">
        <f t="shared" si="6"/>
        <v>4020482.5</v>
      </c>
      <c r="M108" s="186">
        <f>IFERROR(H108/$Q$25,"-")</f>
        <v>2.7335474612177955E-4</v>
      </c>
    </row>
    <row r="109" spans="2:13" ht="28.9" customHeight="1" thickBot="1">
      <c r="B109" s="367"/>
      <c r="C109" s="361"/>
      <c r="D109" s="383"/>
      <c r="E109" s="84" t="str">
        <f>'高額レセ疾病傾向(患者一人当たり医療費順)'!$C$11</f>
        <v>0604</v>
      </c>
      <c r="F109" s="226" t="str">
        <f>'高額レセ疾病傾向(患者一人当たり医療費順)'!$D$11</f>
        <v>脳性麻痺及びその他の麻痺性症候群</v>
      </c>
      <c r="G109" s="225" t="s">
        <v>212</v>
      </c>
      <c r="H109" s="81">
        <v>1</v>
      </c>
      <c r="I109" s="82">
        <v>2819320</v>
      </c>
      <c r="J109" s="83">
        <v>0</v>
      </c>
      <c r="K109" s="72">
        <f t="shared" si="4"/>
        <v>2819320</v>
      </c>
      <c r="L109" s="179">
        <f t="shared" si="6"/>
        <v>2819320</v>
      </c>
      <c r="M109" s="186">
        <f>IFERROR(H109/$Q$25,"-")</f>
        <v>6.8338686530444888E-5</v>
      </c>
    </row>
    <row r="110" spans="2:13" ht="28.9" customHeight="1">
      <c r="B110" s="365">
        <v>22</v>
      </c>
      <c r="C110" s="378" t="s">
        <v>64</v>
      </c>
      <c r="D110" s="371">
        <f>Q26</f>
        <v>18751</v>
      </c>
      <c r="E110" s="88" t="str">
        <f>'高額レセ疾病傾向(患者一人当たり医療費順)'!$C$7</f>
        <v>0904</v>
      </c>
      <c r="F110" s="224" t="str">
        <f>'高額レセ疾病傾向(患者一人当たり医療費順)'!$D$7</f>
        <v>くも膜下出血</v>
      </c>
      <c r="G110" s="224" t="s">
        <v>476</v>
      </c>
      <c r="H110" s="137">
        <v>4</v>
      </c>
      <c r="I110" s="138">
        <v>19284200</v>
      </c>
      <c r="J110" s="139">
        <v>1494400</v>
      </c>
      <c r="K110" s="71">
        <f t="shared" si="4"/>
        <v>20778600</v>
      </c>
      <c r="L110" s="178">
        <f t="shared" si="6"/>
        <v>5194650</v>
      </c>
      <c r="M110" s="185">
        <f>IFERROR(H110/$Q$26,"-")</f>
        <v>2.1332195616233801E-4</v>
      </c>
    </row>
    <row r="111" spans="2:13" ht="28.9" customHeight="1">
      <c r="B111" s="366"/>
      <c r="C111" s="359"/>
      <c r="D111" s="376"/>
      <c r="E111" s="80" t="str">
        <f>'高額レセ疾病傾向(患者一人当たり医療費順)'!$C$8</f>
        <v>0506</v>
      </c>
      <c r="F111" s="225" t="str">
        <f>'高額レセ疾病傾向(患者一人当たり医療費順)'!$D$8</f>
        <v>知的障害＜精神遅滞＞</v>
      </c>
      <c r="G111" s="225" t="s">
        <v>387</v>
      </c>
      <c r="H111" s="81" t="s">
        <v>387</v>
      </c>
      <c r="I111" s="82" t="s">
        <v>387</v>
      </c>
      <c r="J111" s="83" t="s">
        <v>387</v>
      </c>
      <c r="K111" s="72" t="str">
        <f t="shared" si="4"/>
        <v>-</v>
      </c>
      <c r="L111" s="179" t="str">
        <f t="shared" si="6"/>
        <v>-</v>
      </c>
      <c r="M111" s="186" t="str">
        <f>IFERROR(H111/$Q$26,"-")</f>
        <v>-</v>
      </c>
    </row>
    <row r="112" spans="2:13" ht="28.9" customHeight="1">
      <c r="B112" s="366"/>
      <c r="C112" s="359"/>
      <c r="D112" s="376"/>
      <c r="E112" s="80" t="str">
        <f>'高額レセ疾病傾向(患者一人当たり医療費順)'!$C$9</f>
        <v>1402</v>
      </c>
      <c r="F112" s="225" t="str">
        <f>'高額レセ疾病傾向(患者一人当たり医療費順)'!$D$9</f>
        <v>腎不全</v>
      </c>
      <c r="G112" s="225" t="s">
        <v>302</v>
      </c>
      <c r="H112" s="81">
        <v>110</v>
      </c>
      <c r="I112" s="82">
        <v>351837390</v>
      </c>
      <c r="J112" s="83">
        <v>317352540</v>
      </c>
      <c r="K112" s="72">
        <f t="shared" si="4"/>
        <v>669189930</v>
      </c>
      <c r="L112" s="179">
        <f t="shared" si="6"/>
        <v>6083544.8181818184</v>
      </c>
      <c r="M112" s="186">
        <f>IFERROR(H112/$Q$26,"-")</f>
        <v>5.8663537944642951E-3</v>
      </c>
    </row>
    <row r="113" spans="2:13" ht="39" customHeight="1">
      <c r="B113" s="366"/>
      <c r="C113" s="359"/>
      <c r="D113" s="376"/>
      <c r="E113" s="80" t="str">
        <f>'高額レセ疾病傾向(患者一人当たり医療費順)'!$C$10</f>
        <v>0209</v>
      </c>
      <c r="F113" s="225" t="str">
        <f>'高額レセ疾病傾向(患者一人当たり医療費順)'!$D$10</f>
        <v>白血病</v>
      </c>
      <c r="G113" s="225" t="s">
        <v>477</v>
      </c>
      <c r="H113" s="81">
        <v>5</v>
      </c>
      <c r="I113" s="82">
        <v>26952840</v>
      </c>
      <c r="J113" s="83">
        <v>4327670</v>
      </c>
      <c r="K113" s="72">
        <f t="shared" si="4"/>
        <v>31280510</v>
      </c>
      <c r="L113" s="179">
        <f t="shared" si="6"/>
        <v>6256102</v>
      </c>
      <c r="M113" s="186">
        <f>IFERROR(H113/$Q$26,"-")</f>
        <v>2.6665244520292252E-4</v>
      </c>
    </row>
    <row r="114" spans="2:13" ht="28.9" customHeight="1" thickBot="1">
      <c r="B114" s="367"/>
      <c r="C114" s="361"/>
      <c r="D114" s="383"/>
      <c r="E114" s="84" t="str">
        <f>'高額レセ疾病傾向(患者一人当たり医療費順)'!$C$11</f>
        <v>0604</v>
      </c>
      <c r="F114" s="226" t="str">
        <f>'高額レセ疾病傾向(患者一人当たり医療費順)'!$D$11</f>
        <v>脳性麻痺及びその他の麻痺性症候群</v>
      </c>
      <c r="G114" s="225" t="s">
        <v>370</v>
      </c>
      <c r="H114" s="81">
        <v>7</v>
      </c>
      <c r="I114" s="82">
        <v>40913100</v>
      </c>
      <c r="J114" s="83">
        <v>1163850</v>
      </c>
      <c r="K114" s="72">
        <f t="shared" si="4"/>
        <v>42076950</v>
      </c>
      <c r="L114" s="179">
        <f t="shared" si="6"/>
        <v>6010992.8571428573</v>
      </c>
      <c r="M114" s="186">
        <f>IFERROR(H114/$Q$26,"-")</f>
        <v>3.7331342328409149E-4</v>
      </c>
    </row>
    <row r="115" spans="2:13" ht="28.9" customHeight="1">
      <c r="B115" s="365">
        <v>23</v>
      </c>
      <c r="C115" s="378" t="s">
        <v>130</v>
      </c>
      <c r="D115" s="371">
        <f>Q27</f>
        <v>30883</v>
      </c>
      <c r="E115" s="88" t="str">
        <f>'高額レセ疾病傾向(患者一人当たり医療費順)'!$C$7</f>
        <v>0904</v>
      </c>
      <c r="F115" s="224" t="str">
        <f>'高額レセ疾病傾向(患者一人当たり医療費順)'!$D$7</f>
        <v>くも膜下出血</v>
      </c>
      <c r="G115" s="224" t="s">
        <v>452</v>
      </c>
      <c r="H115" s="137">
        <v>8</v>
      </c>
      <c r="I115" s="138">
        <v>60307620</v>
      </c>
      <c r="J115" s="139">
        <v>1227150</v>
      </c>
      <c r="K115" s="71">
        <f t="shared" si="4"/>
        <v>61534770</v>
      </c>
      <c r="L115" s="178">
        <f t="shared" si="6"/>
        <v>7691846.25</v>
      </c>
      <c r="M115" s="185">
        <f>IFERROR(H115/$Q$27,"-")</f>
        <v>2.5904219149694007E-4</v>
      </c>
    </row>
    <row r="116" spans="2:13" ht="28.9" customHeight="1">
      <c r="B116" s="366"/>
      <c r="C116" s="359"/>
      <c r="D116" s="376"/>
      <c r="E116" s="80" t="str">
        <f>'高額レセ疾病傾向(患者一人当たり医療費順)'!$C$8</f>
        <v>0506</v>
      </c>
      <c r="F116" s="225" t="str">
        <f>'高額レセ疾病傾向(患者一人当たり医療費順)'!$D$8</f>
        <v>知的障害＜精神遅滞＞</v>
      </c>
      <c r="G116" s="225" t="s">
        <v>431</v>
      </c>
      <c r="H116" s="81">
        <v>1</v>
      </c>
      <c r="I116" s="82">
        <v>5747630</v>
      </c>
      <c r="J116" s="83">
        <v>0</v>
      </c>
      <c r="K116" s="72">
        <f t="shared" si="4"/>
        <v>5747630</v>
      </c>
      <c r="L116" s="179">
        <f t="shared" si="6"/>
        <v>5747630</v>
      </c>
      <c r="M116" s="186">
        <f>IFERROR(H116/$Q$27,"-")</f>
        <v>3.2380273937117508E-5</v>
      </c>
    </row>
    <row r="117" spans="2:13" ht="28.9" customHeight="1">
      <c r="B117" s="366"/>
      <c r="C117" s="359"/>
      <c r="D117" s="376"/>
      <c r="E117" s="80" t="str">
        <f>'高額レセ疾病傾向(患者一人当たり医療費順)'!$C$9</f>
        <v>1402</v>
      </c>
      <c r="F117" s="225" t="str">
        <f>'高額レセ疾病傾向(患者一人当たり医療費順)'!$D$9</f>
        <v>腎不全</v>
      </c>
      <c r="G117" s="225" t="s">
        <v>302</v>
      </c>
      <c r="H117" s="81">
        <v>188</v>
      </c>
      <c r="I117" s="82">
        <v>580669750</v>
      </c>
      <c r="J117" s="83">
        <v>532727700</v>
      </c>
      <c r="K117" s="72">
        <f t="shared" si="4"/>
        <v>1113397450</v>
      </c>
      <c r="L117" s="179">
        <f t="shared" si="6"/>
        <v>5922326.8617021274</v>
      </c>
      <c r="M117" s="186">
        <f>IFERROR(H117/$Q$27,"-")</f>
        <v>6.0874915001780912E-3</v>
      </c>
    </row>
    <row r="118" spans="2:13" ht="28.9" customHeight="1">
      <c r="B118" s="366"/>
      <c r="C118" s="359"/>
      <c r="D118" s="376"/>
      <c r="E118" s="80" t="str">
        <f>'高額レセ疾病傾向(患者一人当たり医療費順)'!$C$10</f>
        <v>0209</v>
      </c>
      <c r="F118" s="225" t="str">
        <f>'高額レセ疾病傾向(患者一人当たり医療費順)'!$D$10</f>
        <v>白血病</v>
      </c>
      <c r="G118" s="225" t="s">
        <v>333</v>
      </c>
      <c r="H118" s="81">
        <v>12</v>
      </c>
      <c r="I118" s="82">
        <v>13726450</v>
      </c>
      <c r="J118" s="83">
        <v>24092650</v>
      </c>
      <c r="K118" s="72">
        <f t="shared" si="4"/>
        <v>37819100</v>
      </c>
      <c r="L118" s="179">
        <f t="shared" si="6"/>
        <v>3151591.6666666665</v>
      </c>
      <c r="M118" s="186">
        <f>IFERROR(H118/$Q$27,"-")</f>
        <v>3.885632872454101E-4</v>
      </c>
    </row>
    <row r="119" spans="2:13" ht="28.9" customHeight="1" thickBot="1">
      <c r="B119" s="367"/>
      <c r="C119" s="361"/>
      <c r="D119" s="383"/>
      <c r="E119" s="84" t="str">
        <f>'高額レセ疾病傾向(患者一人当たり医療費順)'!$C$11</f>
        <v>0604</v>
      </c>
      <c r="F119" s="226" t="str">
        <f>'高額レセ疾病傾向(患者一人当たり医療費順)'!$D$11</f>
        <v>脳性麻痺及びその他の麻痺性症候群</v>
      </c>
      <c r="G119" s="225" t="s">
        <v>478</v>
      </c>
      <c r="H119" s="81">
        <v>5</v>
      </c>
      <c r="I119" s="82">
        <v>20096510</v>
      </c>
      <c r="J119" s="83">
        <v>1278210</v>
      </c>
      <c r="K119" s="72">
        <f t="shared" si="4"/>
        <v>21374720</v>
      </c>
      <c r="L119" s="179">
        <f t="shared" si="6"/>
        <v>4274944</v>
      </c>
      <c r="M119" s="186">
        <f>IFERROR(H119/$Q$27,"-")</f>
        <v>1.6190136968558753E-4</v>
      </c>
    </row>
    <row r="120" spans="2:13" ht="28.9" customHeight="1">
      <c r="B120" s="365">
        <v>24</v>
      </c>
      <c r="C120" s="378" t="s">
        <v>131</v>
      </c>
      <c r="D120" s="371">
        <f>Q28</f>
        <v>13361</v>
      </c>
      <c r="E120" s="88" t="str">
        <f>'高額レセ疾病傾向(患者一人当たり医療費順)'!$C$7</f>
        <v>0904</v>
      </c>
      <c r="F120" s="224" t="str">
        <f>'高額レセ疾病傾向(患者一人当たり医療費順)'!$D$7</f>
        <v>くも膜下出血</v>
      </c>
      <c r="G120" s="224" t="s">
        <v>479</v>
      </c>
      <c r="H120" s="137">
        <v>5</v>
      </c>
      <c r="I120" s="138">
        <v>21452470</v>
      </c>
      <c r="J120" s="139">
        <v>2177770</v>
      </c>
      <c r="K120" s="71">
        <f t="shared" si="4"/>
        <v>23630240</v>
      </c>
      <c r="L120" s="178">
        <f t="shared" si="6"/>
        <v>4726048</v>
      </c>
      <c r="M120" s="185">
        <f>IFERROR(H120/$Q$28,"-")</f>
        <v>3.7422348626599803E-4</v>
      </c>
    </row>
    <row r="121" spans="2:13" ht="28.9" customHeight="1">
      <c r="B121" s="366"/>
      <c r="C121" s="359"/>
      <c r="D121" s="376"/>
      <c r="E121" s="80" t="str">
        <f>'高額レセ疾病傾向(患者一人当たり医療費順)'!$C$8</f>
        <v>0506</v>
      </c>
      <c r="F121" s="225" t="str">
        <f>'高額レセ疾病傾向(患者一人当たり医療費順)'!$D$8</f>
        <v>知的障害＜精神遅滞＞</v>
      </c>
      <c r="G121" s="225" t="s">
        <v>387</v>
      </c>
      <c r="H121" s="81" t="s">
        <v>387</v>
      </c>
      <c r="I121" s="82" t="s">
        <v>387</v>
      </c>
      <c r="J121" s="83" t="s">
        <v>387</v>
      </c>
      <c r="K121" s="72" t="str">
        <f t="shared" si="4"/>
        <v>-</v>
      </c>
      <c r="L121" s="179" t="str">
        <f t="shared" si="6"/>
        <v>-</v>
      </c>
      <c r="M121" s="186" t="str">
        <f>IFERROR(H121/$Q$28,"-")</f>
        <v>-</v>
      </c>
    </row>
    <row r="122" spans="2:13" ht="28.9" customHeight="1">
      <c r="B122" s="366"/>
      <c r="C122" s="359"/>
      <c r="D122" s="376"/>
      <c r="E122" s="80" t="str">
        <f>'高額レセ疾病傾向(患者一人当たり医療費順)'!$C$9</f>
        <v>1402</v>
      </c>
      <c r="F122" s="225" t="str">
        <f>'高額レセ疾病傾向(患者一人当たり医療費順)'!$D$9</f>
        <v>腎不全</v>
      </c>
      <c r="G122" s="225" t="s">
        <v>328</v>
      </c>
      <c r="H122" s="81">
        <v>69</v>
      </c>
      <c r="I122" s="82">
        <v>184821490</v>
      </c>
      <c r="J122" s="83">
        <v>243276630</v>
      </c>
      <c r="K122" s="72">
        <f t="shared" si="4"/>
        <v>428098120</v>
      </c>
      <c r="L122" s="179">
        <f t="shared" si="6"/>
        <v>6204320.5797101445</v>
      </c>
      <c r="M122" s="186">
        <f>IFERROR(H122/$Q$28,"-")</f>
        <v>5.164284110470773E-3</v>
      </c>
    </row>
    <row r="123" spans="2:13" ht="28.9" customHeight="1">
      <c r="B123" s="366"/>
      <c r="C123" s="359"/>
      <c r="D123" s="376"/>
      <c r="E123" s="80" t="str">
        <f>'高額レセ疾病傾向(患者一人当たり医療費順)'!$C$10</f>
        <v>0209</v>
      </c>
      <c r="F123" s="225" t="str">
        <f>'高額レセ疾病傾向(患者一人当たり医療費順)'!$D$10</f>
        <v>白血病</v>
      </c>
      <c r="G123" s="225" t="s">
        <v>480</v>
      </c>
      <c r="H123" s="81">
        <v>6</v>
      </c>
      <c r="I123" s="82">
        <v>24125910</v>
      </c>
      <c r="J123" s="83">
        <v>16269220</v>
      </c>
      <c r="K123" s="72">
        <f t="shared" si="4"/>
        <v>40395130</v>
      </c>
      <c r="L123" s="179">
        <f t="shared" si="6"/>
        <v>6732521.666666667</v>
      </c>
      <c r="M123" s="186">
        <f>IFERROR(H123/$Q$28,"-")</f>
        <v>4.4906818351919767E-4</v>
      </c>
    </row>
    <row r="124" spans="2:13" ht="28.9" customHeight="1" thickBot="1">
      <c r="B124" s="367"/>
      <c r="C124" s="361"/>
      <c r="D124" s="383"/>
      <c r="E124" s="84" t="str">
        <f>'高額レセ疾病傾向(患者一人当たり医療費順)'!$C$11</f>
        <v>0604</v>
      </c>
      <c r="F124" s="226" t="str">
        <f>'高額レセ疾病傾向(患者一人当たり医療費順)'!$D$11</f>
        <v>脳性麻痺及びその他の麻痺性症候群</v>
      </c>
      <c r="G124" s="226" t="s">
        <v>481</v>
      </c>
      <c r="H124" s="85">
        <v>2</v>
      </c>
      <c r="I124" s="86">
        <v>13744080</v>
      </c>
      <c r="J124" s="87">
        <v>0</v>
      </c>
      <c r="K124" s="73">
        <f t="shared" si="4"/>
        <v>13744080</v>
      </c>
      <c r="L124" s="180">
        <f t="shared" si="6"/>
        <v>6872040</v>
      </c>
      <c r="M124" s="187">
        <f>IFERROR(H124/$Q$28,"-")</f>
        <v>1.4968939450639922E-4</v>
      </c>
    </row>
    <row r="125" spans="2:13" ht="28.9" customHeight="1">
      <c r="B125" s="365">
        <v>25</v>
      </c>
      <c r="C125" s="378" t="s">
        <v>132</v>
      </c>
      <c r="D125" s="371">
        <f>Q29</f>
        <v>9235</v>
      </c>
      <c r="E125" s="88" t="str">
        <f>'高額レセ疾病傾向(患者一人当たり医療費順)'!$C$7</f>
        <v>0904</v>
      </c>
      <c r="F125" s="224" t="str">
        <f>'高額レセ疾病傾向(患者一人当たり医療費順)'!$D$7</f>
        <v>くも膜下出血</v>
      </c>
      <c r="G125" s="224" t="s">
        <v>427</v>
      </c>
      <c r="H125" s="137">
        <v>5</v>
      </c>
      <c r="I125" s="138">
        <v>37123720</v>
      </c>
      <c r="J125" s="139">
        <v>365850</v>
      </c>
      <c r="K125" s="71">
        <f t="shared" si="4"/>
        <v>37489570</v>
      </c>
      <c r="L125" s="178">
        <f t="shared" si="6"/>
        <v>7497914</v>
      </c>
      <c r="M125" s="185">
        <f>IFERROR(H125/$Q$29,"-")</f>
        <v>5.4141851651326478E-4</v>
      </c>
    </row>
    <row r="126" spans="2:13" ht="28.9" customHeight="1">
      <c r="B126" s="366"/>
      <c r="C126" s="359"/>
      <c r="D126" s="376"/>
      <c r="E126" s="80" t="str">
        <f>'高額レセ疾病傾向(患者一人当たり医療費順)'!$C$8</f>
        <v>0506</v>
      </c>
      <c r="F126" s="225" t="str">
        <f>'高額レセ疾病傾向(患者一人当たり医療費順)'!$D$8</f>
        <v>知的障害＜精神遅滞＞</v>
      </c>
      <c r="G126" s="225" t="s">
        <v>387</v>
      </c>
      <c r="H126" s="81" t="s">
        <v>387</v>
      </c>
      <c r="I126" s="82" t="s">
        <v>387</v>
      </c>
      <c r="J126" s="83" t="s">
        <v>387</v>
      </c>
      <c r="K126" s="72" t="str">
        <f t="shared" si="4"/>
        <v>-</v>
      </c>
      <c r="L126" s="179" t="str">
        <f t="shared" si="6"/>
        <v>-</v>
      </c>
      <c r="M126" s="186" t="str">
        <f>IFERROR(H126/$Q$29,"-")</f>
        <v>-</v>
      </c>
    </row>
    <row r="127" spans="2:13" ht="28.9" customHeight="1">
      <c r="B127" s="366"/>
      <c r="C127" s="359"/>
      <c r="D127" s="376"/>
      <c r="E127" s="80" t="str">
        <f>'高額レセ疾病傾向(患者一人当たり医療費順)'!$C$9</f>
        <v>1402</v>
      </c>
      <c r="F127" s="225" t="str">
        <f>'高額レセ疾病傾向(患者一人当たり医療費順)'!$D$9</f>
        <v>腎不全</v>
      </c>
      <c r="G127" s="225" t="s">
        <v>302</v>
      </c>
      <c r="H127" s="81">
        <v>47</v>
      </c>
      <c r="I127" s="82">
        <v>125142920</v>
      </c>
      <c r="J127" s="83">
        <v>140714810</v>
      </c>
      <c r="K127" s="72">
        <f t="shared" si="4"/>
        <v>265857730</v>
      </c>
      <c r="L127" s="179">
        <f t="shared" si="6"/>
        <v>5656547.4468085105</v>
      </c>
      <c r="M127" s="186">
        <f>IFERROR(H127/$Q$29,"-")</f>
        <v>5.0893340552246886E-3</v>
      </c>
    </row>
    <row r="128" spans="2:13" ht="28.9" customHeight="1">
      <c r="B128" s="366"/>
      <c r="C128" s="359"/>
      <c r="D128" s="376"/>
      <c r="E128" s="80" t="str">
        <f>'高額レセ疾病傾向(患者一人当たり医療費順)'!$C$10</f>
        <v>0209</v>
      </c>
      <c r="F128" s="225" t="str">
        <f>'高額レセ疾病傾向(患者一人当たり医療費順)'!$D$10</f>
        <v>白血病</v>
      </c>
      <c r="G128" s="225" t="s">
        <v>321</v>
      </c>
      <c r="H128" s="81">
        <v>4</v>
      </c>
      <c r="I128" s="82">
        <v>22653450</v>
      </c>
      <c r="J128" s="83">
        <v>11381690</v>
      </c>
      <c r="K128" s="72">
        <f t="shared" si="4"/>
        <v>34035140</v>
      </c>
      <c r="L128" s="179">
        <f t="shared" si="6"/>
        <v>8508785</v>
      </c>
      <c r="M128" s="186">
        <f>IFERROR(H128/$Q$29,"-")</f>
        <v>4.3313481321061181E-4</v>
      </c>
    </row>
    <row r="129" spans="2:13" ht="28.9" customHeight="1" thickBot="1">
      <c r="B129" s="367"/>
      <c r="C129" s="361"/>
      <c r="D129" s="383"/>
      <c r="E129" s="84" t="str">
        <f>'高額レセ疾病傾向(患者一人当たり医療費順)'!$C$11</f>
        <v>0604</v>
      </c>
      <c r="F129" s="226" t="str">
        <f>'高額レセ疾病傾向(患者一人当たり医療費順)'!$D$11</f>
        <v>脳性麻痺及びその他の麻痺性症候群</v>
      </c>
      <c r="G129" s="225" t="s">
        <v>444</v>
      </c>
      <c r="H129" s="81">
        <v>2</v>
      </c>
      <c r="I129" s="82">
        <v>9167620</v>
      </c>
      <c r="J129" s="83">
        <v>177070</v>
      </c>
      <c r="K129" s="72">
        <f t="shared" si="4"/>
        <v>9344690</v>
      </c>
      <c r="L129" s="179">
        <f t="shared" si="6"/>
        <v>4672345</v>
      </c>
      <c r="M129" s="186">
        <f>IFERROR(H129/$Q$29,"-")</f>
        <v>2.165674066053059E-4</v>
      </c>
    </row>
    <row r="130" spans="2:13" ht="28.9" customHeight="1">
      <c r="B130" s="365">
        <v>26</v>
      </c>
      <c r="C130" s="378" t="s">
        <v>36</v>
      </c>
      <c r="D130" s="371">
        <f>Q30</f>
        <v>128043</v>
      </c>
      <c r="E130" s="88" t="str">
        <f>'高額レセ疾病傾向(患者一人当たり医療費順)'!$C$7</f>
        <v>0904</v>
      </c>
      <c r="F130" s="224" t="str">
        <f>'高額レセ疾病傾向(患者一人当たり医療費順)'!$D$7</f>
        <v>くも膜下出血</v>
      </c>
      <c r="G130" s="224" t="s">
        <v>429</v>
      </c>
      <c r="H130" s="137">
        <v>40</v>
      </c>
      <c r="I130" s="138">
        <v>260005440</v>
      </c>
      <c r="J130" s="139">
        <v>6833200</v>
      </c>
      <c r="K130" s="71">
        <f t="shared" si="4"/>
        <v>266838640</v>
      </c>
      <c r="L130" s="178">
        <f t="shared" si="6"/>
        <v>6670966</v>
      </c>
      <c r="M130" s="185">
        <f>IFERROR(H130/$Q$30,"-")</f>
        <v>3.1239505478628275E-4</v>
      </c>
    </row>
    <row r="131" spans="2:13" ht="28.9" customHeight="1">
      <c r="B131" s="366"/>
      <c r="C131" s="359"/>
      <c r="D131" s="376"/>
      <c r="E131" s="80" t="str">
        <f>'高額レセ疾病傾向(患者一人当たり医療費順)'!$C$8</f>
        <v>0506</v>
      </c>
      <c r="F131" s="225" t="str">
        <f>'高額レセ疾病傾向(患者一人当たり医療費順)'!$D$8</f>
        <v>知的障害＜精神遅滞＞</v>
      </c>
      <c r="G131" s="225" t="s">
        <v>387</v>
      </c>
      <c r="H131" s="81" t="s">
        <v>387</v>
      </c>
      <c r="I131" s="82" t="s">
        <v>387</v>
      </c>
      <c r="J131" s="83" t="s">
        <v>387</v>
      </c>
      <c r="K131" s="72" t="str">
        <f t="shared" si="4"/>
        <v>-</v>
      </c>
      <c r="L131" s="179" t="str">
        <f t="shared" si="6"/>
        <v>-</v>
      </c>
      <c r="M131" s="186" t="str">
        <f>IFERROR(H131/$Q$30,"-")</f>
        <v>-</v>
      </c>
    </row>
    <row r="132" spans="2:13" ht="28.9" customHeight="1">
      <c r="B132" s="366"/>
      <c r="C132" s="359"/>
      <c r="D132" s="376"/>
      <c r="E132" s="80" t="str">
        <f>'高額レセ疾病傾向(患者一人当たり医療費順)'!$C$9</f>
        <v>1402</v>
      </c>
      <c r="F132" s="225" t="str">
        <f>'高額レセ疾病傾向(患者一人当たり医療費順)'!$D$9</f>
        <v>腎不全</v>
      </c>
      <c r="G132" s="225" t="s">
        <v>307</v>
      </c>
      <c r="H132" s="81">
        <v>620</v>
      </c>
      <c r="I132" s="82">
        <v>2079021550</v>
      </c>
      <c r="J132" s="83">
        <v>1763154130</v>
      </c>
      <c r="K132" s="72">
        <f t="shared" si="4"/>
        <v>3842175680</v>
      </c>
      <c r="L132" s="179">
        <f t="shared" si="6"/>
        <v>6197057.5483870972</v>
      </c>
      <c r="M132" s="186">
        <f>IFERROR(H132/$Q$30,"-")</f>
        <v>4.8421233491873824E-3</v>
      </c>
    </row>
    <row r="133" spans="2:13" ht="28.9" customHeight="1">
      <c r="B133" s="366"/>
      <c r="C133" s="359"/>
      <c r="D133" s="376"/>
      <c r="E133" s="80" t="str">
        <f>'高額レセ疾病傾向(患者一人当たり医療費順)'!$C$10</f>
        <v>0209</v>
      </c>
      <c r="F133" s="225" t="str">
        <f>'高額レセ疾病傾向(患者一人当たり医療費順)'!$D$10</f>
        <v>白血病</v>
      </c>
      <c r="G133" s="225" t="s">
        <v>430</v>
      </c>
      <c r="H133" s="81">
        <v>44</v>
      </c>
      <c r="I133" s="82">
        <v>200553710</v>
      </c>
      <c r="J133" s="83">
        <v>131593430</v>
      </c>
      <c r="K133" s="72">
        <f t="shared" si="4"/>
        <v>332147140</v>
      </c>
      <c r="L133" s="179">
        <f t="shared" si="6"/>
        <v>7548798.6363636367</v>
      </c>
      <c r="M133" s="186">
        <f>IFERROR(H133/$Q$30,"-")</f>
        <v>3.4363456026491101E-4</v>
      </c>
    </row>
    <row r="134" spans="2:13" ht="28.9" customHeight="1" thickBot="1">
      <c r="B134" s="367"/>
      <c r="C134" s="361"/>
      <c r="D134" s="383"/>
      <c r="E134" s="84" t="str">
        <f>'高額レセ疾病傾向(患者一人当たり医療費順)'!$C$11</f>
        <v>0604</v>
      </c>
      <c r="F134" s="226" t="str">
        <f>'高額レセ疾病傾向(患者一人当たり医療費順)'!$D$11</f>
        <v>脳性麻痺及びその他の麻痺性症候群</v>
      </c>
      <c r="G134" s="226" t="s">
        <v>370</v>
      </c>
      <c r="H134" s="85">
        <v>5</v>
      </c>
      <c r="I134" s="86">
        <v>27528050</v>
      </c>
      <c r="J134" s="87">
        <v>391610</v>
      </c>
      <c r="K134" s="73">
        <f t="shared" ref="K134:K197" si="7">IF(SUM(I134:J134)=0,"-",SUM(I134:J134))</f>
        <v>27919660</v>
      </c>
      <c r="L134" s="180">
        <f t="shared" si="6"/>
        <v>5583932</v>
      </c>
      <c r="M134" s="187">
        <f>IFERROR(H134/$Q$30,"-")</f>
        <v>3.9049381848285344E-5</v>
      </c>
    </row>
    <row r="135" spans="2:13" ht="28.9" customHeight="1">
      <c r="B135" s="365">
        <v>27</v>
      </c>
      <c r="C135" s="378" t="s">
        <v>37</v>
      </c>
      <c r="D135" s="371">
        <f>Q31</f>
        <v>21977</v>
      </c>
      <c r="E135" s="88" t="str">
        <f>'高額レセ疾病傾向(患者一人当たり医療費順)'!$C$7</f>
        <v>0904</v>
      </c>
      <c r="F135" s="224" t="str">
        <f>'高額レセ疾病傾向(患者一人当たり医療費順)'!$D$7</f>
        <v>くも膜下出血</v>
      </c>
      <c r="G135" s="224" t="s">
        <v>422</v>
      </c>
      <c r="H135" s="137">
        <v>8</v>
      </c>
      <c r="I135" s="138">
        <v>47507850</v>
      </c>
      <c r="J135" s="139">
        <v>1182970</v>
      </c>
      <c r="K135" s="71">
        <f t="shared" si="7"/>
        <v>48690820</v>
      </c>
      <c r="L135" s="178">
        <f t="shared" si="6"/>
        <v>6086352.5</v>
      </c>
      <c r="M135" s="185">
        <f>IFERROR(H135/$Q$31,"-")</f>
        <v>3.6401692678709557E-4</v>
      </c>
    </row>
    <row r="136" spans="2:13" ht="28.9" customHeight="1">
      <c r="B136" s="366"/>
      <c r="C136" s="359"/>
      <c r="D136" s="376"/>
      <c r="E136" s="80" t="str">
        <f>'高額レセ疾病傾向(患者一人当たり医療費順)'!$C$8</f>
        <v>0506</v>
      </c>
      <c r="F136" s="225" t="str">
        <f>'高額レセ疾病傾向(患者一人当たり医療費順)'!$D$8</f>
        <v>知的障害＜精神遅滞＞</v>
      </c>
      <c r="G136" s="225" t="s">
        <v>387</v>
      </c>
      <c r="H136" s="81" t="s">
        <v>387</v>
      </c>
      <c r="I136" s="82" t="s">
        <v>387</v>
      </c>
      <c r="J136" s="83" t="s">
        <v>387</v>
      </c>
      <c r="K136" s="72" t="str">
        <f t="shared" si="7"/>
        <v>-</v>
      </c>
      <c r="L136" s="179" t="str">
        <f t="shared" si="6"/>
        <v>-</v>
      </c>
      <c r="M136" s="186" t="str">
        <f>IFERROR(H136/$Q$31,"-")</f>
        <v>-</v>
      </c>
    </row>
    <row r="137" spans="2:13" ht="28.9" customHeight="1">
      <c r="B137" s="366"/>
      <c r="C137" s="359"/>
      <c r="D137" s="376"/>
      <c r="E137" s="80" t="str">
        <f>'高額レセ疾病傾向(患者一人当たり医療費順)'!$C$9</f>
        <v>1402</v>
      </c>
      <c r="F137" s="225" t="str">
        <f>'高額レセ疾病傾向(患者一人当たり医療費順)'!$D$9</f>
        <v>腎不全</v>
      </c>
      <c r="G137" s="225" t="s">
        <v>307</v>
      </c>
      <c r="H137" s="81">
        <v>103</v>
      </c>
      <c r="I137" s="82">
        <v>382745790</v>
      </c>
      <c r="J137" s="83">
        <v>240478610</v>
      </c>
      <c r="K137" s="72">
        <f t="shared" si="7"/>
        <v>623224400</v>
      </c>
      <c r="L137" s="179">
        <f t="shared" si="6"/>
        <v>6050722.3300970877</v>
      </c>
      <c r="M137" s="186">
        <f>IFERROR(H137/$Q$31,"-")</f>
        <v>4.6867179323838559E-3</v>
      </c>
    </row>
    <row r="138" spans="2:13" ht="28.9" customHeight="1">
      <c r="B138" s="366"/>
      <c r="C138" s="359"/>
      <c r="D138" s="376"/>
      <c r="E138" s="80" t="str">
        <f>'高額レセ疾病傾向(患者一人当たり医療費順)'!$C$10</f>
        <v>0209</v>
      </c>
      <c r="F138" s="225" t="str">
        <f>'高額レセ疾病傾向(患者一人当たり医療費順)'!$D$10</f>
        <v>白血病</v>
      </c>
      <c r="G138" s="225" t="s">
        <v>482</v>
      </c>
      <c r="H138" s="81">
        <v>7</v>
      </c>
      <c r="I138" s="82">
        <v>23011940</v>
      </c>
      <c r="J138" s="83">
        <v>12003100</v>
      </c>
      <c r="K138" s="72">
        <f t="shared" si="7"/>
        <v>35015040</v>
      </c>
      <c r="L138" s="179">
        <f t="shared" ref="L138:L201" si="8">IFERROR(K138/H138,"-")</f>
        <v>5002148.5714285718</v>
      </c>
      <c r="M138" s="186">
        <f>IFERROR(H138/$Q$31,"-")</f>
        <v>3.1851481093870865E-4</v>
      </c>
    </row>
    <row r="139" spans="2:13" ht="28.9" customHeight="1" thickBot="1">
      <c r="B139" s="367"/>
      <c r="C139" s="361"/>
      <c r="D139" s="383"/>
      <c r="E139" s="84" t="str">
        <f>'高額レセ疾病傾向(患者一人当たり医療費順)'!$C$11</f>
        <v>0604</v>
      </c>
      <c r="F139" s="226" t="str">
        <f>'高額レセ疾病傾向(患者一人当たり医療費順)'!$D$11</f>
        <v>脳性麻痺及びその他の麻痺性症候群</v>
      </c>
      <c r="G139" s="225" t="s">
        <v>387</v>
      </c>
      <c r="H139" s="81" t="s">
        <v>387</v>
      </c>
      <c r="I139" s="82" t="s">
        <v>387</v>
      </c>
      <c r="J139" s="83" t="s">
        <v>387</v>
      </c>
      <c r="K139" s="72" t="str">
        <f t="shared" si="7"/>
        <v>-</v>
      </c>
      <c r="L139" s="179" t="str">
        <f t="shared" si="8"/>
        <v>-</v>
      </c>
      <c r="M139" s="186" t="str">
        <f>IFERROR(H139/$Q$31,"-")</f>
        <v>-</v>
      </c>
    </row>
    <row r="140" spans="2:13" ht="28.9" customHeight="1">
      <c r="B140" s="365">
        <v>28</v>
      </c>
      <c r="C140" s="378" t="s">
        <v>38</v>
      </c>
      <c r="D140" s="371">
        <f>Q32</f>
        <v>17806</v>
      </c>
      <c r="E140" s="88" t="str">
        <f>'高額レセ疾病傾向(患者一人当たり医療費順)'!$C$7</f>
        <v>0904</v>
      </c>
      <c r="F140" s="224" t="str">
        <f>'高額レセ疾病傾向(患者一人当たり医療費順)'!$D$7</f>
        <v>くも膜下出血</v>
      </c>
      <c r="G140" s="224" t="s">
        <v>304</v>
      </c>
      <c r="H140" s="137">
        <v>4</v>
      </c>
      <c r="I140" s="138">
        <v>26143460</v>
      </c>
      <c r="J140" s="139">
        <v>1258860</v>
      </c>
      <c r="K140" s="71">
        <f t="shared" si="7"/>
        <v>27402320</v>
      </c>
      <c r="L140" s="178">
        <f t="shared" si="8"/>
        <v>6850580</v>
      </c>
      <c r="M140" s="185">
        <f>IFERROR(H140/$Q$32,"-")</f>
        <v>2.2464337863641469E-4</v>
      </c>
    </row>
    <row r="141" spans="2:13" ht="28.9" customHeight="1">
      <c r="B141" s="366"/>
      <c r="C141" s="359"/>
      <c r="D141" s="376"/>
      <c r="E141" s="80" t="str">
        <f>'高額レセ疾病傾向(患者一人当たり医療費順)'!$C$8</f>
        <v>0506</v>
      </c>
      <c r="F141" s="225" t="str">
        <f>'高額レセ疾病傾向(患者一人当たり医療費順)'!$D$8</f>
        <v>知的障害＜精神遅滞＞</v>
      </c>
      <c r="G141" s="225" t="s">
        <v>387</v>
      </c>
      <c r="H141" s="81" t="s">
        <v>387</v>
      </c>
      <c r="I141" s="82" t="s">
        <v>387</v>
      </c>
      <c r="J141" s="83" t="s">
        <v>387</v>
      </c>
      <c r="K141" s="72" t="str">
        <f t="shared" si="7"/>
        <v>-</v>
      </c>
      <c r="L141" s="179" t="str">
        <f t="shared" si="8"/>
        <v>-</v>
      </c>
      <c r="M141" s="186" t="str">
        <f>IFERROR(H141/$Q$32,"-")</f>
        <v>-</v>
      </c>
    </row>
    <row r="142" spans="2:13" ht="28.9" customHeight="1">
      <c r="B142" s="366"/>
      <c r="C142" s="359"/>
      <c r="D142" s="376"/>
      <c r="E142" s="80" t="str">
        <f>'高額レセ疾病傾向(患者一人当たり医療費順)'!$C$9</f>
        <v>1402</v>
      </c>
      <c r="F142" s="225" t="str">
        <f>'高額レセ疾病傾向(患者一人当たり医療費順)'!$D$9</f>
        <v>腎不全</v>
      </c>
      <c r="G142" s="225" t="s">
        <v>307</v>
      </c>
      <c r="H142" s="81">
        <v>83</v>
      </c>
      <c r="I142" s="82">
        <v>362579690</v>
      </c>
      <c r="J142" s="83">
        <v>210338690</v>
      </c>
      <c r="K142" s="72">
        <f t="shared" si="7"/>
        <v>572918380</v>
      </c>
      <c r="L142" s="179">
        <f t="shared" si="8"/>
        <v>6902631.084337349</v>
      </c>
      <c r="M142" s="186">
        <f>IFERROR(H142/$Q$32,"-")</f>
        <v>4.6613501067056052E-3</v>
      </c>
    </row>
    <row r="143" spans="2:13" ht="28.9" customHeight="1">
      <c r="B143" s="366"/>
      <c r="C143" s="359"/>
      <c r="D143" s="376"/>
      <c r="E143" s="80" t="str">
        <f>'高額レセ疾病傾向(患者一人当たり医療費順)'!$C$10</f>
        <v>0209</v>
      </c>
      <c r="F143" s="225" t="str">
        <f>'高額レセ疾病傾向(患者一人当たり医療費順)'!$D$10</f>
        <v>白血病</v>
      </c>
      <c r="G143" s="225" t="s">
        <v>483</v>
      </c>
      <c r="H143" s="81">
        <v>6</v>
      </c>
      <c r="I143" s="82">
        <v>25798910</v>
      </c>
      <c r="J143" s="83">
        <v>19493390</v>
      </c>
      <c r="K143" s="72">
        <f t="shared" si="7"/>
        <v>45292300</v>
      </c>
      <c r="L143" s="179">
        <f t="shared" si="8"/>
        <v>7548716.666666667</v>
      </c>
      <c r="M143" s="186">
        <f>IFERROR(H143/$Q$32,"-")</f>
        <v>3.3696506795462202E-4</v>
      </c>
    </row>
    <row r="144" spans="2:13" ht="28.9" customHeight="1" thickBot="1">
      <c r="B144" s="367"/>
      <c r="C144" s="361"/>
      <c r="D144" s="383"/>
      <c r="E144" s="84" t="str">
        <f>'高額レセ疾病傾向(患者一人当たり医療費順)'!$C$11</f>
        <v>0604</v>
      </c>
      <c r="F144" s="226" t="str">
        <f>'高額レセ疾病傾向(患者一人当たり医療費順)'!$D$11</f>
        <v>脳性麻痺及びその他の麻痺性症候群</v>
      </c>
      <c r="G144" s="225" t="s">
        <v>387</v>
      </c>
      <c r="H144" s="81" t="s">
        <v>387</v>
      </c>
      <c r="I144" s="82" t="s">
        <v>387</v>
      </c>
      <c r="J144" s="83" t="s">
        <v>387</v>
      </c>
      <c r="K144" s="72" t="str">
        <f t="shared" si="7"/>
        <v>-</v>
      </c>
      <c r="L144" s="179" t="str">
        <f t="shared" si="8"/>
        <v>-</v>
      </c>
      <c r="M144" s="186" t="str">
        <f>IFERROR(H144/$Q$32,"-")</f>
        <v>-</v>
      </c>
    </row>
    <row r="145" spans="2:13" ht="28.9" customHeight="1">
      <c r="B145" s="365">
        <v>29</v>
      </c>
      <c r="C145" s="378" t="s">
        <v>39</v>
      </c>
      <c r="D145" s="371">
        <f>Q33</f>
        <v>15172</v>
      </c>
      <c r="E145" s="88" t="str">
        <f>'高額レセ疾病傾向(患者一人当たり医療費順)'!$C$7</f>
        <v>0904</v>
      </c>
      <c r="F145" s="224" t="str">
        <f>'高額レセ疾病傾向(患者一人当たり医療費順)'!$D$7</f>
        <v>くも膜下出血</v>
      </c>
      <c r="G145" s="224" t="s">
        <v>323</v>
      </c>
      <c r="H145" s="137">
        <v>4</v>
      </c>
      <c r="I145" s="138">
        <v>34640860</v>
      </c>
      <c r="J145" s="139">
        <v>635080</v>
      </c>
      <c r="K145" s="71">
        <f t="shared" si="7"/>
        <v>35275940</v>
      </c>
      <c r="L145" s="178">
        <f t="shared" si="8"/>
        <v>8818985</v>
      </c>
      <c r="M145" s="185">
        <f>IFERROR(H145/$Q$33,"-")</f>
        <v>2.636435539151068E-4</v>
      </c>
    </row>
    <row r="146" spans="2:13" ht="28.9" customHeight="1">
      <c r="B146" s="366"/>
      <c r="C146" s="359"/>
      <c r="D146" s="376"/>
      <c r="E146" s="80" t="str">
        <f>'高額レセ疾病傾向(患者一人当たり医療費順)'!$C$8</f>
        <v>0506</v>
      </c>
      <c r="F146" s="225" t="str">
        <f>'高額レセ疾病傾向(患者一人当たり医療費順)'!$D$8</f>
        <v>知的障害＜精神遅滞＞</v>
      </c>
      <c r="G146" s="225" t="s">
        <v>387</v>
      </c>
      <c r="H146" s="81" t="s">
        <v>387</v>
      </c>
      <c r="I146" s="82" t="s">
        <v>387</v>
      </c>
      <c r="J146" s="83" t="s">
        <v>387</v>
      </c>
      <c r="K146" s="72" t="str">
        <f t="shared" si="7"/>
        <v>-</v>
      </c>
      <c r="L146" s="179" t="str">
        <f t="shared" si="8"/>
        <v>-</v>
      </c>
      <c r="M146" s="186" t="str">
        <f>IFERROR(H146/$Q$33,"-")</f>
        <v>-</v>
      </c>
    </row>
    <row r="147" spans="2:13" ht="28.9" customHeight="1">
      <c r="B147" s="366"/>
      <c r="C147" s="359"/>
      <c r="D147" s="376"/>
      <c r="E147" s="80" t="str">
        <f>'高額レセ疾病傾向(患者一人当たり医療費順)'!$C$9</f>
        <v>1402</v>
      </c>
      <c r="F147" s="225" t="str">
        <f>'高額レセ疾病傾向(患者一人当たり医療費順)'!$D$9</f>
        <v>腎不全</v>
      </c>
      <c r="G147" s="225" t="s">
        <v>307</v>
      </c>
      <c r="H147" s="81">
        <v>80</v>
      </c>
      <c r="I147" s="82">
        <v>217128220</v>
      </c>
      <c r="J147" s="83">
        <v>269189240</v>
      </c>
      <c r="K147" s="72">
        <f t="shared" si="7"/>
        <v>486317460</v>
      </c>
      <c r="L147" s="179">
        <f t="shared" si="8"/>
        <v>6078968.25</v>
      </c>
      <c r="M147" s="186">
        <f>IFERROR(H147/$Q$33,"-")</f>
        <v>5.2728710783021358E-3</v>
      </c>
    </row>
    <row r="148" spans="2:13" ht="29.1" customHeight="1">
      <c r="B148" s="366"/>
      <c r="C148" s="359"/>
      <c r="D148" s="376"/>
      <c r="E148" s="80" t="str">
        <f>'高額レセ疾病傾向(患者一人当たり医療費順)'!$C$10</f>
        <v>0209</v>
      </c>
      <c r="F148" s="225" t="str">
        <f>'高額レセ疾病傾向(患者一人当たり医療費順)'!$D$10</f>
        <v>白血病</v>
      </c>
      <c r="G148" s="225" t="s">
        <v>484</v>
      </c>
      <c r="H148" s="81">
        <v>8</v>
      </c>
      <c r="I148" s="82">
        <v>46155020</v>
      </c>
      <c r="J148" s="83">
        <v>29630710</v>
      </c>
      <c r="K148" s="72">
        <f t="shared" si="7"/>
        <v>75785730</v>
      </c>
      <c r="L148" s="179">
        <f t="shared" si="8"/>
        <v>9473216.25</v>
      </c>
      <c r="M148" s="186">
        <f>IFERROR(H148/$Q$33,"-")</f>
        <v>5.272871078302136E-4</v>
      </c>
    </row>
    <row r="149" spans="2:13" ht="28.9" customHeight="1" thickBot="1">
      <c r="B149" s="367"/>
      <c r="C149" s="361"/>
      <c r="D149" s="383"/>
      <c r="E149" s="84" t="str">
        <f>'高額レセ疾病傾向(患者一人当たり医療費順)'!$C$11</f>
        <v>0604</v>
      </c>
      <c r="F149" s="226" t="str">
        <f>'高額レセ疾病傾向(患者一人当たり医療費順)'!$D$11</f>
        <v>脳性麻痺及びその他の麻痺性症候群</v>
      </c>
      <c r="G149" s="225" t="s">
        <v>193</v>
      </c>
      <c r="H149" s="81">
        <v>1</v>
      </c>
      <c r="I149" s="82">
        <v>7214950</v>
      </c>
      <c r="J149" s="83">
        <v>0</v>
      </c>
      <c r="K149" s="72">
        <f t="shared" si="7"/>
        <v>7214950</v>
      </c>
      <c r="L149" s="179">
        <f t="shared" si="8"/>
        <v>7214950</v>
      </c>
      <c r="M149" s="186">
        <f>IFERROR(H149/$Q$33,"-")</f>
        <v>6.59108884787767E-5</v>
      </c>
    </row>
    <row r="150" spans="2:13" ht="39" customHeight="1">
      <c r="B150" s="365">
        <v>30</v>
      </c>
      <c r="C150" s="378" t="s">
        <v>40</v>
      </c>
      <c r="D150" s="371">
        <f>Q34</f>
        <v>20327</v>
      </c>
      <c r="E150" s="88" t="str">
        <f>'高額レセ疾病傾向(患者一人当たり医療費順)'!$C$7</f>
        <v>0904</v>
      </c>
      <c r="F150" s="224" t="str">
        <f>'高額レセ疾病傾向(患者一人当たり医療費順)'!$D$7</f>
        <v>くも膜下出血</v>
      </c>
      <c r="G150" s="224" t="s">
        <v>485</v>
      </c>
      <c r="H150" s="137">
        <v>4</v>
      </c>
      <c r="I150" s="138">
        <v>28439450</v>
      </c>
      <c r="J150" s="139">
        <v>829090</v>
      </c>
      <c r="K150" s="71">
        <f t="shared" si="7"/>
        <v>29268540</v>
      </c>
      <c r="L150" s="178">
        <f t="shared" si="8"/>
        <v>7317135</v>
      </c>
      <c r="M150" s="185">
        <f>IFERROR(H150/$Q$34,"-")</f>
        <v>1.9678260441776947E-4</v>
      </c>
    </row>
    <row r="151" spans="2:13" ht="28.9" customHeight="1">
      <c r="B151" s="366"/>
      <c r="C151" s="359"/>
      <c r="D151" s="376"/>
      <c r="E151" s="80" t="str">
        <f>'高額レセ疾病傾向(患者一人当たり医療費順)'!$C$8</f>
        <v>0506</v>
      </c>
      <c r="F151" s="225" t="str">
        <f>'高額レセ疾病傾向(患者一人当たり医療費順)'!$D$8</f>
        <v>知的障害＜精神遅滞＞</v>
      </c>
      <c r="G151" s="225" t="s">
        <v>387</v>
      </c>
      <c r="H151" s="81" t="s">
        <v>387</v>
      </c>
      <c r="I151" s="82" t="s">
        <v>387</v>
      </c>
      <c r="J151" s="83" t="s">
        <v>387</v>
      </c>
      <c r="K151" s="72" t="str">
        <f t="shared" si="7"/>
        <v>-</v>
      </c>
      <c r="L151" s="179" t="str">
        <f t="shared" si="8"/>
        <v>-</v>
      </c>
      <c r="M151" s="186" t="str">
        <f>IFERROR(H151/$Q$34,"-")</f>
        <v>-</v>
      </c>
    </row>
    <row r="152" spans="2:13" ht="28.9" customHeight="1">
      <c r="B152" s="366"/>
      <c r="C152" s="359"/>
      <c r="D152" s="376"/>
      <c r="E152" s="80" t="str">
        <f>'高額レセ疾病傾向(患者一人当たり医療費順)'!$C$9</f>
        <v>1402</v>
      </c>
      <c r="F152" s="225" t="str">
        <f>'高額レセ疾病傾向(患者一人当たり医療費順)'!$D$9</f>
        <v>腎不全</v>
      </c>
      <c r="G152" s="225" t="s">
        <v>302</v>
      </c>
      <c r="H152" s="81">
        <v>84</v>
      </c>
      <c r="I152" s="82">
        <v>264731510</v>
      </c>
      <c r="J152" s="83">
        <v>240989770</v>
      </c>
      <c r="K152" s="72">
        <f t="shared" si="7"/>
        <v>505721280</v>
      </c>
      <c r="L152" s="179">
        <f t="shared" si="8"/>
        <v>6020491.4285714282</v>
      </c>
      <c r="M152" s="186">
        <f>IFERROR(H152/$Q$34,"-")</f>
        <v>4.1324346927731591E-3</v>
      </c>
    </row>
    <row r="153" spans="2:13" ht="28.9" customHeight="1">
      <c r="B153" s="366"/>
      <c r="C153" s="359"/>
      <c r="D153" s="376"/>
      <c r="E153" s="80" t="str">
        <f>'高額レセ疾病傾向(患者一人当たり医療費順)'!$C$10</f>
        <v>0209</v>
      </c>
      <c r="F153" s="225" t="str">
        <f>'高額レセ疾病傾向(患者一人当たり医療費順)'!$D$10</f>
        <v>白血病</v>
      </c>
      <c r="G153" s="225" t="s">
        <v>486</v>
      </c>
      <c r="H153" s="81">
        <v>5</v>
      </c>
      <c r="I153" s="82">
        <v>15677010</v>
      </c>
      <c r="J153" s="83">
        <v>7704480</v>
      </c>
      <c r="K153" s="72">
        <f t="shared" si="7"/>
        <v>23381490</v>
      </c>
      <c r="L153" s="179">
        <f t="shared" si="8"/>
        <v>4676298</v>
      </c>
      <c r="M153" s="186">
        <f>IFERROR(H153/$Q$34,"-")</f>
        <v>2.4597825552221184E-4</v>
      </c>
    </row>
    <row r="154" spans="2:13" ht="29.1" customHeight="1" thickBot="1">
      <c r="B154" s="367"/>
      <c r="C154" s="361"/>
      <c r="D154" s="383"/>
      <c r="E154" s="84" t="str">
        <f>'高額レセ疾病傾向(患者一人当たり医療費順)'!$C$11</f>
        <v>0604</v>
      </c>
      <c r="F154" s="226" t="str">
        <f>'高額レセ疾病傾向(患者一人当たり医療費順)'!$D$11</f>
        <v>脳性麻痺及びその他の麻痺性症候群</v>
      </c>
      <c r="G154" s="226" t="s">
        <v>387</v>
      </c>
      <c r="H154" s="85" t="s">
        <v>387</v>
      </c>
      <c r="I154" s="86" t="s">
        <v>387</v>
      </c>
      <c r="J154" s="87" t="s">
        <v>387</v>
      </c>
      <c r="K154" s="73" t="str">
        <f t="shared" si="7"/>
        <v>-</v>
      </c>
      <c r="L154" s="180" t="str">
        <f t="shared" si="8"/>
        <v>-</v>
      </c>
      <c r="M154" s="187" t="str">
        <f>IFERROR(H154/$Q$34,"-")</f>
        <v>-</v>
      </c>
    </row>
    <row r="155" spans="2:13" ht="28.9" customHeight="1">
      <c r="B155" s="365">
        <v>31</v>
      </c>
      <c r="C155" s="378" t="s">
        <v>41</v>
      </c>
      <c r="D155" s="371">
        <f>Q35</f>
        <v>26559</v>
      </c>
      <c r="E155" s="88" t="str">
        <f>'高額レセ疾病傾向(患者一人当たり医療費順)'!$C$7</f>
        <v>0904</v>
      </c>
      <c r="F155" s="224" t="str">
        <f>'高額レセ疾病傾向(患者一人当たり医療費順)'!$D$7</f>
        <v>くも膜下出血</v>
      </c>
      <c r="G155" s="224" t="s">
        <v>487</v>
      </c>
      <c r="H155" s="137">
        <v>8</v>
      </c>
      <c r="I155" s="138">
        <v>53288050</v>
      </c>
      <c r="J155" s="139">
        <v>740160</v>
      </c>
      <c r="K155" s="71">
        <f t="shared" si="7"/>
        <v>54028210</v>
      </c>
      <c r="L155" s="178">
        <f t="shared" si="8"/>
        <v>6753526.25</v>
      </c>
      <c r="M155" s="185">
        <f>IFERROR(H155/$Q$35,"-")</f>
        <v>3.0121616024699724E-4</v>
      </c>
    </row>
    <row r="156" spans="2:13" ht="28.9" customHeight="1">
      <c r="B156" s="366"/>
      <c r="C156" s="359"/>
      <c r="D156" s="376"/>
      <c r="E156" s="80" t="str">
        <f>'高額レセ疾病傾向(患者一人当たり医療費順)'!$C$8</f>
        <v>0506</v>
      </c>
      <c r="F156" s="225" t="str">
        <f>'高額レセ疾病傾向(患者一人当たり医療費順)'!$D$8</f>
        <v>知的障害＜精神遅滞＞</v>
      </c>
      <c r="G156" s="225" t="s">
        <v>387</v>
      </c>
      <c r="H156" s="81" t="s">
        <v>387</v>
      </c>
      <c r="I156" s="82" t="s">
        <v>387</v>
      </c>
      <c r="J156" s="83" t="s">
        <v>387</v>
      </c>
      <c r="K156" s="72" t="str">
        <f t="shared" si="7"/>
        <v>-</v>
      </c>
      <c r="L156" s="179" t="str">
        <f t="shared" si="8"/>
        <v>-</v>
      </c>
      <c r="M156" s="186" t="str">
        <f>IFERROR(H156/$Q$35,"-")</f>
        <v>-</v>
      </c>
    </row>
    <row r="157" spans="2:13" ht="28.9" customHeight="1">
      <c r="B157" s="366"/>
      <c r="C157" s="359"/>
      <c r="D157" s="376"/>
      <c r="E157" s="80" t="str">
        <f>'高額レセ疾病傾向(患者一人当たり医療費順)'!$C$9</f>
        <v>1402</v>
      </c>
      <c r="F157" s="225" t="str">
        <f>'高額レセ疾病傾向(患者一人当たり医療費順)'!$D$9</f>
        <v>腎不全</v>
      </c>
      <c r="G157" s="225" t="s">
        <v>307</v>
      </c>
      <c r="H157" s="81">
        <v>102</v>
      </c>
      <c r="I157" s="82">
        <v>335243400</v>
      </c>
      <c r="J157" s="83">
        <v>290585650</v>
      </c>
      <c r="K157" s="72">
        <f t="shared" si="7"/>
        <v>625829050</v>
      </c>
      <c r="L157" s="179">
        <f t="shared" si="8"/>
        <v>6135578.9215686275</v>
      </c>
      <c r="M157" s="186">
        <f>IFERROR(H157/$Q$35,"-")</f>
        <v>3.8405060431492151E-3</v>
      </c>
    </row>
    <row r="158" spans="2:13" ht="28.9" customHeight="1">
      <c r="B158" s="366"/>
      <c r="C158" s="359"/>
      <c r="D158" s="376"/>
      <c r="E158" s="80" t="str">
        <f>'高額レセ疾病傾向(患者一人当たり医療費順)'!$C$10</f>
        <v>0209</v>
      </c>
      <c r="F158" s="225" t="str">
        <f>'高額レセ疾病傾向(患者一人当たり医療費順)'!$D$10</f>
        <v>白血病</v>
      </c>
      <c r="G158" s="225" t="s">
        <v>488</v>
      </c>
      <c r="H158" s="81">
        <v>10</v>
      </c>
      <c r="I158" s="82">
        <v>47699990</v>
      </c>
      <c r="J158" s="83">
        <v>49353830</v>
      </c>
      <c r="K158" s="72">
        <f t="shared" si="7"/>
        <v>97053820</v>
      </c>
      <c r="L158" s="179">
        <f t="shared" si="8"/>
        <v>9705382</v>
      </c>
      <c r="M158" s="186">
        <f>IFERROR(H158/$Q$35,"-")</f>
        <v>3.7652020030874657E-4</v>
      </c>
    </row>
    <row r="159" spans="2:13" ht="28.9" customHeight="1" thickBot="1">
      <c r="B159" s="367"/>
      <c r="C159" s="361"/>
      <c r="D159" s="383"/>
      <c r="E159" s="84" t="str">
        <f>'高額レセ疾病傾向(患者一人当たり医療費順)'!$C$11</f>
        <v>0604</v>
      </c>
      <c r="F159" s="226" t="str">
        <f>'高額レセ疾病傾向(患者一人当たり医療費順)'!$D$11</f>
        <v>脳性麻痺及びその他の麻痺性症候群</v>
      </c>
      <c r="G159" s="225" t="s">
        <v>193</v>
      </c>
      <c r="H159" s="81">
        <v>1</v>
      </c>
      <c r="I159" s="82">
        <v>6544070</v>
      </c>
      <c r="J159" s="83">
        <v>0</v>
      </c>
      <c r="K159" s="72">
        <f t="shared" si="7"/>
        <v>6544070</v>
      </c>
      <c r="L159" s="179">
        <f t="shared" si="8"/>
        <v>6544070</v>
      </c>
      <c r="M159" s="186">
        <f>IFERROR(H159/$Q$35,"-")</f>
        <v>3.7652020030874655E-5</v>
      </c>
    </row>
    <row r="160" spans="2:13" ht="39" customHeight="1">
      <c r="B160" s="365">
        <v>32</v>
      </c>
      <c r="C160" s="378" t="s">
        <v>42</v>
      </c>
      <c r="D160" s="371">
        <f>Q36</f>
        <v>22707</v>
      </c>
      <c r="E160" s="88" t="str">
        <f>'高額レセ疾病傾向(患者一人当たり医療費順)'!$C$7</f>
        <v>0904</v>
      </c>
      <c r="F160" s="224" t="str">
        <f>'高額レセ疾病傾向(患者一人当たり医療費順)'!$D$7</f>
        <v>くも膜下出血</v>
      </c>
      <c r="G160" s="224" t="s">
        <v>489</v>
      </c>
      <c r="H160" s="137">
        <v>10</v>
      </c>
      <c r="I160" s="138">
        <v>55089510</v>
      </c>
      <c r="J160" s="139">
        <v>2028500</v>
      </c>
      <c r="K160" s="71">
        <f t="shared" si="7"/>
        <v>57118010</v>
      </c>
      <c r="L160" s="178">
        <f t="shared" si="8"/>
        <v>5711801</v>
      </c>
      <c r="M160" s="185">
        <f>IFERROR(H160/$Q$36,"-")</f>
        <v>4.4039283040472101E-4</v>
      </c>
    </row>
    <row r="161" spans="2:13" ht="28.9" customHeight="1">
      <c r="B161" s="366"/>
      <c r="C161" s="359"/>
      <c r="D161" s="376"/>
      <c r="E161" s="80" t="str">
        <f>'高額レセ疾病傾向(患者一人当たり医療費順)'!$C$8</f>
        <v>0506</v>
      </c>
      <c r="F161" s="225" t="str">
        <f>'高額レセ疾病傾向(患者一人当たり医療費順)'!$D$8</f>
        <v>知的障害＜精神遅滞＞</v>
      </c>
      <c r="G161" s="225" t="s">
        <v>387</v>
      </c>
      <c r="H161" s="81" t="s">
        <v>387</v>
      </c>
      <c r="I161" s="82" t="s">
        <v>387</v>
      </c>
      <c r="J161" s="83" t="s">
        <v>387</v>
      </c>
      <c r="K161" s="72" t="str">
        <f t="shared" si="7"/>
        <v>-</v>
      </c>
      <c r="L161" s="179" t="str">
        <f t="shared" si="8"/>
        <v>-</v>
      </c>
      <c r="M161" s="186" t="str">
        <f>IFERROR(H161/$Q$36,"-")</f>
        <v>-</v>
      </c>
    </row>
    <row r="162" spans="2:13" ht="28.9" customHeight="1">
      <c r="B162" s="366"/>
      <c r="C162" s="359"/>
      <c r="D162" s="376"/>
      <c r="E162" s="80" t="str">
        <f>'高額レセ疾病傾向(患者一人当たり医療費順)'!$C$9</f>
        <v>1402</v>
      </c>
      <c r="F162" s="225" t="str">
        <f>'高額レセ疾病傾向(患者一人当たり医療費順)'!$D$9</f>
        <v>腎不全</v>
      </c>
      <c r="G162" s="225" t="s">
        <v>307</v>
      </c>
      <c r="H162" s="81">
        <v>110</v>
      </c>
      <c r="I162" s="82">
        <v>361888810</v>
      </c>
      <c r="J162" s="83">
        <v>338685700</v>
      </c>
      <c r="K162" s="72">
        <f t="shared" si="7"/>
        <v>700574510</v>
      </c>
      <c r="L162" s="179">
        <f t="shared" si="8"/>
        <v>6368859.1818181816</v>
      </c>
      <c r="M162" s="186">
        <f>IFERROR(H162/$Q$36,"-")</f>
        <v>4.8443211344519309E-3</v>
      </c>
    </row>
    <row r="163" spans="2:13" ht="28.9" customHeight="1">
      <c r="B163" s="366"/>
      <c r="C163" s="359"/>
      <c r="D163" s="376"/>
      <c r="E163" s="80" t="str">
        <f>'高額レセ疾病傾向(患者一人当たり医療費順)'!$C$10</f>
        <v>0209</v>
      </c>
      <c r="F163" s="225" t="str">
        <f>'高額レセ疾病傾向(患者一人当たり医療費順)'!$D$10</f>
        <v>白血病</v>
      </c>
      <c r="G163" s="225" t="s">
        <v>433</v>
      </c>
      <c r="H163" s="81">
        <v>5</v>
      </c>
      <c r="I163" s="82">
        <v>27323020</v>
      </c>
      <c r="J163" s="83">
        <v>12335410</v>
      </c>
      <c r="K163" s="72">
        <f t="shared" si="7"/>
        <v>39658430</v>
      </c>
      <c r="L163" s="179">
        <f t="shared" si="8"/>
        <v>7931686</v>
      </c>
      <c r="M163" s="186">
        <f>IFERROR(H163/$Q$36,"-")</f>
        <v>2.2019641520236051E-4</v>
      </c>
    </row>
    <row r="164" spans="2:13" ht="28.9" customHeight="1" thickBot="1">
      <c r="B164" s="367"/>
      <c r="C164" s="361"/>
      <c r="D164" s="383"/>
      <c r="E164" s="84" t="str">
        <f>'高額レセ疾病傾向(患者一人当たり医療費順)'!$C$11</f>
        <v>0604</v>
      </c>
      <c r="F164" s="226" t="str">
        <f>'高額レセ疾病傾向(患者一人当たり医療費順)'!$D$11</f>
        <v>脳性麻痺及びその他の麻痺性症候群</v>
      </c>
      <c r="G164" s="226" t="s">
        <v>370</v>
      </c>
      <c r="H164" s="85">
        <v>3</v>
      </c>
      <c r="I164" s="86">
        <v>13769030</v>
      </c>
      <c r="J164" s="87">
        <v>391610</v>
      </c>
      <c r="K164" s="73">
        <f t="shared" si="7"/>
        <v>14160640</v>
      </c>
      <c r="L164" s="180">
        <f t="shared" si="8"/>
        <v>4720213.333333333</v>
      </c>
      <c r="M164" s="187">
        <f>IFERROR(H164/$Q$36,"-")</f>
        <v>1.3211784912141631E-4</v>
      </c>
    </row>
    <row r="165" spans="2:13" ht="28.9" customHeight="1">
      <c r="B165" s="365">
        <v>33</v>
      </c>
      <c r="C165" s="378" t="s">
        <v>43</v>
      </c>
      <c r="D165" s="371">
        <f>Q37</f>
        <v>6370</v>
      </c>
      <c r="E165" s="88" t="str">
        <f>'高額レセ疾病傾向(患者一人当たり医療費順)'!$C$7</f>
        <v>0904</v>
      </c>
      <c r="F165" s="224" t="str">
        <f>'高額レセ疾病傾向(患者一人当たり医療費順)'!$D$7</f>
        <v>くも膜下出血</v>
      </c>
      <c r="G165" s="224" t="s">
        <v>490</v>
      </c>
      <c r="H165" s="137">
        <v>2</v>
      </c>
      <c r="I165" s="138">
        <v>14896260</v>
      </c>
      <c r="J165" s="139">
        <v>158540</v>
      </c>
      <c r="K165" s="71">
        <f t="shared" si="7"/>
        <v>15054800</v>
      </c>
      <c r="L165" s="178">
        <f t="shared" si="8"/>
        <v>7527400</v>
      </c>
      <c r="M165" s="185">
        <f>IFERROR(H165/$Q$37,"-")</f>
        <v>3.1397174254317112E-4</v>
      </c>
    </row>
    <row r="166" spans="2:13" ht="28.9" customHeight="1">
      <c r="B166" s="366"/>
      <c r="C166" s="359"/>
      <c r="D166" s="376"/>
      <c r="E166" s="80" t="str">
        <f>'高額レセ疾病傾向(患者一人当たり医療費順)'!$C$8</f>
        <v>0506</v>
      </c>
      <c r="F166" s="225" t="str">
        <f>'高額レセ疾病傾向(患者一人当たり医療費順)'!$D$8</f>
        <v>知的障害＜精神遅滞＞</v>
      </c>
      <c r="G166" s="225" t="s">
        <v>387</v>
      </c>
      <c r="H166" s="81" t="s">
        <v>387</v>
      </c>
      <c r="I166" s="82" t="s">
        <v>387</v>
      </c>
      <c r="J166" s="83" t="s">
        <v>387</v>
      </c>
      <c r="K166" s="72" t="str">
        <f t="shared" si="7"/>
        <v>-</v>
      </c>
      <c r="L166" s="179" t="str">
        <f t="shared" si="8"/>
        <v>-</v>
      </c>
      <c r="M166" s="186" t="str">
        <f>IFERROR(H166/$Q$37,"-")</f>
        <v>-</v>
      </c>
    </row>
    <row r="167" spans="2:13" ht="28.9" customHeight="1">
      <c r="B167" s="366"/>
      <c r="C167" s="359"/>
      <c r="D167" s="376"/>
      <c r="E167" s="80" t="str">
        <f>'高額レセ疾病傾向(患者一人当たり医療費順)'!$C$9</f>
        <v>1402</v>
      </c>
      <c r="F167" s="225" t="str">
        <f>'高額レセ疾病傾向(患者一人当たり医療費順)'!$D$9</f>
        <v>腎不全</v>
      </c>
      <c r="G167" s="225" t="s">
        <v>302</v>
      </c>
      <c r="H167" s="81">
        <v>58</v>
      </c>
      <c r="I167" s="82">
        <v>154704130</v>
      </c>
      <c r="J167" s="83">
        <v>172886470</v>
      </c>
      <c r="K167" s="72">
        <f t="shared" si="7"/>
        <v>327590600</v>
      </c>
      <c r="L167" s="179">
        <f t="shared" si="8"/>
        <v>5648113.7931034481</v>
      </c>
      <c r="M167" s="186">
        <f>IFERROR(H167/$Q$37,"-")</f>
        <v>9.1051805337519619E-3</v>
      </c>
    </row>
    <row r="168" spans="2:13" ht="28.9" customHeight="1">
      <c r="B168" s="366"/>
      <c r="C168" s="359"/>
      <c r="D168" s="376"/>
      <c r="E168" s="80" t="str">
        <f>'高額レセ疾病傾向(患者一人当たり医療費順)'!$C$10</f>
        <v>0209</v>
      </c>
      <c r="F168" s="225" t="str">
        <f>'高額レセ疾病傾向(患者一人当たり医療費順)'!$D$10</f>
        <v>白血病</v>
      </c>
      <c r="G168" s="225" t="s">
        <v>213</v>
      </c>
      <c r="H168" s="81">
        <v>3</v>
      </c>
      <c r="I168" s="82">
        <v>14887820</v>
      </c>
      <c r="J168" s="83">
        <v>1072510</v>
      </c>
      <c r="K168" s="72">
        <f t="shared" si="7"/>
        <v>15960330</v>
      </c>
      <c r="L168" s="179">
        <f t="shared" si="8"/>
        <v>5320110</v>
      </c>
      <c r="M168" s="186">
        <f>IFERROR(H168/$Q$37,"-")</f>
        <v>4.7095761381475666E-4</v>
      </c>
    </row>
    <row r="169" spans="2:13" ht="28.9" customHeight="1" thickBot="1">
      <c r="B169" s="367"/>
      <c r="C169" s="361"/>
      <c r="D169" s="383"/>
      <c r="E169" s="84" t="str">
        <f>'高額レセ疾病傾向(患者一人当たり医療費順)'!$C$11</f>
        <v>0604</v>
      </c>
      <c r="F169" s="226" t="str">
        <f>'高額レセ疾病傾向(患者一人当たり医療費順)'!$D$11</f>
        <v>脳性麻痺及びその他の麻痺性症候群</v>
      </c>
      <c r="G169" s="226" t="s">
        <v>387</v>
      </c>
      <c r="H169" s="85" t="s">
        <v>387</v>
      </c>
      <c r="I169" s="86" t="s">
        <v>387</v>
      </c>
      <c r="J169" s="87" t="s">
        <v>387</v>
      </c>
      <c r="K169" s="73" t="str">
        <f t="shared" si="7"/>
        <v>-</v>
      </c>
      <c r="L169" s="180" t="str">
        <f t="shared" si="8"/>
        <v>-</v>
      </c>
      <c r="M169" s="187" t="str">
        <f>IFERROR(H169/$Q$37,"-")</f>
        <v>-</v>
      </c>
    </row>
    <row r="170" spans="2:13" ht="28.9" customHeight="1">
      <c r="B170" s="365">
        <v>34</v>
      </c>
      <c r="C170" s="378" t="s">
        <v>45</v>
      </c>
      <c r="D170" s="371">
        <f>Q38</f>
        <v>29031</v>
      </c>
      <c r="E170" s="88" t="str">
        <f>'高額レセ疾病傾向(患者一人当たり医療費順)'!$C$7</f>
        <v>0904</v>
      </c>
      <c r="F170" s="224" t="str">
        <f>'高額レセ疾病傾向(患者一人当たり医療費順)'!$D$7</f>
        <v>くも膜下出血</v>
      </c>
      <c r="G170" s="224" t="s">
        <v>304</v>
      </c>
      <c r="H170" s="137">
        <v>14</v>
      </c>
      <c r="I170" s="138">
        <v>102972840</v>
      </c>
      <c r="J170" s="139">
        <v>2045350</v>
      </c>
      <c r="K170" s="71">
        <f t="shared" si="7"/>
        <v>105018190</v>
      </c>
      <c r="L170" s="178">
        <f t="shared" si="8"/>
        <v>7501299.2857142854</v>
      </c>
      <c r="M170" s="185">
        <f>IFERROR(H170/$Q$38,"-")</f>
        <v>4.8224311942406394E-4</v>
      </c>
    </row>
    <row r="171" spans="2:13" ht="28.9" customHeight="1">
      <c r="B171" s="366"/>
      <c r="C171" s="359"/>
      <c r="D171" s="376"/>
      <c r="E171" s="80" t="str">
        <f>'高額レセ疾病傾向(患者一人当たり医療費順)'!$C$8</f>
        <v>0506</v>
      </c>
      <c r="F171" s="225" t="str">
        <f>'高額レセ疾病傾向(患者一人当たり医療費順)'!$D$8</f>
        <v>知的障害＜精神遅滞＞</v>
      </c>
      <c r="G171" s="225" t="s">
        <v>387</v>
      </c>
      <c r="H171" s="81" t="s">
        <v>387</v>
      </c>
      <c r="I171" s="82" t="s">
        <v>387</v>
      </c>
      <c r="J171" s="83" t="s">
        <v>387</v>
      </c>
      <c r="K171" s="72" t="str">
        <f t="shared" si="7"/>
        <v>-</v>
      </c>
      <c r="L171" s="179" t="str">
        <f t="shared" si="8"/>
        <v>-</v>
      </c>
      <c r="M171" s="186" t="str">
        <f>IFERROR(H171/$Q$38,"-")</f>
        <v>-</v>
      </c>
    </row>
    <row r="172" spans="2:13" ht="28.9" customHeight="1">
      <c r="B172" s="366"/>
      <c r="C172" s="359"/>
      <c r="D172" s="376"/>
      <c r="E172" s="80" t="str">
        <f>'高額レセ疾病傾向(患者一人当たり医療費順)'!$C$9</f>
        <v>1402</v>
      </c>
      <c r="F172" s="225" t="str">
        <f>'高額レセ疾病傾向(患者一人当たり医療費順)'!$D$9</f>
        <v>腎不全</v>
      </c>
      <c r="G172" s="225" t="s">
        <v>307</v>
      </c>
      <c r="H172" s="81">
        <v>171</v>
      </c>
      <c r="I172" s="82">
        <v>600956580</v>
      </c>
      <c r="J172" s="83">
        <v>464578310</v>
      </c>
      <c r="K172" s="72">
        <f t="shared" si="7"/>
        <v>1065534890</v>
      </c>
      <c r="L172" s="179">
        <f t="shared" si="8"/>
        <v>6231198.1871345034</v>
      </c>
      <c r="M172" s="186">
        <f>IFERROR(H172/$Q$38,"-")</f>
        <v>5.890255244393924E-3</v>
      </c>
    </row>
    <row r="173" spans="2:13" ht="28.9" customHeight="1">
      <c r="B173" s="366"/>
      <c r="C173" s="359"/>
      <c r="D173" s="376"/>
      <c r="E173" s="80" t="str">
        <f>'高額レセ疾病傾向(患者一人当たり医療費順)'!$C$10</f>
        <v>0209</v>
      </c>
      <c r="F173" s="225" t="str">
        <f>'高額レセ疾病傾向(患者一人当たり医療費順)'!$D$10</f>
        <v>白血病</v>
      </c>
      <c r="G173" s="225" t="s">
        <v>491</v>
      </c>
      <c r="H173" s="81">
        <v>17</v>
      </c>
      <c r="I173" s="82">
        <v>40887080</v>
      </c>
      <c r="J173" s="83">
        <v>40381490</v>
      </c>
      <c r="K173" s="72">
        <f t="shared" si="7"/>
        <v>81268570</v>
      </c>
      <c r="L173" s="179">
        <f t="shared" si="8"/>
        <v>4780504.1176470593</v>
      </c>
      <c r="M173" s="186">
        <f>IFERROR(H173/$Q$38,"-")</f>
        <v>5.8558093072922052E-4</v>
      </c>
    </row>
    <row r="174" spans="2:13" ht="28.9" customHeight="1" thickBot="1">
      <c r="B174" s="367"/>
      <c r="C174" s="361"/>
      <c r="D174" s="383"/>
      <c r="E174" s="84" t="str">
        <f>'高額レセ疾病傾向(患者一人当たり医療費順)'!$C$11</f>
        <v>0604</v>
      </c>
      <c r="F174" s="226" t="str">
        <f>'高額レセ疾病傾向(患者一人当たり医療費順)'!$D$11</f>
        <v>脳性麻痺及びその他の麻痺性症候群</v>
      </c>
      <c r="G174" s="225" t="s">
        <v>492</v>
      </c>
      <c r="H174" s="81">
        <v>5</v>
      </c>
      <c r="I174" s="82">
        <v>25859600</v>
      </c>
      <c r="J174" s="83">
        <v>451700</v>
      </c>
      <c r="K174" s="72">
        <f t="shared" si="7"/>
        <v>26311300</v>
      </c>
      <c r="L174" s="179">
        <f t="shared" si="8"/>
        <v>5262260</v>
      </c>
      <c r="M174" s="186">
        <f>IFERROR(H174/$Q$38,"-")</f>
        <v>1.7222968550859426E-4</v>
      </c>
    </row>
    <row r="175" spans="2:13" ht="28.9" customHeight="1">
      <c r="B175" s="365">
        <v>35</v>
      </c>
      <c r="C175" s="378" t="s">
        <v>2</v>
      </c>
      <c r="D175" s="371">
        <f>Q39</f>
        <v>58722</v>
      </c>
      <c r="E175" s="88" t="str">
        <f>'高額レセ疾病傾向(患者一人当たり医療費順)'!$C$7</f>
        <v>0904</v>
      </c>
      <c r="F175" s="224" t="str">
        <f>'高額レセ疾病傾向(患者一人当たり医療費順)'!$D$7</f>
        <v>くも膜下出血</v>
      </c>
      <c r="G175" s="224" t="s">
        <v>493</v>
      </c>
      <c r="H175" s="137">
        <v>24</v>
      </c>
      <c r="I175" s="138">
        <v>168181380</v>
      </c>
      <c r="J175" s="139">
        <v>4275000</v>
      </c>
      <c r="K175" s="71">
        <f t="shared" si="7"/>
        <v>172456380</v>
      </c>
      <c r="L175" s="178">
        <f t="shared" si="8"/>
        <v>7185682.5</v>
      </c>
      <c r="M175" s="185">
        <f>IFERROR(H175/$Q$39,"-")</f>
        <v>4.0870542556452436E-4</v>
      </c>
    </row>
    <row r="176" spans="2:13" ht="28.9" customHeight="1">
      <c r="B176" s="366"/>
      <c r="C176" s="359"/>
      <c r="D176" s="376"/>
      <c r="E176" s="80" t="str">
        <f>'高額レセ疾病傾向(患者一人当たり医療費順)'!$C$8</f>
        <v>0506</v>
      </c>
      <c r="F176" s="225" t="str">
        <f>'高額レセ疾病傾向(患者一人当たり医療費順)'!$D$8</f>
        <v>知的障害＜精神遅滞＞</v>
      </c>
      <c r="G176" s="225" t="s">
        <v>387</v>
      </c>
      <c r="H176" s="81" t="s">
        <v>387</v>
      </c>
      <c r="I176" s="82" t="s">
        <v>387</v>
      </c>
      <c r="J176" s="83" t="s">
        <v>387</v>
      </c>
      <c r="K176" s="72" t="str">
        <f t="shared" si="7"/>
        <v>-</v>
      </c>
      <c r="L176" s="179" t="str">
        <f t="shared" si="8"/>
        <v>-</v>
      </c>
      <c r="M176" s="186" t="str">
        <f>IFERROR(H176/$Q$39,"-")</f>
        <v>-</v>
      </c>
    </row>
    <row r="177" spans="2:13" ht="28.9" customHeight="1">
      <c r="B177" s="366"/>
      <c r="C177" s="359"/>
      <c r="D177" s="376"/>
      <c r="E177" s="80" t="str">
        <f>'高額レセ疾病傾向(患者一人当たり医療費順)'!$C$9</f>
        <v>1402</v>
      </c>
      <c r="F177" s="225" t="str">
        <f>'高額レセ疾病傾向(患者一人当たり医療費順)'!$D$9</f>
        <v>腎不全</v>
      </c>
      <c r="G177" s="225" t="s">
        <v>302</v>
      </c>
      <c r="H177" s="81">
        <v>236</v>
      </c>
      <c r="I177" s="82">
        <v>629153180</v>
      </c>
      <c r="J177" s="83">
        <v>749789110</v>
      </c>
      <c r="K177" s="72">
        <f t="shared" si="7"/>
        <v>1378942290</v>
      </c>
      <c r="L177" s="179">
        <f t="shared" si="8"/>
        <v>5842975.8050847454</v>
      </c>
      <c r="M177" s="186">
        <f>IFERROR(H177/$Q$39,"-")</f>
        <v>4.0189366847178231E-3</v>
      </c>
    </row>
    <row r="178" spans="2:13" ht="28.9" customHeight="1">
      <c r="B178" s="366"/>
      <c r="C178" s="359"/>
      <c r="D178" s="376"/>
      <c r="E178" s="80" t="str">
        <f>'高額レセ疾病傾向(患者一人当たり医療費順)'!$C$10</f>
        <v>0209</v>
      </c>
      <c r="F178" s="225" t="str">
        <f>'高額レセ疾病傾向(患者一人当たり医療費順)'!$D$10</f>
        <v>白血病</v>
      </c>
      <c r="G178" s="225" t="s">
        <v>494</v>
      </c>
      <c r="H178" s="81">
        <v>31</v>
      </c>
      <c r="I178" s="82">
        <v>83880350</v>
      </c>
      <c r="J178" s="83">
        <v>74743140</v>
      </c>
      <c r="K178" s="72">
        <f t="shared" si="7"/>
        <v>158623490</v>
      </c>
      <c r="L178" s="179">
        <f t="shared" si="8"/>
        <v>5116886.7741935486</v>
      </c>
      <c r="M178" s="186">
        <f>IFERROR(H178/$Q$39,"-")</f>
        <v>5.279111746875106E-4</v>
      </c>
    </row>
    <row r="179" spans="2:13" ht="28.9" customHeight="1" thickBot="1">
      <c r="B179" s="367"/>
      <c r="C179" s="361"/>
      <c r="D179" s="383"/>
      <c r="E179" s="84" t="str">
        <f>'高額レセ疾病傾向(患者一人当たり医療費順)'!$C$11</f>
        <v>0604</v>
      </c>
      <c r="F179" s="226" t="str">
        <f>'高額レセ疾病傾向(患者一人当たり医療費順)'!$D$11</f>
        <v>脳性麻痺及びその他の麻痺性症候群</v>
      </c>
      <c r="G179" s="225" t="s">
        <v>495</v>
      </c>
      <c r="H179" s="81">
        <v>7</v>
      </c>
      <c r="I179" s="82">
        <v>31634380</v>
      </c>
      <c r="J179" s="83">
        <v>151460</v>
      </c>
      <c r="K179" s="72">
        <f t="shared" si="7"/>
        <v>31785840</v>
      </c>
      <c r="L179" s="179">
        <f t="shared" si="8"/>
        <v>4540834.2857142854</v>
      </c>
      <c r="M179" s="186">
        <f>IFERROR(H179/$Q$39,"-")</f>
        <v>1.1920574912298628E-4</v>
      </c>
    </row>
    <row r="180" spans="2:13" ht="28.9" customHeight="1">
      <c r="B180" s="365">
        <v>36</v>
      </c>
      <c r="C180" s="378" t="s">
        <v>3</v>
      </c>
      <c r="D180" s="371">
        <f>Q40</f>
        <v>16236</v>
      </c>
      <c r="E180" s="88" t="str">
        <f>'高額レセ疾病傾向(患者一人当たり医療費順)'!$C$7</f>
        <v>0904</v>
      </c>
      <c r="F180" s="224" t="str">
        <f>'高額レセ疾病傾向(患者一人当たり医療費順)'!$D$7</f>
        <v>くも膜下出血</v>
      </c>
      <c r="G180" s="224" t="s">
        <v>329</v>
      </c>
      <c r="H180" s="137">
        <v>8</v>
      </c>
      <c r="I180" s="138">
        <v>53549420</v>
      </c>
      <c r="J180" s="139">
        <v>1080290</v>
      </c>
      <c r="K180" s="71">
        <f t="shared" si="7"/>
        <v>54629710</v>
      </c>
      <c r="L180" s="178">
        <f t="shared" si="8"/>
        <v>6828713.75</v>
      </c>
      <c r="M180" s="185">
        <f>IFERROR(H180/$Q$40,"-")</f>
        <v>4.9273220004927322E-4</v>
      </c>
    </row>
    <row r="181" spans="2:13" ht="28.9" customHeight="1">
      <c r="B181" s="366"/>
      <c r="C181" s="359"/>
      <c r="D181" s="376"/>
      <c r="E181" s="80" t="str">
        <f>'高額レセ疾病傾向(患者一人当たり医療費順)'!$C$8</f>
        <v>0506</v>
      </c>
      <c r="F181" s="225" t="str">
        <f>'高額レセ疾病傾向(患者一人当たり医療費順)'!$D$8</f>
        <v>知的障害＜精神遅滞＞</v>
      </c>
      <c r="G181" s="225" t="s">
        <v>387</v>
      </c>
      <c r="H181" s="81" t="s">
        <v>387</v>
      </c>
      <c r="I181" s="82" t="s">
        <v>387</v>
      </c>
      <c r="J181" s="83" t="s">
        <v>387</v>
      </c>
      <c r="K181" s="72" t="str">
        <f t="shared" si="7"/>
        <v>-</v>
      </c>
      <c r="L181" s="179" t="str">
        <f t="shared" si="8"/>
        <v>-</v>
      </c>
      <c r="M181" s="186" t="str">
        <f>IFERROR(H181/$Q$40,"-")</f>
        <v>-</v>
      </c>
    </row>
    <row r="182" spans="2:13" ht="28.9" customHeight="1">
      <c r="B182" s="366"/>
      <c r="C182" s="359"/>
      <c r="D182" s="376"/>
      <c r="E182" s="80" t="str">
        <f>'高額レセ疾病傾向(患者一人当たり医療費順)'!$C$9</f>
        <v>1402</v>
      </c>
      <c r="F182" s="225" t="str">
        <f>'高額レセ疾病傾向(患者一人当たり医療費順)'!$D$9</f>
        <v>腎不全</v>
      </c>
      <c r="G182" s="225" t="s">
        <v>322</v>
      </c>
      <c r="H182" s="81">
        <v>58</v>
      </c>
      <c r="I182" s="82">
        <v>262042950</v>
      </c>
      <c r="J182" s="83">
        <v>128753200</v>
      </c>
      <c r="K182" s="72">
        <f t="shared" si="7"/>
        <v>390796150</v>
      </c>
      <c r="L182" s="179">
        <f t="shared" si="8"/>
        <v>6737864.6551724141</v>
      </c>
      <c r="M182" s="186">
        <f>IFERROR(H182/$Q$40,"-")</f>
        <v>3.5723084503572308E-3</v>
      </c>
    </row>
    <row r="183" spans="2:13" ht="28.9" customHeight="1">
      <c r="B183" s="366"/>
      <c r="C183" s="359"/>
      <c r="D183" s="376"/>
      <c r="E183" s="80" t="str">
        <f>'高額レセ疾病傾向(患者一人当たり医療費順)'!$C$10</f>
        <v>0209</v>
      </c>
      <c r="F183" s="225" t="str">
        <f>'高額レセ疾病傾向(患者一人当たり医療費順)'!$D$10</f>
        <v>白血病</v>
      </c>
      <c r="G183" s="225" t="s">
        <v>326</v>
      </c>
      <c r="H183" s="81">
        <v>12</v>
      </c>
      <c r="I183" s="82">
        <v>27454790</v>
      </c>
      <c r="J183" s="83">
        <v>20539420</v>
      </c>
      <c r="K183" s="72">
        <f t="shared" si="7"/>
        <v>47994210</v>
      </c>
      <c r="L183" s="179">
        <f t="shared" si="8"/>
        <v>3999517.5</v>
      </c>
      <c r="M183" s="186">
        <f>IFERROR(H183/$Q$40,"-")</f>
        <v>7.3909830007390983E-4</v>
      </c>
    </row>
    <row r="184" spans="2:13" ht="28.9" customHeight="1" thickBot="1">
      <c r="B184" s="367"/>
      <c r="C184" s="361"/>
      <c r="D184" s="383"/>
      <c r="E184" s="84" t="str">
        <f>'高額レセ疾病傾向(患者一人当たり医療費順)'!$C$11</f>
        <v>0604</v>
      </c>
      <c r="F184" s="226" t="str">
        <f>'高額レセ疾病傾向(患者一人当たり医療費順)'!$D$11</f>
        <v>脳性麻痺及びその他の麻痺性症候群</v>
      </c>
      <c r="G184" s="226" t="s">
        <v>473</v>
      </c>
      <c r="H184" s="85">
        <v>1</v>
      </c>
      <c r="I184" s="86">
        <v>6038430</v>
      </c>
      <c r="J184" s="87">
        <v>0</v>
      </c>
      <c r="K184" s="73">
        <f t="shared" si="7"/>
        <v>6038430</v>
      </c>
      <c r="L184" s="180">
        <f t="shared" si="8"/>
        <v>6038430</v>
      </c>
      <c r="M184" s="187">
        <f>IFERROR(H184/$Q$40,"-")</f>
        <v>6.1591525006159152E-5</v>
      </c>
    </row>
    <row r="185" spans="2:13" ht="28.9" customHeight="1">
      <c r="B185" s="365">
        <v>37</v>
      </c>
      <c r="C185" s="378" t="s">
        <v>4</v>
      </c>
      <c r="D185" s="371">
        <f>Q41</f>
        <v>49221</v>
      </c>
      <c r="E185" s="88" t="str">
        <f>'高額レセ疾病傾向(患者一人当たり医療費順)'!$C$7</f>
        <v>0904</v>
      </c>
      <c r="F185" s="224" t="str">
        <f>'高額レセ疾病傾向(患者一人当たり医療費順)'!$D$7</f>
        <v>くも膜下出血</v>
      </c>
      <c r="G185" s="224" t="s">
        <v>422</v>
      </c>
      <c r="H185" s="137">
        <v>24</v>
      </c>
      <c r="I185" s="138">
        <v>123862000</v>
      </c>
      <c r="J185" s="139">
        <v>5500740</v>
      </c>
      <c r="K185" s="71">
        <f t="shared" si="7"/>
        <v>129362740</v>
      </c>
      <c r="L185" s="178">
        <f t="shared" si="8"/>
        <v>5390114.166666667</v>
      </c>
      <c r="M185" s="185">
        <f>IFERROR(H185/$Q$41,"-")</f>
        <v>4.8759675748156274E-4</v>
      </c>
    </row>
    <row r="186" spans="2:13" ht="28.9" customHeight="1">
      <c r="B186" s="366"/>
      <c r="C186" s="359"/>
      <c r="D186" s="376"/>
      <c r="E186" s="80" t="str">
        <f>'高額レセ疾病傾向(患者一人当たり医療費順)'!$C$8</f>
        <v>0506</v>
      </c>
      <c r="F186" s="225" t="str">
        <f>'高額レセ疾病傾向(患者一人当たり医療費順)'!$D$8</f>
        <v>知的障害＜精神遅滞＞</v>
      </c>
      <c r="G186" s="225" t="s">
        <v>387</v>
      </c>
      <c r="H186" s="81" t="s">
        <v>387</v>
      </c>
      <c r="I186" s="82" t="s">
        <v>387</v>
      </c>
      <c r="J186" s="83" t="s">
        <v>387</v>
      </c>
      <c r="K186" s="72" t="str">
        <f t="shared" si="7"/>
        <v>-</v>
      </c>
      <c r="L186" s="179" t="str">
        <f t="shared" si="8"/>
        <v>-</v>
      </c>
      <c r="M186" s="186" t="str">
        <f>IFERROR(H186/$Q$41,"-")</f>
        <v>-</v>
      </c>
    </row>
    <row r="187" spans="2:13" ht="28.9" customHeight="1">
      <c r="B187" s="366"/>
      <c r="C187" s="359"/>
      <c r="D187" s="376"/>
      <c r="E187" s="80" t="str">
        <f>'高額レセ疾病傾向(患者一人当たり医療費順)'!$C$9</f>
        <v>1402</v>
      </c>
      <c r="F187" s="225" t="str">
        <f>'高額レセ疾病傾向(患者一人当たり医療費順)'!$D$9</f>
        <v>腎不全</v>
      </c>
      <c r="G187" s="225" t="s">
        <v>322</v>
      </c>
      <c r="H187" s="81">
        <v>231</v>
      </c>
      <c r="I187" s="82">
        <v>667764530</v>
      </c>
      <c r="J187" s="83">
        <v>736227110</v>
      </c>
      <c r="K187" s="72">
        <f t="shared" si="7"/>
        <v>1403991640</v>
      </c>
      <c r="L187" s="179">
        <f t="shared" si="8"/>
        <v>6077885.8874458876</v>
      </c>
      <c r="M187" s="186">
        <f>IFERROR(H187/$Q$41,"-")</f>
        <v>4.6931187907600412E-3</v>
      </c>
    </row>
    <row r="188" spans="2:13" ht="28.9" customHeight="1">
      <c r="B188" s="366"/>
      <c r="C188" s="359"/>
      <c r="D188" s="376"/>
      <c r="E188" s="80" t="str">
        <f>'高額レセ疾病傾向(患者一人当たり医療費順)'!$C$10</f>
        <v>0209</v>
      </c>
      <c r="F188" s="225" t="str">
        <f>'高額レセ疾病傾向(患者一人当たり医療費順)'!$D$10</f>
        <v>白血病</v>
      </c>
      <c r="G188" s="225" t="s">
        <v>496</v>
      </c>
      <c r="H188" s="81">
        <v>24</v>
      </c>
      <c r="I188" s="82">
        <v>82215390</v>
      </c>
      <c r="J188" s="83">
        <v>45196170</v>
      </c>
      <c r="K188" s="72">
        <f t="shared" si="7"/>
        <v>127411560</v>
      </c>
      <c r="L188" s="179">
        <f t="shared" si="8"/>
        <v>5308815</v>
      </c>
      <c r="M188" s="186">
        <f>IFERROR(H188/$Q$41,"-")</f>
        <v>4.8759675748156274E-4</v>
      </c>
    </row>
    <row r="189" spans="2:13" ht="28.9" customHeight="1" thickBot="1">
      <c r="B189" s="367"/>
      <c r="C189" s="361"/>
      <c r="D189" s="383"/>
      <c r="E189" s="84" t="str">
        <f>'高額レセ疾病傾向(患者一人当たり医療費順)'!$C$11</f>
        <v>0604</v>
      </c>
      <c r="F189" s="226" t="str">
        <f>'高額レセ疾病傾向(患者一人当たり医療費順)'!$D$11</f>
        <v>脳性麻痺及びその他の麻痺性症候群</v>
      </c>
      <c r="G189" s="225" t="s">
        <v>497</v>
      </c>
      <c r="H189" s="81">
        <v>4</v>
      </c>
      <c r="I189" s="82">
        <v>21539920</v>
      </c>
      <c r="J189" s="83">
        <v>945720</v>
      </c>
      <c r="K189" s="72">
        <f t="shared" si="7"/>
        <v>22485640</v>
      </c>
      <c r="L189" s="179">
        <f t="shared" si="8"/>
        <v>5621410</v>
      </c>
      <c r="M189" s="186">
        <f>IFERROR(H189/$Q$41,"-")</f>
        <v>8.1266126246927128E-5</v>
      </c>
    </row>
    <row r="190" spans="2:13" ht="28.9" customHeight="1">
      <c r="B190" s="365">
        <v>38</v>
      </c>
      <c r="C190" s="378" t="s">
        <v>46</v>
      </c>
      <c r="D190" s="371">
        <f>Q42</f>
        <v>10441</v>
      </c>
      <c r="E190" s="88" t="str">
        <f>'高額レセ疾病傾向(患者一人当たり医療費順)'!$C$7</f>
        <v>0904</v>
      </c>
      <c r="F190" s="224" t="str">
        <f>'高額レセ疾病傾向(患者一人当たり医療費順)'!$D$7</f>
        <v>くも膜下出血</v>
      </c>
      <c r="G190" s="224" t="s">
        <v>390</v>
      </c>
      <c r="H190" s="137">
        <v>2</v>
      </c>
      <c r="I190" s="138">
        <v>14542930</v>
      </c>
      <c r="J190" s="139">
        <v>0</v>
      </c>
      <c r="K190" s="71">
        <f t="shared" si="7"/>
        <v>14542930</v>
      </c>
      <c r="L190" s="178">
        <f t="shared" si="8"/>
        <v>7271465</v>
      </c>
      <c r="M190" s="185">
        <f>IFERROR(H190/$Q$42,"-")</f>
        <v>1.9155253328225267E-4</v>
      </c>
    </row>
    <row r="191" spans="2:13" ht="28.9" customHeight="1">
      <c r="B191" s="366"/>
      <c r="C191" s="359"/>
      <c r="D191" s="376"/>
      <c r="E191" s="80" t="str">
        <f>'高額レセ疾病傾向(患者一人当たり医療費順)'!$C$8</f>
        <v>0506</v>
      </c>
      <c r="F191" s="225" t="str">
        <f>'高額レセ疾病傾向(患者一人当たり医療費順)'!$D$8</f>
        <v>知的障害＜精神遅滞＞</v>
      </c>
      <c r="G191" s="225" t="s">
        <v>387</v>
      </c>
      <c r="H191" s="81" t="s">
        <v>387</v>
      </c>
      <c r="I191" s="82" t="s">
        <v>387</v>
      </c>
      <c r="J191" s="83" t="s">
        <v>387</v>
      </c>
      <c r="K191" s="72" t="str">
        <f t="shared" si="7"/>
        <v>-</v>
      </c>
      <c r="L191" s="179" t="str">
        <f t="shared" si="8"/>
        <v>-</v>
      </c>
      <c r="M191" s="186" t="str">
        <f>IFERROR(H191/$Q$42,"-")</f>
        <v>-</v>
      </c>
    </row>
    <row r="192" spans="2:13" ht="28.9" customHeight="1">
      <c r="B192" s="366"/>
      <c r="C192" s="359"/>
      <c r="D192" s="376"/>
      <c r="E192" s="80" t="str">
        <f>'高額レセ疾病傾向(患者一人当たり医療費順)'!$C$9</f>
        <v>1402</v>
      </c>
      <c r="F192" s="225" t="str">
        <f>'高額レセ疾病傾向(患者一人当たり医療費順)'!$D$9</f>
        <v>腎不全</v>
      </c>
      <c r="G192" s="225" t="s">
        <v>322</v>
      </c>
      <c r="H192" s="81">
        <v>44</v>
      </c>
      <c r="I192" s="82">
        <v>136199150</v>
      </c>
      <c r="J192" s="83">
        <v>94053660</v>
      </c>
      <c r="K192" s="72">
        <f t="shared" si="7"/>
        <v>230252810</v>
      </c>
      <c r="L192" s="179">
        <f t="shared" si="8"/>
        <v>5233018.4090909092</v>
      </c>
      <c r="M192" s="186">
        <f>IFERROR(H192/$Q$42,"-")</f>
        <v>4.2141557322095584E-3</v>
      </c>
    </row>
    <row r="193" spans="2:13" ht="28.9" customHeight="1">
      <c r="B193" s="366"/>
      <c r="C193" s="359"/>
      <c r="D193" s="376"/>
      <c r="E193" s="80" t="str">
        <f>'高額レセ疾病傾向(患者一人当たり医療費順)'!$C$10</f>
        <v>0209</v>
      </c>
      <c r="F193" s="225" t="str">
        <f>'高額レセ疾病傾向(患者一人当たり医療費順)'!$D$10</f>
        <v>白血病</v>
      </c>
      <c r="G193" s="225" t="s">
        <v>457</v>
      </c>
      <c r="H193" s="81">
        <v>7</v>
      </c>
      <c r="I193" s="82">
        <v>10131050</v>
      </c>
      <c r="J193" s="83">
        <v>16799240</v>
      </c>
      <c r="K193" s="72">
        <f t="shared" si="7"/>
        <v>26930290</v>
      </c>
      <c r="L193" s="179">
        <f t="shared" si="8"/>
        <v>3847184.2857142859</v>
      </c>
      <c r="M193" s="186">
        <f>IFERROR(H193/$Q$42,"-")</f>
        <v>6.7043386648788427E-4</v>
      </c>
    </row>
    <row r="194" spans="2:13" ht="29.1" customHeight="1" thickBot="1">
      <c r="B194" s="367"/>
      <c r="C194" s="361"/>
      <c r="D194" s="383"/>
      <c r="E194" s="84" t="str">
        <f>'高額レセ疾病傾向(患者一人当たり医療費順)'!$C$11</f>
        <v>0604</v>
      </c>
      <c r="F194" s="226" t="str">
        <f>'高額レセ疾病傾向(患者一人当たり医療費順)'!$D$11</f>
        <v>脳性麻痺及びその他の麻痺性症候群</v>
      </c>
      <c r="G194" s="225" t="s">
        <v>392</v>
      </c>
      <c r="H194" s="81">
        <v>2</v>
      </c>
      <c r="I194" s="82">
        <v>2486660</v>
      </c>
      <c r="J194" s="83">
        <v>67270</v>
      </c>
      <c r="K194" s="72">
        <f t="shared" si="7"/>
        <v>2553930</v>
      </c>
      <c r="L194" s="179">
        <f t="shared" si="8"/>
        <v>1276965</v>
      </c>
      <c r="M194" s="186">
        <f>IFERROR(H194/$Q$42,"-")</f>
        <v>1.9155253328225267E-4</v>
      </c>
    </row>
    <row r="195" spans="2:13" ht="28.9" customHeight="1">
      <c r="B195" s="365">
        <v>39</v>
      </c>
      <c r="C195" s="378" t="s">
        <v>9</v>
      </c>
      <c r="D195" s="371">
        <f>Q43</f>
        <v>58499</v>
      </c>
      <c r="E195" s="88" t="str">
        <f>'高額レセ疾病傾向(患者一人当たり医療費順)'!$C$7</f>
        <v>0904</v>
      </c>
      <c r="F195" s="224" t="str">
        <f>'高額レセ疾病傾向(患者一人当たり医療費順)'!$D$7</f>
        <v>くも膜下出血</v>
      </c>
      <c r="G195" s="224" t="s">
        <v>304</v>
      </c>
      <c r="H195" s="137">
        <v>22</v>
      </c>
      <c r="I195" s="138">
        <v>106954980</v>
      </c>
      <c r="J195" s="139">
        <v>10733580</v>
      </c>
      <c r="K195" s="71">
        <f t="shared" si="7"/>
        <v>117688560</v>
      </c>
      <c r="L195" s="178">
        <f t="shared" si="8"/>
        <v>5349480</v>
      </c>
      <c r="M195" s="185">
        <f>IFERROR(H195/$Q$43,"-")</f>
        <v>3.760748046975162E-4</v>
      </c>
    </row>
    <row r="196" spans="2:13" ht="28.9" customHeight="1">
      <c r="B196" s="366"/>
      <c r="C196" s="359"/>
      <c r="D196" s="376"/>
      <c r="E196" s="80" t="str">
        <f>'高額レセ疾病傾向(患者一人当たり医療費順)'!$C$8</f>
        <v>0506</v>
      </c>
      <c r="F196" s="225" t="str">
        <f>'高額レセ疾病傾向(患者一人当たり医療費順)'!$D$8</f>
        <v>知的障害＜精神遅滞＞</v>
      </c>
      <c r="G196" s="225" t="s">
        <v>387</v>
      </c>
      <c r="H196" s="81" t="s">
        <v>387</v>
      </c>
      <c r="I196" s="82" t="s">
        <v>387</v>
      </c>
      <c r="J196" s="83" t="s">
        <v>387</v>
      </c>
      <c r="K196" s="72" t="str">
        <f t="shared" si="7"/>
        <v>-</v>
      </c>
      <c r="L196" s="179" t="str">
        <f t="shared" si="8"/>
        <v>-</v>
      </c>
      <c r="M196" s="186" t="str">
        <f>IFERROR(H196/$Q$43,"-")</f>
        <v>-</v>
      </c>
    </row>
    <row r="197" spans="2:13" ht="28.9" customHeight="1">
      <c r="B197" s="366"/>
      <c r="C197" s="359"/>
      <c r="D197" s="376"/>
      <c r="E197" s="80" t="str">
        <f>'高額レセ疾病傾向(患者一人当たり医療費順)'!$C$9</f>
        <v>1402</v>
      </c>
      <c r="F197" s="225" t="str">
        <f>'高額レセ疾病傾向(患者一人当たり医療費順)'!$D$9</f>
        <v>腎不全</v>
      </c>
      <c r="G197" s="225" t="s">
        <v>307</v>
      </c>
      <c r="H197" s="81">
        <v>229</v>
      </c>
      <c r="I197" s="82">
        <v>744581010</v>
      </c>
      <c r="J197" s="83">
        <v>587427030</v>
      </c>
      <c r="K197" s="72">
        <f t="shared" si="7"/>
        <v>1332008040</v>
      </c>
      <c r="L197" s="179">
        <f t="shared" si="8"/>
        <v>5816628.9956331877</v>
      </c>
      <c r="M197" s="186">
        <f>IFERROR(H197/$Q$43,"-")</f>
        <v>3.9145968307150551E-3</v>
      </c>
    </row>
    <row r="198" spans="2:13" ht="28.9" customHeight="1">
      <c r="B198" s="366"/>
      <c r="C198" s="359"/>
      <c r="D198" s="376"/>
      <c r="E198" s="80" t="str">
        <f>'高額レセ疾病傾向(患者一人当たり医療費順)'!$C$10</f>
        <v>0209</v>
      </c>
      <c r="F198" s="225" t="str">
        <f>'高額レセ疾病傾向(患者一人当たり医療費順)'!$D$10</f>
        <v>白血病</v>
      </c>
      <c r="G198" s="225" t="s">
        <v>424</v>
      </c>
      <c r="H198" s="81">
        <v>27</v>
      </c>
      <c r="I198" s="82">
        <v>89634380</v>
      </c>
      <c r="J198" s="83">
        <v>39183710</v>
      </c>
      <c r="K198" s="72">
        <f t="shared" ref="K198:K261" si="9">IF(SUM(I198:J198)=0,"-",SUM(I198:J198))</f>
        <v>128818090</v>
      </c>
      <c r="L198" s="179">
        <f t="shared" si="8"/>
        <v>4771040.3703703703</v>
      </c>
      <c r="M198" s="186">
        <f>IFERROR(H198/$Q$43,"-")</f>
        <v>4.6154635121967895E-4</v>
      </c>
    </row>
    <row r="199" spans="2:13" ht="28.9" customHeight="1" thickBot="1">
      <c r="B199" s="367"/>
      <c r="C199" s="361"/>
      <c r="D199" s="383"/>
      <c r="E199" s="84" t="str">
        <f>'高額レセ疾病傾向(患者一人当たり医療費順)'!$C$11</f>
        <v>0604</v>
      </c>
      <c r="F199" s="226" t="str">
        <f>'高額レセ疾病傾向(患者一人当たり医療費順)'!$D$11</f>
        <v>脳性麻痺及びその他の麻痺性症候群</v>
      </c>
      <c r="G199" s="225" t="s">
        <v>498</v>
      </c>
      <c r="H199" s="81">
        <v>4</v>
      </c>
      <c r="I199" s="82">
        <v>20152260</v>
      </c>
      <c r="J199" s="83">
        <v>844090</v>
      </c>
      <c r="K199" s="72">
        <f t="shared" si="9"/>
        <v>20996350</v>
      </c>
      <c r="L199" s="179">
        <f t="shared" si="8"/>
        <v>5249087.5</v>
      </c>
      <c r="M199" s="186">
        <f>IFERROR(H199/$Q$43,"-")</f>
        <v>6.8377237217730213E-5</v>
      </c>
    </row>
    <row r="200" spans="2:13" ht="39" customHeight="1">
      <c r="B200" s="365">
        <v>40</v>
      </c>
      <c r="C200" s="378" t="s">
        <v>47</v>
      </c>
      <c r="D200" s="371">
        <f>Q44</f>
        <v>12853</v>
      </c>
      <c r="E200" s="88" t="str">
        <f>'高額レセ疾病傾向(患者一人当たり医療費順)'!$C$7</f>
        <v>0904</v>
      </c>
      <c r="F200" s="224" t="str">
        <f>'高額レセ疾病傾向(患者一人当たり医療費順)'!$D$7</f>
        <v>くも膜下出血</v>
      </c>
      <c r="G200" s="224" t="s">
        <v>455</v>
      </c>
      <c r="H200" s="137">
        <v>6</v>
      </c>
      <c r="I200" s="138">
        <v>47282490</v>
      </c>
      <c r="J200" s="139">
        <v>952580</v>
      </c>
      <c r="K200" s="71">
        <f t="shared" si="9"/>
        <v>48235070</v>
      </c>
      <c r="L200" s="178">
        <f t="shared" si="8"/>
        <v>8039178.333333333</v>
      </c>
      <c r="M200" s="185">
        <f>IFERROR(H200/$Q$44,"-")</f>
        <v>4.668170855053295E-4</v>
      </c>
    </row>
    <row r="201" spans="2:13" ht="28.9" customHeight="1">
      <c r="B201" s="366"/>
      <c r="C201" s="359"/>
      <c r="D201" s="376"/>
      <c r="E201" s="80" t="str">
        <f>'高額レセ疾病傾向(患者一人当たり医療費順)'!$C$8</f>
        <v>0506</v>
      </c>
      <c r="F201" s="225" t="str">
        <f>'高額レセ疾病傾向(患者一人当たり医療費順)'!$D$8</f>
        <v>知的障害＜精神遅滞＞</v>
      </c>
      <c r="G201" s="225" t="s">
        <v>208</v>
      </c>
      <c r="H201" s="81">
        <v>1</v>
      </c>
      <c r="I201" s="82">
        <v>5992350</v>
      </c>
      <c r="J201" s="83">
        <v>8240</v>
      </c>
      <c r="K201" s="72">
        <f t="shared" si="9"/>
        <v>6000590</v>
      </c>
      <c r="L201" s="179">
        <f t="shared" si="8"/>
        <v>6000590</v>
      </c>
      <c r="M201" s="186">
        <f>IFERROR(H201/$Q$44,"-")</f>
        <v>7.7802847584221584E-5</v>
      </c>
    </row>
    <row r="202" spans="2:13" ht="28.9" customHeight="1">
      <c r="B202" s="366"/>
      <c r="C202" s="359"/>
      <c r="D202" s="376"/>
      <c r="E202" s="80" t="str">
        <f>'高額レセ疾病傾向(患者一人当たり医療費順)'!$C$9</f>
        <v>1402</v>
      </c>
      <c r="F202" s="225" t="str">
        <f>'高額レセ疾病傾向(患者一人当たり医療費順)'!$D$9</f>
        <v>腎不全</v>
      </c>
      <c r="G202" s="225" t="s">
        <v>499</v>
      </c>
      <c r="H202" s="81">
        <v>71</v>
      </c>
      <c r="I202" s="82">
        <v>220081300</v>
      </c>
      <c r="J202" s="83">
        <v>204411280</v>
      </c>
      <c r="K202" s="72">
        <f t="shared" si="9"/>
        <v>424492580</v>
      </c>
      <c r="L202" s="179">
        <f t="shared" ref="L202:L265" si="10">IFERROR(K202/H202,"-")</f>
        <v>5978768.7323943665</v>
      </c>
      <c r="M202" s="186">
        <f>IFERROR(H202/$Q$44,"-")</f>
        <v>5.5240021784797319E-3</v>
      </c>
    </row>
    <row r="203" spans="2:13" ht="28.9" customHeight="1">
      <c r="B203" s="366"/>
      <c r="C203" s="359"/>
      <c r="D203" s="376"/>
      <c r="E203" s="80" t="str">
        <f>'高額レセ疾病傾向(患者一人当たり医療費順)'!$C$10</f>
        <v>0209</v>
      </c>
      <c r="F203" s="225" t="str">
        <f>'高額レセ疾病傾向(患者一人当たり医療費順)'!$D$10</f>
        <v>白血病</v>
      </c>
      <c r="G203" s="225" t="s">
        <v>496</v>
      </c>
      <c r="H203" s="81">
        <v>7</v>
      </c>
      <c r="I203" s="82">
        <v>29941890</v>
      </c>
      <c r="J203" s="83">
        <v>14633390</v>
      </c>
      <c r="K203" s="72">
        <f t="shared" si="9"/>
        <v>44575280</v>
      </c>
      <c r="L203" s="179">
        <f t="shared" si="10"/>
        <v>6367897.1428571427</v>
      </c>
      <c r="M203" s="186">
        <f>IFERROR(H203/$Q$44,"-")</f>
        <v>5.4461993308955103E-4</v>
      </c>
    </row>
    <row r="204" spans="2:13" ht="28.9" customHeight="1" thickBot="1">
      <c r="B204" s="367"/>
      <c r="C204" s="361"/>
      <c r="D204" s="383"/>
      <c r="E204" s="84" t="str">
        <f>'高額レセ疾病傾向(患者一人当たり医療費順)'!$C$11</f>
        <v>0604</v>
      </c>
      <c r="F204" s="226" t="str">
        <f>'高額レセ疾病傾向(患者一人当たり医療費順)'!$D$11</f>
        <v>脳性麻痺及びその他の麻痺性症候群</v>
      </c>
      <c r="G204" s="226" t="s">
        <v>500</v>
      </c>
      <c r="H204" s="85">
        <v>2</v>
      </c>
      <c r="I204" s="86">
        <v>14416810</v>
      </c>
      <c r="J204" s="87">
        <v>0</v>
      </c>
      <c r="K204" s="73">
        <f t="shared" si="9"/>
        <v>14416810</v>
      </c>
      <c r="L204" s="180">
        <f t="shared" si="10"/>
        <v>7208405</v>
      </c>
      <c r="M204" s="187">
        <f>IFERROR(H204/$Q$44,"-")</f>
        <v>1.5560569516844317E-4</v>
      </c>
    </row>
    <row r="205" spans="2:13" ht="39" customHeight="1">
      <c r="B205" s="365">
        <v>41</v>
      </c>
      <c r="C205" s="378" t="s">
        <v>14</v>
      </c>
      <c r="D205" s="371">
        <f>Q45</f>
        <v>23492</v>
      </c>
      <c r="E205" s="88" t="str">
        <f>'高額レセ疾病傾向(患者一人当たり医療費順)'!$C$7</f>
        <v>0904</v>
      </c>
      <c r="F205" s="224" t="str">
        <f>'高額レセ疾病傾向(患者一人当たり医療費順)'!$D$7</f>
        <v>くも膜下出血</v>
      </c>
      <c r="G205" s="224" t="s">
        <v>501</v>
      </c>
      <c r="H205" s="137">
        <v>6</v>
      </c>
      <c r="I205" s="138">
        <v>29003740</v>
      </c>
      <c r="J205" s="139">
        <v>793990</v>
      </c>
      <c r="K205" s="71">
        <f t="shared" si="9"/>
        <v>29797730</v>
      </c>
      <c r="L205" s="178">
        <f t="shared" si="10"/>
        <v>4966288.333333333</v>
      </c>
      <c r="M205" s="185">
        <f>IFERROR(H205/$Q$45,"-")</f>
        <v>2.5540609569215051E-4</v>
      </c>
    </row>
    <row r="206" spans="2:13" ht="28.9" customHeight="1">
      <c r="B206" s="366"/>
      <c r="C206" s="359"/>
      <c r="D206" s="376"/>
      <c r="E206" s="80" t="str">
        <f>'高額レセ疾病傾向(患者一人当たり医療費順)'!$C$8</f>
        <v>0506</v>
      </c>
      <c r="F206" s="225" t="str">
        <f>'高額レセ疾病傾向(患者一人当たり医療費順)'!$D$8</f>
        <v>知的障害＜精神遅滞＞</v>
      </c>
      <c r="G206" s="225" t="s">
        <v>387</v>
      </c>
      <c r="H206" s="81" t="s">
        <v>387</v>
      </c>
      <c r="I206" s="82" t="s">
        <v>387</v>
      </c>
      <c r="J206" s="83" t="s">
        <v>387</v>
      </c>
      <c r="K206" s="72" t="str">
        <f t="shared" si="9"/>
        <v>-</v>
      </c>
      <c r="L206" s="179" t="str">
        <f t="shared" si="10"/>
        <v>-</v>
      </c>
      <c r="M206" s="186" t="str">
        <f>IFERROR(H206/$Q$45,"-")</f>
        <v>-</v>
      </c>
    </row>
    <row r="207" spans="2:13" ht="28.9" customHeight="1">
      <c r="B207" s="366"/>
      <c r="C207" s="359"/>
      <c r="D207" s="376"/>
      <c r="E207" s="80" t="str">
        <f>'高額レセ疾病傾向(患者一人当たり医療費順)'!$C$9</f>
        <v>1402</v>
      </c>
      <c r="F207" s="225" t="str">
        <f>'高額レセ疾病傾向(患者一人当たり医療費順)'!$D$9</f>
        <v>腎不全</v>
      </c>
      <c r="G207" s="225" t="s">
        <v>307</v>
      </c>
      <c r="H207" s="81">
        <v>146</v>
      </c>
      <c r="I207" s="82">
        <v>363623600</v>
      </c>
      <c r="J207" s="83">
        <v>494644060</v>
      </c>
      <c r="K207" s="72">
        <f t="shared" si="9"/>
        <v>858267660</v>
      </c>
      <c r="L207" s="179">
        <f t="shared" si="10"/>
        <v>5878545.6164383562</v>
      </c>
      <c r="M207" s="186">
        <f>IFERROR(H207/$Q$45,"-")</f>
        <v>6.2148816618423294E-3</v>
      </c>
    </row>
    <row r="208" spans="2:13" ht="28.9" customHeight="1">
      <c r="B208" s="366"/>
      <c r="C208" s="359"/>
      <c r="D208" s="376"/>
      <c r="E208" s="80" t="str">
        <f>'高額レセ疾病傾向(患者一人当たり医療費順)'!$C$10</f>
        <v>0209</v>
      </c>
      <c r="F208" s="225" t="str">
        <f>'高額レセ疾病傾向(患者一人当たり医療費順)'!$D$10</f>
        <v>白血病</v>
      </c>
      <c r="G208" s="225" t="s">
        <v>502</v>
      </c>
      <c r="H208" s="81">
        <v>11</v>
      </c>
      <c r="I208" s="82">
        <v>33963420</v>
      </c>
      <c r="J208" s="83">
        <v>30310880</v>
      </c>
      <c r="K208" s="72">
        <f t="shared" si="9"/>
        <v>64274300</v>
      </c>
      <c r="L208" s="179">
        <f t="shared" si="10"/>
        <v>5843118.1818181816</v>
      </c>
      <c r="M208" s="186">
        <f>IFERROR(H208/$Q$45,"-")</f>
        <v>4.682445087689426E-4</v>
      </c>
    </row>
    <row r="209" spans="2:13" ht="28.9" customHeight="1" thickBot="1">
      <c r="B209" s="367"/>
      <c r="C209" s="361"/>
      <c r="D209" s="383"/>
      <c r="E209" s="84" t="str">
        <f>'高額レセ疾病傾向(患者一人当たり医療費順)'!$C$11</f>
        <v>0604</v>
      </c>
      <c r="F209" s="226" t="str">
        <f>'高額レセ疾病傾向(患者一人当たり医療費順)'!$D$11</f>
        <v>脳性麻痺及びその他の麻痺性症候群</v>
      </c>
      <c r="G209" s="225" t="s">
        <v>193</v>
      </c>
      <c r="H209" s="81">
        <v>2</v>
      </c>
      <c r="I209" s="82">
        <v>10853110</v>
      </c>
      <c r="J209" s="83">
        <v>524800</v>
      </c>
      <c r="K209" s="72">
        <f t="shared" si="9"/>
        <v>11377910</v>
      </c>
      <c r="L209" s="179">
        <f t="shared" si="10"/>
        <v>5688955</v>
      </c>
      <c r="M209" s="186">
        <f>IFERROR(H209/$Q$45,"-")</f>
        <v>8.5135365230716836E-5</v>
      </c>
    </row>
    <row r="210" spans="2:13" ht="28.9" customHeight="1">
      <c r="B210" s="365">
        <v>42</v>
      </c>
      <c r="C210" s="378" t="s">
        <v>15</v>
      </c>
      <c r="D210" s="371">
        <f>Q46</f>
        <v>60650</v>
      </c>
      <c r="E210" s="88" t="str">
        <f>'高額レセ疾病傾向(患者一人当たり医療費順)'!$C$7</f>
        <v>0904</v>
      </c>
      <c r="F210" s="224" t="str">
        <f>'高額レセ疾病傾向(患者一人当たり医療費順)'!$D$7</f>
        <v>くも膜下出血</v>
      </c>
      <c r="G210" s="224" t="s">
        <v>503</v>
      </c>
      <c r="H210" s="137">
        <v>21</v>
      </c>
      <c r="I210" s="138">
        <v>126854250</v>
      </c>
      <c r="J210" s="139">
        <v>3342980</v>
      </c>
      <c r="K210" s="71">
        <f t="shared" si="9"/>
        <v>130197230</v>
      </c>
      <c r="L210" s="178">
        <f t="shared" si="10"/>
        <v>6199868.0952380951</v>
      </c>
      <c r="M210" s="185">
        <f>IFERROR(H210/$Q$46,"-")</f>
        <v>3.462489694971146E-4</v>
      </c>
    </row>
    <row r="211" spans="2:13" ht="28.9" customHeight="1">
      <c r="B211" s="366"/>
      <c r="C211" s="359"/>
      <c r="D211" s="376"/>
      <c r="E211" s="80" t="str">
        <f>'高額レセ疾病傾向(患者一人当たり医療費順)'!$C$8</f>
        <v>0506</v>
      </c>
      <c r="F211" s="225" t="str">
        <f>'高額レセ疾病傾向(患者一人当たり医療費順)'!$D$8</f>
        <v>知的障害＜精神遅滞＞</v>
      </c>
      <c r="G211" s="225" t="s">
        <v>387</v>
      </c>
      <c r="H211" s="81" t="s">
        <v>387</v>
      </c>
      <c r="I211" s="82" t="s">
        <v>387</v>
      </c>
      <c r="J211" s="83" t="s">
        <v>387</v>
      </c>
      <c r="K211" s="72" t="str">
        <f t="shared" si="9"/>
        <v>-</v>
      </c>
      <c r="L211" s="179" t="str">
        <f t="shared" si="10"/>
        <v>-</v>
      </c>
      <c r="M211" s="186" t="str">
        <f>IFERROR(H211/$Q$46,"-")</f>
        <v>-</v>
      </c>
    </row>
    <row r="212" spans="2:13" ht="28.9" customHeight="1">
      <c r="B212" s="366"/>
      <c r="C212" s="359"/>
      <c r="D212" s="376"/>
      <c r="E212" s="80" t="str">
        <f>'高額レセ疾病傾向(患者一人当たり医療費順)'!$C$9</f>
        <v>1402</v>
      </c>
      <c r="F212" s="225" t="str">
        <f>'高額レセ疾病傾向(患者一人当たり医療費順)'!$D$9</f>
        <v>腎不全</v>
      </c>
      <c r="G212" s="225" t="s">
        <v>302</v>
      </c>
      <c r="H212" s="81">
        <v>287</v>
      </c>
      <c r="I212" s="82">
        <v>885785730</v>
      </c>
      <c r="J212" s="83">
        <v>876898510</v>
      </c>
      <c r="K212" s="72">
        <f t="shared" si="9"/>
        <v>1762684240</v>
      </c>
      <c r="L212" s="179">
        <f t="shared" si="10"/>
        <v>6141756.9337979089</v>
      </c>
      <c r="M212" s="186">
        <f>IFERROR(H212/$Q$46,"-")</f>
        <v>4.7320692497938993E-3</v>
      </c>
    </row>
    <row r="213" spans="2:13" ht="28.9" customHeight="1">
      <c r="B213" s="366"/>
      <c r="C213" s="359"/>
      <c r="D213" s="376"/>
      <c r="E213" s="80" t="str">
        <f>'高額レセ疾病傾向(患者一人当たり医療費順)'!$C$10</f>
        <v>0209</v>
      </c>
      <c r="F213" s="225" t="str">
        <f>'高額レセ疾病傾向(患者一人当たり医療費順)'!$D$10</f>
        <v>白血病</v>
      </c>
      <c r="G213" s="225" t="s">
        <v>305</v>
      </c>
      <c r="H213" s="81">
        <v>35</v>
      </c>
      <c r="I213" s="82">
        <v>88762950</v>
      </c>
      <c r="J213" s="83">
        <v>88756090</v>
      </c>
      <c r="K213" s="72">
        <f t="shared" si="9"/>
        <v>177519040</v>
      </c>
      <c r="L213" s="179">
        <f t="shared" si="10"/>
        <v>5071972.5714285718</v>
      </c>
      <c r="M213" s="186">
        <f>IFERROR(H213/$Q$46,"-")</f>
        <v>5.7708161582852436E-4</v>
      </c>
    </row>
    <row r="214" spans="2:13" ht="28.9" customHeight="1" thickBot="1">
      <c r="B214" s="367"/>
      <c r="C214" s="361"/>
      <c r="D214" s="383"/>
      <c r="E214" s="84" t="str">
        <f>'高額レセ疾病傾向(患者一人当たり医療費順)'!$C$11</f>
        <v>0604</v>
      </c>
      <c r="F214" s="226" t="str">
        <f>'高額レセ疾病傾向(患者一人当たり医療費順)'!$D$11</f>
        <v>脳性麻痺及びその他の麻痺性症候群</v>
      </c>
      <c r="G214" s="226" t="s">
        <v>504</v>
      </c>
      <c r="H214" s="85">
        <v>10</v>
      </c>
      <c r="I214" s="86">
        <v>52618790</v>
      </c>
      <c r="J214" s="87">
        <v>1794400</v>
      </c>
      <c r="K214" s="73">
        <f t="shared" si="9"/>
        <v>54413190</v>
      </c>
      <c r="L214" s="180">
        <f t="shared" si="10"/>
        <v>5441319</v>
      </c>
      <c r="M214" s="187">
        <f>IFERROR(H214/$Q$46,"-")</f>
        <v>1.6488046166529267E-4</v>
      </c>
    </row>
    <row r="215" spans="2:13" ht="28.9" customHeight="1">
      <c r="B215" s="365">
        <v>43</v>
      </c>
      <c r="C215" s="378" t="s">
        <v>10</v>
      </c>
      <c r="D215" s="371">
        <f>Q47</f>
        <v>37162</v>
      </c>
      <c r="E215" s="88" t="str">
        <f>'高額レセ疾病傾向(患者一人当たり医療費順)'!$C$7</f>
        <v>0904</v>
      </c>
      <c r="F215" s="224" t="str">
        <f>'高額レセ疾病傾向(患者一人当たり医療費順)'!$D$7</f>
        <v>くも膜下出血</v>
      </c>
      <c r="G215" s="224" t="s">
        <v>505</v>
      </c>
      <c r="H215" s="137">
        <v>8</v>
      </c>
      <c r="I215" s="138">
        <v>55803490</v>
      </c>
      <c r="J215" s="139">
        <v>1256020</v>
      </c>
      <c r="K215" s="71">
        <f t="shared" si="9"/>
        <v>57059510</v>
      </c>
      <c r="L215" s="178">
        <f t="shared" si="10"/>
        <v>7132438.75</v>
      </c>
      <c r="M215" s="185">
        <f>IFERROR(H215/$Q$47,"-")</f>
        <v>2.152736666487272E-4</v>
      </c>
    </row>
    <row r="216" spans="2:13" ht="28.9" customHeight="1">
      <c r="B216" s="366"/>
      <c r="C216" s="359"/>
      <c r="D216" s="376"/>
      <c r="E216" s="80" t="str">
        <f>'高額レセ疾病傾向(患者一人当たり医療費順)'!$C$8</f>
        <v>0506</v>
      </c>
      <c r="F216" s="225" t="str">
        <f>'高額レセ疾病傾向(患者一人当たり医療費順)'!$D$8</f>
        <v>知的障害＜精神遅滞＞</v>
      </c>
      <c r="G216" s="225" t="s">
        <v>387</v>
      </c>
      <c r="H216" s="81" t="s">
        <v>387</v>
      </c>
      <c r="I216" s="82" t="s">
        <v>387</v>
      </c>
      <c r="J216" s="83" t="s">
        <v>387</v>
      </c>
      <c r="K216" s="72" t="str">
        <f t="shared" si="9"/>
        <v>-</v>
      </c>
      <c r="L216" s="179" t="str">
        <f t="shared" si="10"/>
        <v>-</v>
      </c>
      <c r="M216" s="186" t="str">
        <f>IFERROR(H216/$Q$47,"-")</f>
        <v>-</v>
      </c>
    </row>
    <row r="217" spans="2:13" ht="28.9" customHeight="1">
      <c r="B217" s="366"/>
      <c r="C217" s="359"/>
      <c r="D217" s="376"/>
      <c r="E217" s="80" t="str">
        <f>'高額レセ疾病傾向(患者一人当たり医療費順)'!$C$9</f>
        <v>1402</v>
      </c>
      <c r="F217" s="225" t="str">
        <f>'高額レセ疾病傾向(患者一人当たり医療費順)'!$D$9</f>
        <v>腎不全</v>
      </c>
      <c r="G217" s="225" t="s">
        <v>307</v>
      </c>
      <c r="H217" s="81">
        <v>170</v>
      </c>
      <c r="I217" s="82">
        <v>499713840</v>
      </c>
      <c r="J217" s="83">
        <v>508849170</v>
      </c>
      <c r="K217" s="72">
        <f t="shared" si="9"/>
        <v>1008563010</v>
      </c>
      <c r="L217" s="179">
        <f t="shared" si="10"/>
        <v>5932723.5882352944</v>
      </c>
      <c r="M217" s="186">
        <f>IFERROR(H217/$Q$47,"-")</f>
        <v>4.5745654162854532E-3</v>
      </c>
    </row>
    <row r="218" spans="2:13" ht="28.9" customHeight="1">
      <c r="B218" s="366"/>
      <c r="C218" s="359"/>
      <c r="D218" s="376"/>
      <c r="E218" s="80" t="str">
        <f>'高額レセ疾病傾向(患者一人当たり医療費順)'!$C$10</f>
        <v>0209</v>
      </c>
      <c r="F218" s="225" t="str">
        <f>'高額レセ疾病傾向(患者一人当たり医療費順)'!$D$10</f>
        <v>白血病</v>
      </c>
      <c r="G218" s="225" t="s">
        <v>303</v>
      </c>
      <c r="H218" s="81">
        <v>16</v>
      </c>
      <c r="I218" s="82">
        <v>62404480</v>
      </c>
      <c r="J218" s="83">
        <v>28273960</v>
      </c>
      <c r="K218" s="72">
        <f t="shared" si="9"/>
        <v>90678440</v>
      </c>
      <c r="L218" s="179">
        <f t="shared" si="10"/>
        <v>5667402.5</v>
      </c>
      <c r="M218" s="186">
        <f>IFERROR(H218/$Q$47,"-")</f>
        <v>4.305473332974544E-4</v>
      </c>
    </row>
    <row r="219" spans="2:13" ht="28.9" customHeight="1" thickBot="1">
      <c r="B219" s="367"/>
      <c r="C219" s="361"/>
      <c r="D219" s="383"/>
      <c r="E219" s="84" t="str">
        <f>'高額レセ疾病傾向(患者一人当たり医療費順)'!$C$11</f>
        <v>0604</v>
      </c>
      <c r="F219" s="226" t="str">
        <f>'高額レセ疾病傾向(患者一人当たり医療費順)'!$D$11</f>
        <v>脳性麻痺及びその他の麻痺性症候群</v>
      </c>
      <c r="G219" s="225" t="s">
        <v>506</v>
      </c>
      <c r="H219" s="81">
        <v>2</v>
      </c>
      <c r="I219" s="82">
        <v>13815770</v>
      </c>
      <c r="J219" s="83">
        <v>441560</v>
      </c>
      <c r="K219" s="72">
        <f t="shared" si="9"/>
        <v>14257330</v>
      </c>
      <c r="L219" s="179">
        <f t="shared" si="10"/>
        <v>7128665</v>
      </c>
      <c r="M219" s="186">
        <f>IFERROR(H219/$Q$47,"-")</f>
        <v>5.38184166621818E-5</v>
      </c>
    </row>
    <row r="220" spans="2:13" ht="39" customHeight="1">
      <c r="B220" s="365">
        <v>44</v>
      </c>
      <c r="C220" s="378" t="s">
        <v>22</v>
      </c>
      <c r="D220" s="371">
        <f>Q48</f>
        <v>41693</v>
      </c>
      <c r="E220" s="88" t="str">
        <f>'高額レセ疾病傾向(患者一人当たり医療費順)'!$C$7</f>
        <v>0904</v>
      </c>
      <c r="F220" s="224" t="str">
        <f>'高額レセ疾病傾向(患者一人当たり医療費順)'!$D$7</f>
        <v>くも膜下出血</v>
      </c>
      <c r="G220" s="224" t="s">
        <v>507</v>
      </c>
      <c r="H220" s="137">
        <v>16</v>
      </c>
      <c r="I220" s="138">
        <v>86791490</v>
      </c>
      <c r="J220" s="139">
        <v>5061130</v>
      </c>
      <c r="K220" s="71">
        <f t="shared" si="9"/>
        <v>91852620</v>
      </c>
      <c r="L220" s="178">
        <f t="shared" si="10"/>
        <v>5740788.75</v>
      </c>
      <c r="M220" s="185">
        <f>IFERROR(H220/$Q$48,"-")</f>
        <v>3.8375746528194181E-4</v>
      </c>
    </row>
    <row r="221" spans="2:13" ht="28.9" customHeight="1">
      <c r="B221" s="366"/>
      <c r="C221" s="359"/>
      <c r="D221" s="376"/>
      <c r="E221" s="80" t="str">
        <f>'高額レセ疾病傾向(患者一人当たり医療費順)'!$C$8</f>
        <v>0506</v>
      </c>
      <c r="F221" s="225" t="str">
        <f>'高額レセ疾病傾向(患者一人当たり医療費順)'!$D$8</f>
        <v>知的障害＜精神遅滞＞</v>
      </c>
      <c r="G221" s="225" t="s">
        <v>208</v>
      </c>
      <c r="H221" s="81">
        <v>1</v>
      </c>
      <c r="I221" s="82">
        <v>3945800</v>
      </c>
      <c r="J221" s="83">
        <v>0</v>
      </c>
      <c r="K221" s="72">
        <f t="shared" si="9"/>
        <v>3945800</v>
      </c>
      <c r="L221" s="179">
        <f t="shared" si="10"/>
        <v>3945800</v>
      </c>
      <c r="M221" s="186">
        <f>IFERROR(H221/$Q$48,"-")</f>
        <v>2.3984841580121363E-5</v>
      </c>
    </row>
    <row r="222" spans="2:13" ht="28.9" customHeight="1">
      <c r="B222" s="366"/>
      <c r="C222" s="359"/>
      <c r="D222" s="376"/>
      <c r="E222" s="80" t="str">
        <f>'高額レセ疾病傾向(患者一人当たり医療費順)'!$C$9</f>
        <v>1402</v>
      </c>
      <c r="F222" s="225" t="str">
        <f>'高額レセ疾病傾向(患者一人当たり医療費順)'!$D$9</f>
        <v>腎不全</v>
      </c>
      <c r="G222" s="225" t="s">
        <v>307</v>
      </c>
      <c r="H222" s="81">
        <v>193</v>
      </c>
      <c r="I222" s="82">
        <v>509940550</v>
      </c>
      <c r="J222" s="83">
        <v>661008420</v>
      </c>
      <c r="K222" s="72">
        <f t="shared" si="9"/>
        <v>1170948970</v>
      </c>
      <c r="L222" s="179">
        <f t="shared" si="10"/>
        <v>6067093.1088082902</v>
      </c>
      <c r="M222" s="186">
        <f>IFERROR(H222/$Q$48,"-")</f>
        <v>4.6290744249634233E-3</v>
      </c>
    </row>
    <row r="223" spans="2:13" ht="28.9" customHeight="1">
      <c r="B223" s="366"/>
      <c r="C223" s="359"/>
      <c r="D223" s="376"/>
      <c r="E223" s="80" t="str">
        <f>'高額レセ疾病傾向(患者一人当たり医療費順)'!$C$10</f>
        <v>0209</v>
      </c>
      <c r="F223" s="225" t="str">
        <f>'高額レセ疾病傾向(患者一人当たり医療費順)'!$D$10</f>
        <v>白血病</v>
      </c>
      <c r="G223" s="225" t="s">
        <v>303</v>
      </c>
      <c r="H223" s="81">
        <v>21</v>
      </c>
      <c r="I223" s="82">
        <v>74667090</v>
      </c>
      <c r="J223" s="83">
        <v>25843300</v>
      </c>
      <c r="K223" s="72">
        <f t="shared" si="9"/>
        <v>100510390</v>
      </c>
      <c r="L223" s="179">
        <f t="shared" si="10"/>
        <v>4786209.0476190476</v>
      </c>
      <c r="M223" s="186">
        <f>IFERROR(H223/$Q$48,"-")</f>
        <v>5.0368167318254862E-4</v>
      </c>
    </row>
    <row r="224" spans="2:13" ht="28.9" customHeight="1" thickBot="1">
      <c r="B224" s="367"/>
      <c r="C224" s="361"/>
      <c r="D224" s="383"/>
      <c r="E224" s="84" t="str">
        <f>'高額レセ疾病傾向(患者一人当たり医療費順)'!$C$11</f>
        <v>0604</v>
      </c>
      <c r="F224" s="226" t="str">
        <f>'高額レセ疾病傾向(患者一人当たり医療費順)'!$D$11</f>
        <v>脳性麻痺及びその他の麻痺性症候群</v>
      </c>
      <c r="G224" s="225" t="s">
        <v>508</v>
      </c>
      <c r="H224" s="81">
        <v>3</v>
      </c>
      <c r="I224" s="82">
        <v>16730300</v>
      </c>
      <c r="J224" s="83">
        <v>584380</v>
      </c>
      <c r="K224" s="72">
        <f t="shared" si="9"/>
        <v>17314680</v>
      </c>
      <c r="L224" s="179">
        <f t="shared" si="10"/>
        <v>5771560</v>
      </c>
      <c r="M224" s="186">
        <f>IFERROR(H224/$Q$48,"-")</f>
        <v>7.1954524740364085E-5</v>
      </c>
    </row>
    <row r="225" spans="2:13" ht="28.9" customHeight="1">
      <c r="B225" s="365">
        <v>45</v>
      </c>
      <c r="C225" s="378" t="s">
        <v>48</v>
      </c>
      <c r="D225" s="371">
        <f>Q49</f>
        <v>14543</v>
      </c>
      <c r="E225" s="88" t="str">
        <f>'高額レセ疾病傾向(患者一人当たり医療費順)'!$C$7</f>
        <v>0904</v>
      </c>
      <c r="F225" s="224" t="str">
        <f>'高額レセ疾病傾向(患者一人当たり医療費順)'!$D$7</f>
        <v>くも膜下出血</v>
      </c>
      <c r="G225" s="224" t="s">
        <v>509</v>
      </c>
      <c r="H225" s="137">
        <v>6</v>
      </c>
      <c r="I225" s="138">
        <v>30026350</v>
      </c>
      <c r="J225" s="139">
        <v>2853750</v>
      </c>
      <c r="K225" s="71">
        <f t="shared" si="9"/>
        <v>32880100</v>
      </c>
      <c r="L225" s="178">
        <f t="shared" si="10"/>
        <v>5480016.666666667</v>
      </c>
      <c r="M225" s="185">
        <f>IFERROR(H225/$Q$49,"-")</f>
        <v>4.1256962112356458E-4</v>
      </c>
    </row>
    <row r="226" spans="2:13" ht="28.9" customHeight="1">
      <c r="B226" s="366"/>
      <c r="C226" s="359"/>
      <c r="D226" s="376"/>
      <c r="E226" s="80" t="str">
        <f>'高額レセ疾病傾向(患者一人当たり医療費順)'!$C$8</f>
        <v>0506</v>
      </c>
      <c r="F226" s="225" t="str">
        <f>'高額レセ疾病傾向(患者一人当たり医療費順)'!$D$8</f>
        <v>知的障害＜精神遅滞＞</v>
      </c>
      <c r="G226" s="225" t="s">
        <v>387</v>
      </c>
      <c r="H226" s="81" t="s">
        <v>387</v>
      </c>
      <c r="I226" s="82" t="s">
        <v>387</v>
      </c>
      <c r="J226" s="83" t="s">
        <v>387</v>
      </c>
      <c r="K226" s="72" t="str">
        <f t="shared" si="9"/>
        <v>-</v>
      </c>
      <c r="L226" s="179" t="str">
        <f t="shared" si="10"/>
        <v>-</v>
      </c>
      <c r="M226" s="186" t="str">
        <f>IFERROR(H226/$Q$49,"-")</f>
        <v>-</v>
      </c>
    </row>
    <row r="227" spans="2:13" ht="28.9" customHeight="1">
      <c r="B227" s="366"/>
      <c r="C227" s="359"/>
      <c r="D227" s="376"/>
      <c r="E227" s="80" t="str">
        <f>'高額レセ疾病傾向(患者一人当たり医療費順)'!$C$9</f>
        <v>1402</v>
      </c>
      <c r="F227" s="225" t="str">
        <f>'高額レセ疾病傾向(患者一人当たり医療費順)'!$D$9</f>
        <v>腎不全</v>
      </c>
      <c r="G227" s="225" t="s">
        <v>307</v>
      </c>
      <c r="H227" s="81">
        <v>75</v>
      </c>
      <c r="I227" s="82">
        <v>244147090</v>
      </c>
      <c r="J227" s="83">
        <v>244207610</v>
      </c>
      <c r="K227" s="72">
        <f t="shared" si="9"/>
        <v>488354700</v>
      </c>
      <c r="L227" s="179">
        <f t="shared" si="10"/>
        <v>6511396</v>
      </c>
      <c r="M227" s="186">
        <f>IFERROR(H227/$Q$49,"-")</f>
        <v>5.1571202640445573E-3</v>
      </c>
    </row>
    <row r="228" spans="2:13" ht="29.1" customHeight="1">
      <c r="B228" s="366"/>
      <c r="C228" s="359"/>
      <c r="D228" s="376"/>
      <c r="E228" s="80" t="str">
        <f>'高額レセ疾病傾向(患者一人当たり医療費順)'!$C$10</f>
        <v>0209</v>
      </c>
      <c r="F228" s="225" t="str">
        <f>'高額レセ疾病傾向(患者一人当たり医療費順)'!$D$10</f>
        <v>白血病</v>
      </c>
      <c r="G228" s="225" t="s">
        <v>510</v>
      </c>
      <c r="H228" s="81">
        <v>4</v>
      </c>
      <c r="I228" s="82">
        <v>13265480</v>
      </c>
      <c r="J228" s="83">
        <v>7134280</v>
      </c>
      <c r="K228" s="72">
        <f t="shared" si="9"/>
        <v>20399760</v>
      </c>
      <c r="L228" s="179">
        <f t="shared" si="10"/>
        <v>5099940</v>
      </c>
      <c r="M228" s="186">
        <f>IFERROR(H228/$Q$49,"-")</f>
        <v>2.7504641408237639E-4</v>
      </c>
    </row>
    <row r="229" spans="2:13" ht="28.9" customHeight="1" thickBot="1">
      <c r="B229" s="367"/>
      <c r="C229" s="361"/>
      <c r="D229" s="383"/>
      <c r="E229" s="84" t="str">
        <f>'高額レセ疾病傾向(患者一人当たり医療費順)'!$C$11</f>
        <v>0604</v>
      </c>
      <c r="F229" s="226" t="str">
        <f>'高額レセ疾病傾向(患者一人当たり医療費順)'!$D$11</f>
        <v>脳性麻痺及びその他の麻痺性症候群</v>
      </c>
      <c r="G229" s="225" t="s">
        <v>492</v>
      </c>
      <c r="H229" s="81">
        <v>2</v>
      </c>
      <c r="I229" s="82">
        <v>11111110</v>
      </c>
      <c r="J229" s="83">
        <v>309900</v>
      </c>
      <c r="K229" s="72">
        <f t="shared" si="9"/>
        <v>11421010</v>
      </c>
      <c r="L229" s="179">
        <f t="shared" si="10"/>
        <v>5710505</v>
      </c>
      <c r="M229" s="186">
        <f>IFERROR(H229/$Q$49,"-")</f>
        <v>1.3752320704118819E-4</v>
      </c>
    </row>
    <row r="230" spans="2:13" ht="28.9" customHeight="1">
      <c r="B230" s="365">
        <v>46</v>
      </c>
      <c r="C230" s="378" t="s">
        <v>26</v>
      </c>
      <c r="D230" s="371">
        <f>Q50</f>
        <v>18436</v>
      </c>
      <c r="E230" s="88" t="str">
        <f>'高額レセ疾病傾向(患者一人当たり医療費順)'!$C$7</f>
        <v>0904</v>
      </c>
      <c r="F230" s="224" t="str">
        <f>'高額レセ疾病傾向(患者一人当たり医療費順)'!$D$7</f>
        <v>くも膜下出血</v>
      </c>
      <c r="G230" s="224" t="s">
        <v>306</v>
      </c>
      <c r="H230" s="137">
        <v>6</v>
      </c>
      <c r="I230" s="138">
        <v>34426400</v>
      </c>
      <c r="J230" s="139">
        <v>882620</v>
      </c>
      <c r="K230" s="71">
        <f t="shared" si="9"/>
        <v>35309020</v>
      </c>
      <c r="L230" s="178">
        <f t="shared" si="10"/>
        <v>5884836.666666667</v>
      </c>
      <c r="M230" s="185">
        <f>IFERROR(H230/$Q$50,"-")</f>
        <v>3.254502061184639E-4</v>
      </c>
    </row>
    <row r="231" spans="2:13" ht="28.9" customHeight="1">
      <c r="B231" s="366"/>
      <c r="C231" s="359"/>
      <c r="D231" s="376"/>
      <c r="E231" s="80" t="str">
        <f>'高額レセ疾病傾向(患者一人当たり医療費順)'!$C$8</f>
        <v>0506</v>
      </c>
      <c r="F231" s="225" t="str">
        <f>'高額レセ疾病傾向(患者一人当たり医療費順)'!$D$8</f>
        <v>知的障害＜精神遅滞＞</v>
      </c>
      <c r="G231" s="225" t="s">
        <v>387</v>
      </c>
      <c r="H231" s="81" t="s">
        <v>387</v>
      </c>
      <c r="I231" s="82" t="s">
        <v>387</v>
      </c>
      <c r="J231" s="83" t="s">
        <v>387</v>
      </c>
      <c r="K231" s="72" t="str">
        <f t="shared" si="9"/>
        <v>-</v>
      </c>
      <c r="L231" s="179" t="str">
        <f t="shared" si="10"/>
        <v>-</v>
      </c>
      <c r="M231" s="186" t="str">
        <f>IFERROR(H231/$Q$50,"-")</f>
        <v>-</v>
      </c>
    </row>
    <row r="232" spans="2:13" ht="28.9" customHeight="1">
      <c r="B232" s="366"/>
      <c r="C232" s="359"/>
      <c r="D232" s="376"/>
      <c r="E232" s="80" t="str">
        <f>'高額レセ疾病傾向(患者一人当たり医療費順)'!$C$9</f>
        <v>1402</v>
      </c>
      <c r="F232" s="225" t="str">
        <f>'高額レセ疾病傾向(患者一人当たり医療費順)'!$D$9</f>
        <v>腎不全</v>
      </c>
      <c r="G232" s="225" t="s">
        <v>302</v>
      </c>
      <c r="H232" s="81">
        <v>106</v>
      </c>
      <c r="I232" s="82">
        <v>317009150</v>
      </c>
      <c r="J232" s="83">
        <v>278302830</v>
      </c>
      <c r="K232" s="72">
        <f t="shared" si="9"/>
        <v>595311980</v>
      </c>
      <c r="L232" s="179">
        <f t="shared" si="10"/>
        <v>5616150.7547169812</v>
      </c>
      <c r="M232" s="186">
        <f>IFERROR(H232/$Q$50,"-")</f>
        <v>5.7496203080928615E-3</v>
      </c>
    </row>
    <row r="233" spans="2:13" ht="28.9" customHeight="1">
      <c r="B233" s="366"/>
      <c r="C233" s="359"/>
      <c r="D233" s="376"/>
      <c r="E233" s="80" t="str">
        <f>'高額レセ疾病傾向(患者一人当たり医療費順)'!$C$10</f>
        <v>0209</v>
      </c>
      <c r="F233" s="225" t="str">
        <f>'高額レセ疾病傾向(患者一人当たり医療費順)'!$D$10</f>
        <v>白血病</v>
      </c>
      <c r="G233" s="225" t="s">
        <v>511</v>
      </c>
      <c r="H233" s="81">
        <v>7</v>
      </c>
      <c r="I233" s="82">
        <v>25983670</v>
      </c>
      <c r="J233" s="83">
        <v>14293070</v>
      </c>
      <c r="K233" s="72">
        <f t="shared" si="9"/>
        <v>40276740</v>
      </c>
      <c r="L233" s="179">
        <f t="shared" si="10"/>
        <v>5753820</v>
      </c>
      <c r="M233" s="186">
        <f>IFERROR(H233/$Q$50,"-")</f>
        <v>3.7969190713820785E-4</v>
      </c>
    </row>
    <row r="234" spans="2:13" ht="28.9" customHeight="1" thickBot="1">
      <c r="B234" s="367"/>
      <c r="C234" s="361"/>
      <c r="D234" s="383"/>
      <c r="E234" s="84" t="str">
        <f>'高額レセ疾病傾向(患者一人当たり医療費順)'!$C$11</f>
        <v>0604</v>
      </c>
      <c r="F234" s="226" t="str">
        <f>'高額レセ疾病傾向(患者一人当たり医療費順)'!$D$11</f>
        <v>脳性麻痺及びその他の麻痺性症候群</v>
      </c>
      <c r="G234" s="225" t="s">
        <v>512</v>
      </c>
      <c r="H234" s="81">
        <v>4</v>
      </c>
      <c r="I234" s="82">
        <v>25939260</v>
      </c>
      <c r="J234" s="83">
        <v>332200</v>
      </c>
      <c r="K234" s="72">
        <f t="shared" si="9"/>
        <v>26271460</v>
      </c>
      <c r="L234" s="179">
        <f t="shared" si="10"/>
        <v>6567865</v>
      </c>
      <c r="M234" s="186">
        <f>IFERROR(H234/$Q$50,"-")</f>
        <v>2.1696680407897592E-4</v>
      </c>
    </row>
    <row r="235" spans="2:13" ht="28.9" customHeight="1">
      <c r="B235" s="365">
        <v>47</v>
      </c>
      <c r="C235" s="378" t="s">
        <v>16</v>
      </c>
      <c r="D235" s="371">
        <f>Q51</f>
        <v>37305</v>
      </c>
      <c r="E235" s="88" t="str">
        <f>'高額レセ疾病傾向(患者一人当たり医療費順)'!$C$7</f>
        <v>0904</v>
      </c>
      <c r="F235" s="224" t="str">
        <f>'高額レセ疾病傾向(患者一人当たり医療費順)'!$D$7</f>
        <v>くも膜下出血</v>
      </c>
      <c r="G235" s="224" t="s">
        <v>422</v>
      </c>
      <c r="H235" s="137">
        <v>24</v>
      </c>
      <c r="I235" s="138">
        <v>139232660</v>
      </c>
      <c r="J235" s="139">
        <v>2998760</v>
      </c>
      <c r="K235" s="71">
        <f t="shared" si="9"/>
        <v>142231420</v>
      </c>
      <c r="L235" s="178">
        <f t="shared" si="10"/>
        <v>5926309.166666667</v>
      </c>
      <c r="M235" s="185">
        <f>IFERROR(H235/$Q$51,"-")</f>
        <v>6.4334539605950944E-4</v>
      </c>
    </row>
    <row r="236" spans="2:13" ht="28.9" customHeight="1">
      <c r="B236" s="366"/>
      <c r="C236" s="359"/>
      <c r="D236" s="376"/>
      <c r="E236" s="80" t="str">
        <f>'高額レセ疾病傾向(患者一人当たり医療費順)'!$C$8</f>
        <v>0506</v>
      </c>
      <c r="F236" s="225" t="str">
        <f>'高額レセ疾病傾向(患者一人当たり医療費順)'!$D$8</f>
        <v>知的障害＜精神遅滞＞</v>
      </c>
      <c r="G236" s="225" t="s">
        <v>387</v>
      </c>
      <c r="H236" s="81" t="s">
        <v>387</v>
      </c>
      <c r="I236" s="82" t="s">
        <v>387</v>
      </c>
      <c r="J236" s="83" t="s">
        <v>387</v>
      </c>
      <c r="K236" s="72" t="str">
        <f t="shared" si="9"/>
        <v>-</v>
      </c>
      <c r="L236" s="179" t="str">
        <f t="shared" si="10"/>
        <v>-</v>
      </c>
      <c r="M236" s="186" t="str">
        <f>IFERROR(H236/$Q$51,"-")</f>
        <v>-</v>
      </c>
    </row>
    <row r="237" spans="2:13" ht="28.9" customHeight="1">
      <c r="B237" s="366"/>
      <c r="C237" s="359"/>
      <c r="D237" s="376"/>
      <c r="E237" s="80" t="str">
        <f>'高額レセ疾病傾向(患者一人当たり医療費順)'!$C$9</f>
        <v>1402</v>
      </c>
      <c r="F237" s="225" t="str">
        <f>'高額レセ疾病傾向(患者一人当たり医療費順)'!$D$9</f>
        <v>腎不全</v>
      </c>
      <c r="G237" s="225" t="s">
        <v>302</v>
      </c>
      <c r="H237" s="81">
        <v>193</v>
      </c>
      <c r="I237" s="82">
        <v>527780730</v>
      </c>
      <c r="J237" s="83">
        <v>529859030</v>
      </c>
      <c r="K237" s="72">
        <f t="shared" si="9"/>
        <v>1057639760</v>
      </c>
      <c r="L237" s="179">
        <f t="shared" si="10"/>
        <v>5479998.7564766835</v>
      </c>
      <c r="M237" s="186">
        <f>IFERROR(H237/$Q$51,"-")</f>
        <v>5.1735692266452219E-3</v>
      </c>
    </row>
    <row r="238" spans="2:13" ht="28.9" customHeight="1">
      <c r="B238" s="366"/>
      <c r="C238" s="359"/>
      <c r="D238" s="376"/>
      <c r="E238" s="80" t="str">
        <f>'高額レセ疾病傾向(患者一人当たり医療費順)'!$C$10</f>
        <v>0209</v>
      </c>
      <c r="F238" s="225" t="str">
        <f>'高額レセ疾病傾向(患者一人当たり医療費順)'!$D$10</f>
        <v>白血病</v>
      </c>
      <c r="G238" s="225" t="s">
        <v>513</v>
      </c>
      <c r="H238" s="81">
        <v>14</v>
      </c>
      <c r="I238" s="82">
        <v>56452980</v>
      </c>
      <c r="J238" s="83">
        <v>24257030</v>
      </c>
      <c r="K238" s="72">
        <f t="shared" si="9"/>
        <v>80710010</v>
      </c>
      <c r="L238" s="179">
        <f t="shared" si="10"/>
        <v>5765000.7142857146</v>
      </c>
      <c r="M238" s="186">
        <f>IFERROR(H238/$Q$51,"-")</f>
        <v>3.7528481436804715E-4</v>
      </c>
    </row>
    <row r="239" spans="2:13" ht="28.9" customHeight="1" thickBot="1">
      <c r="B239" s="367"/>
      <c r="C239" s="361"/>
      <c r="D239" s="383"/>
      <c r="E239" s="84" t="str">
        <f>'高額レセ疾病傾向(患者一人当たり医療費順)'!$C$11</f>
        <v>0604</v>
      </c>
      <c r="F239" s="226" t="str">
        <f>'高額レセ疾病傾向(患者一人当たり医療費順)'!$D$11</f>
        <v>脳性麻痺及びその他の麻痺性症候群</v>
      </c>
      <c r="G239" s="225" t="s">
        <v>500</v>
      </c>
      <c r="H239" s="81">
        <v>2</v>
      </c>
      <c r="I239" s="82">
        <v>7897410</v>
      </c>
      <c r="J239" s="83">
        <v>0</v>
      </c>
      <c r="K239" s="72">
        <f t="shared" si="9"/>
        <v>7897410</v>
      </c>
      <c r="L239" s="179">
        <f t="shared" si="10"/>
        <v>3948705</v>
      </c>
      <c r="M239" s="186">
        <f>IFERROR(H239/$Q$51,"-")</f>
        <v>5.3612116338292455E-5</v>
      </c>
    </row>
    <row r="240" spans="2:13" ht="28.9" customHeight="1">
      <c r="B240" s="365">
        <v>48</v>
      </c>
      <c r="C240" s="378" t="s">
        <v>27</v>
      </c>
      <c r="D240" s="371">
        <f>Q52</f>
        <v>20008</v>
      </c>
      <c r="E240" s="88" t="str">
        <f>'高額レセ疾病傾向(患者一人当たり医療費順)'!$C$7</f>
        <v>0904</v>
      </c>
      <c r="F240" s="224" t="str">
        <f>'高額レセ疾病傾向(患者一人当たり医療費順)'!$D$7</f>
        <v>くも膜下出血</v>
      </c>
      <c r="G240" s="224" t="s">
        <v>514</v>
      </c>
      <c r="H240" s="137">
        <v>7</v>
      </c>
      <c r="I240" s="138">
        <v>44059070</v>
      </c>
      <c r="J240" s="139">
        <v>641590</v>
      </c>
      <c r="K240" s="71">
        <f t="shared" si="9"/>
        <v>44700660</v>
      </c>
      <c r="L240" s="178">
        <f t="shared" si="10"/>
        <v>6385808.5714285718</v>
      </c>
      <c r="M240" s="185">
        <f>IFERROR(H240/$Q$52,"-")</f>
        <v>3.4986005597760896E-4</v>
      </c>
    </row>
    <row r="241" spans="2:13" ht="28.9" customHeight="1">
      <c r="B241" s="366"/>
      <c r="C241" s="359"/>
      <c r="D241" s="376"/>
      <c r="E241" s="80" t="str">
        <f>'高額レセ疾病傾向(患者一人当たり医療費順)'!$C$8</f>
        <v>0506</v>
      </c>
      <c r="F241" s="225" t="str">
        <f>'高額レセ疾病傾向(患者一人当たり医療費順)'!$D$8</f>
        <v>知的障害＜精神遅滞＞</v>
      </c>
      <c r="G241" s="225" t="s">
        <v>387</v>
      </c>
      <c r="H241" s="81" t="s">
        <v>387</v>
      </c>
      <c r="I241" s="82" t="s">
        <v>387</v>
      </c>
      <c r="J241" s="83" t="s">
        <v>387</v>
      </c>
      <c r="K241" s="72" t="str">
        <f t="shared" si="9"/>
        <v>-</v>
      </c>
      <c r="L241" s="179" t="str">
        <f t="shared" si="10"/>
        <v>-</v>
      </c>
      <c r="M241" s="186" t="str">
        <f>IFERROR(H241/$Q$52,"-")</f>
        <v>-</v>
      </c>
    </row>
    <row r="242" spans="2:13" ht="28.9" customHeight="1">
      <c r="B242" s="366"/>
      <c r="C242" s="359"/>
      <c r="D242" s="376"/>
      <c r="E242" s="80" t="str">
        <f>'高額レセ疾病傾向(患者一人当たり医療費順)'!$C$9</f>
        <v>1402</v>
      </c>
      <c r="F242" s="225" t="str">
        <f>'高額レセ疾病傾向(患者一人当たり医療費順)'!$D$9</f>
        <v>腎不全</v>
      </c>
      <c r="G242" s="225" t="s">
        <v>331</v>
      </c>
      <c r="H242" s="81">
        <v>81</v>
      </c>
      <c r="I242" s="82">
        <v>207040650</v>
      </c>
      <c r="J242" s="83">
        <v>247824910</v>
      </c>
      <c r="K242" s="72">
        <f t="shared" si="9"/>
        <v>454865560</v>
      </c>
      <c r="L242" s="179">
        <f t="shared" si="10"/>
        <v>5615624.1975308638</v>
      </c>
      <c r="M242" s="186">
        <f>IFERROR(H242/$Q$52,"-")</f>
        <v>4.0483806477409033E-3</v>
      </c>
    </row>
    <row r="243" spans="2:13" ht="29.1" customHeight="1">
      <c r="B243" s="366"/>
      <c r="C243" s="359"/>
      <c r="D243" s="376"/>
      <c r="E243" s="80" t="str">
        <f>'高額レセ疾病傾向(患者一人当たり医療費順)'!$C$10</f>
        <v>0209</v>
      </c>
      <c r="F243" s="225" t="str">
        <f>'高額レセ疾病傾向(患者一人当たり医療費順)'!$D$10</f>
        <v>白血病</v>
      </c>
      <c r="G243" s="225" t="s">
        <v>515</v>
      </c>
      <c r="H243" s="81">
        <v>10</v>
      </c>
      <c r="I243" s="82">
        <v>15238160</v>
      </c>
      <c r="J243" s="83">
        <v>20705690</v>
      </c>
      <c r="K243" s="72">
        <f t="shared" si="9"/>
        <v>35943850</v>
      </c>
      <c r="L243" s="179">
        <f t="shared" si="10"/>
        <v>3594385</v>
      </c>
      <c r="M243" s="186">
        <f>IFERROR(H243/$Q$52,"-")</f>
        <v>4.9980007996801279E-4</v>
      </c>
    </row>
    <row r="244" spans="2:13" ht="29.1" customHeight="1" thickBot="1">
      <c r="B244" s="367"/>
      <c r="C244" s="361"/>
      <c r="D244" s="383"/>
      <c r="E244" s="84" t="str">
        <f>'高額レセ疾病傾向(患者一人当たり医療費順)'!$C$11</f>
        <v>0604</v>
      </c>
      <c r="F244" s="226" t="str">
        <f>'高額レセ疾病傾向(患者一人当たり医療費順)'!$D$11</f>
        <v>脳性麻痺及びその他の麻痺性症候群</v>
      </c>
      <c r="G244" s="226" t="s">
        <v>212</v>
      </c>
      <c r="H244" s="85">
        <v>1</v>
      </c>
      <c r="I244" s="86">
        <v>2414920</v>
      </c>
      <c r="J244" s="87">
        <v>0</v>
      </c>
      <c r="K244" s="73">
        <f t="shared" si="9"/>
        <v>2414920</v>
      </c>
      <c r="L244" s="180">
        <f t="shared" si="10"/>
        <v>2414920</v>
      </c>
      <c r="M244" s="187">
        <f>IFERROR(H244/$Q$52,"-")</f>
        <v>4.9980007996801279E-5</v>
      </c>
    </row>
    <row r="245" spans="2:13" ht="28.9" customHeight="1">
      <c r="B245" s="365">
        <v>49</v>
      </c>
      <c r="C245" s="378" t="s">
        <v>28</v>
      </c>
      <c r="D245" s="371">
        <f>Q53</f>
        <v>20272</v>
      </c>
      <c r="E245" s="88" t="str">
        <f>'高額レセ疾病傾向(患者一人当たり医療費順)'!$C$7</f>
        <v>0904</v>
      </c>
      <c r="F245" s="224" t="str">
        <f>'高額レセ疾病傾向(患者一人当たり医療費順)'!$D$7</f>
        <v>くも膜下出血</v>
      </c>
      <c r="G245" s="224" t="s">
        <v>516</v>
      </c>
      <c r="H245" s="137">
        <v>11</v>
      </c>
      <c r="I245" s="138">
        <v>61495300</v>
      </c>
      <c r="J245" s="139">
        <v>2258330</v>
      </c>
      <c r="K245" s="71">
        <f t="shared" si="9"/>
        <v>63753630</v>
      </c>
      <c r="L245" s="178">
        <f t="shared" si="10"/>
        <v>5795784.5454545459</v>
      </c>
      <c r="M245" s="185">
        <f>IFERROR(H245/$Q$53,"-")</f>
        <v>5.4262036306235205E-4</v>
      </c>
    </row>
    <row r="246" spans="2:13" ht="28.9" customHeight="1">
      <c r="B246" s="366"/>
      <c r="C246" s="359"/>
      <c r="D246" s="376"/>
      <c r="E246" s="80" t="str">
        <f>'高額レセ疾病傾向(患者一人当たり医療費順)'!$C$8</f>
        <v>0506</v>
      </c>
      <c r="F246" s="225" t="str">
        <f>'高額レセ疾病傾向(患者一人当たり医療費順)'!$D$8</f>
        <v>知的障害＜精神遅滞＞</v>
      </c>
      <c r="G246" s="225" t="s">
        <v>387</v>
      </c>
      <c r="H246" s="81" t="s">
        <v>387</v>
      </c>
      <c r="I246" s="82" t="s">
        <v>387</v>
      </c>
      <c r="J246" s="83" t="s">
        <v>387</v>
      </c>
      <c r="K246" s="72" t="str">
        <f t="shared" si="9"/>
        <v>-</v>
      </c>
      <c r="L246" s="179" t="str">
        <f t="shared" si="10"/>
        <v>-</v>
      </c>
      <c r="M246" s="186" t="str">
        <f>IFERROR(H246/$Q$53,"-")</f>
        <v>-</v>
      </c>
    </row>
    <row r="247" spans="2:13" ht="28.9" customHeight="1">
      <c r="B247" s="366"/>
      <c r="C247" s="359"/>
      <c r="D247" s="376"/>
      <c r="E247" s="80" t="str">
        <f>'高額レセ疾病傾向(患者一人当たり医療費順)'!$C$9</f>
        <v>1402</v>
      </c>
      <c r="F247" s="225" t="str">
        <f>'高額レセ疾病傾向(患者一人当たり医療費順)'!$D$9</f>
        <v>腎不全</v>
      </c>
      <c r="G247" s="225" t="s">
        <v>322</v>
      </c>
      <c r="H247" s="81">
        <v>104</v>
      </c>
      <c r="I247" s="82">
        <v>279206960</v>
      </c>
      <c r="J247" s="83">
        <v>287422420</v>
      </c>
      <c r="K247" s="72">
        <f t="shared" si="9"/>
        <v>566629380</v>
      </c>
      <c r="L247" s="179">
        <f t="shared" si="10"/>
        <v>5448359.423076923</v>
      </c>
      <c r="M247" s="186">
        <f>IFERROR(H247/$Q$53,"-")</f>
        <v>5.1302288871349641E-3</v>
      </c>
    </row>
    <row r="248" spans="2:13" ht="28.9" customHeight="1">
      <c r="B248" s="366"/>
      <c r="C248" s="359"/>
      <c r="D248" s="376"/>
      <c r="E248" s="80" t="str">
        <f>'高額レセ疾病傾向(患者一人当たり医療費順)'!$C$10</f>
        <v>0209</v>
      </c>
      <c r="F248" s="225" t="str">
        <f>'高額レセ疾病傾向(患者一人当たり医療費順)'!$D$10</f>
        <v>白血病</v>
      </c>
      <c r="G248" s="225" t="s">
        <v>303</v>
      </c>
      <c r="H248" s="81">
        <v>8</v>
      </c>
      <c r="I248" s="82">
        <v>33779390</v>
      </c>
      <c r="J248" s="83">
        <v>12539250</v>
      </c>
      <c r="K248" s="72">
        <f t="shared" si="9"/>
        <v>46318640</v>
      </c>
      <c r="L248" s="179">
        <f t="shared" si="10"/>
        <v>5789830</v>
      </c>
      <c r="M248" s="186">
        <f>IFERROR(H248/$Q$53,"-")</f>
        <v>3.9463299131807419E-4</v>
      </c>
    </row>
    <row r="249" spans="2:13" ht="28.9" customHeight="1" thickBot="1">
      <c r="B249" s="367"/>
      <c r="C249" s="361"/>
      <c r="D249" s="383"/>
      <c r="E249" s="84" t="str">
        <f>'高額レセ疾病傾向(患者一人当たり医療費順)'!$C$11</f>
        <v>0604</v>
      </c>
      <c r="F249" s="226" t="str">
        <f>'高額レセ疾病傾向(患者一人当たり医療費順)'!$D$11</f>
        <v>脳性麻痺及びその他の麻痺性症候群</v>
      </c>
      <c r="G249" s="225" t="s">
        <v>387</v>
      </c>
      <c r="H249" s="81" t="s">
        <v>387</v>
      </c>
      <c r="I249" s="82" t="s">
        <v>387</v>
      </c>
      <c r="J249" s="83" t="s">
        <v>387</v>
      </c>
      <c r="K249" s="72" t="str">
        <f t="shared" si="9"/>
        <v>-</v>
      </c>
      <c r="L249" s="179" t="str">
        <f t="shared" si="10"/>
        <v>-</v>
      </c>
      <c r="M249" s="186" t="str">
        <f>IFERROR(H249/$Q$53,"-")</f>
        <v>-</v>
      </c>
    </row>
    <row r="250" spans="2:13" ht="39" customHeight="1">
      <c r="B250" s="365">
        <v>50</v>
      </c>
      <c r="C250" s="378" t="s">
        <v>17</v>
      </c>
      <c r="D250" s="371">
        <f>Q54</f>
        <v>18094</v>
      </c>
      <c r="E250" s="88" t="str">
        <f>'高額レセ疾病傾向(患者一人当たり医療費順)'!$C$7</f>
        <v>0904</v>
      </c>
      <c r="F250" s="224" t="str">
        <f>'高額レセ疾病傾向(患者一人当たり医療費順)'!$D$7</f>
        <v>くも膜下出血</v>
      </c>
      <c r="G250" s="224" t="s">
        <v>391</v>
      </c>
      <c r="H250" s="137">
        <v>7</v>
      </c>
      <c r="I250" s="138">
        <v>31739150</v>
      </c>
      <c r="J250" s="139">
        <v>1385150</v>
      </c>
      <c r="K250" s="71">
        <f t="shared" si="9"/>
        <v>33124300</v>
      </c>
      <c r="L250" s="178">
        <f t="shared" si="10"/>
        <v>4732042.8571428573</v>
      </c>
      <c r="M250" s="185">
        <f>IFERROR(H250/$Q$54,"-")</f>
        <v>3.8686857521830442E-4</v>
      </c>
    </row>
    <row r="251" spans="2:13" ht="28.9" customHeight="1">
      <c r="B251" s="366"/>
      <c r="C251" s="359"/>
      <c r="D251" s="376"/>
      <c r="E251" s="80" t="str">
        <f>'高額レセ疾病傾向(患者一人当たり医療費順)'!$C$8</f>
        <v>0506</v>
      </c>
      <c r="F251" s="225" t="str">
        <f>'高額レセ疾病傾向(患者一人当たり医療費順)'!$D$8</f>
        <v>知的障害＜精神遅滞＞</v>
      </c>
      <c r="G251" s="225" t="s">
        <v>387</v>
      </c>
      <c r="H251" s="81" t="s">
        <v>387</v>
      </c>
      <c r="I251" s="82" t="s">
        <v>387</v>
      </c>
      <c r="J251" s="83" t="s">
        <v>387</v>
      </c>
      <c r="K251" s="72" t="str">
        <f t="shared" si="9"/>
        <v>-</v>
      </c>
      <c r="L251" s="181" t="str">
        <f t="shared" si="10"/>
        <v>-</v>
      </c>
      <c r="M251" s="188" t="str">
        <f>IFERROR(H251/$Q$54,"-")</f>
        <v>-</v>
      </c>
    </row>
    <row r="252" spans="2:13" ht="28.9" customHeight="1">
      <c r="B252" s="366"/>
      <c r="C252" s="359"/>
      <c r="D252" s="376"/>
      <c r="E252" s="80" t="str">
        <f>'高額レセ疾病傾向(患者一人当たり医療費順)'!$C$9</f>
        <v>1402</v>
      </c>
      <c r="F252" s="225" t="str">
        <f>'高額レセ疾病傾向(患者一人当たり医療費順)'!$D$9</f>
        <v>腎不全</v>
      </c>
      <c r="G252" s="225" t="s">
        <v>302</v>
      </c>
      <c r="H252" s="81">
        <v>92</v>
      </c>
      <c r="I252" s="82">
        <v>283474220</v>
      </c>
      <c r="J252" s="83">
        <v>251619130</v>
      </c>
      <c r="K252" s="72">
        <f t="shared" si="9"/>
        <v>535093350</v>
      </c>
      <c r="L252" s="179">
        <f t="shared" si="10"/>
        <v>5816232.0652173916</v>
      </c>
      <c r="M252" s="186">
        <f>IFERROR(H252/$Q$54,"-")</f>
        <v>5.0845584171548578E-3</v>
      </c>
    </row>
    <row r="253" spans="2:13" ht="28.9" customHeight="1">
      <c r="B253" s="366"/>
      <c r="C253" s="359"/>
      <c r="D253" s="376"/>
      <c r="E253" s="80" t="str">
        <f>'高額レセ疾病傾向(患者一人当たり医療費順)'!$C$10</f>
        <v>0209</v>
      </c>
      <c r="F253" s="225" t="str">
        <f>'高額レセ疾病傾向(患者一人当たり医療費順)'!$D$10</f>
        <v>白血病</v>
      </c>
      <c r="G253" s="225" t="s">
        <v>321</v>
      </c>
      <c r="H253" s="81">
        <v>6</v>
      </c>
      <c r="I253" s="82">
        <v>26921960</v>
      </c>
      <c r="J253" s="83">
        <v>15302100</v>
      </c>
      <c r="K253" s="72">
        <f t="shared" si="9"/>
        <v>42224060</v>
      </c>
      <c r="L253" s="179">
        <f t="shared" si="10"/>
        <v>7037343.333333333</v>
      </c>
      <c r="M253" s="186">
        <f>IFERROR(H253/$Q$54,"-")</f>
        <v>3.316016359014038E-4</v>
      </c>
    </row>
    <row r="254" spans="2:13" ht="28.9" customHeight="1" thickBot="1">
      <c r="B254" s="367"/>
      <c r="C254" s="361"/>
      <c r="D254" s="383"/>
      <c r="E254" s="84" t="str">
        <f>'高額レセ疾病傾向(患者一人当たり医療費順)'!$C$11</f>
        <v>0604</v>
      </c>
      <c r="F254" s="226" t="str">
        <f>'高額レセ疾病傾向(患者一人当たり医療費順)'!$D$11</f>
        <v>脳性麻痺及びその他の麻痺性症候群</v>
      </c>
      <c r="G254" s="226" t="s">
        <v>193</v>
      </c>
      <c r="H254" s="85">
        <v>1</v>
      </c>
      <c r="I254" s="86">
        <v>1791330</v>
      </c>
      <c r="J254" s="87">
        <v>897110</v>
      </c>
      <c r="K254" s="73">
        <f t="shared" si="9"/>
        <v>2688440</v>
      </c>
      <c r="L254" s="180">
        <f t="shared" si="10"/>
        <v>2688440</v>
      </c>
      <c r="M254" s="187">
        <f>IFERROR(H254/$Q$54,"-")</f>
        <v>5.5266939316900631E-5</v>
      </c>
    </row>
    <row r="255" spans="2:13" ht="28.9" customHeight="1">
      <c r="B255" s="365">
        <v>51</v>
      </c>
      <c r="C255" s="378" t="s">
        <v>49</v>
      </c>
      <c r="D255" s="371">
        <f>Q55</f>
        <v>24024</v>
      </c>
      <c r="E255" s="88" t="str">
        <f>'高額レセ疾病傾向(患者一人当たり医療費順)'!$C$7</f>
        <v>0904</v>
      </c>
      <c r="F255" s="224" t="str">
        <f>'高額レセ疾病傾向(患者一人当たり医療費順)'!$D$7</f>
        <v>くも膜下出血</v>
      </c>
      <c r="G255" s="224" t="s">
        <v>493</v>
      </c>
      <c r="H255" s="137">
        <v>5</v>
      </c>
      <c r="I255" s="138">
        <v>15330500</v>
      </c>
      <c r="J255" s="139">
        <v>394010</v>
      </c>
      <c r="K255" s="71">
        <f t="shared" si="9"/>
        <v>15724510</v>
      </c>
      <c r="L255" s="178">
        <f t="shared" si="10"/>
        <v>3144902</v>
      </c>
      <c r="M255" s="185">
        <f>IFERROR(H255/$Q$55,"-")</f>
        <v>2.0812520812520813E-4</v>
      </c>
    </row>
    <row r="256" spans="2:13" ht="28.9" customHeight="1">
      <c r="B256" s="366"/>
      <c r="C256" s="359"/>
      <c r="D256" s="376"/>
      <c r="E256" s="80" t="str">
        <f>'高額レセ疾病傾向(患者一人当たり医療費順)'!$C$8</f>
        <v>0506</v>
      </c>
      <c r="F256" s="225" t="str">
        <f>'高額レセ疾病傾向(患者一人当たり医療費順)'!$D$8</f>
        <v>知的障害＜精神遅滞＞</v>
      </c>
      <c r="G256" s="225" t="s">
        <v>387</v>
      </c>
      <c r="H256" s="81" t="s">
        <v>387</v>
      </c>
      <c r="I256" s="82" t="s">
        <v>387</v>
      </c>
      <c r="J256" s="83" t="s">
        <v>387</v>
      </c>
      <c r="K256" s="72" t="str">
        <f t="shared" si="9"/>
        <v>-</v>
      </c>
      <c r="L256" s="179" t="str">
        <f t="shared" si="10"/>
        <v>-</v>
      </c>
      <c r="M256" s="186" t="str">
        <f>IFERROR(H256/$Q$55,"-")</f>
        <v>-</v>
      </c>
    </row>
    <row r="257" spans="2:13" ht="28.9" customHeight="1">
      <c r="B257" s="366"/>
      <c r="C257" s="359"/>
      <c r="D257" s="376"/>
      <c r="E257" s="80" t="str">
        <f>'高額レセ疾病傾向(患者一人当たり医療費順)'!$C$9</f>
        <v>1402</v>
      </c>
      <c r="F257" s="225" t="str">
        <f>'高額レセ疾病傾向(患者一人当たり医療費順)'!$D$9</f>
        <v>腎不全</v>
      </c>
      <c r="G257" s="225" t="s">
        <v>302</v>
      </c>
      <c r="H257" s="81">
        <v>125</v>
      </c>
      <c r="I257" s="82">
        <v>452635330</v>
      </c>
      <c r="J257" s="83">
        <v>348594210</v>
      </c>
      <c r="K257" s="72">
        <f t="shared" si="9"/>
        <v>801229540</v>
      </c>
      <c r="L257" s="179">
        <f t="shared" si="10"/>
        <v>6409836.3200000003</v>
      </c>
      <c r="M257" s="186">
        <f>IFERROR(H257/$Q$55,"-")</f>
        <v>5.203130203130203E-3</v>
      </c>
    </row>
    <row r="258" spans="2:13" ht="28.9" customHeight="1">
      <c r="B258" s="366"/>
      <c r="C258" s="359"/>
      <c r="D258" s="376"/>
      <c r="E258" s="80" t="str">
        <f>'高額レセ疾病傾向(患者一人当たり医療費順)'!$C$10</f>
        <v>0209</v>
      </c>
      <c r="F258" s="225" t="str">
        <f>'高額レセ疾病傾向(患者一人当たり医療費順)'!$D$10</f>
        <v>白血病</v>
      </c>
      <c r="G258" s="225" t="s">
        <v>517</v>
      </c>
      <c r="H258" s="81">
        <v>11</v>
      </c>
      <c r="I258" s="82">
        <v>30636080</v>
      </c>
      <c r="J258" s="83">
        <v>36754260</v>
      </c>
      <c r="K258" s="72">
        <f t="shared" si="9"/>
        <v>67390340</v>
      </c>
      <c r="L258" s="179">
        <f t="shared" si="10"/>
        <v>6126394.5454545459</v>
      </c>
      <c r="M258" s="186">
        <f>IFERROR(H258/$Q$55,"-")</f>
        <v>4.5787545787545788E-4</v>
      </c>
    </row>
    <row r="259" spans="2:13" ht="28.9" customHeight="1" thickBot="1">
      <c r="B259" s="367"/>
      <c r="C259" s="361"/>
      <c r="D259" s="383"/>
      <c r="E259" s="84" t="str">
        <f>'高額レセ疾病傾向(患者一人当たり医療費順)'!$C$11</f>
        <v>0604</v>
      </c>
      <c r="F259" s="226" t="str">
        <f>'高額レセ疾病傾向(患者一人当たり医療費順)'!$D$11</f>
        <v>脳性麻痺及びその他の麻痺性症候群</v>
      </c>
      <c r="G259" s="225" t="s">
        <v>518</v>
      </c>
      <c r="H259" s="81">
        <v>5</v>
      </c>
      <c r="I259" s="82">
        <v>25547170</v>
      </c>
      <c r="J259" s="83">
        <v>343480</v>
      </c>
      <c r="K259" s="72">
        <f t="shared" si="9"/>
        <v>25890650</v>
      </c>
      <c r="L259" s="179">
        <f t="shared" si="10"/>
        <v>5178130</v>
      </c>
      <c r="M259" s="186">
        <f>IFERROR(H259/$Q$55,"-")</f>
        <v>2.0812520812520813E-4</v>
      </c>
    </row>
    <row r="260" spans="2:13" ht="39" customHeight="1">
      <c r="B260" s="365">
        <v>52</v>
      </c>
      <c r="C260" s="378" t="s">
        <v>5</v>
      </c>
      <c r="D260" s="371">
        <f>Q56</f>
        <v>19635</v>
      </c>
      <c r="E260" s="88" t="str">
        <f>'高額レセ疾病傾向(患者一人当たり医療費順)'!$C$7</f>
        <v>0904</v>
      </c>
      <c r="F260" s="224" t="str">
        <f>'高額レセ疾病傾向(患者一人当たり医療費順)'!$D$7</f>
        <v>くも膜下出血</v>
      </c>
      <c r="G260" s="224" t="s">
        <v>519</v>
      </c>
      <c r="H260" s="137">
        <v>6</v>
      </c>
      <c r="I260" s="138">
        <v>36745060</v>
      </c>
      <c r="J260" s="139">
        <v>1335240</v>
      </c>
      <c r="K260" s="71">
        <f t="shared" si="9"/>
        <v>38080300</v>
      </c>
      <c r="L260" s="178">
        <f t="shared" si="10"/>
        <v>6346716.666666667</v>
      </c>
      <c r="M260" s="185">
        <f>IFERROR(H260/$Q$56,"-")</f>
        <v>3.0557677616501144E-4</v>
      </c>
    </row>
    <row r="261" spans="2:13" ht="28.9" customHeight="1">
      <c r="B261" s="366"/>
      <c r="C261" s="359"/>
      <c r="D261" s="376"/>
      <c r="E261" s="80" t="str">
        <f>'高額レセ疾病傾向(患者一人当たり医療費順)'!$C$8</f>
        <v>0506</v>
      </c>
      <c r="F261" s="225" t="str">
        <f>'高額レセ疾病傾向(患者一人当たり医療費順)'!$D$8</f>
        <v>知的障害＜精神遅滞＞</v>
      </c>
      <c r="G261" s="225" t="s">
        <v>387</v>
      </c>
      <c r="H261" s="81" t="s">
        <v>387</v>
      </c>
      <c r="I261" s="82" t="s">
        <v>387</v>
      </c>
      <c r="J261" s="83" t="s">
        <v>387</v>
      </c>
      <c r="K261" s="72" t="str">
        <f t="shared" si="9"/>
        <v>-</v>
      </c>
      <c r="L261" s="179" t="str">
        <f t="shared" si="10"/>
        <v>-</v>
      </c>
      <c r="M261" s="186" t="str">
        <f>IFERROR(H261/$Q$56,"-")</f>
        <v>-</v>
      </c>
    </row>
    <row r="262" spans="2:13" ht="28.9" customHeight="1">
      <c r="B262" s="366"/>
      <c r="C262" s="359"/>
      <c r="D262" s="376"/>
      <c r="E262" s="80" t="str">
        <f>'高額レセ疾病傾向(患者一人当たり医療費順)'!$C$9</f>
        <v>1402</v>
      </c>
      <c r="F262" s="225" t="str">
        <f>'高額レセ疾病傾向(患者一人当たり医療費順)'!$D$9</f>
        <v>腎不全</v>
      </c>
      <c r="G262" s="225" t="s">
        <v>499</v>
      </c>
      <c r="H262" s="81">
        <v>70</v>
      </c>
      <c r="I262" s="82">
        <v>213013010</v>
      </c>
      <c r="J262" s="83">
        <v>233825300</v>
      </c>
      <c r="K262" s="72">
        <f t="shared" ref="K262:K325" si="11">IF(SUM(I262:J262)=0,"-",SUM(I262:J262))</f>
        <v>446838310</v>
      </c>
      <c r="L262" s="179">
        <f t="shared" si="10"/>
        <v>6383404.4285714282</v>
      </c>
      <c r="M262" s="186">
        <f>IFERROR(H262/$Q$56,"-")</f>
        <v>3.5650623885918001E-3</v>
      </c>
    </row>
    <row r="263" spans="2:13" ht="28.9" customHeight="1">
      <c r="B263" s="366"/>
      <c r="C263" s="359"/>
      <c r="D263" s="376"/>
      <c r="E263" s="80" t="str">
        <f>'高額レセ疾病傾向(患者一人当たり医療費順)'!$C$10</f>
        <v>0209</v>
      </c>
      <c r="F263" s="225" t="str">
        <f>'高額レセ疾病傾向(患者一人当たり医療費順)'!$D$10</f>
        <v>白血病</v>
      </c>
      <c r="G263" s="225" t="s">
        <v>520</v>
      </c>
      <c r="H263" s="81">
        <v>10</v>
      </c>
      <c r="I263" s="82">
        <v>27123770</v>
      </c>
      <c r="J263" s="83">
        <v>14232470</v>
      </c>
      <c r="K263" s="72">
        <f t="shared" si="11"/>
        <v>41356240</v>
      </c>
      <c r="L263" s="179">
        <f t="shared" si="10"/>
        <v>4135624</v>
      </c>
      <c r="M263" s="186">
        <f>IFERROR(H263/$Q$56,"-")</f>
        <v>5.0929462694168572E-4</v>
      </c>
    </row>
    <row r="264" spans="2:13" ht="28.9" customHeight="1" thickBot="1">
      <c r="B264" s="367"/>
      <c r="C264" s="361"/>
      <c r="D264" s="383"/>
      <c r="E264" s="84" t="str">
        <f>'高額レセ疾病傾向(患者一人当たり医療費順)'!$C$11</f>
        <v>0604</v>
      </c>
      <c r="F264" s="226" t="str">
        <f>'高額レセ疾病傾向(患者一人当たり医療費順)'!$D$11</f>
        <v>脳性麻痺及びその他の麻痺性症候群</v>
      </c>
      <c r="G264" s="225" t="s">
        <v>212</v>
      </c>
      <c r="H264" s="81">
        <v>1</v>
      </c>
      <c r="I264" s="82">
        <v>3180260</v>
      </c>
      <c r="J264" s="83">
        <v>606520</v>
      </c>
      <c r="K264" s="72">
        <f t="shared" si="11"/>
        <v>3786780</v>
      </c>
      <c r="L264" s="179">
        <f t="shared" si="10"/>
        <v>3786780</v>
      </c>
      <c r="M264" s="186">
        <f>IFERROR(H264/$Q$56,"-")</f>
        <v>5.0929462694168576E-5</v>
      </c>
    </row>
    <row r="265" spans="2:13" ht="28.9" customHeight="1">
      <c r="B265" s="365">
        <v>53</v>
      </c>
      <c r="C265" s="378" t="s">
        <v>23</v>
      </c>
      <c r="D265" s="371">
        <f>Q57</f>
        <v>11060</v>
      </c>
      <c r="E265" s="88" t="str">
        <f>'高額レセ疾病傾向(患者一人当たり医療費順)'!$C$7</f>
        <v>0904</v>
      </c>
      <c r="F265" s="224" t="str">
        <f>'高額レセ疾病傾向(患者一人当たり医療費順)'!$D$7</f>
        <v>くも膜下出血</v>
      </c>
      <c r="G265" s="224" t="s">
        <v>160</v>
      </c>
      <c r="H265" s="137">
        <v>1</v>
      </c>
      <c r="I265" s="138">
        <v>2296480</v>
      </c>
      <c r="J265" s="139">
        <v>303380</v>
      </c>
      <c r="K265" s="71">
        <f t="shared" si="11"/>
        <v>2599860</v>
      </c>
      <c r="L265" s="178">
        <f t="shared" si="10"/>
        <v>2599860</v>
      </c>
      <c r="M265" s="185">
        <f>IFERROR(H265/$Q$57,"-")</f>
        <v>9.0415913200723327E-5</v>
      </c>
    </row>
    <row r="266" spans="2:13" ht="28.9" customHeight="1">
      <c r="B266" s="366"/>
      <c r="C266" s="359"/>
      <c r="D266" s="376"/>
      <c r="E266" s="80" t="str">
        <f>'高額レセ疾病傾向(患者一人当たり医療費順)'!$C$8</f>
        <v>0506</v>
      </c>
      <c r="F266" s="225" t="str">
        <f>'高額レセ疾病傾向(患者一人当たり医療費順)'!$D$8</f>
        <v>知的障害＜精神遅滞＞</v>
      </c>
      <c r="G266" s="225" t="s">
        <v>387</v>
      </c>
      <c r="H266" s="81" t="s">
        <v>387</v>
      </c>
      <c r="I266" s="82" t="s">
        <v>387</v>
      </c>
      <c r="J266" s="83" t="s">
        <v>387</v>
      </c>
      <c r="K266" s="72" t="str">
        <f t="shared" si="11"/>
        <v>-</v>
      </c>
      <c r="L266" s="179" t="str">
        <f t="shared" ref="L266:L329" si="12">IFERROR(K266/H266,"-")</f>
        <v>-</v>
      </c>
      <c r="M266" s="186" t="str">
        <f>IFERROR(H266/$Q$57,"-")</f>
        <v>-</v>
      </c>
    </row>
    <row r="267" spans="2:13" ht="28.9" customHeight="1">
      <c r="B267" s="366"/>
      <c r="C267" s="359"/>
      <c r="D267" s="376"/>
      <c r="E267" s="80" t="str">
        <f>'高額レセ疾病傾向(患者一人当たり医療費順)'!$C$9</f>
        <v>1402</v>
      </c>
      <c r="F267" s="225" t="str">
        <f>'高額レセ疾病傾向(患者一人当たり医療費順)'!$D$9</f>
        <v>腎不全</v>
      </c>
      <c r="G267" s="225" t="s">
        <v>302</v>
      </c>
      <c r="H267" s="81">
        <v>41</v>
      </c>
      <c r="I267" s="82">
        <v>99606420</v>
      </c>
      <c r="J267" s="83">
        <v>160727820</v>
      </c>
      <c r="K267" s="72">
        <f t="shared" si="11"/>
        <v>260334240</v>
      </c>
      <c r="L267" s="179">
        <f t="shared" si="12"/>
        <v>6349615.6097560972</v>
      </c>
      <c r="M267" s="186">
        <f>IFERROR(H267/$Q$57,"-")</f>
        <v>3.7070524412296563E-3</v>
      </c>
    </row>
    <row r="268" spans="2:13" ht="28.9" customHeight="1">
      <c r="B268" s="366"/>
      <c r="C268" s="359"/>
      <c r="D268" s="376"/>
      <c r="E268" s="80" t="str">
        <f>'高額レセ疾病傾向(患者一人当たり医療費順)'!$C$10</f>
        <v>0209</v>
      </c>
      <c r="F268" s="225" t="str">
        <f>'高額レセ疾病傾向(患者一人当たり医療費順)'!$D$10</f>
        <v>白血病</v>
      </c>
      <c r="G268" s="225" t="s">
        <v>332</v>
      </c>
      <c r="H268" s="81">
        <v>7</v>
      </c>
      <c r="I268" s="82">
        <v>17044650</v>
      </c>
      <c r="J268" s="83">
        <v>27342030</v>
      </c>
      <c r="K268" s="72">
        <f t="shared" si="11"/>
        <v>44386680</v>
      </c>
      <c r="L268" s="179">
        <f t="shared" si="12"/>
        <v>6340954.2857142854</v>
      </c>
      <c r="M268" s="186">
        <f>IFERROR(H268/$Q$57,"-")</f>
        <v>6.329113924050633E-4</v>
      </c>
    </row>
    <row r="269" spans="2:13" ht="28.9" customHeight="1" thickBot="1">
      <c r="B269" s="367"/>
      <c r="C269" s="361"/>
      <c r="D269" s="383"/>
      <c r="E269" s="84" t="str">
        <f>'高額レセ疾病傾向(患者一人当たり医療費順)'!$C$11</f>
        <v>0604</v>
      </c>
      <c r="F269" s="226" t="str">
        <f>'高額レセ疾病傾向(患者一人当たり医療費順)'!$D$11</f>
        <v>脳性麻痺及びその他の麻痺性症候群</v>
      </c>
      <c r="G269" s="225" t="s">
        <v>387</v>
      </c>
      <c r="H269" s="81" t="s">
        <v>387</v>
      </c>
      <c r="I269" s="82" t="s">
        <v>387</v>
      </c>
      <c r="J269" s="83" t="s">
        <v>387</v>
      </c>
      <c r="K269" s="72" t="str">
        <f t="shared" si="11"/>
        <v>-</v>
      </c>
      <c r="L269" s="179" t="str">
        <f t="shared" si="12"/>
        <v>-</v>
      </c>
      <c r="M269" s="186" t="str">
        <f>IFERROR(H269/$Q$57,"-")</f>
        <v>-</v>
      </c>
    </row>
    <row r="270" spans="2:13" ht="28.9" customHeight="1">
      <c r="B270" s="365">
        <v>54</v>
      </c>
      <c r="C270" s="378" t="s">
        <v>29</v>
      </c>
      <c r="D270" s="371">
        <f>Q58</f>
        <v>18634</v>
      </c>
      <c r="E270" s="88" t="str">
        <f>'高額レセ疾病傾向(患者一人当たり医療費順)'!$C$7</f>
        <v>0904</v>
      </c>
      <c r="F270" s="224" t="str">
        <f>'高額レセ疾病傾向(患者一人当たり医療費順)'!$D$7</f>
        <v>くも膜下出血</v>
      </c>
      <c r="G270" s="224" t="s">
        <v>521</v>
      </c>
      <c r="H270" s="137">
        <v>10</v>
      </c>
      <c r="I270" s="138">
        <v>59928380</v>
      </c>
      <c r="J270" s="139">
        <v>1155280</v>
      </c>
      <c r="K270" s="71">
        <f t="shared" si="11"/>
        <v>61083660</v>
      </c>
      <c r="L270" s="178">
        <f t="shared" si="12"/>
        <v>6108366</v>
      </c>
      <c r="M270" s="185">
        <f>IFERROR(H270/$Q$58,"-")</f>
        <v>5.3665342921541267E-4</v>
      </c>
    </row>
    <row r="271" spans="2:13" ht="28.9" customHeight="1">
      <c r="B271" s="366"/>
      <c r="C271" s="359"/>
      <c r="D271" s="376"/>
      <c r="E271" s="80" t="str">
        <f>'高額レセ疾病傾向(患者一人当たり医療費順)'!$C$8</f>
        <v>0506</v>
      </c>
      <c r="F271" s="225" t="str">
        <f>'高額レセ疾病傾向(患者一人当たり医療費順)'!$D$8</f>
        <v>知的障害＜精神遅滞＞</v>
      </c>
      <c r="G271" s="225" t="s">
        <v>387</v>
      </c>
      <c r="H271" s="81" t="s">
        <v>387</v>
      </c>
      <c r="I271" s="82" t="s">
        <v>387</v>
      </c>
      <c r="J271" s="83" t="s">
        <v>387</v>
      </c>
      <c r="K271" s="72" t="str">
        <f t="shared" si="11"/>
        <v>-</v>
      </c>
      <c r="L271" s="179" t="str">
        <f t="shared" si="12"/>
        <v>-</v>
      </c>
      <c r="M271" s="186" t="str">
        <f>IFERROR(H271/$Q$58,"-")</f>
        <v>-</v>
      </c>
    </row>
    <row r="272" spans="2:13" ht="28.9" customHeight="1">
      <c r="B272" s="366"/>
      <c r="C272" s="359"/>
      <c r="D272" s="376"/>
      <c r="E272" s="80" t="str">
        <f>'高額レセ疾病傾向(患者一人当たり医療費順)'!$C$9</f>
        <v>1402</v>
      </c>
      <c r="F272" s="225" t="str">
        <f>'高額レセ疾病傾向(患者一人当たり医療費順)'!$D$9</f>
        <v>腎不全</v>
      </c>
      <c r="G272" s="225" t="s">
        <v>302</v>
      </c>
      <c r="H272" s="81">
        <v>70</v>
      </c>
      <c r="I272" s="82">
        <v>225417380</v>
      </c>
      <c r="J272" s="83">
        <v>183556550</v>
      </c>
      <c r="K272" s="72">
        <f t="shared" si="11"/>
        <v>408973930</v>
      </c>
      <c r="L272" s="179">
        <f t="shared" si="12"/>
        <v>5842484.7142857146</v>
      </c>
      <c r="M272" s="186">
        <f>IFERROR(H272/$Q$58,"-")</f>
        <v>3.7565740045078888E-3</v>
      </c>
    </row>
    <row r="273" spans="2:13" ht="29.1" customHeight="1">
      <c r="B273" s="366"/>
      <c r="C273" s="359"/>
      <c r="D273" s="376"/>
      <c r="E273" s="80" t="str">
        <f>'高額レセ疾病傾向(患者一人当たり医療費順)'!$C$10</f>
        <v>0209</v>
      </c>
      <c r="F273" s="225" t="str">
        <f>'高額レセ疾病傾向(患者一人当たり医療費順)'!$D$10</f>
        <v>白血病</v>
      </c>
      <c r="G273" s="225" t="s">
        <v>522</v>
      </c>
      <c r="H273" s="81">
        <v>9</v>
      </c>
      <c r="I273" s="82">
        <v>12708960</v>
      </c>
      <c r="J273" s="83">
        <v>33604920</v>
      </c>
      <c r="K273" s="72">
        <f t="shared" si="11"/>
        <v>46313880</v>
      </c>
      <c r="L273" s="179">
        <f t="shared" si="12"/>
        <v>5145986.666666667</v>
      </c>
      <c r="M273" s="186">
        <f>IFERROR(H273/$Q$58,"-")</f>
        <v>4.8298808629387141E-4</v>
      </c>
    </row>
    <row r="274" spans="2:13" ht="28.9" customHeight="1" thickBot="1">
      <c r="B274" s="367"/>
      <c r="C274" s="361"/>
      <c r="D274" s="383"/>
      <c r="E274" s="84" t="str">
        <f>'高額レセ疾病傾向(患者一人当たり医療費順)'!$C$11</f>
        <v>0604</v>
      </c>
      <c r="F274" s="226" t="str">
        <f>'高額レセ疾病傾向(患者一人当たり医療費順)'!$D$11</f>
        <v>脳性麻痺及びその他の麻痺性症候群</v>
      </c>
      <c r="G274" s="226" t="s">
        <v>193</v>
      </c>
      <c r="H274" s="85">
        <v>1</v>
      </c>
      <c r="I274" s="86">
        <v>4982730</v>
      </c>
      <c r="J274" s="87">
        <v>0</v>
      </c>
      <c r="K274" s="73">
        <f t="shared" si="11"/>
        <v>4982730</v>
      </c>
      <c r="L274" s="180">
        <f t="shared" si="12"/>
        <v>4982730</v>
      </c>
      <c r="M274" s="187">
        <f>IFERROR(H274/$Q$58,"-")</f>
        <v>5.366534292154127E-5</v>
      </c>
    </row>
    <row r="275" spans="2:13" ht="28.9" customHeight="1">
      <c r="B275" s="365">
        <v>55</v>
      </c>
      <c r="C275" s="378" t="s">
        <v>18</v>
      </c>
      <c r="D275" s="371">
        <f>Q59</f>
        <v>19451</v>
      </c>
      <c r="E275" s="88" t="str">
        <f>'高額レセ疾病傾向(患者一人当たり医療費順)'!$C$7</f>
        <v>0904</v>
      </c>
      <c r="F275" s="224" t="str">
        <f>'高額レセ疾病傾向(患者一人当たり医療費順)'!$D$7</f>
        <v>くも膜下出血</v>
      </c>
      <c r="G275" s="224" t="s">
        <v>323</v>
      </c>
      <c r="H275" s="137">
        <v>9</v>
      </c>
      <c r="I275" s="138">
        <v>64217930</v>
      </c>
      <c r="J275" s="139">
        <v>695360</v>
      </c>
      <c r="K275" s="71">
        <f t="shared" si="11"/>
        <v>64913290</v>
      </c>
      <c r="L275" s="178">
        <f t="shared" si="12"/>
        <v>7212587.777777778</v>
      </c>
      <c r="M275" s="185">
        <f>IFERROR(H275/$Q$59,"-")</f>
        <v>4.627011464706185E-4</v>
      </c>
    </row>
    <row r="276" spans="2:13" ht="28.9" customHeight="1">
      <c r="B276" s="366"/>
      <c r="C276" s="359"/>
      <c r="D276" s="376"/>
      <c r="E276" s="80" t="str">
        <f>'高額レセ疾病傾向(患者一人当たり医療費順)'!$C$8</f>
        <v>0506</v>
      </c>
      <c r="F276" s="225" t="str">
        <f>'高額レセ疾病傾向(患者一人当たり医療費順)'!$D$8</f>
        <v>知的障害＜精神遅滞＞</v>
      </c>
      <c r="G276" s="225" t="s">
        <v>387</v>
      </c>
      <c r="H276" s="81" t="s">
        <v>387</v>
      </c>
      <c r="I276" s="82" t="s">
        <v>387</v>
      </c>
      <c r="J276" s="83" t="s">
        <v>387</v>
      </c>
      <c r="K276" s="72" t="str">
        <f t="shared" si="11"/>
        <v>-</v>
      </c>
      <c r="L276" s="179" t="str">
        <f t="shared" si="12"/>
        <v>-</v>
      </c>
      <c r="M276" s="186" t="str">
        <f>IFERROR(H276/$Q$59,"-")</f>
        <v>-</v>
      </c>
    </row>
    <row r="277" spans="2:13" ht="28.9" customHeight="1">
      <c r="B277" s="366"/>
      <c r="C277" s="359"/>
      <c r="D277" s="376"/>
      <c r="E277" s="80" t="str">
        <f>'高額レセ疾病傾向(患者一人当たり医療費順)'!$C$9</f>
        <v>1402</v>
      </c>
      <c r="F277" s="225" t="str">
        <f>'高額レセ疾病傾向(患者一人当たり医療費順)'!$D$9</f>
        <v>腎不全</v>
      </c>
      <c r="G277" s="225" t="s">
        <v>307</v>
      </c>
      <c r="H277" s="81">
        <v>135</v>
      </c>
      <c r="I277" s="82">
        <v>300941180</v>
      </c>
      <c r="J277" s="83">
        <v>491092220</v>
      </c>
      <c r="K277" s="72">
        <f t="shared" si="11"/>
        <v>792033400</v>
      </c>
      <c r="L277" s="179">
        <f t="shared" si="12"/>
        <v>5866914.0740740737</v>
      </c>
      <c r="M277" s="186">
        <f>IFERROR(H277/$Q$59,"-")</f>
        <v>6.9405171970592771E-3</v>
      </c>
    </row>
    <row r="278" spans="2:13" ht="28.9" customHeight="1">
      <c r="B278" s="366"/>
      <c r="C278" s="359"/>
      <c r="D278" s="376"/>
      <c r="E278" s="80" t="str">
        <f>'高額レセ疾病傾向(患者一人当たり医療費順)'!$C$10</f>
        <v>0209</v>
      </c>
      <c r="F278" s="225" t="str">
        <f>'高額レセ疾病傾向(患者一人当たり医療費順)'!$D$10</f>
        <v>白血病</v>
      </c>
      <c r="G278" s="225" t="s">
        <v>330</v>
      </c>
      <c r="H278" s="81">
        <v>6</v>
      </c>
      <c r="I278" s="82">
        <v>9984380</v>
      </c>
      <c r="J278" s="83">
        <v>16829160</v>
      </c>
      <c r="K278" s="72">
        <f t="shared" si="11"/>
        <v>26813540</v>
      </c>
      <c r="L278" s="179">
        <f t="shared" si="12"/>
        <v>4468923.333333333</v>
      </c>
      <c r="M278" s="186">
        <f>IFERROR(H278/$Q$59,"-")</f>
        <v>3.0846743098041231E-4</v>
      </c>
    </row>
    <row r="279" spans="2:13" ht="28.9" customHeight="1" thickBot="1">
      <c r="B279" s="367"/>
      <c r="C279" s="361"/>
      <c r="D279" s="383"/>
      <c r="E279" s="84" t="str">
        <f>'高額レセ疾病傾向(患者一人当たり医療費順)'!$C$11</f>
        <v>0604</v>
      </c>
      <c r="F279" s="226" t="str">
        <f>'高額レセ疾病傾向(患者一人当たり医療費順)'!$D$11</f>
        <v>脳性麻痺及びその他の麻痺性症候群</v>
      </c>
      <c r="G279" s="225" t="s">
        <v>473</v>
      </c>
      <c r="H279" s="81">
        <v>1</v>
      </c>
      <c r="I279" s="82">
        <v>510000</v>
      </c>
      <c r="J279" s="83">
        <v>0</v>
      </c>
      <c r="K279" s="72">
        <f t="shared" si="11"/>
        <v>510000</v>
      </c>
      <c r="L279" s="179">
        <f t="shared" si="12"/>
        <v>510000</v>
      </c>
      <c r="M279" s="186">
        <f>IFERROR(H279/$Q$59,"-")</f>
        <v>5.1411238496735388E-5</v>
      </c>
    </row>
    <row r="280" spans="2:13" ht="28.9" customHeight="1">
      <c r="B280" s="365">
        <v>56</v>
      </c>
      <c r="C280" s="378" t="s">
        <v>11</v>
      </c>
      <c r="D280" s="371">
        <f>Q60</f>
        <v>12084</v>
      </c>
      <c r="E280" s="88" t="str">
        <f>'高額レセ疾病傾向(患者一人当たり医療費順)'!$C$7</f>
        <v>0904</v>
      </c>
      <c r="F280" s="224" t="str">
        <f>'高額レセ疾病傾向(患者一人当たり医療費順)'!$D$7</f>
        <v>くも膜下出血</v>
      </c>
      <c r="G280" s="224" t="s">
        <v>523</v>
      </c>
      <c r="H280" s="137">
        <v>1</v>
      </c>
      <c r="I280" s="138">
        <v>5105800</v>
      </c>
      <c r="J280" s="139">
        <v>189390</v>
      </c>
      <c r="K280" s="71">
        <f t="shared" si="11"/>
        <v>5295190</v>
      </c>
      <c r="L280" s="178">
        <f t="shared" si="12"/>
        <v>5295190</v>
      </c>
      <c r="M280" s="185">
        <f>IFERROR(H280/$Q$60,"-")</f>
        <v>8.2754054948692488E-5</v>
      </c>
    </row>
    <row r="281" spans="2:13" ht="28.9" customHeight="1">
      <c r="B281" s="366"/>
      <c r="C281" s="359"/>
      <c r="D281" s="376"/>
      <c r="E281" s="80" t="str">
        <f>'高額レセ疾病傾向(患者一人当たり医療費順)'!$C$8</f>
        <v>0506</v>
      </c>
      <c r="F281" s="225" t="str">
        <f>'高額レセ疾病傾向(患者一人当たり医療費順)'!$D$8</f>
        <v>知的障害＜精神遅滞＞</v>
      </c>
      <c r="G281" s="225" t="s">
        <v>387</v>
      </c>
      <c r="H281" s="81" t="s">
        <v>387</v>
      </c>
      <c r="I281" s="82" t="s">
        <v>387</v>
      </c>
      <c r="J281" s="83" t="s">
        <v>387</v>
      </c>
      <c r="K281" s="72" t="str">
        <f t="shared" si="11"/>
        <v>-</v>
      </c>
      <c r="L281" s="179" t="str">
        <f t="shared" si="12"/>
        <v>-</v>
      </c>
      <c r="M281" s="186" t="str">
        <f>IFERROR(H281/$Q$60,"-")</f>
        <v>-</v>
      </c>
    </row>
    <row r="282" spans="2:13" ht="28.9" customHeight="1">
      <c r="B282" s="366"/>
      <c r="C282" s="359"/>
      <c r="D282" s="376"/>
      <c r="E282" s="80" t="str">
        <f>'高額レセ疾病傾向(患者一人当たり医療費順)'!$C$9</f>
        <v>1402</v>
      </c>
      <c r="F282" s="225" t="str">
        <f>'高額レセ疾病傾向(患者一人当たり医療費順)'!$D$9</f>
        <v>腎不全</v>
      </c>
      <c r="G282" s="225" t="s">
        <v>307</v>
      </c>
      <c r="H282" s="81">
        <v>53</v>
      </c>
      <c r="I282" s="82">
        <v>153055340</v>
      </c>
      <c r="J282" s="83">
        <v>196096990</v>
      </c>
      <c r="K282" s="72">
        <f t="shared" si="11"/>
        <v>349152330</v>
      </c>
      <c r="L282" s="179">
        <f t="shared" si="12"/>
        <v>6587779.8113207547</v>
      </c>
      <c r="M282" s="186">
        <f>IFERROR(H282/$Q$60,"-")</f>
        <v>4.3859649122807015E-3</v>
      </c>
    </row>
    <row r="283" spans="2:13" ht="42" customHeight="1">
      <c r="B283" s="366"/>
      <c r="C283" s="359"/>
      <c r="D283" s="376"/>
      <c r="E283" s="80" t="str">
        <f>'高額レセ疾病傾向(患者一人当たり医療費順)'!$C$10</f>
        <v>0209</v>
      </c>
      <c r="F283" s="225" t="str">
        <f>'高額レセ疾病傾向(患者一人当たり医療費順)'!$D$10</f>
        <v>白血病</v>
      </c>
      <c r="G283" s="225" t="s">
        <v>524</v>
      </c>
      <c r="H283" s="81">
        <v>4</v>
      </c>
      <c r="I283" s="82">
        <v>6779370</v>
      </c>
      <c r="J283" s="83">
        <v>9128050</v>
      </c>
      <c r="K283" s="72">
        <f t="shared" si="11"/>
        <v>15907420</v>
      </c>
      <c r="L283" s="179">
        <f t="shared" si="12"/>
        <v>3976855</v>
      </c>
      <c r="M283" s="186">
        <f>IFERROR(H283/$Q$60,"-")</f>
        <v>3.3101621979476995E-4</v>
      </c>
    </row>
    <row r="284" spans="2:13" ht="28.9" customHeight="1" thickBot="1">
      <c r="B284" s="367"/>
      <c r="C284" s="361"/>
      <c r="D284" s="383"/>
      <c r="E284" s="84" t="str">
        <f>'高額レセ疾病傾向(患者一人当たり医療費順)'!$C$11</f>
        <v>0604</v>
      </c>
      <c r="F284" s="226" t="str">
        <f>'高額レセ疾病傾向(患者一人当たり医療費順)'!$D$11</f>
        <v>脳性麻痺及びその他の麻痺性症候群</v>
      </c>
      <c r="G284" s="226" t="s">
        <v>525</v>
      </c>
      <c r="H284" s="85">
        <v>1</v>
      </c>
      <c r="I284" s="86">
        <v>2355090</v>
      </c>
      <c r="J284" s="87">
        <v>476960</v>
      </c>
      <c r="K284" s="73">
        <f t="shared" si="11"/>
        <v>2832050</v>
      </c>
      <c r="L284" s="180">
        <f t="shared" si="12"/>
        <v>2832050</v>
      </c>
      <c r="M284" s="187">
        <f>IFERROR(H284/$Q$60,"-")</f>
        <v>8.2754054948692488E-5</v>
      </c>
    </row>
    <row r="285" spans="2:13" ht="28.9" customHeight="1">
      <c r="B285" s="365">
        <v>57</v>
      </c>
      <c r="C285" s="378" t="s">
        <v>50</v>
      </c>
      <c r="D285" s="371">
        <f>Q61</f>
        <v>8898</v>
      </c>
      <c r="E285" s="88" t="str">
        <f>'高額レセ疾病傾向(患者一人当たり医療費順)'!$C$7</f>
        <v>0904</v>
      </c>
      <c r="F285" s="224" t="str">
        <f>'高額レセ疾病傾向(患者一人当たり医療費順)'!$D$7</f>
        <v>くも膜下出血</v>
      </c>
      <c r="G285" s="224" t="s">
        <v>526</v>
      </c>
      <c r="H285" s="137">
        <v>1</v>
      </c>
      <c r="I285" s="138">
        <v>511380</v>
      </c>
      <c r="J285" s="139">
        <v>203970</v>
      </c>
      <c r="K285" s="71">
        <f t="shared" si="11"/>
        <v>715350</v>
      </c>
      <c r="L285" s="178">
        <f t="shared" si="12"/>
        <v>715350</v>
      </c>
      <c r="M285" s="185">
        <f>IFERROR(H285/$Q$61,"-")</f>
        <v>1.1238480557428635E-4</v>
      </c>
    </row>
    <row r="286" spans="2:13" ht="28.9" customHeight="1">
      <c r="B286" s="366"/>
      <c r="C286" s="359"/>
      <c r="D286" s="376"/>
      <c r="E286" s="80" t="str">
        <f>'高額レセ疾病傾向(患者一人当たり医療費順)'!$C$8</f>
        <v>0506</v>
      </c>
      <c r="F286" s="225" t="str">
        <f>'高額レセ疾病傾向(患者一人当たり医療費順)'!$D$8</f>
        <v>知的障害＜精神遅滞＞</v>
      </c>
      <c r="G286" s="225" t="s">
        <v>208</v>
      </c>
      <c r="H286" s="81">
        <v>2</v>
      </c>
      <c r="I286" s="82">
        <v>14759850</v>
      </c>
      <c r="J286" s="83">
        <v>0</v>
      </c>
      <c r="K286" s="72">
        <f t="shared" si="11"/>
        <v>14759850</v>
      </c>
      <c r="L286" s="179">
        <f t="shared" si="12"/>
        <v>7379925</v>
      </c>
      <c r="M286" s="186">
        <f>IFERROR(H286/$Q$61,"-")</f>
        <v>2.2476961114857271E-4</v>
      </c>
    </row>
    <row r="287" spans="2:13" ht="28.9" customHeight="1">
      <c r="B287" s="366"/>
      <c r="C287" s="359"/>
      <c r="D287" s="376"/>
      <c r="E287" s="80" t="str">
        <f>'高額レセ疾病傾向(患者一人当たり医療費順)'!$C$9</f>
        <v>1402</v>
      </c>
      <c r="F287" s="225" t="str">
        <f>'高額レセ疾病傾向(患者一人当たり医療費順)'!$D$9</f>
        <v>腎不全</v>
      </c>
      <c r="G287" s="225" t="s">
        <v>302</v>
      </c>
      <c r="H287" s="81">
        <v>52</v>
      </c>
      <c r="I287" s="82">
        <v>143120630</v>
      </c>
      <c r="J287" s="83">
        <v>140066400</v>
      </c>
      <c r="K287" s="72">
        <f t="shared" si="11"/>
        <v>283187030</v>
      </c>
      <c r="L287" s="179">
        <f t="shared" si="12"/>
        <v>5445904.423076923</v>
      </c>
      <c r="M287" s="186">
        <f>IFERROR(H287/$Q$61,"-")</f>
        <v>5.8440098898628907E-3</v>
      </c>
    </row>
    <row r="288" spans="2:13" ht="28.9" customHeight="1">
      <c r="B288" s="366"/>
      <c r="C288" s="359"/>
      <c r="D288" s="376"/>
      <c r="E288" s="80" t="str">
        <f>'高額レセ疾病傾向(患者一人当たり医療費順)'!$C$10</f>
        <v>0209</v>
      </c>
      <c r="F288" s="225" t="str">
        <f>'高額レセ疾病傾向(患者一人当たり医療費順)'!$D$10</f>
        <v>白血病</v>
      </c>
      <c r="G288" s="225" t="s">
        <v>527</v>
      </c>
      <c r="H288" s="81">
        <v>5</v>
      </c>
      <c r="I288" s="82">
        <v>16615100</v>
      </c>
      <c r="J288" s="83">
        <v>13700160</v>
      </c>
      <c r="K288" s="72">
        <f t="shared" si="11"/>
        <v>30315260</v>
      </c>
      <c r="L288" s="179">
        <f t="shared" si="12"/>
        <v>6063052</v>
      </c>
      <c r="M288" s="186">
        <f>IFERROR(H288/$Q$61,"-")</f>
        <v>5.6192402787143183E-4</v>
      </c>
    </row>
    <row r="289" spans="2:13" ht="28.9" customHeight="1" thickBot="1">
      <c r="B289" s="367"/>
      <c r="C289" s="361"/>
      <c r="D289" s="383"/>
      <c r="E289" s="84" t="str">
        <f>'高額レセ疾病傾向(患者一人当たり医療費順)'!$C$11</f>
        <v>0604</v>
      </c>
      <c r="F289" s="226" t="str">
        <f>'高額レセ疾病傾向(患者一人当たり医療費順)'!$D$11</f>
        <v>脳性麻痺及びその他の麻痺性症候群</v>
      </c>
      <c r="G289" s="225" t="s">
        <v>387</v>
      </c>
      <c r="H289" s="81" t="s">
        <v>387</v>
      </c>
      <c r="I289" s="82" t="s">
        <v>387</v>
      </c>
      <c r="J289" s="83" t="s">
        <v>387</v>
      </c>
      <c r="K289" s="72" t="str">
        <f t="shared" si="11"/>
        <v>-</v>
      </c>
      <c r="L289" s="179" t="str">
        <f t="shared" si="12"/>
        <v>-</v>
      </c>
      <c r="M289" s="186" t="str">
        <f>IFERROR(H289/$Q$61,"-")</f>
        <v>-</v>
      </c>
    </row>
    <row r="290" spans="2:13" ht="28.9" customHeight="1">
      <c r="B290" s="365">
        <v>58</v>
      </c>
      <c r="C290" s="378" t="s">
        <v>30</v>
      </c>
      <c r="D290" s="371">
        <f>Q62</f>
        <v>10383</v>
      </c>
      <c r="E290" s="88" t="str">
        <f>'高額レセ疾病傾向(患者一人当たり医療費順)'!$C$7</f>
        <v>0904</v>
      </c>
      <c r="F290" s="224" t="str">
        <f>'高額レセ疾病傾向(患者一人当たり医療費順)'!$D$7</f>
        <v>くも膜下出血</v>
      </c>
      <c r="G290" s="224" t="s">
        <v>528</v>
      </c>
      <c r="H290" s="137">
        <v>2</v>
      </c>
      <c r="I290" s="138">
        <v>8471590</v>
      </c>
      <c r="J290" s="139">
        <v>297380</v>
      </c>
      <c r="K290" s="71">
        <f t="shared" si="11"/>
        <v>8768970</v>
      </c>
      <c r="L290" s="178">
        <f t="shared" si="12"/>
        <v>4384485</v>
      </c>
      <c r="M290" s="185">
        <f>IFERROR(H290/$Q$62,"-")</f>
        <v>1.9262255610131947E-4</v>
      </c>
    </row>
    <row r="291" spans="2:13" ht="28.9" customHeight="1">
      <c r="B291" s="366"/>
      <c r="C291" s="359"/>
      <c r="D291" s="376"/>
      <c r="E291" s="80" t="str">
        <f>'高額レセ疾病傾向(患者一人当たり医療費順)'!$C$8</f>
        <v>0506</v>
      </c>
      <c r="F291" s="225" t="str">
        <f>'高額レセ疾病傾向(患者一人当たり医療費順)'!$D$8</f>
        <v>知的障害＜精神遅滞＞</v>
      </c>
      <c r="G291" s="225" t="s">
        <v>387</v>
      </c>
      <c r="H291" s="81" t="s">
        <v>387</v>
      </c>
      <c r="I291" s="82" t="s">
        <v>387</v>
      </c>
      <c r="J291" s="83" t="s">
        <v>387</v>
      </c>
      <c r="K291" s="72" t="str">
        <f t="shared" si="11"/>
        <v>-</v>
      </c>
      <c r="L291" s="179" t="str">
        <f t="shared" si="12"/>
        <v>-</v>
      </c>
      <c r="M291" s="186" t="str">
        <f>IFERROR(H291/$Q$62,"-")</f>
        <v>-</v>
      </c>
    </row>
    <row r="292" spans="2:13" ht="28.9" customHeight="1">
      <c r="B292" s="366"/>
      <c r="C292" s="359"/>
      <c r="D292" s="376"/>
      <c r="E292" s="80" t="str">
        <f>'高額レセ疾病傾向(患者一人当たり医療費順)'!$C$9</f>
        <v>1402</v>
      </c>
      <c r="F292" s="225" t="str">
        <f>'高額レセ疾病傾向(患者一人当たり医療費順)'!$D$9</f>
        <v>腎不全</v>
      </c>
      <c r="G292" s="225" t="s">
        <v>302</v>
      </c>
      <c r="H292" s="81">
        <v>54</v>
      </c>
      <c r="I292" s="82">
        <v>214434740</v>
      </c>
      <c r="J292" s="83">
        <v>140423910</v>
      </c>
      <c r="K292" s="72">
        <f t="shared" si="11"/>
        <v>354858650</v>
      </c>
      <c r="L292" s="179">
        <f t="shared" si="12"/>
        <v>6571456.4814814813</v>
      </c>
      <c r="M292" s="186">
        <f>IFERROR(H292/$Q$62,"-")</f>
        <v>5.2008090147356257E-3</v>
      </c>
    </row>
    <row r="293" spans="2:13" ht="28.9" customHeight="1">
      <c r="B293" s="366"/>
      <c r="C293" s="359"/>
      <c r="D293" s="376"/>
      <c r="E293" s="80" t="str">
        <f>'高額レセ疾病傾向(患者一人当たり医療費順)'!$C$10</f>
        <v>0209</v>
      </c>
      <c r="F293" s="225" t="str">
        <f>'高額レセ疾病傾向(患者一人当たり医療費順)'!$D$10</f>
        <v>白血病</v>
      </c>
      <c r="G293" s="225" t="s">
        <v>472</v>
      </c>
      <c r="H293" s="81">
        <v>4</v>
      </c>
      <c r="I293" s="82">
        <v>10674300</v>
      </c>
      <c r="J293" s="83">
        <v>14034520</v>
      </c>
      <c r="K293" s="72">
        <f t="shared" si="11"/>
        <v>24708820</v>
      </c>
      <c r="L293" s="179">
        <f t="shared" si="12"/>
        <v>6177205</v>
      </c>
      <c r="M293" s="186">
        <f>IFERROR(H293/$Q$62,"-")</f>
        <v>3.8524511220263893E-4</v>
      </c>
    </row>
    <row r="294" spans="2:13" ht="28.9" customHeight="1" thickBot="1">
      <c r="B294" s="367"/>
      <c r="C294" s="361"/>
      <c r="D294" s="383"/>
      <c r="E294" s="84" t="str">
        <f>'高額レセ疾病傾向(患者一人当たり医療費順)'!$C$11</f>
        <v>0604</v>
      </c>
      <c r="F294" s="226" t="str">
        <f>'高額レセ疾病傾向(患者一人当たり医療費順)'!$D$11</f>
        <v>脳性麻痺及びその他の麻痺性症候群</v>
      </c>
      <c r="G294" s="225" t="s">
        <v>193</v>
      </c>
      <c r="H294" s="81">
        <v>1</v>
      </c>
      <c r="I294" s="82">
        <v>7947450</v>
      </c>
      <c r="J294" s="83">
        <v>0</v>
      </c>
      <c r="K294" s="72">
        <f t="shared" si="11"/>
        <v>7947450</v>
      </c>
      <c r="L294" s="179">
        <f t="shared" si="12"/>
        <v>7947450</v>
      </c>
      <c r="M294" s="186">
        <f>IFERROR(H294/$Q$62,"-")</f>
        <v>9.6311278050659733E-5</v>
      </c>
    </row>
    <row r="295" spans="2:13" ht="28.9" customHeight="1">
      <c r="B295" s="365">
        <v>59</v>
      </c>
      <c r="C295" s="378" t="s">
        <v>24</v>
      </c>
      <c r="D295" s="371">
        <f>Q63</f>
        <v>74266</v>
      </c>
      <c r="E295" s="88" t="str">
        <f>'高額レセ疾病傾向(患者一人当たり医療費順)'!$C$7</f>
        <v>0904</v>
      </c>
      <c r="F295" s="224" t="str">
        <f>'高額レセ疾病傾向(患者一人当たり医療費順)'!$D$7</f>
        <v>くも膜下出血</v>
      </c>
      <c r="G295" s="224" t="s">
        <v>427</v>
      </c>
      <c r="H295" s="137">
        <v>32</v>
      </c>
      <c r="I295" s="138">
        <v>216698240</v>
      </c>
      <c r="J295" s="139">
        <v>7568230</v>
      </c>
      <c r="K295" s="71">
        <f t="shared" si="11"/>
        <v>224266470</v>
      </c>
      <c r="L295" s="178">
        <f t="shared" si="12"/>
        <v>7008327.1875</v>
      </c>
      <c r="M295" s="185">
        <f>IFERROR(H295/$Q$63,"-")</f>
        <v>4.3088358064255516E-4</v>
      </c>
    </row>
    <row r="296" spans="2:13" ht="28.9" customHeight="1">
      <c r="B296" s="366"/>
      <c r="C296" s="359"/>
      <c r="D296" s="376"/>
      <c r="E296" s="80" t="str">
        <f>'高額レセ疾病傾向(患者一人当たり医療費順)'!$C$8</f>
        <v>0506</v>
      </c>
      <c r="F296" s="225" t="str">
        <f>'高額レセ疾病傾向(患者一人当たり医療費順)'!$D$8</f>
        <v>知的障害＜精神遅滞＞</v>
      </c>
      <c r="G296" s="225" t="s">
        <v>387</v>
      </c>
      <c r="H296" s="81" t="s">
        <v>387</v>
      </c>
      <c r="I296" s="82" t="s">
        <v>387</v>
      </c>
      <c r="J296" s="83" t="s">
        <v>387</v>
      </c>
      <c r="K296" s="72" t="str">
        <f t="shared" si="11"/>
        <v>-</v>
      </c>
      <c r="L296" s="179" t="str">
        <f t="shared" si="12"/>
        <v>-</v>
      </c>
      <c r="M296" s="186" t="str">
        <f>IFERROR(H296/$Q$63,"-")</f>
        <v>-</v>
      </c>
    </row>
    <row r="297" spans="2:13" ht="28.9" customHeight="1">
      <c r="B297" s="366"/>
      <c r="C297" s="359"/>
      <c r="D297" s="376"/>
      <c r="E297" s="80" t="str">
        <f>'高額レセ疾病傾向(患者一人当たり医療費順)'!$C$9</f>
        <v>1402</v>
      </c>
      <c r="F297" s="225" t="str">
        <f>'高額レセ疾病傾向(患者一人当たり医療費順)'!$D$9</f>
        <v>腎不全</v>
      </c>
      <c r="G297" s="225" t="s">
        <v>307</v>
      </c>
      <c r="H297" s="81">
        <v>394</v>
      </c>
      <c r="I297" s="82">
        <v>1214230490</v>
      </c>
      <c r="J297" s="83">
        <v>1060212410</v>
      </c>
      <c r="K297" s="72">
        <f t="shared" si="11"/>
        <v>2274442900</v>
      </c>
      <c r="L297" s="179">
        <f t="shared" si="12"/>
        <v>5772697.7157360408</v>
      </c>
      <c r="M297" s="186">
        <f>IFERROR(H297/$Q$63,"-")</f>
        <v>5.3052540866614598E-3</v>
      </c>
    </row>
    <row r="298" spans="2:13" ht="28.9" customHeight="1">
      <c r="B298" s="366"/>
      <c r="C298" s="359"/>
      <c r="D298" s="376"/>
      <c r="E298" s="80" t="str">
        <f>'高額レセ疾病傾向(患者一人当たり医療費順)'!$C$10</f>
        <v>0209</v>
      </c>
      <c r="F298" s="225" t="str">
        <f>'高額レセ疾病傾向(患者一人当たり医療費順)'!$D$10</f>
        <v>白血病</v>
      </c>
      <c r="G298" s="225" t="s">
        <v>326</v>
      </c>
      <c r="H298" s="81">
        <v>27</v>
      </c>
      <c r="I298" s="82">
        <v>103213760</v>
      </c>
      <c r="J298" s="83">
        <v>58665870</v>
      </c>
      <c r="K298" s="72">
        <f t="shared" si="11"/>
        <v>161879630</v>
      </c>
      <c r="L298" s="179">
        <f t="shared" si="12"/>
        <v>5995541.8518518517</v>
      </c>
      <c r="M298" s="186">
        <f>IFERROR(H298/$Q$63,"-")</f>
        <v>3.6355802116715591E-4</v>
      </c>
    </row>
    <row r="299" spans="2:13" ht="28.9" customHeight="1" thickBot="1">
      <c r="B299" s="367"/>
      <c r="C299" s="361"/>
      <c r="D299" s="383"/>
      <c r="E299" s="84" t="str">
        <f>'高額レセ疾病傾向(患者一人当たり医療費順)'!$C$11</f>
        <v>0604</v>
      </c>
      <c r="F299" s="226" t="str">
        <f>'高額レセ疾病傾向(患者一人当たり医療費順)'!$D$11</f>
        <v>脳性麻痺及びその他の麻痺性症候群</v>
      </c>
      <c r="G299" s="225" t="s">
        <v>428</v>
      </c>
      <c r="H299" s="81">
        <v>17</v>
      </c>
      <c r="I299" s="82">
        <v>80402640</v>
      </c>
      <c r="J299" s="83">
        <v>3258350</v>
      </c>
      <c r="K299" s="72">
        <f t="shared" si="11"/>
        <v>83660990</v>
      </c>
      <c r="L299" s="179">
        <f t="shared" si="12"/>
        <v>4921234.7058823528</v>
      </c>
      <c r="M299" s="186">
        <f>IFERROR(H299/$Q$63,"-")</f>
        <v>2.2890690221635742E-4</v>
      </c>
    </row>
    <row r="300" spans="2:13" ht="39" customHeight="1">
      <c r="B300" s="365">
        <v>60</v>
      </c>
      <c r="C300" s="378" t="s">
        <v>51</v>
      </c>
      <c r="D300" s="371">
        <f>Q64</f>
        <v>9658</v>
      </c>
      <c r="E300" s="88" t="str">
        <f>'高額レセ疾病傾向(患者一人当たり医療費順)'!$C$7</f>
        <v>0904</v>
      </c>
      <c r="F300" s="224" t="str">
        <f>'高額レセ疾病傾向(患者一人当たり医療費順)'!$D$7</f>
        <v>くも膜下出血</v>
      </c>
      <c r="G300" s="224" t="s">
        <v>529</v>
      </c>
      <c r="H300" s="137">
        <v>7</v>
      </c>
      <c r="I300" s="138">
        <v>48125180</v>
      </c>
      <c r="J300" s="139">
        <v>1055470</v>
      </c>
      <c r="K300" s="71">
        <f t="shared" si="11"/>
        <v>49180650</v>
      </c>
      <c r="L300" s="178">
        <f t="shared" si="12"/>
        <v>7025807.1428571427</v>
      </c>
      <c r="M300" s="185">
        <f>IFERROR(H300/$Q$64,"-")</f>
        <v>7.2478774073307098E-4</v>
      </c>
    </row>
    <row r="301" spans="2:13" ht="28.9" customHeight="1">
      <c r="B301" s="366"/>
      <c r="C301" s="359"/>
      <c r="D301" s="376"/>
      <c r="E301" s="80" t="str">
        <f>'高額レセ疾病傾向(患者一人当たり医療費順)'!$C$8</f>
        <v>0506</v>
      </c>
      <c r="F301" s="225" t="str">
        <f>'高額レセ疾病傾向(患者一人当たり医療費順)'!$D$8</f>
        <v>知的障害＜精神遅滞＞</v>
      </c>
      <c r="G301" s="225" t="s">
        <v>387</v>
      </c>
      <c r="H301" s="81" t="s">
        <v>387</v>
      </c>
      <c r="I301" s="82" t="s">
        <v>387</v>
      </c>
      <c r="J301" s="83" t="s">
        <v>387</v>
      </c>
      <c r="K301" s="72" t="str">
        <f t="shared" si="11"/>
        <v>-</v>
      </c>
      <c r="L301" s="179" t="str">
        <f t="shared" si="12"/>
        <v>-</v>
      </c>
      <c r="M301" s="186" t="str">
        <f>IFERROR(H301/$Q$64,"-")</f>
        <v>-</v>
      </c>
    </row>
    <row r="302" spans="2:13" ht="28.9" customHeight="1">
      <c r="B302" s="366"/>
      <c r="C302" s="359"/>
      <c r="D302" s="376"/>
      <c r="E302" s="80" t="str">
        <f>'高額レセ疾病傾向(患者一人当たり医療費順)'!$C$9</f>
        <v>1402</v>
      </c>
      <c r="F302" s="225" t="str">
        <f>'高額レセ疾病傾向(患者一人当たり医療費順)'!$D$9</f>
        <v>腎不全</v>
      </c>
      <c r="G302" s="225" t="s">
        <v>307</v>
      </c>
      <c r="H302" s="81">
        <v>48</v>
      </c>
      <c r="I302" s="82">
        <v>155187430</v>
      </c>
      <c r="J302" s="83">
        <v>126163100</v>
      </c>
      <c r="K302" s="72">
        <f t="shared" si="11"/>
        <v>281350530</v>
      </c>
      <c r="L302" s="179">
        <f t="shared" si="12"/>
        <v>5861469.375</v>
      </c>
      <c r="M302" s="186">
        <f>IFERROR(H302/$Q$64,"-")</f>
        <v>4.9699730793124871E-3</v>
      </c>
    </row>
    <row r="303" spans="2:13" ht="29.1" customHeight="1">
      <c r="B303" s="366"/>
      <c r="C303" s="359"/>
      <c r="D303" s="376"/>
      <c r="E303" s="80" t="str">
        <f>'高額レセ疾病傾向(患者一人当たり医療費順)'!$C$10</f>
        <v>0209</v>
      </c>
      <c r="F303" s="225" t="str">
        <f>'高額レセ疾病傾向(患者一人当たり医療費順)'!$D$10</f>
        <v>白血病</v>
      </c>
      <c r="G303" s="225" t="s">
        <v>321</v>
      </c>
      <c r="H303" s="81">
        <v>4</v>
      </c>
      <c r="I303" s="82">
        <v>21577430</v>
      </c>
      <c r="J303" s="83">
        <v>16183800</v>
      </c>
      <c r="K303" s="72">
        <f t="shared" si="11"/>
        <v>37761230</v>
      </c>
      <c r="L303" s="179">
        <f t="shared" si="12"/>
        <v>9440307.5</v>
      </c>
      <c r="M303" s="186">
        <f>IFERROR(H303/$Q$64,"-")</f>
        <v>4.1416442327604059E-4</v>
      </c>
    </row>
    <row r="304" spans="2:13" ht="28.9" customHeight="1" thickBot="1">
      <c r="B304" s="367"/>
      <c r="C304" s="361"/>
      <c r="D304" s="383"/>
      <c r="E304" s="84" t="str">
        <f>'高額レセ疾病傾向(患者一人当たり医療費順)'!$C$11</f>
        <v>0604</v>
      </c>
      <c r="F304" s="226" t="str">
        <f>'高額レセ疾病傾向(患者一人当たり医療費順)'!$D$11</f>
        <v>脳性麻痺及びその他の麻痺性症候群</v>
      </c>
      <c r="G304" s="226" t="s">
        <v>207</v>
      </c>
      <c r="H304" s="85">
        <v>1</v>
      </c>
      <c r="I304" s="86">
        <v>1175480</v>
      </c>
      <c r="J304" s="87">
        <v>77930</v>
      </c>
      <c r="K304" s="73">
        <f t="shared" si="11"/>
        <v>1253410</v>
      </c>
      <c r="L304" s="180">
        <f t="shared" si="12"/>
        <v>1253410</v>
      </c>
      <c r="M304" s="187">
        <f>IFERROR(H304/$Q$64,"-")</f>
        <v>1.0354110581901015E-4</v>
      </c>
    </row>
    <row r="305" spans="2:13" ht="39" customHeight="1">
      <c r="B305" s="365">
        <v>61</v>
      </c>
      <c r="C305" s="378" t="s">
        <v>19</v>
      </c>
      <c r="D305" s="371">
        <f>Q65</f>
        <v>8401</v>
      </c>
      <c r="E305" s="88" t="str">
        <f>'高額レセ疾病傾向(患者一人当たり医療費順)'!$C$7</f>
        <v>0904</v>
      </c>
      <c r="F305" s="224" t="str">
        <f>'高額レセ疾病傾向(患者一人当たり医療費順)'!$D$7</f>
        <v>くも膜下出血</v>
      </c>
      <c r="G305" s="224" t="s">
        <v>325</v>
      </c>
      <c r="H305" s="137">
        <v>3</v>
      </c>
      <c r="I305" s="138">
        <v>19006900</v>
      </c>
      <c r="J305" s="139">
        <v>83810</v>
      </c>
      <c r="K305" s="71">
        <f t="shared" si="11"/>
        <v>19090710</v>
      </c>
      <c r="L305" s="178">
        <f t="shared" si="12"/>
        <v>6363570</v>
      </c>
      <c r="M305" s="185">
        <f>IFERROR(H305/$Q$65,"-")</f>
        <v>3.5710034519700033E-4</v>
      </c>
    </row>
    <row r="306" spans="2:13" ht="28.9" customHeight="1">
      <c r="B306" s="366"/>
      <c r="C306" s="359"/>
      <c r="D306" s="376"/>
      <c r="E306" s="80" t="str">
        <f>'高額レセ疾病傾向(患者一人当たり医療費順)'!$C$8</f>
        <v>0506</v>
      </c>
      <c r="F306" s="225" t="str">
        <f>'高額レセ疾病傾向(患者一人当たり医療費順)'!$D$8</f>
        <v>知的障害＜精神遅滞＞</v>
      </c>
      <c r="G306" s="225" t="s">
        <v>387</v>
      </c>
      <c r="H306" s="81" t="s">
        <v>387</v>
      </c>
      <c r="I306" s="82" t="s">
        <v>387</v>
      </c>
      <c r="J306" s="83" t="s">
        <v>387</v>
      </c>
      <c r="K306" s="72" t="str">
        <f t="shared" si="11"/>
        <v>-</v>
      </c>
      <c r="L306" s="179" t="str">
        <f t="shared" si="12"/>
        <v>-</v>
      </c>
      <c r="M306" s="186" t="str">
        <f>IFERROR(H306/$Q$65,"-")</f>
        <v>-</v>
      </c>
    </row>
    <row r="307" spans="2:13" ht="28.9" customHeight="1">
      <c r="B307" s="366"/>
      <c r="C307" s="359"/>
      <c r="D307" s="376"/>
      <c r="E307" s="80" t="str">
        <f>'高額レセ疾病傾向(患者一人当たり医療費順)'!$C$9</f>
        <v>1402</v>
      </c>
      <c r="F307" s="225" t="str">
        <f>'高額レセ疾病傾向(患者一人当たり医療費順)'!$D$9</f>
        <v>腎不全</v>
      </c>
      <c r="G307" s="225" t="s">
        <v>302</v>
      </c>
      <c r="H307" s="81">
        <v>34</v>
      </c>
      <c r="I307" s="82">
        <v>107138060</v>
      </c>
      <c r="J307" s="83">
        <v>113253020</v>
      </c>
      <c r="K307" s="72">
        <f t="shared" si="11"/>
        <v>220391080</v>
      </c>
      <c r="L307" s="179">
        <f t="shared" si="12"/>
        <v>6482090.5882352944</v>
      </c>
      <c r="M307" s="186">
        <f>IFERROR(H307/$Q$65,"-")</f>
        <v>4.0471372455660043E-3</v>
      </c>
    </row>
    <row r="308" spans="2:13" ht="28.9" customHeight="1">
      <c r="B308" s="366"/>
      <c r="C308" s="359"/>
      <c r="D308" s="376"/>
      <c r="E308" s="80" t="str">
        <f>'高額レセ疾病傾向(患者一人当たり医療費順)'!$C$10</f>
        <v>0209</v>
      </c>
      <c r="F308" s="225" t="str">
        <f>'高額レセ疾病傾向(患者一人当たり医療費順)'!$D$10</f>
        <v>白血病</v>
      </c>
      <c r="G308" s="225" t="s">
        <v>530</v>
      </c>
      <c r="H308" s="81">
        <v>5</v>
      </c>
      <c r="I308" s="82">
        <v>7865670</v>
      </c>
      <c r="J308" s="83">
        <v>14214590</v>
      </c>
      <c r="K308" s="72">
        <f t="shared" si="11"/>
        <v>22080260</v>
      </c>
      <c r="L308" s="179">
        <f t="shared" si="12"/>
        <v>4416052</v>
      </c>
      <c r="M308" s="186">
        <f>IFERROR(H308/$Q$65,"-")</f>
        <v>5.9516724199500061E-4</v>
      </c>
    </row>
    <row r="309" spans="2:13" ht="28.9" customHeight="1" thickBot="1">
      <c r="B309" s="367"/>
      <c r="C309" s="361"/>
      <c r="D309" s="383"/>
      <c r="E309" s="84" t="str">
        <f>'高額レセ疾病傾向(患者一人当たり医療費順)'!$C$11</f>
        <v>0604</v>
      </c>
      <c r="F309" s="226" t="str">
        <f>'高額レセ疾病傾向(患者一人当たり医療費順)'!$D$11</f>
        <v>脳性麻痺及びその他の麻痺性症候群</v>
      </c>
      <c r="G309" s="225" t="s">
        <v>531</v>
      </c>
      <c r="H309" s="81">
        <v>3</v>
      </c>
      <c r="I309" s="82">
        <v>13057720</v>
      </c>
      <c r="J309" s="83">
        <v>1203110</v>
      </c>
      <c r="K309" s="72">
        <f t="shared" si="11"/>
        <v>14260830</v>
      </c>
      <c r="L309" s="179">
        <f t="shared" si="12"/>
        <v>4753610</v>
      </c>
      <c r="M309" s="186">
        <f>IFERROR(H309/$Q$65,"-")</f>
        <v>3.5710034519700033E-4</v>
      </c>
    </row>
    <row r="310" spans="2:13" ht="28.9" customHeight="1">
      <c r="B310" s="365">
        <v>62</v>
      </c>
      <c r="C310" s="378" t="s">
        <v>20</v>
      </c>
      <c r="D310" s="371">
        <f>Q66</f>
        <v>12392</v>
      </c>
      <c r="E310" s="88" t="str">
        <f>'高額レセ疾病傾向(患者一人当たり医療費順)'!$C$7</f>
        <v>0904</v>
      </c>
      <c r="F310" s="224" t="str">
        <f>'高額レセ疾病傾向(患者一人当たり医療費順)'!$D$7</f>
        <v>くも膜下出血</v>
      </c>
      <c r="G310" s="224" t="s">
        <v>323</v>
      </c>
      <c r="H310" s="137">
        <v>6</v>
      </c>
      <c r="I310" s="138">
        <v>34584030</v>
      </c>
      <c r="J310" s="139">
        <v>636670</v>
      </c>
      <c r="K310" s="71">
        <f t="shared" si="11"/>
        <v>35220700</v>
      </c>
      <c r="L310" s="178">
        <f t="shared" si="12"/>
        <v>5870116.666666667</v>
      </c>
      <c r="M310" s="185">
        <f>IFERROR(H310/$Q$66,"-")</f>
        <v>4.8418334409296322E-4</v>
      </c>
    </row>
    <row r="311" spans="2:13" ht="28.9" customHeight="1">
      <c r="B311" s="366"/>
      <c r="C311" s="359"/>
      <c r="D311" s="376"/>
      <c r="E311" s="80" t="str">
        <f>'高額レセ疾病傾向(患者一人当たり医療費順)'!$C$8</f>
        <v>0506</v>
      </c>
      <c r="F311" s="225" t="str">
        <f>'高額レセ疾病傾向(患者一人当たり医療費順)'!$D$8</f>
        <v>知的障害＜精神遅滞＞</v>
      </c>
      <c r="G311" s="225" t="s">
        <v>387</v>
      </c>
      <c r="H311" s="81" t="s">
        <v>387</v>
      </c>
      <c r="I311" s="82" t="s">
        <v>387</v>
      </c>
      <c r="J311" s="83" t="s">
        <v>387</v>
      </c>
      <c r="K311" s="72" t="str">
        <f t="shared" si="11"/>
        <v>-</v>
      </c>
      <c r="L311" s="179" t="str">
        <f t="shared" si="12"/>
        <v>-</v>
      </c>
      <c r="M311" s="186" t="str">
        <f>IFERROR(H311/$Q$66,"-")</f>
        <v>-</v>
      </c>
    </row>
    <row r="312" spans="2:13" ht="28.9" customHeight="1">
      <c r="B312" s="366"/>
      <c r="C312" s="359"/>
      <c r="D312" s="376"/>
      <c r="E312" s="80" t="str">
        <f>'高額レセ疾病傾向(患者一人当たり医療費順)'!$C$9</f>
        <v>1402</v>
      </c>
      <c r="F312" s="225" t="str">
        <f>'高額レセ疾病傾向(患者一人当たり医療費順)'!$D$9</f>
        <v>腎不全</v>
      </c>
      <c r="G312" s="225" t="s">
        <v>532</v>
      </c>
      <c r="H312" s="81">
        <v>71</v>
      </c>
      <c r="I312" s="82">
        <v>192642630</v>
      </c>
      <c r="J312" s="83">
        <v>205974380</v>
      </c>
      <c r="K312" s="72">
        <f t="shared" si="11"/>
        <v>398617010</v>
      </c>
      <c r="L312" s="179">
        <f t="shared" si="12"/>
        <v>5614324.0845070425</v>
      </c>
      <c r="M312" s="186">
        <f>IFERROR(H312/$Q$66,"-")</f>
        <v>5.7295029051000644E-3</v>
      </c>
    </row>
    <row r="313" spans="2:13" ht="29.1" customHeight="1">
      <c r="B313" s="366"/>
      <c r="C313" s="359"/>
      <c r="D313" s="376"/>
      <c r="E313" s="80" t="str">
        <f>'高額レセ疾病傾向(患者一人当たり医療費順)'!$C$10</f>
        <v>0209</v>
      </c>
      <c r="F313" s="225" t="str">
        <f>'高額レセ疾病傾向(患者一人当たり医療費順)'!$D$10</f>
        <v>白血病</v>
      </c>
      <c r="G313" s="225" t="s">
        <v>533</v>
      </c>
      <c r="H313" s="81">
        <v>7</v>
      </c>
      <c r="I313" s="82">
        <v>15980260</v>
      </c>
      <c r="J313" s="83">
        <v>17920880</v>
      </c>
      <c r="K313" s="72">
        <f t="shared" si="11"/>
        <v>33901140</v>
      </c>
      <c r="L313" s="179">
        <f t="shared" si="12"/>
        <v>4843020</v>
      </c>
      <c r="M313" s="186">
        <f>IFERROR(H313/$Q$66,"-")</f>
        <v>5.6488056810845711E-4</v>
      </c>
    </row>
    <row r="314" spans="2:13" ht="28.9" customHeight="1" thickBot="1">
      <c r="B314" s="367"/>
      <c r="C314" s="361"/>
      <c r="D314" s="383"/>
      <c r="E314" s="84" t="str">
        <f>'高額レセ疾病傾向(患者一人当たり医療費順)'!$C$11</f>
        <v>0604</v>
      </c>
      <c r="F314" s="226" t="str">
        <f>'高額レセ疾病傾向(患者一人当たり医療費順)'!$D$11</f>
        <v>脳性麻痺及びその他の麻痺性症候群</v>
      </c>
      <c r="G314" s="225" t="s">
        <v>209</v>
      </c>
      <c r="H314" s="81">
        <v>1</v>
      </c>
      <c r="I314" s="82">
        <v>7061980</v>
      </c>
      <c r="J314" s="83">
        <v>0</v>
      </c>
      <c r="K314" s="72">
        <f t="shared" si="11"/>
        <v>7061980</v>
      </c>
      <c r="L314" s="179">
        <f t="shared" si="12"/>
        <v>7061980</v>
      </c>
      <c r="M314" s="186">
        <f>IFERROR(H314/$Q$66,"-")</f>
        <v>8.0697224015493862E-5</v>
      </c>
    </row>
    <row r="315" spans="2:13" ht="39" customHeight="1">
      <c r="B315" s="365">
        <v>63</v>
      </c>
      <c r="C315" s="378" t="s">
        <v>31</v>
      </c>
      <c r="D315" s="371">
        <f>Q67</f>
        <v>9042</v>
      </c>
      <c r="E315" s="88" t="str">
        <f>'高額レセ疾病傾向(患者一人当たり医療費順)'!$C$7</f>
        <v>0904</v>
      </c>
      <c r="F315" s="224" t="str">
        <f>'高額レセ疾病傾向(患者一人当たり医療費順)'!$D$7</f>
        <v>くも膜下出血</v>
      </c>
      <c r="G315" s="224" t="s">
        <v>534</v>
      </c>
      <c r="H315" s="137">
        <v>3</v>
      </c>
      <c r="I315" s="138">
        <v>22690580</v>
      </c>
      <c r="J315" s="139">
        <v>305640</v>
      </c>
      <c r="K315" s="71">
        <f t="shared" si="11"/>
        <v>22996220</v>
      </c>
      <c r="L315" s="178">
        <f t="shared" si="12"/>
        <v>7665406.666666667</v>
      </c>
      <c r="M315" s="185">
        <f>IFERROR(H315/$Q$67,"-")</f>
        <v>3.3178500331785003E-4</v>
      </c>
    </row>
    <row r="316" spans="2:13" ht="28.9" customHeight="1">
      <c r="B316" s="366"/>
      <c r="C316" s="359"/>
      <c r="D316" s="376"/>
      <c r="E316" s="80" t="str">
        <f>'高額レセ疾病傾向(患者一人当たり医療費順)'!$C$8</f>
        <v>0506</v>
      </c>
      <c r="F316" s="225" t="str">
        <f>'高額レセ疾病傾向(患者一人当たり医療費順)'!$D$8</f>
        <v>知的障害＜精神遅滞＞</v>
      </c>
      <c r="G316" s="225" t="s">
        <v>387</v>
      </c>
      <c r="H316" s="81" t="s">
        <v>387</v>
      </c>
      <c r="I316" s="82" t="s">
        <v>387</v>
      </c>
      <c r="J316" s="83" t="s">
        <v>387</v>
      </c>
      <c r="K316" s="72" t="str">
        <f t="shared" si="11"/>
        <v>-</v>
      </c>
      <c r="L316" s="179" t="str">
        <f t="shared" si="12"/>
        <v>-</v>
      </c>
      <c r="M316" s="186" t="str">
        <f>IFERROR(H316/$Q$67,"-")</f>
        <v>-</v>
      </c>
    </row>
    <row r="317" spans="2:13" ht="28.9" customHeight="1">
      <c r="B317" s="366"/>
      <c r="C317" s="359"/>
      <c r="D317" s="376"/>
      <c r="E317" s="80" t="str">
        <f>'高額レセ疾病傾向(患者一人当たり医療費順)'!$C$9</f>
        <v>1402</v>
      </c>
      <c r="F317" s="225" t="str">
        <f>'高額レセ疾病傾向(患者一人当たり医療費順)'!$D$9</f>
        <v>腎不全</v>
      </c>
      <c r="G317" s="225" t="s">
        <v>307</v>
      </c>
      <c r="H317" s="81">
        <v>39</v>
      </c>
      <c r="I317" s="82">
        <v>138888730</v>
      </c>
      <c r="J317" s="83">
        <v>96340580</v>
      </c>
      <c r="K317" s="72">
        <f t="shared" si="11"/>
        <v>235229310</v>
      </c>
      <c r="L317" s="179">
        <f t="shared" si="12"/>
        <v>6031520.769230769</v>
      </c>
      <c r="M317" s="186">
        <f>IFERROR(H317/$Q$67,"-")</f>
        <v>4.3132050431320505E-3</v>
      </c>
    </row>
    <row r="318" spans="2:13" ht="28.9" customHeight="1">
      <c r="B318" s="366"/>
      <c r="C318" s="359"/>
      <c r="D318" s="376"/>
      <c r="E318" s="80" t="str">
        <f>'高額レセ疾病傾向(患者一人当たり医療費順)'!$C$10</f>
        <v>0209</v>
      </c>
      <c r="F318" s="225" t="str">
        <f>'高額レセ疾病傾向(患者一人当たり医療費順)'!$D$10</f>
        <v>白血病</v>
      </c>
      <c r="G318" s="225" t="s">
        <v>330</v>
      </c>
      <c r="H318" s="81">
        <v>6</v>
      </c>
      <c r="I318" s="82">
        <v>8505580</v>
      </c>
      <c r="J318" s="83">
        <v>12154510</v>
      </c>
      <c r="K318" s="72">
        <f t="shared" si="11"/>
        <v>20660090</v>
      </c>
      <c r="L318" s="179">
        <f t="shared" si="12"/>
        <v>3443348.3333333335</v>
      </c>
      <c r="M318" s="186">
        <f>IFERROR(H318/$Q$67,"-")</f>
        <v>6.6357000663570006E-4</v>
      </c>
    </row>
    <row r="319" spans="2:13" ht="28.9" customHeight="1" thickBot="1">
      <c r="B319" s="367"/>
      <c r="C319" s="361"/>
      <c r="D319" s="383"/>
      <c r="E319" s="84" t="str">
        <f>'高額レセ疾病傾向(患者一人当たり医療費順)'!$C$11</f>
        <v>0604</v>
      </c>
      <c r="F319" s="226" t="str">
        <f>'高額レセ疾病傾向(患者一人当たり医療費順)'!$D$11</f>
        <v>脳性麻痺及びその他の麻痺性症候群</v>
      </c>
      <c r="G319" s="225" t="s">
        <v>387</v>
      </c>
      <c r="H319" s="81" t="s">
        <v>387</v>
      </c>
      <c r="I319" s="82" t="s">
        <v>387</v>
      </c>
      <c r="J319" s="83" t="s">
        <v>387</v>
      </c>
      <c r="K319" s="72" t="str">
        <f t="shared" si="11"/>
        <v>-</v>
      </c>
      <c r="L319" s="179" t="str">
        <f t="shared" si="12"/>
        <v>-</v>
      </c>
      <c r="M319" s="186" t="str">
        <f>IFERROR(H319/$Q$67,"-")</f>
        <v>-</v>
      </c>
    </row>
    <row r="320" spans="2:13" ht="28.9" customHeight="1">
      <c r="B320" s="365">
        <v>64</v>
      </c>
      <c r="C320" s="378" t="s">
        <v>52</v>
      </c>
      <c r="D320" s="371">
        <f>Q68</f>
        <v>9557</v>
      </c>
      <c r="E320" s="88" t="str">
        <f>'高額レセ疾病傾向(患者一人当たり医療費順)'!$C$7</f>
        <v>0904</v>
      </c>
      <c r="F320" s="224" t="str">
        <f>'高額レセ疾病傾向(患者一人当たり医療費順)'!$D$7</f>
        <v>くも膜下出血</v>
      </c>
      <c r="G320" s="224" t="s">
        <v>535</v>
      </c>
      <c r="H320" s="137">
        <v>2</v>
      </c>
      <c r="I320" s="138">
        <v>3570740</v>
      </c>
      <c r="J320" s="139">
        <v>1141380</v>
      </c>
      <c r="K320" s="71">
        <f t="shared" si="11"/>
        <v>4712120</v>
      </c>
      <c r="L320" s="178">
        <f t="shared" si="12"/>
        <v>2356060</v>
      </c>
      <c r="M320" s="185">
        <f>IFERROR(H320/$Q$68,"-")</f>
        <v>2.0927069163963587E-4</v>
      </c>
    </row>
    <row r="321" spans="2:13" ht="28.9" customHeight="1">
      <c r="B321" s="366"/>
      <c r="C321" s="359"/>
      <c r="D321" s="376"/>
      <c r="E321" s="80" t="str">
        <f>'高額レセ疾病傾向(患者一人当たり医療費順)'!$C$8</f>
        <v>0506</v>
      </c>
      <c r="F321" s="225" t="str">
        <f>'高額レセ疾病傾向(患者一人当たり医療費順)'!$D$8</f>
        <v>知的障害＜精神遅滞＞</v>
      </c>
      <c r="G321" s="225" t="s">
        <v>387</v>
      </c>
      <c r="H321" s="81" t="s">
        <v>387</v>
      </c>
      <c r="I321" s="82" t="s">
        <v>387</v>
      </c>
      <c r="J321" s="83" t="s">
        <v>387</v>
      </c>
      <c r="K321" s="72" t="str">
        <f t="shared" si="11"/>
        <v>-</v>
      </c>
      <c r="L321" s="179" t="str">
        <f t="shared" si="12"/>
        <v>-</v>
      </c>
      <c r="M321" s="186" t="str">
        <f>IFERROR(H321/$Q$68,"-")</f>
        <v>-</v>
      </c>
    </row>
    <row r="322" spans="2:13" ht="28.9" customHeight="1">
      <c r="B322" s="366"/>
      <c r="C322" s="359"/>
      <c r="D322" s="376"/>
      <c r="E322" s="80" t="str">
        <f>'高額レセ疾病傾向(患者一人当たり医療費順)'!$C$9</f>
        <v>1402</v>
      </c>
      <c r="F322" s="225" t="str">
        <f>'高額レセ疾病傾向(患者一人当たり医療費順)'!$D$9</f>
        <v>腎不全</v>
      </c>
      <c r="G322" s="225" t="s">
        <v>328</v>
      </c>
      <c r="H322" s="81">
        <v>73</v>
      </c>
      <c r="I322" s="82">
        <v>239940780</v>
      </c>
      <c r="J322" s="83">
        <v>208553880</v>
      </c>
      <c r="K322" s="72">
        <f t="shared" si="11"/>
        <v>448494660</v>
      </c>
      <c r="L322" s="179">
        <f t="shared" si="12"/>
        <v>6143762.4657534249</v>
      </c>
      <c r="M322" s="186">
        <f>IFERROR(H322/$Q$68,"-")</f>
        <v>7.638380244846709E-3</v>
      </c>
    </row>
    <row r="323" spans="2:13" ht="28.9" customHeight="1">
      <c r="B323" s="366"/>
      <c r="C323" s="359"/>
      <c r="D323" s="376"/>
      <c r="E323" s="80" t="str">
        <f>'高額レセ疾病傾向(患者一人当たり医療費順)'!$C$10</f>
        <v>0209</v>
      </c>
      <c r="F323" s="225" t="str">
        <f>'高額レセ疾病傾向(患者一人当たり医療費順)'!$D$10</f>
        <v>白血病</v>
      </c>
      <c r="G323" s="225" t="s">
        <v>536</v>
      </c>
      <c r="H323" s="81">
        <v>3</v>
      </c>
      <c r="I323" s="82">
        <v>10513080</v>
      </c>
      <c r="J323" s="83">
        <v>3949260</v>
      </c>
      <c r="K323" s="72">
        <f t="shared" si="11"/>
        <v>14462340</v>
      </c>
      <c r="L323" s="179">
        <f t="shared" si="12"/>
        <v>4820780</v>
      </c>
      <c r="M323" s="186">
        <f>IFERROR(H323/$Q$68,"-")</f>
        <v>3.1390603745945381E-4</v>
      </c>
    </row>
    <row r="324" spans="2:13" ht="29.1" customHeight="1" thickBot="1">
      <c r="B324" s="367"/>
      <c r="C324" s="361"/>
      <c r="D324" s="383"/>
      <c r="E324" s="84" t="str">
        <f>'高額レセ疾病傾向(患者一人当たり医療費順)'!$C$11</f>
        <v>0604</v>
      </c>
      <c r="F324" s="226" t="str">
        <f>'高額レセ疾病傾向(患者一人当たり医療費順)'!$D$11</f>
        <v>脳性麻痺及びその他の麻痺性症候群</v>
      </c>
      <c r="G324" s="226" t="s">
        <v>537</v>
      </c>
      <c r="H324" s="85">
        <v>3</v>
      </c>
      <c r="I324" s="86">
        <v>7203750</v>
      </c>
      <c r="J324" s="87">
        <v>630300</v>
      </c>
      <c r="K324" s="73">
        <f t="shared" si="11"/>
        <v>7834050</v>
      </c>
      <c r="L324" s="180">
        <f t="shared" si="12"/>
        <v>2611350</v>
      </c>
      <c r="M324" s="187">
        <f>IFERROR(H324/$Q$68,"-")</f>
        <v>3.1390603745945381E-4</v>
      </c>
    </row>
    <row r="325" spans="2:13" ht="39" customHeight="1">
      <c r="B325" s="365">
        <v>65</v>
      </c>
      <c r="C325" s="378" t="s">
        <v>12</v>
      </c>
      <c r="D325" s="371">
        <f>Q69</f>
        <v>4628</v>
      </c>
      <c r="E325" s="88" t="str">
        <f>'高額レセ疾病傾向(患者一人当たり医療費順)'!$C$7</f>
        <v>0904</v>
      </c>
      <c r="F325" s="224" t="str">
        <f>'高額レセ疾病傾向(患者一人当たり医療費順)'!$D$7</f>
        <v>くも膜下出血</v>
      </c>
      <c r="G325" s="224" t="s">
        <v>394</v>
      </c>
      <c r="H325" s="137">
        <v>3</v>
      </c>
      <c r="I325" s="138">
        <v>7967950</v>
      </c>
      <c r="J325" s="139">
        <v>334370</v>
      </c>
      <c r="K325" s="71">
        <f t="shared" si="11"/>
        <v>8302320</v>
      </c>
      <c r="L325" s="178">
        <f t="shared" si="12"/>
        <v>2767440</v>
      </c>
      <c r="M325" s="185">
        <f>IFERROR(H325/$Q$69,"-")</f>
        <v>6.4822817631806392E-4</v>
      </c>
    </row>
    <row r="326" spans="2:13" ht="28.9" customHeight="1">
      <c r="B326" s="366"/>
      <c r="C326" s="359"/>
      <c r="D326" s="376"/>
      <c r="E326" s="80" t="str">
        <f>'高額レセ疾病傾向(患者一人当たり医療費順)'!$C$8</f>
        <v>0506</v>
      </c>
      <c r="F326" s="225" t="str">
        <f>'高額レセ疾病傾向(患者一人当たり医療費順)'!$D$8</f>
        <v>知的障害＜精神遅滞＞</v>
      </c>
      <c r="G326" s="225" t="s">
        <v>387</v>
      </c>
      <c r="H326" s="81" t="s">
        <v>387</v>
      </c>
      <c r="I326" s="82" t="s">
        <v>387</v>
      </c>
      <c r="J326" s="83" t="s">
        <v>387</v>
      </c>
      <c r="K326" s="72" t="str">
        <f t="shared" ref="K326:K374" si="13">IF(SUM(I326:J326)=0,"-",SUM(I326:J326))</f>
        <v>-</v>
      </c>
      <c r="L326" s="179" t="str">
        <f t="shared" si="12"/>
        <v>-</v>
      </c>
      <c r="M326" s="186" t="str">
        <f>IFERROR(H326/$Q$69,"-")</f>
        <v>-</v>
      </c>
    </row>
    <row r="327" spans="2:13" ht="28.9" customHeight="1">
      <c r="B327" s="366"/>
      <c r="C327" s="359"/>
      <c r="D327" s="376"/>
      <c r="E327" s="80" t="str">
        <f>'高額レセ疾病傾向(患者一人当たり医療費順)'!$C$9</f>
        <v>1402</v>
      </c>
      <c r="F327" s="225" t="str">
        <f>'高額レセ疾病傾向(患者一人当たり医療費順)'!$D$9</f>
        <v>腎不全</v>
      </c>
      <c r="G327" s="225" t="s">
        <v>307</v>
      </c>
      <c r="H327" s="81">
        <v>16</v>
      </c>
      <c r="I327" s="82">
        <v>39800930</v>
      </c>
      <c r="J327" s="83">
        <v>58105120</v>
      </c>
      <c r="K327" s="72">
        <f t="shared" si="13"/>
        <v>97906050</v>
      </c>
      <c r="L327" s="179">
        <f t="shared" si="12"/>
        <v>6119128.125</v>
      </c>
      <c r="M327" s="186">
        <f>IFERROR(H327/$Q$69,"-")</f>
        <v>3.4572169403630079E-3</v>
      </c>
    </row>
    <row r="328" spans="2:13" ht="28.9" customHeight="1">
      <c r="B328" s="366"/>
      <c r="C328" s="359"/>
      <c r="D328" s="376"/>
      <c r="E328" s="80" t="str">
        <f>'高額レセ疾病傾向(患者一人当たり医療費順)'!$C$10</f>
        <v>0209</v>
      </c>
      <c r="F328" s="225" t="str">
        <f>'高額レセ疾病傾向(患者一人当たり医療費順)'!$D$10</f>
        <v>白血病</v>
      </c>
      <c r="G328" s="225" t="s">
        <v>387</v>
      </c>
      <c r="H328" s="81" t="s">
        <v>387</v>
      </c>
      <c r="I328" s="82" t="s">
        <v>387</v>
      </c>
      <c r="J328" s="83" t="s">
        <v>387</v>
      </c>
      <c r="K328" s="72" t="str">
        <f t="shared" si="13"/>
        <v>-</v>
      </c>
      <c r="L328" s="179" t="str">
        <f t="shared" si="12"/>
        <v>-</v>
      </c>
      <c r="M328" s="186" t="str">
        <f>IFERROR(H328/$Q$69,"-")</f>
        <v>-</v>
      </c>
    </row>
    <row r="329" spans="2:13" ht="28.9" customHeight="1" thickBot="1">
      <c r="B329" s="367"/>
      <c r="C329" s="361"/>
      <c r="D329" s="383"/>
      <c r="E329" s="84" t="str">
        <f>'高額レセ疾病傾向(患者一人当たり医療費順)'!$C$11</f>
        <v>0604</v>
      </c>
      <c r="F329" s="226" t="str">
        <f>'高額レセ疾病傾向(患者一人当たり医療費順)'!$D$11</f>
        <v>脳性麻痺及びその他の麻痺性症候群</v>
      </c>
      <c r="G329" s="225" t="s">
        <v>387</v>
      </c>
      <c r="H329" s="81" t="s">
        <v>387</v>
      </c>
      <c r="I329" s="82" t="s">
        <v>387</v>
      </c>
      <c r="J329" s="83" t="s">
        <v>387</v>
      </c>
      <c r="K329" s="72" t="str">
        <f t="shared" si="13"/>
        <v>-</v>
      </c>
      <c r="L329" s="179" t="str">
        <f t="shared" si="12"/>
        <v>-</v>
      </c>
      <c r="M329" s="186" t="str">
        <f>IFERROR(H329/$Q$69,"-")</f>
        <v>-</v>
      </c>
    </row>
    <row r="330" spans="2:13" ht="39" customHeight="1">
      <c r="B330" s="365">
        <v>66</v>
      </c>
      <c r="C330" s="378" t="s">
        <v>6</v>
      </c>
      <c r="D330" s="371">
        <f>Q70</f>
        <v>4761</v>
      </c>
      <c r="E330" s="88" t="str">
        <f>'高額レセ疾病傾向(患者一人当たり医療費順)'!$C$7</f>
        <v>0904</v>
      </c>
      <c r="F330" s="224" t="str">
        <f>'高額レセ疾病傾向(患者一人当たり医療費順)'!$D$7</f>
        <v>くも膜下出血</v>
      </c>
      <c r="G330" s="224" t="s">
        <v>538</v>
      </c>
      <c r="H330" s="137">
        <v>5</v>
      </c>
      <c r="I330" s="138">
        <v>20479910</v>
      </c>
      <c r="J330" s="139">
        <v>776220</v>
      </c>
      <c r="K330" s="71">
        <f t="shared" si="13"/>
        <v>21256130</v>
      </c>
      <c r="L330" s="178">
        <f t="shared" ref="L330:L374" si="14">IFERROR(K330/H330,"-")</f>
        <v>4251226</v>
      </c>
      <c r="M330" s="185">
        <f>IFERROR(H330/$Q$70,"-")</f>
        <v>1.0501995379122034E-3</v>
      </c>
    </row>
    <row r="331" spans="2:13" ht="28.9" customHeight="1">
      <c r="B331" s="366"/>
      <c r="C331" s="359"/>
      <c r="D331" s="376"/>
      <c r="E331" s="80" t="str">
        <f>'高額レセ疾病傾向(患者一人当たり医療費順)'!$C$8</f>
        <v>0506</v>
      </c>
      <c r="F331" s="225" t="str">
        <f>'高額レセ疾病傾向(患者一人当たり医療費順)'!$D$8</f>
        <v>知的障害＜精神遅滞＞</v>
      </c>
      <c r="G331" s="225" t="s">
        <v>387</v>
      </c>
      <c r="H331" s="81" t="s">
        <v>387</v>
      </c>
      <c r="I331" s="82" t="s">
        <v>387</v>
      </c>
      <c r="J331" s="83" t="s">
        <v>387</v>
      </c>
      <c r="K331" s="72" t="str">
        <f t="shared" si="13"/>
        <v>-</v>
      </c>
      <c r="L331" s="179" t="str">
        <f t="shared" si="14"/>
        <v>-</v>
      </c>
      <c r="M331" s="186" t="str">
        <f>IFERROR(H331/$Q$70,"-")</f>
        <v>-</v>
      </c>
    </row>
    <row r="332" spans="2:13" ht="28.9" customHeight="1">
      <c r="B332" s="366"/>
      <c r="C332" s="359"/>
      <c r="D332" s="376"/>
      <c r="E332" s="80" t="str">
        <f>'高額レセ疾病傾向(患者一人当たり医療費順)'!$C$9</f>
        <v>1402</v>
      </c>
      <c r="F332" s="225" t="str">
        <f>'高額レセ疾病傾向(患者一人当たり医療費順)'!$D$9</f>
        <v>腎不全</v>
      </c>
      <c r="G332" s="225" t="s">
        <v>539</v>
      </c>
      <c r="H332" s="81">
        <v>6</v>
      </c>
      <c r="I332" s="82">
        <v>23833860</v>
      </c>
      <c r="J332" s="83">
        <v>6219320</v>
      </c>
      <c r="K332" s="72">
        <f t="shared" si="13"/>
        <v>30053180</v>
      </c>
      <c r="L332" s="179">
        <f t="shared" si="14"/>
        <v>5008863.333333333</v>
      </c>
      <c r="M332" s="186">
        <f>IFERROR(H332/$Q$70,"-")</f>
        <v>1.260239445494644E-3</v>
      </c>
    </row>
    <row r="333" spans="2:13" ht="28.9" customHeight="1">
      <c r="B333" s="366"/>
      <c r="C333" s="359"/>
      <c r="D333" s="376"/>
      <c r="E333" s="80" t="str">
        <f>'高額レセ疾病傾向(患者一人当たり医療費順)'!$C$10</f>
        <v>0209</v>
      </c>
      <c r="F333" s="225" t="str">
        <f>'高額レセ疾病傾向(患者一人当たり医療費順)'!$D$10</f>
        <v>白血病</v>
      </c>
      <c r="G333" s="225" t="s">
        <v>540</v>
      </c>
      <c r="H333" s="81">
        <v>1</v>
      </c>
      <c r="I333" s="82">
        <v>5240420</v>
      </c>
      <c r="J333" s="83">
        <v>424920</v>
      </c>
      <c r="K333" s="72">
        <f t="shared" si="13"/>
        <v>5665340</v>
      </c>
      <c r="L333" s="179">
        <f t="shared" si="14"/>
        <v>5665340</v>
      </c>
      <c r="M333" s="186">
        <f>IFERROR(H333/$Q$70,"-")</f>
        <v>2.1003990758244065E-4</v>
      </c>
    </row>
    <row r="334" spans="2:13" ht="28.9" customHeight="1" thickBot="1">
      <c r="B334" s="367"/>
      <c r="C334" s="361"/>
      <c r="D334" s="383"/>
      <c r="E334" s="84" t="str">
        <f>'高額レセ疾病傾向(患者一人当たり医療費順)'!$C$11</f>
        <v>0604</v>
      </c>
      <c r="F334" s="226" t="str">
        <f>'高額レセ疾病傾向(患者一人当たり医療費順)'!$D$11</f>
        <v>脳性麻痺及びその他の麻痺性症候群</v>
      </c>
      <c r="G334" s="226" t="s">
        <v>387</v>
      </c>
      <c r="H334" s="85" t="s">
        <v>387</v>
      </c>
      <c r="I334" s="86" t="s">
        <v>387</v>
      </c>
      <c r="J334" s="87" t="s">
        <v>387</v>
      </c>
      <c r="K334" s="73" t="str">
        <f t="shared" si="13"/>
        <v>-</v>
      </c>
      <c r="L334" s="180" t="str">
        <f t="shared" si="14"/>
        <v>-</v>
      </c>
      <c r="M334" s="187" t="str">
        <f>IFERROR(H334/$Q$70,"-")</f>
        <v>-</v>
      </c>
    </row>
    <row r="335" spans="2:13" ht="28.9" customHeight="1">
      <c r="B335" s="365">
        <v>67</v>
      </c>
      <c r="C335" s="378" t="s">
        <v>7</v>
      </c>
      <c r="D335" s="371">
        <f>Q71</f>
        <v>2107</v>
      </c>
      <c r="E335" s="88" t="str">
        <f>'高額レセ疾病傾向(患者一人当たり医療費順)'!$C$7</f>
        <v>0904</v>
      </c>
      <c r="F335" s="224" t="str">
        <f>'高額レセ疾病傾向(患者一人当たり医療費順)'!$D$7</f>
        <v>くも膜下出血</v>
      </c>
      <c r="G335" s="224" t="s">
        <v>387</v>
      </c>
      <c r="H335" s="137" t="s">
        <v>387</v>
      </c>
      <c r="I335" s="138" t="s">
        <v>387</v>
      </c>
      <c r="J335" s="139" t="s">
        <v>387</v>
      </c>
      <c r="K335" s="71" t="str">
        <f t="shared" si="13"/>
        <v>-</v>
      </c>
      <c r="L335" s="178" t="str">
        <f t="shared" si="14"/>
        <v>-</v>
      </c>
      <c r="M335" s="185" t="str">
        <f>IFERROR(H335/$Q$71,"-")</f>
        <v>-</v>
      </c>
    </row>
    <row r="336" spans="2:13" ht="28.9" customHeight="1">
      <c r="B336" s="366"/>
      <c r="C336" s="359"/>
      <c r="D336" s="376"/>
      <c r="E336" s="80" t="str">
        <f>'高額レセ疾病傾向(患者一人当たり医療費順)'!$C$8</f>
        <v>0506</v>
      </c>
      <c r="F336" s="225" t="str">
        <f>'高額レセ疾病傾向(患者一人当たり医療費順)'!$D$8</f>
        <v>知的障害＜精神遅滞＞</v>
      </c>
      <c r="G336" s="225" t="s">
        <v>387</v>
      </c>
      <c r="H336" s="81" t="s">
        <v>387</v>
      </c>
      <c r="I336" s="82" t="s">
        <v>387</v>
      </c>
      <c r="J336" s="83" t="s">
        <v>387</v>
      </c>
      <c r="K336" s="72" t="str">
        <f t="shared" si="13"/>
        <v>-</v>
      </c>
      <c r="L336" s="179" t="str">
        <f t="shared" si="14"/>
        <v>-</v>
      </c>
      <c r="M336" s="186" t="str">
        <f>IFERROR(H336/$Q$71,"-")</f>
        <v>-</v>
      </c>
    </row>
    <row r="337" spans="2:13" ht="28.9" customHeight="1">
      <c r="B337" s="366"/>
      <c r="C337" s="359"/>
      <c r="D337" s="376"/>
      <c r="E337" s="80" t="str">
        <f>'高額レセ疾病傾向(患者一人当たり医療費順)'!$C$9</f>
        <v>1402</v>
      </c>
      <c r="F337" s="225" t="str">
        <f>'高額レセ疾病傾向(患者一人当たり医療費順)'!$D$9</f>
        <v>腎不全</v>
      </c>
      <c r="G337" s="225" t="s">
        <v>499</v>
      </c>
      <c r="H337" s="81">
        <v>8</v>
      </c>
      <c r="I337" s="82">
        <v>23826400</v>
      </c>
      <c r="J337" s="83">
        <v>29267920</v>
      </c>
      <c r="K337" s="72">
        <f t="shared" si="13"/>
        <v>53094320</v>
      </c>
      <c r="L337" s="179">
        <f t="shared" si="14"/>
        <v>6636790</v>
      </c>
      <c r="M337" s="186">
        <f>IFERROR(H337/$Q$71,"-")</f>
        <v>3.7968675842429997E-3</v>
      </c>
    </row>
    <row r="338" spans="2:13" ht="28.9" customHeight="1">
      <c r="B338" s="366"/>
      <c r="C338" s="359"/>
      <c r="D338" s="376"/>
      <c r="E338" s="80" t="str">
        <f>'高額レセ疾病傾向(患者一人当たり医療費順)'!$C$10</f>
        <v>0209</v>
      </c>
      <c r="F338" s="225" t="str">
        <f>'高額レセ疾病傾向(患者一人当たり医療費順)'!$D$10</f>
        <v>白血病</v>
      </c>
      <c r="G338" s="225" t="s">
        <v>541</v>
      </c>
      <c r="H338" s="81">
        <v>3</v>
      </c>
      <c r="I338" s="82">
        <v>15782510</v>
      </c>
      <c r="J338" s="83">
        <v>4328310</v>
      </c>
      <c r="K338" s="72">
        <f t="shared" si="13"/>
        <v>20110820</v>
      </c>
      <c r="L338" s="179">
        <f t="shared" si="14"/>
        <v>6703606.666666667</v>
      </c>
      <c r="M338" s="186">
        <f>IFERROR(H338/$Q$71,"-")</f>
        <v>1.4238253440911248E-3</v>
      </c>
    </row>
    <row r="339" spans="2:13" ht="28.9" customHeight="1" thickBot="1">
      <c r="B339" s="367"/>
      <c r="C339" s="361"/>
      <c r="D339" s="383"/>
      <c r="E339" s="84" t="str">
        <f>'高額レセ疾病傾向(患者一人当たり医療費順)'!$C$11</f>
        <v>0604</v>
      </c>
      <c r="F339" s="226" t="str">
        <f>'高額レセ疾病傾向(患者一人当たり医療費順)'!$D$11</f>
        <v>脳性麻痺及びその他の麻痺性症候群</v>
      </c>
      <c r="G339" s="225" t="s">
        <v>387</v>
      </c>
      <c r="H339" s="81" t="s">
        <v>387</v>
      </c>
      <c r="I339" s="82" t="s">
        <v>387</v>
      </c>
      <c r="J339" s="83" t="s">
        <v>387</v>
      </c>
      <c r="K339" s="72" t="str">
        <f t="shared" si="13"/>
        <v>-</v>
      </c>
      <c r="L339" s="179" t="str">
        <f t="shared" si="14"/>
        <v>-</v>
      </c>
      <c r="M339" s="186" t="str">
        <f>IFERROR(H339/$Q$71,"-")</f>
        <v>-</v>
      </c>
    </row>
    <row r="340" spans="2:13" ht="28.9" customHeight="1">
      <c r="B340" s="365">
        <v>68</v>
      </c>
      <c r="C340" s="378" t="s">
        <v>53</v>
      </c>
      <c r="D340" s="371">
        <f>Q72</f>
        <v>2853</v>
      </c>
      <c r="E340" s="88" t="str">
        <f>'高額レセ疾病傾向(患者一人当たり医療費順)'!$C$7</f>
        <v>0904</v>
      </c>
      <c r="F340" s="224" t="str">
        <f>'高額レセ疾病傾向(患者一人当たり医療費順)'!$D$7</f>
        <v>くも膜下出血</v>
      </c>
      <c r="G340" s="224" t="s">
        <v>210</v>
      </c>
      <c r="H340" s="137">
        <v>1</v>
      </c>
      <c r="I340" s="138">
        <v>3628710</v>
      </c>
      <c r="J340" s="139">
        <v>276380</v>
      </c>
      <c r="K340" s="71">
        <f t="shared" si="13"/>
        <v>3905090</v>
      </c>
      <c r="L340" s="178">
        <f t="shared" si="14"/>
        <v>3905090</v>
      </c>
      <c r="M340" s="185">
        <f>IFERROR(H340/$Q$72,"-")</f>
        <v>3.505082369435682E-4</v>
      </c>
    </row>
    <row r="341" spans="2:13" ht="28.9" customHeight="1">
      <c r="B341" s="366"/>
      <c r="C341" s="359"/>
      <c r="D341" s="376"/>
      <c r="E341" s="80" t="str">
        <f>'高額レセ疾病傾向(患者一人当たり医療費順)'!$C$8</f>
        <v>0506</v>
      </c>
      <c r="F341" s="225" t="str">
        <f>'高額レセ疾病傾向(患者一人当たり医療費順)'!$D$8</f>
        <v>知的障害＜精神遅滞＞</v>
      </c>
      <c r="G341" s="225" t="s">
        <v>387</v>
      </c>
      <c r="H341" s="81" t="s">
        <v>387</v>
      </c>
      <c r="I341" s="82" t="s">
        <v>387</v>
      </c>
      <c r="J341" s="83" t="s">
        <v>387</v>
      </c>
      <c r="K341" s="72" t="str">
        <f t="shared" si="13"/>
        <v>-</v>
      </c>
      <c r="L341" s="179" t="str">
        <f t="shared" si="14"/>
        <v>-</v>
      </c>
      <c r="M341" s="186" t="str">
        <f>IFERROR(H341/$Q$72,"-")</f>
        <v>-</v>
      </c>
    </row>
    <row r="342" spans="2:13" ht="28.9" customHeight="1">
      <c r="B342" s="366"/>
      <c r="C342" s="359"/>
      <c r="D342" s="376"/>
      <c r="E342" s="80" t="str">
        <f>'高額レセ疾病傾向(患者一人当たり医療費順)'!$C$9</f>
        <v>1402</v>
      </c>
      <c r="F342" s="225" t="str">
        <f>'高額レセ疾病傾向(患者一人当たり医療費順)'!$D$9</f>
        <v>腎不全</v>
      </c>
      <c r="G342" s="225" t="s">
        <v>307</v>
      </c>
      <c r="H342" s="81">
        <v>9</v>
      </c>
      <c r="I342" s="82">
        <v>36018840</v>
      </c>
      <c r="J342" s="83">
        <v>20710560</v>
      </c>
      <c r="K342" s="72">
        <f t="shared" si="13"/>
        <v>56729400</v>
      </c>
      <c r="L342" s="179">
        <f t="shared" si="14"/>
        <v>6303266.666666667</v>
      </c>
      <c r="M342" s="186">
        <f>IFERROR(H342/$Q$72,"-")</f>
        <v>3.1545741324921135E-3</v>
      </c>
    </row>
    <row r="343" spans="2:13" ht="28.9" customHeight="1">
      <c r="B343" s="366"/>
      <c r="C343" s="359"/>
      <c r="D343" s="376"/>
      <c r="E343" s="80" t="str">
        <f>'高額レセ疾病傾向(患者一人当たり医療費順)'!$C$10</f>
        <v>0209</v>
      </c>
      <c r="F343" s="225" t="str">
        <f>'高額レセ疾病傾向(患者一人当たり医療費順)'!$D$10</f>
        <v>白血病</v>
      </c>
      <c r="G343" s="225" t="s">
        <v>213</v>
      </c>
      <c r="H343" s="81">
        <v>1</v>
      </c>
      <c r="I343" s="82">
        <v>6931100</v>
      </c>
      <c r="J343" s="83">
        <v>2745950</v>
      </c>
      <c r="K343" s="72">
        <f t="shared" si="13"/>
        <v>9677050</v>
      </c>
      <c r="L343" s="179">
        <f t="shared" si="14"/>
        <v>9677050</v>
      </c>
      <c r="M343" s="186">
        <f>IFERROR(H343/$Q$72,"-")</f>
        <v>3.505082369435682E-4</v>
      </c>
    </row>
    <row r="344" spans="2:13" ht="28.9" customHeight="1" thickBot="1">
      <c r="B344" s="367"/>
      <c r="C344" s="361"/>
      <c r="D344" s="383"/>
      <c r="E344" s="84" t="str">
        <f>'高額レセ疾病傾向(患者一人当たり医療費順)'!$C$11</f>
        <v>0604</v>
      </c>
      <c r="F344" s="226" t="str">
        <f>'高額レセ疾病傾向(患者一人当たり医療費順)'!$D$11</f>
        <v>脳性麻痺及びその他の麻痺性症候群</v>
      </c>
      <c r="G344" s="225" t="s">
        <v>542</v>
      </c>
      <c r="H344" s="81">
        <v>1</v>
      </c>
      <c r="I344" s="82">
        <v>1437370</v>
      </c>
      <c r="J344" s="83">
        <v>269050</v>
      </c>
      <c r="K344" s="72">
        <f t="shared" si="13"/>
        <v>1706420</v>
      </c>
      <c r="L344" s="179">
        <f t="shared" si="14"/>
        <v>1706420</v>
      </c>
      <c r="M344" s="186">
        <f>IFERROR(H344/$Q$72,"-")</f>
        <v>3.505082369435682E-4</v>
      </c>
    </row>
    <row r="345" spans="2:13" ht="28.9" customHeight="1">
      <c r="B345" s="365">
        <v>69</v>
      </c>
      <c r="C345" s="378" t="s">
        <v>54</v>
      </c>
      <c r="D345" s="371">
        <f>Q73</f>
        <v>6453</v>
      </c>
      <c r="E345" s="88" t="str">
        <f>'高額レセ疾病傾向(患者一人当たり医療費順)'!$C$7</f>
        <v>0904</v>
      </c>
      <c r="F345" s="224" t="str">
        <f>'高額レセ疾病傾向(患者一人当たり医療費順)'!$D$7</f>
        <v>くも膜下出血</v>
      </c>
      <c r="G345" s="224" t="s">
        <v>327</v>
      </c>
      <c r="H345" s="137">
        <v>5</v>
      </c>
      <c r="I345" s="138">
        <v>25053390</v>
      </c>
      <c r="J345" s="139">
        <v>829350</v>
      </c>
      <c r="K345" s="71">
        <f t="shared" si="13"/>
        <v>25882740</v>
      </c>
      <c r="L345" s="178">
        <f t="shared" si="14"/>
        <v>5176548</v>
      </c>
      <c r="M345" s="185">
        <f>IFERROR(H345/$Q$73,"-")</f>
        <v>7.7483341081667446E-4</v>
      </c>
    </row>
    <row r="346" spans="2:13" ht="28.9" customHeight="1">
      <c r="B346" s="366"/>
      <c r="C346" s="359"/>
      <c r="D346" s="376"/>
      <c r="E346" s="80" t="str">
        <f>'高額レセ疾病傾向(患者一人当たり医療費順)'!$C$8</f>
        <v>0506</v>
      </c>
      <c r="F346" s="225" t="str">
        <f>'高額レセ疾病傾向(患者一人当たり医療費順)'!$D$8</f>
        <v>知的障害＜精神遅滞＞</v>
      </c>
      <c r="G346" s="225" t="s">
        <v>387</v>
      </c>
      <c r="H346" s="81" t="s">
        <v>387</v>
      </c>
      <c r="I346" s="82" t="s">
        <v>387</v>
      </c>
      <c r="J346" s="83" t="s">
        <v>387</v>
      </c>
      <c r="K346" s="72" t="str">
        <f t="shared" si="13"/>
        <v>-</v>
      </c>
      <c r="L346" s="179" t="str">
        <f t="shared" si="14"/>
        <v>-</v>
      </c>
      <c r="M346" s="186" t="str">
        <f>IFERROR(H346/$Q$73,"-")</f>
        <v>-</v>
      </c>
    </row>
    <row r="347" spans="2:13" ht="28.9" customHeight="1">
      <c r="B347" s="366"/>
      <c r="C347" s="359"/>
      <c r="D347" s="376"/>
      <c r="E347" s="80" t="str">
        <f>'高額レセ疾病傾向(患者一人当たり医療費順)'!$C$9</f>
        <v>1402</v>
      </c>
      <c r="F347" s="225" t="str">
        <f>'高額レセ疾病傾向(患者一人当たり医療費順)'!$D$9</f>
        <v>腎不全</v>
      </c>
      <c r="G347" s="225" t="s">
        <v>307</v>
      </c>
      <c r="H347" s="81">
        <v>39</v>
      </c>
      <c r="I347" s="82">
        <v>95492110</v>
      </c>
      <c r="J347" s="83">
        <v>104769500</v>
      </c>
      <c r="K347" s="72">
        <f t="shared" si="13"/>
        <v>200261610</v>
      </c>
      <c r="L347" s="179">
        <f t="shared" si="14"/>
        <v>5134913.076923077</v>
      </c>
      <c r="M347" s="186">
        <f>IFERROR(H347/$Q$73,"-")</f>
        <v>6.04370060437006E-3</v>
      </c>
    </row>
    <row r="348" spans="2:13" ht="28.9" customHeight="1">
      <c r="B348" s="366"/>
      <c r="C348" s="359"/>
      <c r="D348" s="376"/>
      <c r="E348" s="80" t="str">
        <f>'高額レセ疾病傾向(患者一人当たり医療費順)'!$C$10</f>
        <v>0209</v>
      </c>
      <c r="F348" s="225" t="str">
        <f>'高額レセ疾病傾向(患者一人当たり医療費順)'!$D$10</f>
        <v>白血病</v>
      </c>
      <c r="G348" s="225" t="s">
        <v>543</v>
      </c>
      <c r="H348" s="81">
        <v>3</v>
      </c>
      <c r="I348" s="82">
        <v>23000690</v>
      </c>
      <c r="J348" s="83">
        <v>3097190</v>
      </c>
      <c r="K348" s="72">
        <f t="shared" si="13"/>
        <v>26097880</v>
      </c>
      <c r="L348" s="179">
        <f t="shared" si="14"/>
        <v>8699293.333333334</v>
      </c>
      <c r="M348" s="186">
        <f>IFERROR(H348/$Q$73,"-")</f>
        <v>4.6490004649000463E-4</v>
      </c>
    </row>
    <row r="349" spans="2:13" ht="28.9" customHeight="1" thickBot="1">
      <c r="B349" s="367"/>
      <c r="C349" s="361"/>
      <c r="D349" s="383"/>
      <c r="E349" s="84" t="str">
        <f>'高額レセ疾病傾向(患者一人当たり医療費順)'!$C$11</f>
        <v>0604</v>
      </c>
      <c r="F349" s="226" t="str">
        <f>'高額レセ疾病傾向(患者一人当たり医療費順)'!$D$11</f>
        <v>脳性麻痺及びその他の麻痺性症候群</v>
      </c>
      <c r="G349" s="225" t="s">
        <v>183</v>
      </c>
      <c r="H349" s="81">
        <v>1</v>
      </c>
      <c r="I349" s="82">
        <v>4768010</v>
      </c>
      <c r="J349" s="83">
        <v>101130</v>
      </c>
      <c r="K349" s="72">
        <f t="shared" si="13"/>
        <v>4869140</v>
      </c>
      <c r="L349" s="179">
        <f t="shared" si="14"/>
        <v>4869140</v>
      </c>
      <c r="M349" s="186">
        <f>IFERROR(H349/$Q$73,"-")</f>
        <v>1.5496668216333489E-4</v>
      </c>
    </row>
    <row r="350" spans="2:13" ht="28.9" customHeight="1">
      <c r="B350" s="365">
        <v>70</v>
      </c>
      <c r="C350" s="378" t="s">
        <v>55</v>
      </c>
      <c r="D350" s="371">
        <f>Q74</f>
        <v>1180</v>
      </c>
      <c r="E350" s="88" t="str">
        <f>'高額レセ疾病傾向(患者一人当たり医療費順)'!$C$7</f>
        <v>0904</v>
      </c>
      <c r="F350" s="224" t="str">
        <f>'高額レセ疾病傾向(患者一人当たり医療費順)'!$D$7</f>
        <v>くも膜下出血</v>
      </c>
      <c r="G350" s="224" t="s">
        <v>544</v>
      </c>
      <c r="H350" s="137">
        <v>2</v>
      </c>
      <c r="I350" s="138">
        <v>6372810</v>
      </c>
      <c r="J350" s="139">
        <v>1087020</v>
      </c>
      <c r="K350" s="71">
        <f t="shared" si="13"/>
        <v>7459830</v>
      </c>
      <c r="L350" s="178">
        <f t="shared" si="14"/>
        <v>3729915</v>
      </c>
      <c r="M350" s="185">
        <f>IFERROR(H350/$Q$74,"-")</f>
        <v>1.6949152542372881E-3</v>
      </c>
    </row>
    <row r="351" spans="2:13" ht="28.9" customHeight="1">
      <c r="B351" s="366"/>
      <c r="C351" s="359"/>
      <c r="D351" s="376"/>
      <c r="E351" s="80" t="str">
        <f>'高額レセ疾病傾向(患者一人当たり医療費順)'!$C$8</f>
        <v>0506</v>
      </c>
      <c r="F351" s="225" t="str">
        <f>'高額レセ疾病傾向(患者一人当たり医療費順)'!$D$8</f>
        <v>知的障害＜精神遅滞＞</v>
      </c>
      <c r="G351" s="225" t="s">
        <v>387</v>
      </c>
      <c r="H351" s="81" t="s">
        <v>387</v>
      </c>
      <c r="I351" s="82" t="s">
        <v>387</v>
      </c>
      <c r="J351" s="83" t="s">
        <v>387</v>
      </c>
      <c r="K351" s="72" t="str">
        <f t="shared" si="13"/>
        <v>-</v>
      </c>
      <c r="L351" s="179" t="str">
        <f t="shared" si="14"/>
        <v>-</v>
      </c>
      <c r="M351" s="186" t="str">
        <f>IFERROR(H351/$Q$74,"-")</f>
        <v>-</v>
      </c>
    </row>
    <row r="352" spans="2:13" ht="28.9" customHeight="1">
      <c r="B352" s="366"/>
      <c r="C352" s="359"/>
      <c r="D352" s="376"/>
      <c r="E352" s="80" t="str">
        <f>'高額レセ疾病傾向(患者一人当たり医療費順)'!$C$9</f>
        <v>1402</v>
      </c>
      <c r="F352" s="225" t="str">
        <f>'高額レセ疾病傾向(患者一人当たり医療費順)'!$D$9</f>
        <v>腎不全</v>
      </c>
      <c r="G352" s="225" t="s">
        <v>545</v>
      </c>
      <c r="H352" s="81">
        <v>4</v>
      </c>
      <c r="I352" s="82">
        <v>7694950</v>
      </c>
      <c r="J352" s="83">
        <v>14323040</v>
      </c>
      <c r="K352" s="72">
        <f t="shared" si="13"/>
        <v>22017990</v>
      </c>
      <c r="L352" s="179">
        <f t="shared" si="14"/>
        <v>5504497.5</v>
      </c>
      <c r="M352" s="186">
        <f>IFERROR(H352/$Q$74,"-")</f>
        <v>3.3898305084745762E-3</v>
      </c>
    </row>
    <row r="353" spans="2:13" ht="28.9" customHeight="1">
      <c r="B353" s="366"/>
      <c r="C353" s="359"/>
      <c r="D353" s="376"/>
      <c r="E353" s="80" t="str">
        <f>'高額レセ疾病傾向(患者一人当たり医療費順)'!$C$10</f>
        <v>0209</v>
      </c>
      <c r="F353" s="225" t="str">
        <f>'高額レセ疾病傾向(患者一人当たり医療費順)'!$D$10</f>
        <v>白血病</v>
      </c>
      <c r="G353" s="225" t="s">
        <v>546</v>
      </c>
      <c r="H353" s="81">
        <v>2</v>
      </c>
      <c r="I353" s="82">
        <v>10278670</v>
      </c>
      <c r="J353" s="83">
        <v>10282790</v>
      </c>
      <c r="K353" s="72">
        <f t="shared" si="13"/>
        <v>20561460</v>
      </c>
      <c r="L353" s="179">
        <f t="shared" si="14"/>
        <v>10280730</v>
      </c>
      <c r="M353" s="186">
        <f>IFERROR(H353/$Q$74,"-")</f>
        <v>1.6949152542372881E-3</v>
      </c>
    </row>
    <row r="354" spans="2:13" ht="28.9" customHeight="1" thickBot="1">
      <c r="B354" s="367"/>
      <c r="C354" s="361"/>
      <c r="D354" s="383"/>
      <c r="E354" s="84" t="str">
        <f>'高額レセ疾病傾向(患者一人当たり医療費順)'!$C$11</f>
        <v>0604</v>
      </c>
      <c r="F354" s="226" t="str">
        <f>'高額レセ疾病傾向(患者一人当たり医療費順)'!$D$11</f>
        <v>脳性麻痺及びその他の麻痺性症候群</v>
      </c>
      <c r="G354" s="225" t="s">
        <v>387</v>
      </c>
      <c r="H354" s="81" t="s">
        <v>387</v>
      </c>
      <c r="I354" s="82" t="s">
        <v>387</v>
      </c>
      <c r="J354" s="83" t="s">
        <v>387</v>
      </c>
      <c r="K354" s="72" t="str">
        <f t="shared" si="13"/>
        <v>-</v>
      </c>
      <c r="L354" s="179" t="str">
        <f t="shared" si="14"/>
        <v>-</v>
      </c>
      <c r="M354" s="186" t="str">
        <f>IFERROR(H354/$Q$74,"-")</f>
        <v>-</v>
      </c>
    </row>
    <row r="355" spans="2:13" ht="28.9" customHeight="1">
      <c r="B355" s="365">
        <v>71</v>
      </c>
      <c r="C355" s="378" t="s">
        <v>56</v>
      </c>
      <c r="D355" s="371">
        <f>Q75</f>
        <v>3491</v>
      </c>
      <c r="E355" s="88" t="str">
        <f>'高額レセ疾病傾向(患者一人当たり医療費順)'!$C$7</f>
        <v>0904</v>
      </c>
      <c r="F355" s="224" t="str">
        <f>'高額レセ疾病傾向(患者一人当たり医療費順)'!$D$7</f>
        <v>くも膜下出血</v>
      </c>
      <c r="G355" s="224" t="s">
        <v>387</v>
      </c>
      <c r="H355" s="137" t="s">
        <v>387</v>
      </c>
      <c r="I355" s="138" t="s">
        <v>387</v>
      </c>
      <c r="J355" s="139" t="s">
        <v>387</v>
      </c>
      <c r="K355" s="71" t="str">
        <f t="shared" si="13"/>
        <v>-</v>
      </c>
      <c r="L355" s="178" t="str">
        <f t="shared" si="14"/>
        <v>-</v>
      </c>
      <c r="M355" s="185" t="str">
        <f>IFERROR(H355/$Q$75,"-")</f>
        <v>-</v>
      </c>
    </row>
    <row r="356" spans="2:13" ht="28.9" customHeight="1">
      <c r="B356" s="366"/>
      <c r="C356" s="359"/>
      <c r="D356" s="376"/>
      <c r="E356" s="80" t="str">
        <f>'高額レセ疾病傾向(患者一人当たり医療費順)'!$C$8</f>
        <v>0506</v>
      </c>
      <c r="F356" s="225" t="str">
        <f>'高額レセ疾病傾向(患者一人当たり医療費順)'!$D$8</f>
        <v>知的障害＜精神遅滞＞</v>
      </c>
      <c r="G356" s="225" t="s">
        <v>387</v>
      </c>
      <c r="H356" s="81" t="s">
        <v>387</v>
      </c>
      <c r="I356" s="82" t="s">
        <v>387</v>
      </c>
      <c r="J356" s="83" t="s">
        <v>387</v>
      </c>
      <c r="K356" s="72" t="str">
        <f t="shared" si="13"/>
        <v>-</v>
      </c>
      <c r="L356" s="179" t="str">
        <f t="shared" si="14"/>
        <v>-</v>
      </c>
      <c r="M356" s="186" t="str">
        <f>IFERROR(H356/$Q$75,"-")</f>
        <v>-</v>
      </c>
    </row>
    <row r="357" spans="2:13" ht="28.9" customHeight="1">
      <c r="B357" s="366"/>
      <c r="C357" s="359"/>
      <c r="D357" s="376"/>
      <c r="E357" s="80" t="str">
        <f>'高額レセ疾病傾向(患者一人当たり医療費順)'!$C$9</f>
        <v>1402</v>
      </c>
      <c r="F357" s="225" t="str">
        <f>'高額レセ疾病傾向(患者一人当たり医療費順)'!$D$9</f>
        <v>腎不全</v>
      </c>
      <c r="G357" s="225" t="s">
        <v>331</v>
      </c>
      <c r="H357" s="81">
        <v>21</v>
      </c>
      <c r="I357" s="82">
        <v>78500790</v>
      </c>
      <c r="J357" s="83">
        <v>59022950</v>
      </c>
      <c r="K357" s="72">
        <f t="shared" si="13"/>
        <v>137523740</v>
      </c>
      <c r="L357" s="179">
        <f t="shared" si="14"/>
        <v>6548749.5238095243</v>
      </c>
      <c r="M357" s="186">
        <f>IFERROR(H357/$Q$75,"-")</f>
        <v>6.0154683471784591E-3</v>
      </c>
    </row>
    <row r="358" spans="2:13" ht="28.9" customHeight="1">
      <c r="B358" s="366"/>
      <c r="C358" s="359"/>
      <c r="D358" s="376"/>
      <c r="E358" s="80" t="str">
        <f>'高額レセ疾病傾向(患者一人当たり医療費順)'!$C$10</f>
        <v>0209</v>
      </c>
      <c r="F358" s="225" t="str">
        <f>'高額レセ疾病傾向(患者一人当たり医療費順)'!$D$10</f>
        <v>白血病</v>
      </c>
      <c r="G358" s="225" t="s">
        <v>547</v>
      </c>
      <c r="H358" s="81">
        <v>1</v>
      </c>
      <c r="I358" s="82">
        <v>543640</v>
      </c>
      <c r="J358" s="83">
        <v>2662050</v>
      </c>
      <c r="K358" s="72">
        <f t="shared" si="13"/>
        <v>3205690</v>
      </c>
      <c r="L358" s="179">
        <f t="shared" si="14"/>
        <v>3205690</v>
      </c>
      <c r="M358" s="186">
        <f>IFERROR(H358/$Q$75,"-")</f>
        <v>2.8645087367516471E-4</v>
      </c>
    </row>
    <row r="359" spans="2:13" ht="28.9" customHeight="1" thickBot="1">
      <c r="B359" s="367"/>
      <c r="C359" s="361"/>
      <c r="D359" s="383"/>
      <c r="E359" s="84" t="str">
        <f>'高額レセ疾病傾向(患者一人当たり医療費順)'!$C$11</f>
        <v>0604</v>
      </c>
      <c r="F359" s="226" t="str">
        <f>'高額レセ疾病傾向(患者一人当たり医療費順)'!$D$11</f>
        <v>脳性麻痺及びその他の麻痺性症候群</v>
      </c>
      <c r="G359" s="225" t="s">
        <v>207</v>
      </c>
      <c r="H359" s="81">
        <v>1</v>
      </c>
      <c r="I359" s="82">
        <v>1212240</v>
      </c>
      <c r="J359" s="83">
        <v>0</v>
      </c>
      <c r="K359" s="72">
        <f t="shared" si="13"/>
        <v>1212240</v>
      </c>
      <c r="L359" s="179">
        <f t="shared" si="14"/>
        <v>1212240</v>
      </c>
      <c r="M359" s="186">
        <f>IFERROR(H359/$Q$75,"-")</f>
        <v>2.8645087367516471E-4</v>
      </c>
    </row>
    <row r="360" spans="2:13" ht="28.9" customHeight="1">
      <c r="B360" s="365">
        <v>72</v>
      </c>
      <c r="C360" s="378" t="s">
        <v>32</v>
      </c>
      <c r="D360" s="371">
        <f>Q76</f>
        <v>2107</v>
      </c>
      <c r="E360" s="88" t="str">
        <f>'高額レセ疾病傾向(患者一人当たり医療費順)'!$C$7</f>
        <v>0904</v>
      </c>
      <c r="F360" s="224" t="str">
        <f>'高額レセ疾病傾向(患者一人当たり医療費順)'!$D$7</f>
        <v>くも膜下出血</v>
      </c>
      <c r="G360" s="224" t="s">
        <v>160</v>
      </c>
      <c r="H360" s="137">
        <v>1</v>
      </c>
      <c r="I360" s="138">
        <v>6222500</v>
      </c>
      <c r="J360" s="139">
        <v>0</v>
      </c>
      <c r="K360" s="71">
        <f t="shared" si="13"/>
        <v>6222500</v>
      </c>
      <c r="L360" s="178">
        <f t="shared" si="14"/>
        <v>6222500</v>
      </c>
      <c r="M360" s="185">
        <f>IFERROR(H360/$Q$76,"-")</f>
        <v>4.7460844803037496E-4</v>
      </c>
    </row>
    <row r="361" spans="2:13" ht="28.9" customHeight="1">
      <c r="B361" s="366"/>
      <c r="C361" s="359"/>
      <c r="D361" s="376"/>
      <c r="E361" s="80" t="str">
        <f>'高額レセ疾病傾向(患者一人当たり医療費順)'!$C$8</f>
        <v>0506</v>
      </c>
      <c r="F361" s="225" t="str">
        <f>'高額レセ疾病傾向(患者一人当たり医療費順)'!$D$8</f>
        <v>知的障害＜精神遅滞＞</v>
      </c>
      <c r="G361" s="225" t="s">
        <v>387</v>
      </c>
      <c r="H361" s="81" t="s">
        <v>387</v>
      </c>
      <c r="I361" s="82" t="s">
        <v>387</v>
      </c>
      <c r="J361" s="83" t="s">
        <v>387</v>
      </c>
      <c r="K361" s="72" t="str">
        <f t="shared" si="13"/>
        <v>-</v>
      </c>
      <c r="L361" s="179" t="str">
        <f t="shared" si="14"/>
        <v>-</v>
      </c>
      <c r="M361" s="186" t="str">
        <f>IFERROR(H361/$Q$76,"-")</f>
        <v>-</v>
      </c>
    </row>
    <row r="362" spans="2:13" ht="28.9" customHeight="1">
      <c r="B362" s="366"/>
      <c r="C362" s="359"/>
      <c r="D362" s="376"/>
      <c r="E362" s="80" t="str">
        <f>'高額レセ疾病傾向(患者一人当たり医療費順)'!$C$9</f>
        <v>1402</v>
      </c>
      <c r="F362" s="225" t="str">
        <f>'高額レセ疾病傾向(患者一人当たり医療費順)'!$D$9</f>
        <v>腎不全</v>
      </c>
      <c r="G362" s="225" t="s">
        <v>548</v>
      </c>
      <c r="H362" s="81">
        <v>7</v>
      </c>
      <c r="I362" s="82">
        <v>24533920</v>
      </c>
      <c r="J362" s="83">
        <v>21302950</v>
      </c>
      <c r="K362" s="72">
        <f t="shared" si="13"/>
        <v>45836870</v>
      </c>
      <c r="L362" s="179">
        <f t="shared" si="14"/>
        <v>6548124.2857142854</v>
      </c>
      <c r="M362" s="186">
        <f>IFERROR(H362/$Q$76,"-")</f>
        <v>3.3222591362126247E-3</v>
      </c>
    </row>
    <row r="363" spans="2:13" ht="28.9" customHeight="1">
      <c r="B363" s="366"/>
      <c r="C363" s="359"/>
      <c r="D363" s="376"/>
      <c r="E363" s="80" t="str">
        <f>'高額レセ疾病傾向(患者一人当たり医療費順)'!$C$10</f>
        <v>0209</v>
      </c>
      <c r="F363" s="225" t="str">
        <f>'高額レセ疾病傾向(患者一人当たり医療費順)'!$D$10</f>
        <v>白血病</v>
      </c>
      <c r="G363" s="225" t="s">
        <v>389</v>
      </c>
      <c r="H363" s="81">
        <v>3</v>
      </c>
      <c r="I363" s="82">
        <v>14225010</v>
      </c>
      <c r="J363" s="83">
        <v>14485550</v>
      </c>
      <c r="K363" s="72">
        <f t="shared" si="13"/>
        <v>28710560</v>
      </c>
      <c r="L363" s="179">
        <f t="shared" si="14"/>
        <v>9570186.666666666</v>
      </c>
      <c r="M363" s="186">
        <f>IFERROR(H363/$Q$76,"-")</f>
        <v>1.4238253440911248E-3</v>
      </c>
    </row>
    <row r="364" spans="2:13" ht="28.9" customHeight="1" thickBot="1">
      <c r="B364" s="367"/>
      <c r="C364" s="361"/>
      <c r="D364" s="383"/>
      <c r="E364" s="84" t="str">
        <f>'高額レセ疾病傾向(患者一人当たり医療費順)'!$C$11</f>
        <v>0604</v>
      </c>
      <c r="F364" s="226" t="str">
        <f>'高額レセ疾病傾向(患者一人当たり医療費順)'!$D$11</f>
        <v>脳性麻痺及びその他の麻痺性症候群</v>
      </c>
      <c r="G364" s="226" t="s">
        <v>387</v>
      </c>
      <c r="H364" s="85" t="s">
        <v>387</v>
      </c>
      <c r="I364" s="86" t="s">
        <v>387</v>
      </c>
      <c r="J364" s="87" t="s">
        <v>387</v>
      </c>
      <c r="K364" s="73" t="str">
        <f t="shared" si="13"/>
        <v>-</v>
      </c>
      <c r="L364" s="180" t="str">
        <f t="shared" si="14"/>
        <v>-</v>
      </c>
      <c r="M364" s="187" t="str">
        <f>IFERROR(H364/$Q$76,"-")</f>
        <v>-</v>
      </c>
    </row>
    <row r="365" spans="2:13" ht="28.9" customHeight="1">
      <c r="B365" s="365">
        <v>73</v>
      </c>
      <c r="C365" s="378" t="s">
        <v>33</v>
      </c>
      <c r="D365" s="371">
        <f>Q77</f>
        <v>2906</v>
      </c>
      <c r="E365" s="88" t="str">
        <f>'高額レセ疾病傾向(患者一人当たり医療費順)'!$C$7</f>
        <v>0904</v>
      </c>
      <c r="F365" s="224" t="str">
        <f>'高額レセ疾病傾向(患者一人当たり医療費順)'!$D$7</f>
        <v>くも膜下出血</v>
      </c>
      <c r="G365" s="224" t="s">
        <v>160</v>
      </c>
      <c r="H365" s="137">
        <v>1</v>
      </c>
      <c r="I365" s="138">
        <v>7921080</v>
      </c>
      <c r="J365" s="139">
        <v>0</v>
      </c>
      <c r="K365" s="71">
        <f t="shared" si="13"/>
        <v>7921080</v>
      </c>
      <c r="L365" s="178">
        <f t="shared" si="14"/>
        <v>7921080</v>
      </c>
      <c r="M365" s="185">
        <f>IFERROR(H365/$Q$77,"-")</f>
        <v>3.4411562284927734E-4</v>
      </c>
    </row>
    <row r="366" spans="2:13" ht="28.9" customHeight="1">
      <c r="B366" s="366"/>
      <c r="C366" s="359"/>
      <c r="D366" s="376"/>
      <c r="E366" s="80" t="str">
        <f>'高額レセ疾病傾向(患者一人当たり医療費順)'!$C$8</f>
        <v>0506</v>
      </c>
      <c r="F366" s="225" t="str">
        <f>'高額レセ疾病傾向(患者一人当たり医療費順)'!$D$8</f>
        <v>知的障害＜精神遅滞＞</v>
      </c>
      <c r="G366" s="225" t="s">
        <v>387</v>
      </c>
      <c r="H366" s="81" t="s">
        <v>387</v>
      </c>
      <c r="I366" s="82" t="s">
        <v>387</v>
      </c>
      <c r="J366" s="83" t="s">
        <v>387</v>
      </c>
      <c r="K366" s="72" t="str">
        <f t="shared" si="13"/>
        <v>-</v>
      </c>
      <c r="L366" s="179" t="str">
        <f t="shared" si="14"/>
        <v>-</v>
      </c>
      <c r="M366" s="186" t="str">
        <f>IFERROR(H366/$Q$77,"-")</f>
        <v>-</v>
      </c>
    </row>
    <row r="367" spans="2:13" ht="28.9" customHeight="1">
      <c r="B367" s="366"/>
      <c r="C367" s="359"/>
      <c r="D367" s="376"/>
      <c r="E367" s="80" t="str">
        <f>'高額レセ疾病傾向(患者一人当たり医療費順)'!$C$9</f>
        <v>1402</v>
      </c>
      <c r="F367" s="225" t="str">
        <f>'高額レセ疾病傾向(患者一人当たり医療費順)'!$D$9</f>
        <v>腎不全</v>
      </c>
      <c r="G367" s="225" t="s">
        <v>334</v>
      </c>
      <c r="H367" s="81">
        <v>15</v>
      </c>
      <c r="I367" s="82">
        <v>50227460</v>
      </c>
      <c r="J367" s="83">
        <v>32358260</v>
      </c>
      <c r="K367" s="72">
        <f t="shared" si="13"/>
        <v>82585720</v>
      </c>
      <c r="L367" s="179">
        <f t="shared" si="14"/>
        <v>5505714.666666667</v>
      </c>
      <c r="M367" s="186">
        <f>IFERROR(H367/$Q$77,"-")</f>
        <v>5.1617343427391603E-3</v>
      </c>
    </row>
    <row r="368" spans="2:13" ht="28.9" customHeight="1">
      <c r="B368" s="366"/>
      <c r="C368" s="359"/>
      <c r="D368" s="376"/>
      <c r="E368" s="80" t="str">
        <f>'高額レセ疾病傾向(患者一人当たり医療費順)'!$C$10</f>
        <v>0209</v>
      </c>
      <c r="F368" s="225" t="str">
        <f>'高額レセ疾病傾向(患者一人当たり医療費順)'!$D$10</f>
        <v>白血病</v>
      </c>
      <c r="G368" s="225" t="s">
        <v>549</v>
      </c>
      <c r="H368" s="81">
        <v>1</v>
      </c>
      <c r="I368" s="82">
        <v>750420</v>
      </c>
      <c r="J368" s="83">
        <v>4505630</v>
      </c>
      <c r="K368" s="72">
        <f t="shared" si="13"/>
        <v>5256050</v>
      </c>
      <c r="L368" s="179">
        <f t="shared" si="14"/>
        <v>5256050</v>
      </c>
      <c r="M368" s="186">
        <f>IFERROR(H368/$Q$77,"-")</f>
        <v>3.4411562284927734E-4</v>
      </c>
    </row>
    <row r="369" spans="2:13" ht="28.9" customHeight="1" thickBot="1">
      <c r="B369" s="367"/>
      <c r="C369" s="361"/>
      <c r="D369" s="383"/>
      <c r="E369" s="84" t="str">
        <f>'高額レセ疾病傾向(患者一人当たり医療費順)'!$C$11</f>
        <v>0604</v>
      </c>
      <c r="F369" s="226" t="str">
        <f>'高額レセ疾病傾向(患者一人当たり医療費順)'!$D$11</f>
        <v>脳性麻痺及びその他の麻痺性症候群</v>
      </c>
      <c r="G369" s="225" t="s">
        <v>387</v>
      </c>
      <c r="H369" s="81" t="s">
        <v>387</v>
      </c>
      <c r="I369" s="82" t="s">
        <v>387</v>
      </c>
      <c r="J369" s="83" t="s">
        <v>387</v>
      </c>
      <c r="K369" s="72" t="str">
        <f t="shared" si="13"/>
        <v>-</v>
      </c>
      <c r="L369" s="179" t="str">
        <f t="shared" si="14"/>
        <v>-</v>
      </c>
      <c r="M369" s="186" t="str">
        <f>IFERROR(H369/$Q$77,"-")</f>
        <v>-</v>
      </c>
    </row>
    <row r="370" spans="2:13" ht="28.9" customHeight="1">
      <c r="B370" s="365">
        <v>74</v>
      </c>
      <c r="C370" s="378" t="s">
        <v>34</v>
      </c>
      <c r="D370" s="371">
        <f>Q78</f>
        <v>1325</v>
      </c>
      <c r="E370" s="88" t="str">
        <f>'高額レセ疾病傾向(患者一人当たり医療費順)'!$C$7</f>
        <v>0904</v>
      </c>
      <c r="F370" s="224" t="str">
        <f>'高額レセ疾病傾向(患者一人当たり医療費順)'!$D$7</f>
        <v>くも膜下出血</v>
      </c>
      <c r="G370" s="224" t="s">
        <v>387</v>
      </c>
      <c r="H370" s="137" t="s">
        <v>387</v>
      </c>
      <c r="I370" s="138" t="s">
        <v>387</v>
      </c>
      <c r="J370" s="139" t="s">
        <v>387</v>
      </c>
      <c r="K370" s="71" t="str">
        <f t="shared" si="13"/>
        <v>-</v>
      </c>
      <c r="L370" s="178" t="str">
        <f t="shared" si="14"/>
        <v>-</v>
      </c>
      <c r="M370" s="185" t="str">
        <f>IFERROR(H370/$Q$78,"-")</f>
        <v>-</v>
      </c>
    </row>
    <row r="371" spans="2:13" ht="28.9" customHeight="1">
      <c r="B371" s="366"/>
      <c r="C371" s="359"/>
      <c r="D371" s="376"/>
      <c r="E371" s="80" t="str">
        <f>'高額レセ疾病傾向(患者一人当たり医療費順)'!$C$8</f>
        <v>0506</v>
      </c>
      <c r="F371" s="225" t="str">
        <f>'高額レセ疾病傾向(患者一人当たり医療費順)'!$D$8</f>
        <v>知的障害＜精神遅滞＞</v>
      </c>
      <c r="G371" s="225" t="s">
        <v>387</v>
      </c>
      <c r="H371" s="81" t="s">
        <v>387</v>
      </c>
      <c r="I371" s="82" t="s">
        <v>387</v>
      </c>
      <c r="J371" s="83" t="s">
        <v>387</v>
      </c>
      <c r="K371" s="72" t="str">
        <f t="shared" si="13"/>
        <v>-</v>
      </c>
      <c r="L371" s="179" t="str">
        <f t="shared" si="14"/>
        <v>-</v>
      </c>
      <c r="M371" s="186" t="str">
        <f>IFERROR(H371/$Q$78,"-")</f>
        <v>-</v>
      </c>
    </row>
    <row r="372" spans="2:13" ht="28.9" customHeight="1">
      <c r="B372" s="366"/>
      <c r="C372" s="359"/>
      <c r="D372" s="376"/>
      <c r="E372" s="80" t="str">
        <f>'高額レセ疾病傾向(患者一人当たり医療費順)'!$C$9</f>
        <v>1402</v>
      </c>
      <c r="F372" s="225" t="str">
        <f>'高額レセ疾病傾向(患者一人当たり医療費順)'!$D$9</f>
        <v>腎不全</v>
      </c>
      <c r="G372" s="225" t="s">
        <v>307</v>
      </c>
      <c r="H372" s="81">
        <v>10</v>
      </c>
      <c r="I372" s="82">
        <v>22312800</v>
      </c>
      <c r="J372" s="83">
        <v>38990890</v>
      </c>
      <c r="K372" s="72">
        <f t="shared" si="13"/>
        <v>61303690</v>
      </c>
      <c r="L372" s="179">
        <f t="shared" si="14"/>
        <v>6130369</v>
      </c>
      <c r="M372" s="186">
        <f>IFERROR(H372/$Q$78,"-")</f>
        <v>7.5471698113207548E-3</v>
      </c>
    </row>
    <row r="373" spans="2:13" ht="28.9" customHeight="1">
      <c r="B373" s="366"/>
      <c r="C373" s="359"/>
      <c r="D373" s="376"/>
      <c r="E373" s="80" t="str">
        <f>'高額レセ疾病傾向(患者一人当たり医療費順)'!$C$10</f>
        <v>0209</v>
      </c>
      <c r="F373" s="225" t="str">
        <f>'高額レセ疾病傾向(患者一人当たり医療費順)'!$D$10</f>
        <v>白血病</v>
      </c>
      <c r="G373" s="225" t="s">
        <v>387</v>
      </c>
      <c r="H373" s="81" t="s">
        <v>387</v>
      </c>
      <c r="I373" s="82" t="s">
        <v>387</v>
      </c>
      <c r="J373" s="83" t="s">
        <v>387</v>
      </c>
      <c r="K373" s="72" t="str">
        <f t="shared" si="13"/>
        <v>-</v>
      </c>
      <c r="L373" s="179" t="str">
        <f t="shared" si="14"/>
        <v>-</v>
      </c>
      <c r="M373" s="186" t="str">
        <f>IFERROR(H373/$Q$78,"-")</f>
        <v>-</v>
      </c>
    </row>
    <row r="374" spans="2:13" ht="28.9" customHeight="1" thickBot="1">
      <c r="B374" s="366"/>
      <c r="C374" s="359"/>
      <c r="D374" s="376"/>
      <c r="E374" s="89" t="str">
        <f>'高額レセ疾病傾向(患者一人当たり医療費順)'!$C$11</f>
        <v>0604</v>
      </c>
      <c r="F374" s="227" t="str">
        <f>'高額レセ疾病傾向(患者一人当たり医療費順)'!$D$11</f>
        <v>脳性麻痺及びその他の麻痺性症候群</v>
      </c>
      <c r="G374" s="227" t="s">
        <v>387</v>
      </c>
      <c r="H374" s="140" t="s">
        <v>387</v>
      </c>
      <c r="I374" s="141" t="s">
        <v>387</v>
      </c>
      <c r="J374" s="142" t="s">
        <v>387</v>
      </c>
      <c r="K374" s="74" t="str">
        <f t="shared" si="13"/>
        <v>-</v>
      </c>
      <c r="L374" s="181" t="str">
        <f t="shared" si="14"/>
        <v>-</v>
      </c>
      <c r="M374" s="188" t="str">
        <f>IFERROR(H374/$Q$78,"-")</f>
        <v>-</v>
      </c>
    </row>
    <row r="375" spans="2:13" ht="28.9" customHeight="1" thickTop="1">
      <c r="B375" s="356" t="s">
        <v>412</v>
      </c>
      <c r="C375" s="357"/>
      <c r="D375" s="374">
        <f>地区別_患者数!AM14</f>
        <v>1264913</v>
      </c>
      <c r="E375" s="75" t="str">
        <f>'高額レセ疾病傾向(患者一人当たり医療費順)'!$C$7</f>
        <v>0904</v>
      </c>
      <c r="F375" s="228" t="str">
        <f>'高額レセ疾病傾向(患者一人当たり医療費順)'!$D$7</f>
        <v>くも膜下出血</v>
      </c>
      <c r="G375" s="228" t="str">
        <f>'高額レセ疾病傾向(患者一人当たり医療費順)'!$E$7</f>
        <v>くも膜下出血，くも膜下出血後遺症，ＩＣ－ＰＣ動脈瘤破裂によるくも膜下出血</v>
      </c>
      <c r="H375" s="76">
        <f>'高額レセ疾病傾向(患者一人当たり医療費順)'!$F$7</f>
        <v>480</v>
      </c>
      <c r="I375" s="77">
        <f>'高額レセ疾病傾向(患者一人当たり医療費順)'!$G$7</f>
        <v>2826748220</v>
      </c>
      <c r="J375" s="78">
        <f>'高額レセ疾病傾向(患者一人当たり医療費順)'!$H$7</f>
        <v>103119360</v>
      </c>
      <c r="K375" s="79">
        <f>'高額レセ疾病傾向(患者一人当たり医療費順)'!I7</f>
        <v>2929867580</v>
      </c>
      <c r="L375" s="192">
        <f>'高額レセ疾病傾向(患者一人当たり医療費順)'!J7</f>
        <v>6103890.7916666698</v>
      </c>
      <c r="M375" s="193">
        <f>'高額レセ疾病傾向(患者一人当たり医療費順)'!K7</f>
        <v>3.7947273844129992E-4</v>
      </c>
    </row>
    <row r="376" spans="2:13" ht="28.9" customHeight="1">
      <c r="B376" s="358"/>
      <c r="C376" s="359"/>
      <c r="D376" s="376"/>
      <c r="E376" s="80" t="str">
        <f>'高額レセ疾病傾向(患者一人当たり医療費順)'!$C$8</f>
        <v>0506</v>
      </c>
      <c r="F376" s="225" t="str">
        <f>'高額レセ疾病傾向(患者一人当たり医療費順)'!$D$8</f>
        <v>知的障害＜精神遅滞＞</v>
      </c>
      <c r="G376" s="225" t="str">
        <f>'高額レセ疾病傾向(患者一人当たり医療費順)'!$E$8</f>
        <v>知的障害，最重度知的障害</v>
      </c>
      <c r="H376" s="81">
        <f>'高額レセ疾病傾向(患者一人当たり医療費順)'!$F$8</f>
        <v>5</v>
      </c>
      <c r="I376" s="82">
        <f>'高額レセ疾病傾向(患者一人当たり医療費順)'!$G$8</f>
        <v>30445630</v>
      </c>
      <c r="J376" s="83">
        <f>'高額レセ疾病傾向(患者一人当たり医療費順)'!$H$8</f>
        <v>8240</v>
      </c>
      <c r="K376" s="72">
        <f>'高額レセ疾病傾向(患者一人当たり医療費順)'!I8</f>
        <v>30453870</v>
      </c>
      <c r="L376" s="179">
        <f>'高額レセ疾病傾向(患者一人当たり医療費順)'!J8</f>
        <v>6090774</v>
      </c>
      <c r="M376" s="186">
        <f>'高額レセ疾病傾向(患者一人当たり医療費順)'!K8</f>
        <v>3.9528410254302078E-6</v>
      </c>
    </row>
    <row r="377" spans="2:13" ht="28.9" customHeight="1">
      <c r="B377" s="358"/>
      <c r="C377" s="359"/>
      <c r="D377" s="376"/>
      <c r="E377" s="80" t="str">
        <f>'高額レセ疾病傾向(患者一人当たり医療費順)'!$C$9</f>
        <v>1402</v>
      </c>
      <c r="F377" s="225" t="str">
        <f>'高額レセ疾病傾向(患者一人当たり医療費順)'!$D$9</f>
        <v>腎不全</v>
      </c>
      <c r="G377" s="225" t="str">
        <f>'高額レセ疾病傾向(患者一人当たり医療費順)'!$E$9</f>
        <v>慢性腎不全，末期腎不全，腎性貧血</v>
      </c>
      <c r="H377" s="81">
        <f>'高額レセ疾病傾向(患者一人当たり医療費順)'!$F$9</f>
        <v>6585</v>
      </c>
      <c r="I377" s="82">
        <f>'高額レセ疾病傾向(患者一人当たり医療費順)'!$G$9</f>
        <v>20024842350</v>
      </c>
      <c r="J377" s="83">
        <f>'高額レセ疾病傾向(患者一人当たり医療費順)'!$H$9</f>
        <v>19217971240</v>
      </c>
      <c r="K377" s="72">
        <f>'高額レセ疾病傾向(患者一人当たり医療費順)'!I9</f>
        <v>39242813590</v>
      </c>
      <c r="L377" s="179">
        <f>'高額レセ疾病傾向(患者一人当たり医療費順)'!J9</f>
        <v>5959424.9946848899</v>
      </c>
      <c r="M377" s="186">
        <f>'高額レセ疾病傾向(患者一人当たり医療費順)'!K9</f>
        <v>5.2058916304915832E-3</v>
      </c>
    </row>
    <row r="378" spans="2:13" ht="28.9" customHeight="1">
      <c r="B378" s="358"/>
      <c r="C378" s="359"/>
      <c r="D378" s="376"/>
      <c r="E378" s="80" t="str">
        <f>'高額レセ疾病傾向(患者一人当たり医療費順)'!$C$10</f>
        <v>0209</v>
      </c>
      <c r="F378" s="225" t="str">
        <f>'高額レセ疾病傾向(患者一人当たり医療費順)'!$D$10</f>
        <v>白血病</v>
      </c>
      <c r="G378" s="225" t="str">
        <f>'高額レセ疾病傾向(患者一人当たり医療費順)'!$E$10</f>
        <v>急性骨髄性白血病，慢性骨髄性白血病，慢性リンパ性白血病</v>
      </c>
      <c r="H378" s="81">
        <f>'高額レセ疾病傾向(患者一人当たり医療費順)'!$F$10</f>
        <v>553</v>
      </c>
      <c r="I378" s="82">
        <f>'高額レセ疾病傾向(患者一人当たり医療費順)'!$G$10</f>
        <v>1912725450</v>
      </c>
      <c r="J378" s="83">
        <f>'高額レセ疾病傾向(患者一人当たり医療費順)'!$H$10</f>
        <v>1273494030</v>
      </c>
      <c r="K378" s="72">
        <f>'高額レセ疾病傾向(患者一人当たり医療費順)'!I10</f>
        <v>3186219480</v>
      </c>
      <c r="L378" s="179">
        <f>'高額レセ疾病傾向(患者一人当たり医療費順)'!J10</f>
        <v>5761698.8788426798</v>
      </c>
      <c r="M378" s="186">
        <f>'高額レセ疾病傾向(患者一人当たり医療費順)'!K10</f>
        <v>4.3718421741258096E-4</v>
      </c>
    </row>
    <row r="379" spans="2:13" ht="28.9" customHeight="1" thickBot="1">
      <c r="B379" s="360"/>
      <c r="C379" s="361"/>
      <c r="D379" s="383"/>
      <c r="E379" s="84" t="str">
        <f>'高額レセ疾病傾向(患者一人当たり医療費順)'!$C$11</f>
        <v>0604</v>
      </c>
      <c r="F379" s="226" t="str">
        <f>'高額レセ疾病傾向(患者一人当たり医療費順)'!$D$11</f>
        <v>脳性麻痺及びその他の麻痺性症候群</v>
      </c>
      <c r="G379" s="226" t="str">
        <f>'高額レセ疾病傾向(患者一人当たり医療費順)'!$E$11</f>
        <v>片麻痺，脳性麻痺，四肢麻痺</v>
      </c>
      <c r="H379" s="85">
        <f>'高額レセ疾病傾向(患者一人当たり医療費順)'!$F$11</f>
        <v>151</v>
      </c>
      <c r="I379" s="86">
        <f>'高額レセ疾病傾向(患者一人当たり医療費順)'!$G$11</f>
        <v>727728540</v>
      </c>
      <c r="J379" s="87">
        <f>'高額レセ疾病傾向(患者一人当たり医療費順)'!$H$11</f>
        <v>25611070</v>
      </c>
      <c r="K379" s="73">
        <f>'高額レセ疾病傾向(患者一人当たり医療費順)'!I11</f>
        <v>753339610</v>
      </c>
      <c r="L379" s="180">
        <f>'高額レセ疾病傾向(患者一人当たり医療費順)'!J11</f>
        <v>4989004.0397351002</v>
      </c>
      <c r="M379" s="187">
        <f>'高額レセ疾病傾向(患者一人当たり医療費順)'!K11</f>
        <v>1.1937579896799226E-4</v>
      </c>
    </row>
    <row r="380" spans="2:13" ht="13.5" customHeight="1">
      <c r="B380" s="23" t="s">
        <v>414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231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254</v>
      </c>
      <c r="D383" s="70"/>
      <c r="G383" s="26"/>
    </row>
    <row r="384" spans="2:13" ht="13.5" customHeight="1">
      <c r="B384" s="70" t="s">
        <v>378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B375:C379"/>
    <mergeCell ref="D375:D379"/>
    <mergeCell ref="D350:D354"/>
    <mergeCell ref="D355:D359"/>
    <mergeCell ref="D360:D364"/>
    <mergeCell ref="D365:D369"/>
    <mergeCell ref="D370:D374"/>
    <mergeCell ref="D325:D329"/>
    <mergeCell ref="D330:D334"/>
    <mergeCell ref="D335:D339"/>
    <mergeCell ref="D340:D344"/>
    <mergeCell ref="D345:D349"/>
    <mergeCell ref="C365:C369"/>
    <mergeCell ref="C370:C374"/>
    <mergeCell ref="B365:B369"/>
    <mergeCell ref="B370:B374"/>
    <mergeCell ref="B360:B364"/>
    <mergeCell ref="D300:D304"/>
    <mergeCell ref="D305:D309"/>
    <mergeCell ref="D310:D314"/>
    <mergeCell ref="D315:D319"/>
    <mergeCell ref="D320:D324"/>
    <mergeCell ref="D275:D279"/>
    <mergeCell ref="D280:D284"/>
    <mergeCell ref="D285:D289"/>
    <mergeCell ref="D290:D294"/>
    <mergeCell ref="D295:D299"/>
    <mergeCell ref="D250:D254"/>
    <mergeCell ref="D255:D259"/>
    <mergeCell ref="D260:D264"/>
    <mergeCell ref="D265:D269"/>
    <mergeCell ref="D270:D274"/>
    <mergeCell ref="D225:D229"/>
    <mergeCell ref="D230:D234"/>
    <mergeCell ref="D235:D239"/>
    <mergeCell ref="D240:D244"/>
    <mergeCell ref="D245:D249"/>
    <mergeCell ref="D200:D204"/>
    <mergeCell ref="D205:D209"/>
    <mergeCell ref="D210:D214"/>
    <mergeCell ref="D215:D219"/>
    <mergeCell ref="D220:D224"/>
    <mergeCell ref="D175:D179"/>
    <mergeCell ref="D180:D184"/>
    <mergeCell ref="D185:D189"/>
    <mergeCell ref="D190:D194"/>
    <mergeCell ref="D195:D199"/>
    <mergeCell ref="D150:D154"/>
    <mergeCell ref="D155:D159"/>
    <mergeCell ref="D160:D164"/>
    <mergeCell ref="D165:D169"/>
    <mergeCell ref="D170:D174"/>
    <mergeCell ref="D125:D129"/>
    <mergeCell ref="D130:D134"/>
    <mergeCell ref="D135:D139"/>
    <mergeCell ref="D140:D144"/>
    <mergeCell ref="D145:D149"/>
    <mergeCell ref="D100:D104"/>
    <mergeCell ref="D105:D109"/>
    <mergeCell ref="D110:D114"/>
    <mergeCell ref="D115:D119"/>
    <mergeCell ref="D120:D124"/>
    <mergeCell ref="D75:D79"/>
    <mergeCell ref="D80:D84"/>
    <mergeCell ref="D85:D89"/>
    <mergeCell ref="D90:D94"/>
    <mergeCell ref="D95:D99"/>
    <mergeCell ref="D50:D54"/>
    <mergeCell ref="D55:D59"/>
    <mergeCell ref="D60:D64"/>
    <mergeCell ref="D65:D69"/>
    <mergeCell ref="D70:D74"/>
    <mergeCell ref="D25:D29"/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C310:C314"/>
    <mergeCell ref="C350:C354"/>
    <mergeCell ref="C355:C359"/>
    <mergeCell ref="C360:C364"/>
    <mergeCell ref="C345:C349"/>
    <mergeCell ref="C340:C344"/>
    <mergeCell ref="C230:C234"/>
    <mergeCell ref="C235:C239"/>
    <mergeCell ref="C240:C244"/>
    <mergeCell ref="C245:C249"/>
    <mergeCell ref="C250:C254"/>
    <mergeCell ref="C255:C259"/>
    <mergeCell ref="C320:C324"/>
    <mergeCell ref="C325:C329"/>
    <mergeCell ref="C330:C334"/>
    <mergeCell ref="C335:C339"/>
    <mergeCell ref="C315:C319"/>
    <mergeCell ref="C260:C264"/>
    <mergeCell ref="C265:C269"/>
    <mergeCell ref="C270:C274"/>
    <mergeCell ref="C275:C279"/>
    <mergeCell ref="C280:C284"/>
    <mergeCell ref="C290:C294"/>
    <mergeCell ref="C295:C299"/>
    <mergeCell ref="C285:C289"/>
    <mergeCell ref="C300:C304"/>
    <mergeCell ref="C305:C309"/>
    <mergeCell ref="C225:C229"/>
    <mergeCell ref="C215:C219"/>
    <mergeCell ref="C220:C224"/>
    <mergeCell ref="C165:C16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150:C154"/>
    <mergeCell ref="C155:C159"/>
    <mergeCell ref="C160:C164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10:C214"/>
    <mergeCell ref="C105:C109"/>
    <mergeCell ref="C50:C54"/>
    <mergeCell ref="C55:C59"/>
    <mergeCell ref="C60:C64"/>
    <mergeCell ref="C65:C69"/>
    <mergeCell ref="C70:C74"/>
    <mergeCell ref="C75:C79"/>
    <mergeCell ref="C80:C84"/>
    <mergeCell ref="C85:C89"/>
    <mergeCell ref="C90:C94"/>
    <mergeCell ref="C95:C99"/>
    <mergeCell ref="C100:C104"/>
    <mergeCell ref="C45:C49"/>
    <mergeCell ref="I3:K3"/>
    <mergeCell ref="L3:L4"/>
    <mergeCell ref="E3:F4"/>
    <mergeCell ref="C3:C4"/>
    <mergeCell ref="C5:C9"/>
    <mergeCell ref="G3:G4"/>
    <mergeCell ref="H3:H4"/>
    <mergeCell ref="C10:C14"/>
    <mergeCell ref="C15:C19"/>
    <mergeCell ref="C20:C24"/>
    <mergeCell ref="C25:C29"/>
    <mergeCell ref="C30:C34"/>
    <mergeCell ref="C35:C39"/>
    <mergeCell ref="C40:C44"/>
    <mergeCell ref="D3:D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260:B264"/>
    <mergeCell ref="B265:B269"/>
    <mergeCell ref="B270:B27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3:B4"/>
    <mergeCell ref="B320:B324"/>
    <mergeCell ref="B325:B329"/>
    <mergeCell ref="B330:B334"/>
    <mergeCell ref="B335:B339"/>
    <mergeCell ref="B340:B344"/>
    <mergeCell ref="B345:B349"/>
    <mergeCell ref="B350:B354"/>
    <mergeCell ref="B355:B359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230:B234"/>
    <mergeCell ref="B235:B239"/>
    <mergeCell ref="B240:B244"/>
    <mergeCell ref="B245:B249"/>
    <mergeCell ref="B250:B254"/>
    <mergeCell ref="B255:B25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9" manualBreakCount="9">
    <brk id="44" max="12" man="1"/>
    <brk id="84" max="12" man="1"/>
    <brk id="124" max="11" man="1"/>
    <brk id="164" max="12" man="1"/>
    <brk id="204" max="12" man="1"/>
    <brk id="244" max="11" man="1"/>
    <brk id="284" max="12" man="1"/>
    <brk id="324" max="12" man="1"/>
    <brk id="364" max="11" man="1"/>
  </rowBreaks>
  <ignoredErrors>
    <ignoredError sqref="K5:K10 K12:K13 K15 K17:K20 K22:K25 K27:K28 K30 K32:K33 K35 K37:K40 K42:K45 K47:K48 K50 K52:K55 K57:K60 K62:K65 K67:K70 K72:K75 K77:K78 K80 K82:K85 K87:K90 K92:K95 K97:K100 K102:K105 K107:K110 K112:K120 K122:K125 K127:K130 K132:K135 K137:K138 K140 K142:K143 K145 K147:K150 K152:K153 K155 K157:K160 K162:K165 K167:K168 K170 K172:K175 K177:K180 K182:K185 K187:K190 K192:K195 K197:K205 K207:K210 K212:K215 K217:K225 K227:K230 K232:K235 K237:K240 K242:K245 K247:K248 K250 K252:K255 K257:K260 K262:K265 K267:K268 K270 K272:K275 K277:K280 K282:K288 K290 K292:K295 K297:K300 K302:K305 K307:K310 K312:K315 K317:K318 K320 K322:K325 K327 K330 K332:K333 K337:K338 K340 K342:K345 K347:K350 K352:K353 K357:K360 K362:K363 K365 K367:K368 K37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M3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6" style="6" customWidth="1"/>
    <col min="3" max="3" width="5.625" style="6" customWidth="1"/>
    <col min="4" max="4" width="21.75" style="6" customWidth="1"/>
    <col min="5" max="5" width="37.625" style="6" customWidth="1"/>
    <col min="6" max="6" width="8.25" style="26" bestFit="1" customWidth="1"/>
    <col min="7" max="9" width="9.75" style="6" customWidth="1"/>
    <col min="10" max="10" width="10.625" style="6" customWidth="1"/>
    <col min="11" max="11" width="12.125" style="6" customWidth="1"/>
    <col min="12" max="12" width="9.75" style="6" customWidth="1"/>
    <col min="13" max="16384" width="9" style="6"/>
  </cols>
  <sheetData>
    <row r="1" spans="1:13" ht="16.5" customHeight="1">
      <c r="A1" s="99" t="s">
        <v>269</v>
      </c>
      <c r="B1" s="100"/>
      <c r="C1" s="101"/>
      <c r="D1" s="101"/>
      <c r="E1" s="101"/>
      <c r="F1" s="101"/>
      <c r="G1" s="101"/>
      <c r="H1" s="101"/>
      <c r="I1" s="101"/>
      <c r="J1" s="101"/>
    </row>
    <row r="2" spans="1:13" ht="16.5" customHeight="1">
      <c r="A2" s="99" t="s">
        <v>252</v>
      </c>
      <c r="B2" s="99"/>
      <c r="C2" s="4"/>
      <c r="D2" s="4"/>
      <c r="E2" s="4"/>
      <c r="F2" s="4"/>
      <c r="G2" s="4"/>
      <c r="H2" s="4"/>
      <c r="I2" s="4"/>
      <c r="J2" s="4"/>
    </row>
    <row r="3" spans="1:13" ht="21" customHeight="1">
      <c r="A3" s="99"/>
      <c r="B3" s="342" t="s">
        <v>299</v>
      </c>
      <c r="C3" s="342"/>
      <c r="D3" s="342"/>
      <c r="E3" s="200">
        <f>地区別_患者数!$AM$14</f>
        <v>1264913</v>
      </c>
      <c r="F3" s="4"/>
      <c r="G3" s="4"/>
      <c r="H3" s="4"/>
      <c r="I3" s="4"/>
      <c r="J3" s="4"/>
    </row>
    <row r="4" spans="1:13" ht="16.5" customHeight="1">
      <c r="A4" s="99"/>
      <c r="B4" s="99"/>
      <c r="C4" s="4"/>
      <c r="D4" s="4"/>
      <c r="E4" s="4"/>
      <c r="F4" s="4"/>
      <c r="G4" s="4"/>
      <c r="H4" s="4"/>
      <c r="I4" s="4"/>
      <c r="J4" s="4"/>
    </row>
    <row r="5" spans="1:13" s="67" customFormat="1" ht="22.5" customHeight="1">
      <c r="A5" s="102"/>
      <c r="B5" s="362" t="s">
        <v>109</v>
      </c>
      <c r="C5" s="348" t="s">
        <v>1131</v>
      </c>
      <c r="D5" s="349"/>
      <c r="E5" s="352" t="s">
        <v>386</v>
      </c>
      <c r="F5" s="352" t="s">
        <v>385</v>
      </c>
      <c r="G5" s="353" t="s">
        <v>373</v>
      </c>
      <c r="H5" s="354"/>
      <c r="I5" s="355"/>
      <c r="J5" s="345" t="s">
        <v>374</v>
      </c>
      <c r="K5" s="343" t="s">
        <v>300</v>
      </c>
    </row>
    <row r="6" spans="1:13" s="67" customFormat="1" ht="22.5" customHeight="1">
      <c r="A6" s="102"/>
      <c r="B6" s="384"/>
      <c r="C6" s="350"/>
      <c r="D6" s="351"/>
      <c r="E6" s="347"/>
      <c r="F6" s="347"/>
      <c r="G6" s="103" t="s">
        <v>110</v>
      </c>
      <c r="H6" s="104" t="s">
        <v>111</v>
      </c>
      <c r="I6" s="105" t="s">
        <v>112</v>
      </c>
      <c r="J6" s="346"/>
      <c r="K6" s="344"/>
    </row>
    <row r="7" spans="1:13" s="68" customFormat="1" ht="37.5" customHeight="1">
      <c r="B7" s="69">
        <v>1</v>
      </c>
      <c r="C7" s="133" t="s">
        <v>154</v>
      </c>
      <c r="D7" s="223" t="s">
        <v>175</v>
      </c>
      <c r="E7" s="223" t="s">
        <v>661</v>
      </c>
      <c r="F7" s="134">
        <v>22209</v>
      </c>
      <c r="G7" s="135">
        <v>58473206940</v>
      </c>
      <c r="H7" s="136">
        <v>8605200490</v>
      </c>
      <c r="I7" s="134">
        <v>67078407430</v>
      </c>
      <c r="J7" s="134">
        <v>3020325.42797965</v>
      </c>
      <c r="K7" s="201">
        <f>IFERROR(F7/$E$3,0)</f>
        <v>1.7557729266755896E-2</v>
      </c>
      <c r="M7" s="171"/>
    </row>
    <row r="8" spans="1:13" s="68" customFormat="1" ht="37.5" customHeight="1">
      <c r="B8" s="69">
        <v>2</v>
      </c>
      <c r="C8" s="133" t="s">
        <v>155</v>
      </c>
      <c r="D8" s="223" t="s">
        <v>176</v>
      </c>
      <c r="E8" s="223" t="s">
        <v>662</v>
      </c>
      <c r="F8" s="134">
        <v>14724</v>
      </c>
      <c r="G8" s="135">
        <v>40819844290</v>
      </c>
      <c r="H8" s="136">
        <v>8972039660</v>
      </c>
      <c r="I8" s="134">
        <v>49791883950</v>
      </c>
      <c r="J8" s="134">
        <v>3381681.8765281201</v>
      </c>
      <c r="K8" s="201">
        <f t="shared" ref="K8:K26" si="0">IFERROR(F8/$E$3,0)</f>
        <v>1.1640326251686876E-2</v>
      </c>
    </row>
    <row r="9" spans="1:13" s="68" customFormat="1" ht="37.5" customHeight="1">
      <c r="B9" s="69">
        <v>3</v>
      </c>
      <c r="C9" s="133" t="s">
        <v>156</v>
      </c>
      <c r="D9" s="223" t="s">
        <v>566</v>
      </c>
      <c r="E9" s="223" t="s">
        <v>663</v>
      </c>
      <c r="F9" s="134">
        <v>11701</v>
      </c>
      <c r="G9" s="135">
        <v>24629348830</v>
      </c>
      <c r="H9" s="136">
        <v>18450023360</v>
      </c>
      <c r="I9" s="134">
        <v>43079372190</v>
      </c>
      <c r="J9" s="134">
        <v>3681682.9493205701</v>
      </c>
      <c r="K9" s="201">
        <f t="shared" si="0"/>
        <v>9.2504385677117714E-3</v>
      </c>
    </row>
    <row r="10" spans="1:13" s="68" customFormat="1" ht="37.5" customHeight="1">
      <c r="B10" s="69">
        <v>4</v>
      </c>
      <c r="C10" s="133" t="s">
        <v>157</v>
      </c>
      <c r="D10" s="223" t="s">
        <v>177</v>
      </c>
      <c r="E10" s="223" t="s">
        <v>664</v>
      </c>
      <c r="F10" s="134">
        <v>10510</v>
      </c>
      <c r="G10" s="135">
        <v>25298603370</v>
      </c>
      <c r="H10" s="136">
        <v>5113485060</v>
      </c>
      <c r="I10" s="134">
        <v>30412088430</v>
      </c>
      <c r="J10" s="134">
        <v>2893633.5328258802</v>
      </c>
      <c r="K10" s="201">
        <f t="shared" si="0"/>
        <v>8.3088718354542967E-3</v>
      </c>
    </row>
    <row r="11" spans="1:13" s="68" customFormat="1" ht="37.5" customHeight="1">
      <c r="B11" s="69">
        <v>5</v>
      </c>
      <c r="C11" s="133" t="s">
        <v>158</v>
      </c>
      <c r="D11" s="223" t="s">
        <v>178</v>
      </c>
      <c r="E11" s="223" t="s">
        <v>660</v>
      </c>
      <c r="F11" s="134">
        <v>10061</v>
      </c>
      <c r="G11" s="135">
        <v>35692344220</v>
      </c>
      <c r="H11" s="136">
        <v>2970557990</v>
      </c>
      <c r="I11" s="134">
        <v>38662902210</v>
      </c>
      <c r="J11" s="134">
        <v>3842848.8430573498</v>
      </c>
      <c r="K11" s="201">
        <f t="shared" si="0"/>
        <v>7.9539067113706639E-3</v>
      </c>
    </row>
    <row r="12" spans="1:13" s="68" customFormat="1" ht="37.5" customHeight="1">
      <c r="B12" s="69">
        <v>6</v>
      </c>
      <c r="C12" s="133" t="s">
        <v>179</v>
      </c>
      <c r="D12" s="223" t="s">
        <v>180</v>
      </c>
      <c r="E12" s="223" t="s">
        <v>665</v>
      </c>
      <c r="F12" s="134">
        <v>8870</v>
      </c>
      <c r="G12" s="135">
        <v>30536959130</v>
      </c>
      <c r="H12" s="136">
        <v>2655898200</v>
      </c>
      <c r="I12" s="134">
        <v>33192857330</v>
      </c>
      <c r="J12" s="134">
        <v>3742148.5152198402</v>
      </c>
      <c r="K12" s="201">
        <f t="shared" si="0"/>
        <v>7.0123399791131883E-3</v>
      </c>
    </row>
    <row r="13" spans="1:13" s="68" customFormat="1" ht="37.5" customHeight="1">
      <c r="B13" s="69">
        <v>7</v>
      </c>
      <c r="C13" s="133" t="s">
        <v>221</v>
      </c>
      <c r="D13" s="223" t="s">
        <v>222</v>
      </c>
      <c r="E13" s="223" t="s">
        <v>666</v>
      </c>
      <c r="F13" s="134">
        <v>7151</v>
      </c>
      <c r="G13" s="135">
        <v>12522679500</v>
      </c>
      <c r="H13" s="136">
        <v>3461173400</v>
      </c>
      <c r="I13" s="134">
        <v>15983852900</v>
      </c>
      <c r="J13" s="134">
        <v>2235191.2879317598</v>
      </c>
      <c r="K13" s="201">
        <f t="shared" si="0"/>
        <v>5.6533532345702823E-3</v>
      </c>
    </row>
    <row r="14" spans="1:13" s="68" customFormat="1" ht="37.5" customHeight="1">
      <c r="B14" s="69">
        <v>8</v>
      </c>
      <c r="C14" s="133" t="s">
        <v>150</v>
      </c>
      <c r="D14" s="223" t="s">
        <v>167</v>
      </c>
      <c r="E14" s="223" t="s">
        <v>643</v>
      </c>
      <c r="F14" s="134">
        <v>6585</v>
      </c>
      <c r="G14" s="135">
        <v>20024842350</v>
      </c>
      <c r="H14" s="136">
        <v>19217971240</v>
      </c>
      <c r="I14" s="134">
        <v>39242813590</v>
      </c>
      <c r="J14" s="134">
        <v>5959424.9946848899</v>
      </c>
      <c r="K14" s="201">
        <f t="shared" si="0"/>
        <v>5.2058916304915832E-3</v>
      </c>
    </row>
    <row r="15" spans="1:13" s="68" customFormat="1" ht="37.5" customHeight="1">
      <c r="B15" s="69">
        <v>9</v>
      </c>
      <c r="C15" s="133" t="s">
        <v>219</v>
      </c>
      <c r="D15" s="223" t="s">
        <v>220</v>
      </c>
      <c r="E15" s="223" t="s">
        <v>667</v>
      </c>
      <c r="F15" s="134">
        <v>5995</v>
      </c>
      <c r="G15" s="135">
        <v>15903265210</v>
      </c>
      <c r="H15" s="136">
        <v>2920995980</v>
      </c>
      <c r="I15" s="134">
        <v>18824261190</v>
      </c>
      <c r="J15" s="134">
        <v>3139993.5262718899</v>
      </c>
      <c r="K15" s="201">
        <f t="shared" si="0"/>
        <v>4.7394563894908185E-3</v>
      </c>
    </row>
    <row r="16" spans="1:13" s="68" customFormat="1" ht="37.5" customHeight="1">
      <c r="B16" s="69">
        <v>10</v>
      </c>
      <c r="C16" s="133" t="s">
        <v>214</v>
      </c>
      <c r="D16" s="223" t="s">
        <v>215</v>
      </c>
      <c r="E16" s="223" t="s">
        <v>668</v>
      </c>
      <c r="F16" s="134">
        <v>5929</v>
      </c>
      <c r="G16" s="135">
        <v>11542179370</v>
      </c>
      <c r="H16" s="136">
        <v>2250775360</v>
      </c>
      <c r="I16" s="134">
        <v>13792954730</v>
      </c>
      <c r="J16" s="134">
        <v>2326354.3143869098</v>
      </c>
      <c r="K16" s="201">
        <f t="shared" si="0"/>
        <v>4.6872788879551404E-3</v>
      </c>
    </row>
    <row r="17" spans="2:11" s="68" customFormat="1" ht="37.5" customHeight="1">
      <c r="B17" s="69">
        <v>11</v>
      </c>
      <c r="C17" s="133" t="s">
        <v>217</v>
      </c>
      <c r="D17" s="223" t="s">
        <v>218</v>
      </c>
      <c r="E17" s="223" t="s">
        <v>669</v>
      </c>
      <c r="F17" s="134">
        <v>5766</v>
      </c>
      <c r="G17" s="135">
        <v>12794468890</v>
      </c>
      <c r="H17" s="136">
        <v>3348159060</v>
      </c>
      <c r="I17" s="134">
        <v>16142627950</v>
      </c>
      <c r="J17" s="134">
        <v>2799623.3003815501</v>
      </c>
      <c r="K17" s="201">
        <f t="shared" si="0"/>
        <v>4.5584162705261154E-3</v>
      </c>
    </row>
    <row r="18" spans="2:11" s="68" customFormat="1" ht="37.5" customHeight="1">
      <c r="B18" s="69">
        <v>12</v>
      </c>
      <c r="C18" s="133" t="s">
        <v>204</v>
      </c>
      <c r="D18" s="223" t="s">
        <v>652</v>
      </c>
      <c r="E18" s="223" t="s">
        <v>653</v>
      </c>
      <c r="F18" s="134">
        <v>5233</v>
      </c>
      <c r="G18" s="135">
        <v>10236670160</v>
      </c>
      <c r="H18" s="136">
        <v>11504542790</v>
      </c>
      <c r="I18" s="134">
        <v>21741212950</v>
      </c>
      <c r="J18" s="134">
        <v>4154636.5278043202</v>
      </c>
      <c r="K18" s="201">
        <f t="shared" si="0"/>
        <v>4.1370434172152554E-3</v>
      </c>
    </row>
    <row r="19" spans="2:11" s="68" customFormat="1" ht="37.5" customHeight="1">
      <c r="B19" s="69">
        <v>13</v>
      </c>
      <c r="C19" s="133" t="s">
        <v>216</v>
      </c>
      <c r="D19" s="223" t="s">
        <v>670</v>
      </c>
      <c r="E19" s="223" t="s">
        <v>671</v>
      </c>
      <c r="F19" s="134">
        <v>5229</v>
      </c>
      <c r="G19" s="135">
        <v>15406768370</v>
      </c>
      <c r="H19" s="136">
        <v>2462079110</v>
      </c>
      <c r="I19" s="134">
        <v>17868847480</v>
      </c>
      <c r="J19" s="134">
        <v>3417259.03231976</v>
      </c>
      <c r="K19" s="201">
        <f t="shared" si="0"/>
        <v>4.1338811443949108E-3</v>
      </c>
    </row>
    <row r="20" spans="2:11" s="68" customFormat="1" ht="37.5" customHeight="1">
      <c r="B20" s="69">
        <v>14</v>
      </c>
      <c r="C20" s="133" t="s">
        <v>223</v>
      </c>
      <c r="D20" s="223" t="s">
        <v>224</v>
      </c>
      <c r="E20" s="223" t="s">
        <v>672</v>
      </c>
      <c r="F20" s="134">
        <v>4036</v>
      </c>
      <c r="G20" s="135">
        <v>6234762200</v>
      </c>
      <c r="H20" s="136">
        <v>1727005340</v>
      </c>
      <c r="I20" s="134">
        <v>7961767540</v>
      </c>
      <c r="J20" s="134">
        <v>1972687.69573835</v>
      </c>
      <c r="K20" s="201">
        <f t="shared" si="0"/>
        <v>3.1907332757272634E-3</v>
      </c>
    </row>
    <row r="21" spans="2:11" s="68" customFormat="1" ht="37.5" customHeight="1">
      <c r="B21" s="69">
        <v>15</v>
      </c>
      <c r="C21" s="133" t="s">
        <v>211</v>
      </c>
      <c r="D21" s="223" t="s">
        <v>673</v>
      </c>
      <c r="E21" s="223" t="s">
        <v>674</v>
      </c>
      <c r="F21" s="134">
        <v>3165</v>
      </c>
      <c r="G21" s="135">
        <v>6200714380</v>
      </c>
      <c r="H21" s="136">
        <v>3424165400</v>
      </c>
      <c r="I21" s="134">
        <v>9624879780</v>
      </c>
      <c r="J21" s="134">
        <v>3041036.26540284</v>
      </c>
      <c r="K21" s="201">
        <f t="shared" si="0"/>
        <v>2.5021483690973213E-3</v>
      </c>
    </row>
    <row r="22" spans="2:11" s="68" customFormat="1" ht="37.5" customHeight="1">
      <c r="B22" s="69">
        <v>16</v>
      </c>
      <c r="C22" s="133" t="s">
        <v>225</v>
      </c>
      <c r="D22" s="223" t="s">
        <v>675</v>
      </c>
      <c r="E22" s="223" t="s">
        <v>676</v>
      </c>
      <c r="F22" s="134">
        <v>3156</v>
      </c>
      <c r="G22" s="135">
        <v>6736226590</v>
      </c>
      <c r="H22" s="136">
        <v>2707562310</v>
      </c>
      <c r="I22" s="134">
        <v>9443788900</v>
      </c>
      <c r="J22" s="134">
        <v>2992328.5487959399</v>
      </c>
      <c r="K22" s="201">
        <f t="shared" si="0"/>
        <v>2.4950332552515471E-3</v>
      </c>
    </row>
    <row r="23" spans="2:11" s="68" customFormat="1" ht="37.5" customHeight="1">
      <c r="B23" s="69">
        <v>17</v>
      </c>
      <c r="C23" s="133" t="s">
        <v>226</v>
      </c>
      <c r="D23" s="223" t="s">
        <v>227</v>
      </c>
      <c r="E23" s="223" t="s">
        <v>677</v>
      </c>
      <c r="F23" s="134">
        <v>2833</v>
      </c>
      <c r="G23" s="135">
        <v>5593425350</v>
      </c>
      <c r="H23" s="136">
        <v>1318922620</v>
      </c>
      <c r="I23" s="134">
        <v>6912347970</v>
      </c>
      <c r="J23" s="134">
        <v>2439939.27638546</v>
      </c>
      <c r="K23" s="201">
        <f t="shared" si="0"/>
        <v>2.2396797250087554E-3</v>
      </c>
    </row>
    <row r="24" spans="2:11" s="68" customFormat="1" ht="37.5" customHeight="1">
      <c r="B24" s="69">
        <v>18</v>
      </c>
      <c r="C24" s="133" t="s">
        <v>188</v>
      </c>
      <c r="D24" s="223" t="s">
        <v>189</v>
      </c>
      <c r="E24" s="223" t="s">
        <v>649</v>
      </c>
      <c r="F24" s="134">
        <v>2803</v>
      </c>
      <c r="G24" s="135">
        <v>11269305070</v>
      </c>
      <c r="H24" s="136">
        <v>1491596700</v>
      </c>
      <c r="I24" s="134">
        <v>12760901770</v>
      </c>
      <c r="J24" s="134">
        <v>4552587.1459150901</v>
      </c>
      <c r="K24" s="201">
        <f t="shared" si="0"/>
        <v>2.2159626788561741E-3</v>
      </c>
    </row>
    <row r="25" spans="2:11" s="68" customFormat="1" ht="37.5" customHeight="1">
      <c r="B25" s="69">
        <v>19</v>
      </c>
      <c r="C25" s="133" t="s">
        <v>197</v>
      </c>
      <c r="D25" s="223" t="s">
        <v>198</v>
      </c>
      <c r="E25" s="223" t="s">
        <v>647</v>
      </c>
      <c r="F25" s="134">
        <v>2578</v>
      </c>
      <c r="G25" s="135">
        <v>11453629610</v>
      </c>
      <c r="H25" s="136">
        <v>588041990</v>
      </c>
      <c r="I25" s="134">
        <v>12041671600</v>
      </c>
      <c r="J25" s="134">
        <v>4670935.4538401896</v>
      </c>
      <c r="K25" s="201">
        <f t="shared" si="0"/>
        <v>2.0380848327118148E-3</v>
      </c>
    </row>
    <row r="26" spans="2:11" s="68" customFormat="1" ht="37.5" customHeight="1">
      <c r="B26" s="69">
        <v>20</v>
      </c>
      <c r="C26" s="133" t="s">
        <v>228</v>
      </c>
      <c r="D26" s="223" t="s">
        <v>229</v>
      </c>
      <c r="E26" s="223" t="s">
        <v>678</v>
      </c>
      <c r="F26" s="134">
        <v>2575</v>
      </c>
      <c r="G26" s="135">
        <v>1852565890</v>
      </c>
      <c r="H26" s="136">
        <v>1763277650</v>
      </c>
      <c r="I26" s="134">
        <v>3615843540</v>
      </c>
      <c r="J26" s="134">
        <v>1404211.0834951501</v>
      </c>
      <c r="K26" s="201">
        <f t="shared" si="0"/>
        <v>2.035713128096557E-3</v>
      </c>
    </row>
    <row r="27" spans="2:11" ht="13.5" customHeight="1">
      <c r="B27" s="23" t="s">
        <v>414</v>
      </c>
      <c r="C27" s="65"/>
      <c r="D27" s="65"/>
      <c r="E27" s="65"/>
      <c r="F27" s="65"/>
      <c r="G27" s="65"/>
    </row>
    <row r="28" spans="2:11" ht="13.5" customHeight="1">
      <c r="B28" s="54" t="s">
        <v>231</v>
      </c>
      <c r="F28" s="6"/>
    </row>
    <row r="29" spans="2:11" ht="13.5" customHeight="1">
      <c r="B29" s="70" t="s">
        <v>139</v>
      </c>
      <c r="E29" s="26"/>
      <c r="F29" s="6"/>
    </row>
    <row r="30" spans="2:11" ht="13.5" customHeight="1">
      <c r="B30" s="70" t="s">
        <v>254</v>
      </c>
      <c r="E30" s="26"/>
      <c r="F30" s="6"/>
    </row>
    <row r="31" spans="2:11" ht="13.5" customHeight="1">
      <c r="B31" s="70" t="s">
        <v>378</v>
      </c>
      <c r="E31" s="26"/>
      <c r="F31" s="6"/>
    </row>
    <row r="32" spans="2:11">
      <c r="B32" s="70" t="s">
        <v>140</v>
      </c>
      <c r="E32" s="26"/>
      <c r="F32" s="6"/>
    </row>
  </sheetData>
  <mergeCells count="8">
    <mergeCell ref="B3:D3"/>
    <mergeCell ref="K5:K6"/>
    <mergeCell ref="J5:J6"/>
    <mergeCell ref="B5:B6"/>
    <mergeCell ref="C5:D6"/>
    <mergeCell ref="E5:E6"/>
    <mergeCell ref="F5:F6"/>
    <mergeCell ref="G5:I5"/>
  </mergeCells>
  <phoneticPr fontId="4"/>
  <pageMargins left="0.47244094488188981" right="0.35433070866141736" top="0.74803149606299213" bottom="0.74803149606299213" header="0.31496062992125984" footer="0.31496062992125984"/>
  <pageSetup paperSize="9" scale="68" orientation="portrait" r:id="rId1"/>
  <headerFooter>
    <oddHeader>&amp;R&amp;"ＭＳ 明朝,標準"&amp;12 2-2.高額レセプトの件数及び医療費</oddHeader>
  </headerFooter>
  <ignoredErrors>
    <ignoredError sqref="C7:C2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Q5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9.75" style="3" customWidth="1"/>
    <col min="5" max="5" width="6" style="6" customWidth="1"/>
    <col min="6" max="6" width="22.75" style="6" customWidth="1"/>
    <col min="7" max="7" width="33.125" style="6" customWidth="1"/>
    <col min="8" max="8" width="8.25" style="6" customWidth="1"/>
    <col min="9" max="12" width="9.75" style="6" customWidth="1"/>
    <col min="13" max="13" width="10.25" style="3" customWidth="1"/>
    <col min="14" max="15" width="9" style="6"/>
    <col min="16" max="16" width="16.5" style="3" customWidth="1"/>
    <col min="17" max="17" width="15.5" style="3" bestFit="1" customWidth="1"/>
    <col min="18" max="18" width="9" style="6"/>
    <col min="19" max="19" width="16.625" style="6" bestFit="1" customWidth="1"/>
    <col min="20" max="20" width="15.5" style="6" bestFit="1" customWidth="1"/>
    <col min="21" max="16384" width="9" style="6"/>
  </cols>
  <sheetData>
    <row r="1" spans="1:17" ht="16.5" customHeight="1">
      <c r="A1" s="99" t="s">
        <v>265</v>
      </c>
      <c r="B1" s="99"/>
      <c r="C1" s="100"/>
      <c r="D1" s="99"/>
      <c r="E1" s="101"/>
      <c r="F1" s="101"/>
      <c r="G1" s="101"/>
      <c r="H1" s="101"/>
      <c r="I1" s="101"/>
      <c r="J1" s="101"/>
      <c r="K1" s="101"/>
      <c r="L1" s="8"/>
    </row>
    <row r="2" spans="1:17" ht="16.5" customHeight="1">
      <c r="A2" s="8" t="s">
        <v>255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5.5" customHeight="1">
      <c r="A3" s="8"/>
      <c r="B3" s="363"/>
      <c r="C3" s="347" t="s">
        <v>114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  <c r="Q3" s="6"/>
    </row>
    <row r="4" spans="1:17" ht="25.5" customHeight="1" thickBot="1">
      <c r="A4" s="8"/>
      <c r="B4" s="364"/>
      <c r="C4" s="362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112</v>
      </c>
      <c r="L4" s="379"/>
      <c r="M4" s="382"/>
      <c r="P4" s="69" t="s">
        <v>114</v>
      </c>
      <c r="Q4" s="176" t="s">
        <v>296</v>
      </c>
    </row>
    <row r="5" spans="1:17" ht="29.25" customHeight="1">
      <c r="B5" s="365">
        <v>1</v>
      </c>
      <c r="C5" s="368" t="s">
        <v>142</v>
      </c>
      <c r="D5" s="371">
        <f>Q5</f>
        <v>149036</v>
      </c>
      <c r="E5" s="88" t="str">
        <f>'高額レセ疾病傾向(患者数順)'!$C$7</f>
        <v>1901</v>
      </c>
      <c r="F5" s="224" t="str">
        <f>'高額レセ疾病傾向(患者数順)'!$D$7</f>
        <v>骨折</v>
      </c>
      <c r="G5" s="224" t="s">
        <v>308</v>
      </c>
      <c r="H5" s="137">
        <v>2398</v>
      </c>
      <c r="I5" s="138">
        <v>6619665460</v>
      </c>
      <c r="J5" s="139">
        <v>945654080</v>
      </c>
      <c r="K5" s="71">
        <f>IF(SUM(I5:J5)=0,"-",SUM(I5:J5))</f>
        <v>7565319540</v>
      </c>
      <c r="L5" s="178">
        <f>IFERROR(K5/H5,"-")</f>
        <v>3154845.5129274395</v>
      </c>
      <c r="M5" s="185">
        <f>IFERROR(H5/$Q$5,0)</f>
        <v>1.6090072197321451E-2</v>
      </c>
      <c r="P5" s="49" t="s">
        <v>287</v>
      </c>
      <c r="Q5" s="210">
        <f>地区別_患者数!$AM6</f>
        <v>149036</v>
      </c>
    </row>
    <row r="6" spans="1:17" ht="29.25" customHeight="1">
      <c r="B6" s="366"/>
      <c r="C6" s="369"/>
      <c r="D6" s="376"/>
      <c r="E6" s="80" t="str">
        <f>'高額レセ疾病傾向(患者数順)'!$C$8</f>
        <v>0903</v>
      </c>
      <c r="F6" s="225" t="str">
        <f>'高額レセ疾病傾向(患者数順)'!$D$8</f>
        <v>その他の心疾患</v>
      </c>
      <c r="G6" s="225" t="s">
        <v>309</v>
      </c>
      <c r="H6" s="81">
        <v>1610</v>
      </c>
      <c r="I6" s="82">
        <v>4404709620</v>
      </c>
      <c r="J6" s="83">
        <v>926695030</v>
      </c>
      <c r="K6" s="72">
        <f t="shared" ref="K6:K43" si="0">IF(SUM(I6:J6)=0,"-",SUM(I6:J6))</f>
        <v>5331404650</v>
      </c>
      <c r="L6" s="179">
        <f t="shared" ref="L6:L44" si="1">IFERROR(K6/H6,"-")</f>
        <v>3311431.4596273294</v>
      </c>
      <c r="M6" s="186">
        <f t="shared" ref="M6:M9" si="2">IFERROR(H6/$Q$5,0)</f>
        <v>1.080275906492391E-2</v>
      </c>
      <c r="P6" s="49" t="s">
        <v>288</v>
      </c>
      <c r="Q6" s="210">
        <f>地区別_患者数!$AM7</f>
        <v>111560</v>
      </c>
    </row>
    <row r="7" spans="1:17" ht="29.25" customHeight="1">
      <c r="B7" s="366"/>
      <c r="C7" s="369"/>
      <c r="D7" s="376"/>
      <c r="E7" s="80" t="str">
        <f>'高額レセ疾病傾向(患者数順)'!$C$9</f>
        <v>0210</v>
      </c>
      <c r="F7" s="225" t="str">
        <f>'高額レセ疾病傾向(患者数順)'!$D$9</f>
        <v>その他の悪性新生物＜腫瘍＞</v>
      </c>
      <c r="G7" s="225" t="s">
        <v>314</v>
      </c>
      <c r="H7" s="81">
        <v>1417</v>
      </c>
      <c r="I7" s="82">
        <v>2884994070</v>
      </c>
      <c r="J7" s="83">
        <v>2248851540</v>
      </c>
      <c r="K7" s="72">
        <f t="shared" si="0"/>
        <v>5133845610</v>
      </c>
      <c r="L7" s="179">
        <f t="shared" si="1"/>
        <v>3623038.5391672547</v>
      </c>
      <c r="M7" s="186">
        <f t="shared" si="2"/>
        <v>9.5077699347808579E-3</v>
      </c>
      <c r="P7" s="49" t="s">
        <v>289</v>
      </c>
      <c r="Q7" s="210">
        <f>地区別_患者数!$AM8</f>
        <v>177561</v>
      </c>
    </row>
    <row r="8" spans="1:17" ht="29.25" customHeight="1">
      <c r="B8" s="366"/>
      <c r="C8" s="369"/>
      <c r="D8" s="376"/>
      <c r="E8" s="80" t="str">
        <f>'高額レセ疾病傾向(患者数順)'!$C$10</f>
        <v>1011</v>
      </c>
      <c r="F8" s="225" t="str">
        <f>'高額レセ疾病傾向(患者数順)'!$D$10</f>
        <v>その他の呼吸器系の疾患</v>
      </c>
      <c r="G8" s="225" t="s">
        <v>312</v>
      </c>
      <c r="H8" s="81">
        <v>1274</v>
      </c>
      <c r="I8" s="82">
        <v>3102331880</v>
      </c>
      <c r="J8" s="83">
        <v>607636580</v>
      </c>
      <c r="K8" s="72">
        <f t="shared" si="0"/>
        <v>3709968460</v>
      </c>
      <c r="L8" s="179">
        <f t="shared" si="1"/>
        <v>2912063.1554160127</v>
      </c>
      <c r="M8" s="186">
        <f t="shared" si="2"/>
        <v>8.548270216591965E-3</v>
      </c>
      <c r="P8" s="49" t="s">
        <v>290</v>
      </c>
      <c r="Q8" s="210">
        <f>地区別_患者数!$AM9</f>
        <v>126386</v>
      </c>
    </row>
    <row r="9" spans="1:17" ht="29.25" customHeight="1" thickBot="1">
      <c r="B9" s="367"/>
      <c r="C9" s="370"/>
      <c r="D9" s="383"/>
      <c r="E9" s="84" t="str">
        <f>'高額レセ疾病傾向(患者数順)'!$C$11</f>
        <v>0906</v>
      </c>
      <c r="F9" s="226" t="str">
        <f>'高額レセ疾病傾向(患者数順)'!$D$11</f>
        <v>脳梗塞</v>
      </c>
      <c r="G9" s="226" t="s">
        <v>311</v>
      </c>
      <c r="H9" s="85">
        <v>1096</v>
      </c>
      <c r="I9" s="86">
        <v>4004422980</v>
      </c>
      <c r="J9" s="87">
        <v>356819270</v>
      </c>
      <c r="K9" s="73">
        <f t="shared" si="0"/>
        <v>4361242250</v>
      </c>
      <c r="L9" s="180">
        <f t="shared" si="1"/>
        <v>3979235.6295620436</v>
      </c>
      <c r="M9" s="187">
        <f t="shared" si="2"/>
        <v>7.3539279100351589E-3</v>
      </c>
      <c r="P9" s="49" t="s">
        <v>291</v>
      </c>
      <c r="Q9" s="210">
        <f>地区別_患者数!$AM10</f>
        <v>102040</v>
      </c>
    </row>
    <row r="10" spans="1:17" ht="29.25" customHeight="1">
      <c r="B10" s="365">
        <v>2</v>
      </c>
      <c r="C10" s="368" t="s">
        <v>143</v>
      </c>
      <c r="D10" s="371">
        <f>Q6</f>
        <v>111560</v>
      </c>
      <c r="E10" s="88" t="str">
        <f>'高額レセ疾病傾向(患者数順)'!$C$7</f>
        <v>1901</v>
      </c>
      <c r="F10" s="224" t="str">
        <f>'高額レセ疾病傾向(患者数順)'!$D$7</f>
        <v>骨折</v>
      </c>
      <c r="G10" s="224" t="s">
        <v>308</v>
      </c>
      <c r="H10" s="137">
        <v>1960</v>
      </c>
      <c r="I10" s="138">
        <v>5355586480</v>
      </c>
      <c r="J10" s="139">
        <v>744096570</v>
      </c>
      <c r="K10" s="71">
        <f t="shared" si="0"/>
        <v>6099683050</v>
      </c>
      <c r="L10" s="178">
        <f t="shared" si="1"/>
        <v>3112083.1887755101</v>
      </c>
      <c r="M10" s="185">
        <f>IFERROR(H10/$Q$6,0)</f>
        <v>1.7569021154535677E-2</v>
      </c>
      <c r="P10" s="49" t="s">
        <v>292</v>
      </c>
      <c r="Q10" s="210">
        <f>地区別_患者数!$AM11</f>
        <v>128043</v>
      </c>
    </row>
    <row r="11" spans="1:17" ht="29.25" customHeight="1">
      <c r="B11" s="366"/>
      <c r="C11" s="369"/>
      <c r="D11" s="376"/>
      <c r="E11" s="80" t="str">
        <f>'高額レセ疾病傾向(患者数順)'!$C$8</f>
        <v>0903</v>
      </c>
      <c r="F11" s="225" t="str">
        <f>'高額レセ疾病傾向(患者数順)'!$D$8</f>
        <v>その他の心疾患</v>
      </c>
      <c r="G11" s="225" t="s">
        <v>313</v>
      </c>
      <c r="H11" s="81">
        <v>1288</v>
      </c>
      <c r="I11" s="82">
        <v>3326640320</v>
      </c>
      <c r="J11" s="83">
        <v>838356480</v>
      </c>
      <c r="K11" s="72">
        <f t="shared" si="0"/>
        <v>4164996800</v>
      </c>
      <c r="L11" s="179">
        <f t="shared" si="1"/>
        <v>3233693.1677018632</v>
      </c>
      <c r="M11" s="186">
        <f t="shared" ref="M11:M14" si="3">IFERROR(H11/$Q$6,0)</f>
        <v>1.1545356758694872E-2</v>
      </c>
      <c r="P11" s="49" t="s">
        <v>293</v>
      </c>
      <c r="Q11" s="210">
        <f>地区別_患者数!$AM12</f>
        <v>130853</v>
      </c>
    </row>
    <row r="12" spans="1:17" ht="29.25" customHeight="1">
      <c r="B12" s="366"/>
      <c r="C12" s="369"/>
      <c r="D12" s="376"/>
      <c r="E12" s="80" t="str">
        <f>'高額レセ疾病傾向(患者数順)'!$C$9</f>
        <v>0210</v>
      </c>
      <c r="F12" s="225" t="str">
        <f>'高額レセ疾病傾向(患者数順)'!$D$9</f>
        <v>その他の悪性新生物＜腫瘍＞</v>
      </c>
      <c r="G12" s="225" t="s">
        <v>314</v>
      </c>
      <c r="H12" s="81">
        <v>1079</v>
      </c>
      <c r="I12" s="82">
        <v>2473590160</v>
      </c>
      <c r="J12" s="83">
        <v>1554039320</v>
      </c>
      <c r="K12" s="72">
        <f>IF(SUM(I12:J12)=0,"-",SUM(I12:J12))</f>
        <v>4027629480</v>
      </c>
      <c r="L12" s="179">
        <f t="shared" si="1"/>
        <v>3732742.7988878591</v>
      </c>
      <c r="M12" s="186">
        <f t="shared" si="3"/>
        <v>9.6719254212979562E-3</v>
      </c>
      <c r="P12" s="49" t="s">
        <v>294</v>
      </c>
      <c r="Q12" s="210">
        <f>地区別_患者数!$AM13</f>
        <v>359595</v>
      </c>
    </row>
    <row r="13" spans="1:17" ht="29.25" customHeight="1">
      <c r="B13" s="366"/>
      <c r="C13" s="369"/>
      <c r="D13" s="376"/>
      <c r="E13" s="80" t="str">
        <f>'高額レセ疾病傾向(患者数順)'!$C$10</f>
        <v>1011</v>
      </c>
      <c r="F13" s="225" t="str">
        <f>'高額レセ疾病傾向(患者数順)'!$D$10</f>
        <v>その他の呼吸器系の疾患</v>
      </c>
      <c r="G13" s="225" t="s">
        <v>312</v>
      </c>
      <c r="H13" s="81">
        <v>971</v>
      </c>
      <c r="I13" s="82">
        <v>2334346800</v>
      </c>
      <c r="J13" s="83">
        <v>462041800</v>
      </c>
      <c r="K13" s="72">
        <f t="shared" si="0"/>
        <v>2796388600</v>
      </c>
      <c r="L13" s="179">
        <f t="shared" si="1"/>
        <v>2879905.8702368694</v>
      </c>
      <c r="M13" s="186">
        <f t="shared" si="3"/>
        <v>8.7038365005378277E-3</v>
      </c>
      <c r="P13" s="49" t="s">
        <v>295</v>
      </c>
      <c r="Q13" s="210">
        <f>地区別_患者数!$AM14</f>
        <v>1264913</v>
      </c>
    </row>
    <row r="14" spans="1:17" ht="29.25" customHeight="1" thickBot="1">
      <c r="B14" s="367"/>
      <c r="C14" s="370"/>
      <c r="D14" s="383"/>
      <c r="E14" s="84" t="str">
        <f>'高額レセ疾病傾向(患者数順)'!$C$11</f>
        <v>0906</v>
      </c>
      <c r="F14" s="226" t="str">
        <f>'高額レセ疾病傾向(患者数順)'!$D$11</f>
        <v>脳梗塞</v>
      </c>
      <c r="G14" s="226" t="s">
        <v>315</v>
      </c>
      <c r="H14" s="85">
        <v>783</v>
      </c>
      <c r="I14" s="86">
        <v>2860792210</v>
      </c>
      <c r="J14" s="87">
        <v>212989540</v>
      </c>
      <c r="K14" s="73">
        <f t="shared" si="0"/>
        <v>3073781750</v>
      </c>
      <c r="L14" s="180">
        <f t="shared" si="1"/>
        <v>3925647.1902937419</v>
      </c>
      <c r="M14" s="187">
        <f t="shared" si="3"/>
        <v>7.0186446755109355E-3</v>
      </c>
    </row>
    <row r="15" spans="1:17" ht="29.25" customHeight="1">
      <c r="B15" s="365">
        <v>3</v>
      </c>
      <c r="C15" s="368" t="s">
        <v>144</v>
      </c>
      <c r="D15" s="371">
        <f>Q7</f>
        <v>177561</v>
      </c>
      <c r="E15" s="88" t="str">
        <f>'高額レセ疾病傾向(患者数順)'!$C$7</f>
        <v>1901</v>
      </c>
      <c r="F15" s="224" t="str">
        <f>'高額レセ疾病傾向(患者数順)'!$D$7</f>
        <v>骨折</v>
      </c>
      <c r="G15" s="224" t="s">
        <v>308</v>
      </c>
      <c r="H15" s="137">
        <v>2992</v>
      </c>
      <c r="I15" s="138">
        <v>7329054770</v>
      </c>
      <c r="J15" s="139">
        <v>1148679760</v>
      </c>
      <c r="K15" s="71">
        <f t="shared" si="0"/>
        <v>8477734530</v>
      </c>
      <c r="L15" s="178">
        <f t="shared" si="1"/>
        <v>2833467.4231283423</v>
      </c>
      <c r="M15" s="185">
        <f>IFERROR(H15/$Q$7,0)</f>
        <v>1.6850547135913854E-2</v>
      </c>
    </row>
    <row r="16" spans="1:17" ht="29.25" customHeight="1">
      <c r="B16" s="366"/>
      <c r="C16" s="369"/>
      <c r="D16" s="376"/>
      <c r="E16" s="80" t="str">
        <f>'高額レセ疾病傾向(患者数順)'!$C$8</f>
        <v>0903</v>
      </c>
      <c r="F16" s="225" t="str">
        <f>'高額レセ疾病傾向(患者数順)'!$D$8</f>
        <v>その他の心疾患</v>
      </c>
      <c r="G16" s="225" t="s">
        <v>341</v>
      </c>
      <c r="H16" s="81">
        <v>1961</v>
      </c>
      <c r="I16" s="82">
        <v>5319498570</v>
      </c>
      <c r="J16" s="83">
        <v>1295026270</v>
      </c>
      <c r="K16" s="72">
        <f t="shared" si="0"/>
        <v>6614524840</v>
      </c>
      <c r="L16" s="179">
        <f t="shared" si="1"/>
        <v>3373036.6343702194</v>
      </c>
      <c r="M16" s="186">
        <f t="shared" ref="M16:M19" si="4">IFERROR(H16/$Q$7,0)</f>
        <v>1.1044091889547818E-2</v>
      </c>
    </row>
    <row r="17" spans="2:13" ht="29.25" customHeight="1">
      <c r="B17" s="366"/>
      <c r="C17" s="369"/>
      <c r="D17" s="376"/>
      <c r="E17" s="80" t="str">
        <f>'高額レセ疾病傾向(患者数順)'!$C$9</f>
        <v>0210</v>
      </c>
      <c r="F17" s="225" t="str">
        <f>'高額レセ疾病傾向(患者数順)'!$D$9</f>
        <v>その他の悪性新生物＜腫瘍＞</v>
      </c>
      <c r="G17" s="225" t="s">
        <v>310</v>
      </c>
      <c r="H17" s="81">
        <v>1661</v>
      </c>
      <c r="I17" s="82">
        <v>3497652030</v>
      </c>
      <c r="J17" s="83">
        <v>2874900510</v>
      </c>
      <c r="K17" s="72">
        <f t="shared" si="0"/>
        <v>6372552540</v>
      </c>
      <c r="L17" s="179">
        <f t="shared" si="1"/>
        <v>3836575.881998796</v>
      </c>
      <c r="M17" s="186">
        <f t="shared" si="4"/>
        <v>9.3545316820698235E-3</v>
      </c>
    </row>
    <row r="18" spans="2:13" ht="29.25" customHeight="1">
      <c r="B18" s="366"/>
      <c r="C18" s="369"/>
      <c r="D18" s="376"/>
      <c r="E18" s="80" t="str">
        <f>'高額レセ疾病傾向(患者数順)'!$C$10</f>
        <v>1011</v>
      </c>
      <c r="F18" s="225" t="str">
        <f>'高額レセ疾病傾向(患者数順)'!$D$10</f>
        <v>その他の呼吸器系の疾患</v>
      </c>
      <c r="G18" s="225" t="s">
        <v>312</v>
      </c>
      <c r="H18" s="81">
        <v>1452</v>
      </c>
      <c r="I18" s="82">
        <v>3337062370</v>
      </c>
      <c r="J18" s="83">
        <v>713347220</v>
      </c>
      <c r="K18" s="72">
        <f t="shared" si="0"/>
        <v>4050409590</v>
      </c>
      <c r="L18" s="179">
        <f t="shared" si="1"/>
        <v>2789538.2851239671</v>
      </c>
      <c r="M18" s="186">
        <f t="shared" si="4"/>
        <v>8.1774714041934881E-3</v>
      </c>
    </row>
    <row r="19" spans="2:13" ht="29.25" customHeight="1" thickBot="1">
      <c r="B19" s="367"/>
      <c r="C19" s="370"/>
      <c r="D19" s="383"/>
      <c r="E19" s="84" t="str">
        <f>'高額レセ疾病傾向(患者数順)'!$C$11</f>
        <v>0906</v>
      </c>
      <c r="F19" s="226" t="str">
        <f>'高額レセ疾病傾向(患者数順)'!$D$11</f>
        <v>脳梗塞</v>
      </c>
      <c r="G19" s="226" t="s">
        <v>342</v>
      </c>
      <c r="H19" s="85">
        <v>1461</v>
      </c>
      <c r="I19" s="86">
        <v>4981891450</v>
      </c>
      <c r="J19" s="87">
        <v>415771270</v>
      </c>
      <c r="K19" s="73">
        <f t="shared" si="0"/>
        <v>5397662720</v>
      </c>
      <c r="L19" s="180">
        <f t="shared" si="1"/>
        <v>3694498.7816563998</v>
      </c>
      <c r="M19" s="187">
        <f t="shared" si="4"/>
        <v>8.2281582104178283E-3</v>
      </c>
    </row>
    <row r="20" spans="2:13" ht="29.25" customHeight="1">
      <c r="B20" s="365">
        <v>4</v>
      </c>
      <c r="C20" s="368" t="s">
        <v>145</v>
      </c>
      <c r="D20" s="371">
        <f>Q8</f>
        <v>126386</v>
      </c>
      <c r="E20" s="88" t="str">
        <f>'高額レセ疾病傾向(患者数順)'!$C$7</f>
        <v>1901</v>
      </c>
      <c r="F20" s="224" t="str">
        <f>'高額レセ疾病傾向(患者数順)'!$D$7</f>
        <v>骨折</v>
      </c>
      <c r="G20" s="224" t="s">
        <v>308</v>
      </c>
      <c r="H20" s="137">
        <v>2080</v>
      </c>
      <c r="I20" s="138">
        <v>5369506940</v>
      </c>
      <c r="J20" s="139">
        <v>832677320</v>
      </c>
      <c r="K20" s="71">
        <f t="shared" si="0"/>
        <v>6202184260</v>
      </c>
      <c r="L20" s="178">
        <f t="shared" si="1"/>
        <v>2981819.355769231</v>
      </c>
      <c r="M20" s="185">
        <f>IFERROR(H20/$Q$8,0)</f>
        <v>1.6457519029006377E-2</v>
      </c>
    </row>
    <row r="21" spans="2:13" ht="29.25" customHeight="1">
      <c r="B21" s="366"/>
      <c r="C21" s="369"/>
      <c r="D21" s="376"/>
      <c r="E21" s="80" t="str">
        <f>'高額レセ疾病傾向(患者数順)'!$C$8</f>
        <v>0903</v>
      </c>
      <c r="F21" s="225" t="str">
        <f>'高額レセ疾病傾向(患者数順)'!$D$8</f>
        <v>その他の心疾患</v>
      </c>
      <c r="G21" s="225" t="s">
        <v>313</v>
      </c>
      <c r="H21" s="81">
        <v>1368</v>
      </c>
      <c r="I21" s="82">
        <v>3827371440</v>
      </c>
      <c r="J21" s="83">
        <v>771979830</v>
      </c>
      <c r="K21" s="72">
        <f t="shared" si="0"/>
        <v>4599351270</v>
      </c>
      <c r="L21" s="179">
        <f t="shared" si="1"/>
        <v>3362098.8815789474</v>
      </c>
      <c r="M21" s="186">
        <f t="shared" ref="M21:M24" si="5">IFERROR(H21/$Q$8,0)</f>
        <v>1.0823983669077272E-2</v>
      </c>
    </row>
    <row r="22" spans="2:13" ht="29.25" customHeight="1">
      <c r="B22" s="366"/>
      <c r="C22" s="369"/>
      <c r="D22" s="376"/>
      <c r="E22" s="80" t="str">
        <f>'高額レセ疾病傾向(患者数順)'!$C$9</f>
        <v>0210</v>
      </c>
      <c r="F22" s="225" t="str">
        <f>'高額レセ疾病傾向(患者数順)'!$D$9</f>
        <v>その他の悪性新生物＜腫瘍＞</v>
      </c>
      <c r="G22" s="225" t="s">
        <v>355</v>
      </c>
      <c r="H22" s="81">
        <v>1101</v>
      </c>
      <c r="I22" s="82">
        <v>2227774880</v>
      </c>
      <c r="J22" s="83">
        <v>1712362530</v>
      </c>
      <c r="K22" s="72">
        <f t="shared" si="0"/>
        <v>3940137410</v>
      </c>
      <c r="L22" s="179">
        <f t="shared" si="1"/>
        <v>3578689.7456857404</v>
      </c>
      <c r="M22" s="186">
        <f t="shared" si="5"/>
        <v>8.7114079091038573E-3</v>
      </c>
    </row>
    <row r="23" spans="2:13" ht="29.25" customHeight="1">
      <c r="B23" s="366"/>
      <c r="C23" s="369"/>
      <c r="D23" s="376"/>
      <c r="E23" s="80" t="str">
        <f>'高額レセ疾病傾向(患者数順)'!$C$10</f>
        <v>1011</v>
      </c>
      <c r="F23" s="225" t="str">
        <f>'高額レセ疾病傾向(患者数順)'!$D$10</f>
        <v>その他の呼吸器系の疾患</v>
      </c>
      <c r="G23" s="225" t="s">
        <v>338</v>
      </c>
      <c r="H23" s="81">
        <v>1032</v>
      </c>
      <c r="I23" s="82">
        <v>2454823990</v>
      </c>
      <c r="J23" s="83">
        <v>469153000</v>
      </c>
      <c r="K23" s="72">
        <f t="shared" si="0"/>
        <v>2923976990</v>
      </c>
      <c r="L23" s="179">
        <f t="shared" si="1"/>
        <v>2833311.0368217053</v>
      </c>
      <c r="M23" s="186">
        <f t="shared" si="5"/>
        <v>8.1654613643916251E-3</v>
      </c>
    </row>
    <row r="24" spans="2:13" ht="29.25" customHeight="1" thickBot="1">
      <c r="B24" s="367"/>
      <c r="C24" s="370"/>
      <c r="D24" s="383"/>
      <c r="E24" s="84" t="str">
        <f>'高額レセ疾病傾向(患者数順)'!$C$11</f>
        <v>0906</v>
      </c>
      <c r="F24" s="226" t="str">
        <f>'高額レセ疾病傾向(患者数順)'!$D$11</f>
        <v>脳梗塞</v>
      </c>
      <c r="G24" s="226" t="s">
        <v>316</v>
      </c>
      <c r="H24" s="85">
        <v>889</v>
      </c>
      <c r="I24" s="86">
        <v>3125070540</v>
      </c>
      <c r="J24" s="87">
        <v>270135470</v>
      </c>
      <c r="K24" s="73">
        <f t="shared" si="0"/>
        <v>3395206010</v>
      </c>
      <c r="L24" s="180">
        <f t="shared" si="1"/>
        <v>3819129.3700787402</v>
      </c>
      <c r="M24" s="187">
        <f t="shared" si="5"/>
        <v>7.0340069311474376E-3</v>
      </c>
    </row>
    <row r="25" spans="2:13" ht="29.25" customHeight="1">
      <c r="B25" s="365">
        <v>5</v>
      </c>
      <c r="C25" s="368" t="s">
        <v>146</v>
      </c>
      <c r="D25" s="371">
        <f>Q9</f>
        <v>102040</v>
      </c>
      <c r="E25" s="88" t="str">
        <f>'高額レセ疾病傾向(患者数順)'!$C$7</f>
        <v>1901</v>
      </c>
      <c r="F25" s="224" t="str">
        <f>'高額レセ疾病傾向(患者数順)'!$D$7</f>
        <v>骨折</v>
      </c>
      <c r="G25" s="224" t="s">
        <v>308</v>
      </c>
      <c r="H25" s="137">
        <v>1704</v>
      </c>
      <c r="I25" s="138">
        <v>3987225800</v>
      </c>
      <c r="J25" s="139">
        <v>643217110</v>
      </c>
      <c r="K25" s="71">
        <f t="shared" si="0"/>
        <v>4630442910</v>
      </c>
      <c r="L25" s="178">
        <f t="shared" si="1"/>
        <v>2717396.073943662</v>
      </c>
      <c r="M25" s="185">
        <f>IFERROR(H25/$Q$9,0)</f>
        <v>1.6699333594668759E-2</v>
      </c>
    </row>
    <row r="26" spans="2:13" ht="29.25" customHeight="1">
      <c r="B26" s="366"/>
      <c r="C26" s="369"/>
      <c r="D26" s="376"/>
      <c r="E26" s="80" t="str">
        <f>'高額レセ疾病傾向(患者数順)'!$C$8</f>
        <v>0903</v>
      </c>
      <c r="F26" s="225" t="str">
        <f>'高額レセ疾病傾向(患者数順)'!$D$8</f>
        <v>その他の心疾患</v>
      </c>
      <c r="G26" s="225" t="s">
        <v>309</v>
      </c>
      <c r="H26" s="81">
        <v>1096</v>
      </c>
      <c r="I26" s="82">
        <v>2981122000</v>
      </c>
      <c r="J26" s="83">
        <v>666487790</v>
      </c>
      <c r="K26" s="72">
        <f t="shared" si="0"/>
        <v>3647609790</v>
      </c>
      <c r="L26" s="179">
        <f t="shared" si="1"/>
        <v>3328111.1222627736</v>
      </c>
      <c r="M26" s="186">
        <f t="shared" ref="M26:M29" si="6">IFERROR(H26/$Q$9,0)</f>
        <v>1.0740885927087416E-2</v>
      </c>
    </row>
    <row r="27" spans="2:13" ht="29.25" customHeight="1">
      <c r="B27" s="366"/>
      <c r="C27" s="369"/>
      <c r="D27" s="376"/>
      <c r="E27" s="80" t="str">
        <f>'高額レセ疾病傾向(患者数順)'!$C$9</f>
        <v>0210</v>
      </c>
      <c r="F27" s="225" t="str">
        <f>'高額レセ疾病傾向(患者数順)'!$D$9</f>
        <v>その他の悪性新生物＜腫瘍＞</v>
      </c>
      <c r="G27" s="225" t="s">
        <v>349</v>
      </c>
      <c r="H27" s="81">
        <v>903</v>
      </c>
      <c r="I27" s="82">
        <v>1868246730</v>
      </c>
      <c r="J27" s="83">
        <v>1549801720</v>
      </c>
      <c r="K27" s="72">
        <f t="shared" si="0"/>
        <v>3418048450</v>
      </c>
      <c r="L27" s="179">
        <f t="shared" si="1"/>
        <v>3785214.2303432999</v>
      </c>
      <c r="M27" s="186">
        <f t="shared" si="6"/>
        <v>8.8494707957663659E-3</v>
      </c>
    </row>
    <row r="28" spans="2:13" ht="29.25" customHeight="1">
      <c r="B28" s="366"/>
      <c r="C28" s="369"/>
      <c r="D28" s="376"/>
      <c r="E28" s="80" t="str">
        <f>'高額レセ疾病傾向(患者数順)'!$C$10</f>
        <v>1011</v>
      </c>
      <c r="F28" s="225" t="str">
        <f>'高額レセ疾病傾向(患者数順)'!$D$10</f>
        <v>その他の呼吸器系の疾患</v>
      </c>
      <c r="G28" s="225" t="s">
        <v>317</v>
      </c>
      <c r="H28" s="81">
        <v>782</v>
      </c>
      <c r="I28" s="82">
        <v>1900136250</v>
      </c>
      <c r="J28" s="83">
        <v>376695190</v>
      </c>
      <c r="K28" s="72">
        <f t="shared" si="0"/>
        <v>2276831440</v>
      </c>
      <c r="L28" s="179">
        <f t="shared" si="1"/>
        <v>2911549.1560102301</v>
      </c>
      <c r="M28" s="186">
        <f t="shared" si="6"/>
        <v>7.6636613092904747E-3</v>
      </c>
    </row>
    <row r="29" spans="2:13" ht="29.25" customHeight="1" thickBot="1">
      <c r="B29" s="367"/>
      <c r="C29" s="370"/>
      <c r="D29" s="383"/>
      <c r="E29" s="84" t="str">
        <f>'高額レセ疾病傾向(患者数順)'!$C$11</f>
        <v>0906</v>
      </c>
      <c r="F29" s="226" t="str">
        <f>'高額レセ疾病傾向(患者数順)'!$D$11</f>
        <v>脳梗塞</v>
      </c>
      <c r="G29" s="226" t="s">
        <v>362</v>
      </c>
      <c r="H29" s="85">
        <v>671</v>
      </c>
      <c r="I29" s="86">
        <v>2049789960</v>
      </c>
      <c r="J29" s="87">
        <v>195658520</v>
      </c>
      <c r="K29" s="73">
        <f t="shared" si="0"/>
        <v>2245448480</v>
      </c>
      <c r="L29" s="180">
        <f t="shared" si="1"/>
        <v>3346420.9836065574</v>
      </c>
      <c r="M29" s="187">
        <f t="shared" si="6"/>
        <v>6.5758526068208549E-3</v>
      </c>
    </row>
    <row r="30" spans="2:13" ht="29.25" customHeight="1">
      <c r="B30" s="365">
        <v>6</v>
      </c>
      <c r="C30" s="368" t="s">
        <v>147</v>
      </c>
      <c r="D30" s="371">
        <f>Q10</f>
        <v>128043</v>
      </c>
      <c r="E30" s="88" t="str">
        <f>'高額レセ疾病傾向(患者数順)'!$C$7</f>
        <v>1901</v>
      </c>
      <c r="F30" s="224" t="str">
        <f>'高額レセ疾病傾向(患者数順)'!$D$7</f>
        <v>骨折</v>
      </c>
      <c r="G30" s="224" t="s">
        <v>308</v>
      </c>
      <c r="H30" s="137">
        <v>2220</v>
      </c>
      <c r="I30" s="138">
        <v>6256071110</v>
      </c>
      <c r="J30" s="139">
        <v>805558310</v>
      </c>
      <c r="K30" s="71">
        <f t="shared" si="0"/>
        <v>7061629420</v>
      </c>
      <c r="L30" s="178">
        <f t="shared" si="1"/>
        <v>3180914.1531531531</v>
      </c>
      <c r="M30" s="185">
        <f>IFERROR(H30/$Q$10,0)</f>
        <v>1.7337925540638691E-2</v>
      </c>
    </row>
    <row r="31" spans="2:13" ht="29.25" customHeight="1">
      <c r="B31" s="366"/>
      <c r="C31" s="369"/>
      <c r="D31" s="376"/>
      <c r="E31" s="80" t="str">
        <f>'高額レセ疾病傾向(患者数順)'!$C$8</f>
        <v>0903</v>
      </c>
      <c r="F31" s="225" t="str">
        <f>'高額レセ疾病傾向(患者数順)'!$D$8</f>
        <v>その他の心疾患</v>
      </c>
      <c r="G31" s="225" t="s">
        <v>320</v>
      </c>
      <c r="H31" s="81">
        <v>1452</v>
      </c>
      <c r="I31" s="82">
        <v>4303447710</v>
      </c>
      <c r="J31" s="83">
        <v>876989000</v>
      </c>
      <c r="K31" s="72">
        <f t="shared" si="0"/>
        <v>5180436710</v>
      </c>
      <c r="L31" s="179">
        <f t="shared" si="1"/>
        <v>3567793.8774104682</v>
      </c>
      <c r="M31" s="186">
        <f t="shared" ref="M31:M34" si="7">IFERROR(H31/$Q$10,0)</f>
        <v>1.1339940488742064E-2</v>
      </c>
    </row>
    <row r="32" spans="2:13" ht="29.25" customHeight="1">
      <c r="B32" s="366"/>
      <c r="C32" s="369"/>
      <c r="D32" s="376"/>
      <c r="E32" s="80" t="str">
        <f>'高額レセ疾病傾向(患者数順)'!$C$9</f>
        <v>0210</v>
      </c>
      <c r="F32" s="225" t="str">
        <f>'高額レセ疾病傾向(患者数順)'!$D$9</f>
        <v>その他の悪性新生物＜腫瘍＞</v>
      </c>
      <c r="G32" s="225" t="s">
        <v>349</v>
      </c>
      <c r="H32" s="81">
        <v>1196</v>
      </c>
      <c r="I32" s="82">
        <v>2551909960</v>
      </c>
      <c r="J32" s="83">
        <v>1786826610</v>
      </c>
      <c r="K32" s="72">
        <f t="shared" si="0"/>
        <v>4338736570</v>
      </c>
      <c r="L32" s="179">
        <f t="shared" si="1"/>
        <v>3627706.1622073581</v>
      </c>
      <c r="M32" s="186">
        <f t="shared" si="7"/>
        <v>9.3406121381098533E-3</v>
      </c>
    </row>
    <row r="33" spans="2:13" ht="29.25" customHeight="1">
      <c r="B33" s="366"/>
      <c r="C33" s="369"/>
      <c r="D33" s="376"/>
      <c r="E33" s="80" t="str">
        <f>'高額レセ疾病傾向(患者数順)'!$C$10</f>
        <v>1011</v>
      </c>
      <c r="F33" s="225" t="str">
        <f>'高額レセ疾病傾向(患者数順)'!$D$10</f>
        <v>その他の呼吸器系の疾患</v>
      </c>
      <c r="G33" s="225" t="s">
        <v>312</v>
      </c>
      <c r="H33" s="81">
        <v>956</v>
      </c>
      <c r="I33" s="82">
        <v>2247081110</v>
      </c>
      <c r="J33" s="83">
        <v>507710290</v>
      </c>
      <c r="K33" s="72">
        <f t="shared" si="0"/>
        <v>2754791400</v>
      </c>
      <c r="L33" s="179">
        <f t="shared" si="1"/>
        <v>2881580.9623430963</v>
      </c>
      <c r="M33" s="186">
        <f t="shared" si="7"/>
        <v>7.4662418093921577E-3</v>
      </c>
    </row>
    <row r="34" spans="2:13" ht="29.25" customHeight="1" thickBot="1">
      <c r="B34" s="367"/>
      <c r="C34" s="370"/>
      <c r="D34" s="383"/>
      <c r="E34" s="84" t="str">
        <f>'高額レセ疾病傾向(患者数順)'!$C$11</f>
        <v>0906</v>
      </c>
      <c r="F34" s="226" t="str">
        <f>'高額レセ疾病傾向(患者数順)'!$D$11</f>
        <v>脳梗塞</v>
      </c>
      <c r="G34" s="226" t="s">
        <v>316</v>
      </c>
      <c r="H34" s="85">
        <v>1102</v>
      </c>
      <c r="I34" s="86">
        <v>3992281980</v>
      </c>
      <c r="J34" s="87">
        <v>311480650</v>
      </c>
      <c r="K34" s="73">
        <f t="shared" si="0"/>
        <v>4303762630</v>
      </c>
      <c r="L34" s="180">
        <f t="shared" si="1"/>
        <v>3905410.7350272234</v>
      </c>
      <c r="M34" s="187">
        <f t="shared" si="7"/>
        <v>8.6064837593620887E-3</v>
      </c>
    </row>
    <row r="35" spans="2:13" ht="29.25" customHeight="1">
      <c r="B35" s="365">
        <v>7</v>
      </c>
      <c r="C35" s="368" t="s">
        <v>148</v>
      </c>
      <c r="D35" s="371">
        <f>Q11</f>
        <v>130853</v>
      </c>
      <c r="E35" s="88" t="str">
        <f>'高額レセ疾病傾向(患者数順)'!$C$7</f>
        <v>1901</v>
      </c>
      <c r="F35" s="224" t="str">
        <f>'高額レセ疾病傾向(患者数順)'!$D$7</f>
        <v>骨折</v>
      </c>
      <c r="G35" s="224" t="s">
        <v>308</v>
      </c>
      <c r="H35" s="137">
        <v>2475</v>
      </c>
      <c r="I35" s="138">
        <v>6744374080</v>
      </c>
      <c r="J35" s="139">
        <v>883957210</v>
      </c>
      <c r="K35" s="71">
        <f t="shared" si="0"/>
        <v>7628331290</v>
      </c>
      <c r="L35" s="178">
        <f t="shared" si="1"/>
        <v>3082154.0565656568</v>
      </c>
      <c r="M35" s="185">
        <f>IFERROR(H35/$Q$11,0)</f>
        <v>1.8914354275408284E-2</v>
      </c>
    </row>
    <row r="36" spans="2:13" ht="29.25" customHeight="1">
      <c r="B36" s="366"/>
      <c r="C36" s="369"/>
      <c r="D36" s="376"/>
      <c r="E36" s="80" t="str">
        <f>'高額レセ疾病傾向(患者数順)'!$C$8</f>
        <v>0903</v>
      </c>
      <c r="F36" s="225" t="str">
        <f>'高額レセ疾病傾向(患者数順)'!$D$8</f>
        <v>その他の心疾患</v>
      </c>
      <c r="G36" s="225" t="s">
        <v>318</v>
      </c>
      <c r="H36" s="81">
        <v>1438</v>
      </c>
      <c r="I36" s="82">
        <v>4221516940</v>
      </c>
      <c r="J36" s="83">
        <v>827581230</v>
      </c>
      <c r="K36" s="72">
        <f t="shared" si="0"/>
        <v>5049098170</v>
      </c>
      <c r="L36" s="179">
        <f t="shared" si="1"/>
        <v>3511194.8331015301</v>
      </c>
      <c r="M36" s="186">
        <f t="shared" ref="M36:M39" si="8">IFERROR(H36/$Q$11,0)</f>
        <v>1.0989430888095801E-2</v>
      </c>
    </row>
    <row r="37" spans="2:13" ht="29.25" customHeight="1">
      <c r="B37" s="366"/>
      <c r="C37" s="369"/>
      <c r="D37" s="376"/>
      <c r="E37" s="80" t="str">
        <f>'高額レセ疾病傾向(患者数順)'!$C$9</f>
        <v>0210</v>
      </c>
      <c r="F37" s="225" t="str">
        <f>'高額レセ疾病傾向(患者数順)'!$D$9</f>
        <v>その他の悪性新生物＜腫瘍＞</v>
      </c>
      <c r="G37" s="225" t="s">
        <v>310</v>
      </c>
      <c r="H37" s="81">
        <v>1117</v>
      </c>
      <c r="I37" s="82">
        <v>2161883190</v>
      </c>
      <c r="J37" s="83">
        <v>1722922360</v>
      </c>
      <c r="K37" s="72">
        <f t="shared" si="0"/>
        <v>3884805550</v>
      </c>
      <c r="L37" s="179">
        <f t="shared" si="1"/>
        <v>3477892.1665174575</v>
      </c>
      <c r="M37" s="186">
        <f t="shared" si="8"/>
        <v>8.5362964548004253E-3</v>
      </c>
    </row>
    <row r="38" spans="2:13" ht="29.25" customHeight="1">
      <c r="B38" s="366"/>
      <c r="C38" s="369"/>
      <c r="D38" s="376"/>
      <c r="E38" s="80" t="str">
        <f>'高額レセ疾病傾向(患者数順)'!$C$10</f>
        <v>1011</v>
      </c>
      <c r="F38" s="225" t="str">
        <f>'高額レセ疾病傾向(患者数順)'!$D$10</f>
        <v>その他の呼吸器系の疾患</v>
      </c>
      <c r="G38" s="225" t="s">
        <v>312</v>
      </c>
      <c r="H38" s="81">
        <v>869</v>
      </c>
      <c r="I38" s="82">
        <v>2131822550</v>
      </c>
      <c r="J38" s="83">
        <v>452816710</v>
      </c>
      <c r="K38" s="72">
        <f t="shared" si="0"/>
        <v>2584639260</v>
      </c>
      <c r="L38" s="179">
        <f t="shared" si="1"/>
        <v>2974268.423475259</v>
      </c>
      <c r="M38" s="186">
        <f t="shared" si="8"/>
        <v>6.6410399455877969E-3</v>
      </c>
    </row>
    <row r="39" spans="2:13" ht="29.25" customHeight="1" thickBot="1">
      <c r="B39" s="367"/>
      <c r="C39" s="370"/>
      <c r="D39" s="383"/>
      <c r="E39" s="84" t="str">
        <f>'高額レセ疾病傾向(患者数順)'!$C$11</f>
        <v>0906</v>
      </c>
      <c r="F39" s="226" t="str">
        <f>'高額レセ疾病傾向(患者数順)'!$D$11</f>
        <v>脳梗塞</v>
      </c>
      <c r="G39" s="226" t="s">
        <v>316</v>
      </c>
      <c r="H39" s="85">
        <v>1051</v>
      </c>
      <c r="I39" s="86">
        <v>4027602800</v>
      </c>
      <c r="J39" s="87">
        <v>279629280</v>
      </c>
      <c r="K39" s="73">
        <f t="shared" si="0"/>
        <v>4307232080</v>
      </c>
      <c r="L39" s="180">
        <f t="shared" si="1"/>
        <v>4098222.7212178879</v>
      </c>
      <c r="M39" s="187">
        <f t="shared" si="8"/>
        <v>8.0319136741228703E-3</v>
      </c>
    </row>
    <row r="40" spans="2:13" ht="29.25" customHeight="1">
      <c r="B40" s="365">
        <v>8</v>
      </c>
      <c r="C40" s="368" t="s">
        <v>149</v>
      </c>
      <c r="D40" s="371">
        <f>Q12</f>
        <v>359595</v>
      </c>
      <c r="E40" s="88" t="str">
        <f>'高額レセ疾病傾向(患者数順)'!$C$7</f>
        <v>1901</v>
      </c>
      <c r="F40" s="224" t="str">
        <f>'高額レセ疾病傾向(患者数順)'!$D$7</f>
        <v>骨折</v>
      </c>
      <c r="G40" s="224" t="s">
        <v>308</v>
      </c>
      <c r="H40" s="137">
        <v>6380</v>
      </c>
      <c r="I40" s="138">
        <v>16810470280</v>
      </c>
      <c r="J40" s="139">
        <v>2601240300</v>
      </c>
      <c r="K40" s="71">
        <f t="shared" si="0"/>
        <v>19411710580</v>
      </c>
      <c r="L40" s="178">
        <f t="shared" si="1"/>
        <v>3042587.865203762</v>
      </c>
      <c r="M40" s="185">
        <f>IFERROR(H40/$Q$12,0)</f>
        <v>1.774218217717154E-2</v>
      </c>
    </row>
    <row r="41" spans="2:13" ht="29.25" customHeight="1">
      <c r="B41" s="366"/>
      <c r="C41" s="369"/>
      <c r="D41" s="376"/>
      <c r="E41" s="80" t="str">
        <f>'高額レセ疾病傾向(患者数順)'!$C$8</f>
        <v>0903</v>
      </c>
      <c r="F41" s="225" t="str">
        <f>'高額レセ疾病傾向(患者数順)'!$D$8</f>
        <v>その他の心疾患</v>
      </c>
      <c r="G41" s="225" t="s">
        <v>313</v>
      </c>
      <c r="H41" s="81">
        <v>4510</v>
      </c>
      <c r="I41" s="82">
        <v>12434709660</v>
      </c>
      <c r="J41" s="83">
        <v>2768911150</v>
      </c>
      <c r="K41" s="72">
        <f t="shared" si="0"/>
        <v>15203620810</v>
      </c>
      <c r="L41" s="179">
        <f t="shared" si="1"/>
        <v>3371091.0886917962</v>
      </c>
      <c r="M41" s="186">
        <f t="shared" ref="M41:M44" si="9">IFERROR(H41/$Q$12,0)</f>
        <v>1.254188740110402E-2</v>
      </c>
    </row>
    <row r="42" spans="2:13" ht="29.25" customHeight="1">
      <c r="B42" s="366"/>
      <c r="C42" s="369"/>
      <c r="D42" s="376"/>
      <c r="E42" s="80" t="str">
        <f>'高額レセ疾病傾向(患者数順)'!$C$9</f>
        <v>0210</v>
      </c>
      <c r="F42" s="225" t="str">
        <f>'高額レセ疾病傾向(患者数順)'!$D$9</f>
        <v>その他の悪性新生物＜腫瘍＞</v>
      </c>
      <c r="G42" s="225" t="s">
        <v>314</v>
      </c>
      <c r="H42" s="81">
        <v>3227</v>
      </c>
      <c r="I42" s="82">
        <v>6963297810</v>
      </c>
      <c r="J42" s="83">
        <v>5000318770</v>
      </c>
      <c r="K42" s="72">
        <f t="shared" si="0"/>
        <v>11963616580</v>
      </c>
      <c r="L42" s="179">
        <f t="shared" si="1"/>
        <v>3707349.4205144099</v>
      </c>
      <c r="M42" s="186">
        <f t="shared" si="9"/>
        <v>8.9739846215881759E-3</v>
      </c>
    </row>
    <row r="43" spans="2:13" ht="29.25" customHeight="1">
      <c r="B43" s="366"/>
      <c r="C43" s="369"/>
      <c r="D43" s="376"/>
      <c r="E43" s="80" t="str">
        <f>'高額レセ疾病傾向(患者数順)'!$C$10</f>
        <v>1011</v>
      </c>
      <c r="F43" s="225" t="str">
        <f>'高額レセ疾病傾向(患者数順)'!$D$10</f>
        <v>その他の呼吸器系の疾患</v>
      </c>
      <c r="G43" s="225" t="s">
        <v>312</v>
      </c>
      <c r="H43" s="81">
        <v>3174</v>
      </c>
      <c r="I43" s="82">
        <v>7790998420</v>
      </c>
      <c r="J43" s="83">
        <v>1524083270</v>
      </c>
      <c r="K43" s="72">
        <f t="shared" si="0"/>
        <v>9315081690</v>
      </c>
      <c r="L43" s="179">
        <f t="shared" si="1"/>
        <v>2934808.3459357279</v>
      </c>
      <c r="M43" s="186">
        <f t="shared" si="9"/>
        <v>8.8265965878279729E-3</v>
      </c>
    </row>
    <row r="44" spans="2:13" ht="29.25" customHeight="1" thickBot="1">
      <c r="B44" s="366"/>
      <c r="C44" s="369"/>
      <c r="D44" s="376"/>
      <c r="E44" s="89" t="str">
        <f>'高額レセ疾病傾向(患者数順)'!$C$11</f>
        <v>0906</v>
      </c>
      <c r="F44" s="227" t="str">
        <f>'高額レセ疾病傾向(患者数順)'!$D$11</f>
        <v>脳梗塞</v>
      </c>
      <c r="G44" s="227" t="s">
        <v>342</v>
      </c>
      <c r="H44" s="140">
        <v>3009</v>
      </c>
      <c r="I44" s="141">
        <v>10650492300</v>
      </c>
      <c r="J44" s="142">
        <v>927834640</v>
      </c>
      <c r="K44" s="74">
        <f>IF(SUM(I44:J44)=0,"-",SUM(I44:J44))</f>
        <v>11578326940</v>
      </c>
      <c r="L44" s="181">
        <f t="shared" si="1"/>
        <v>3847898.6174808908</v>
      </c>
      <c r="M44" s="188">
        <f t="shared" si="9"/>
        <v>8.3677470487631914E-3</v>
      </c>
    </row>
    <row r="45" spans="2:13" ht="29.25" customHeight="1" thickTop="1">
      <c r="B45" s="356" t="s">
        <v>412</v>
      </c>
      <c r="C45" s="357"/>
      <c r="D45" s="374">
        <f>Q13</f>
        <v>1264913</v>
      </c>
      <c r="E45" s="75" t="str">
        <f>'高額レセ疾病傾向(患者数順)'!$C$7</f>
        <v>1901</v>
      </c>
      <c r="F45" s="228" t="str">
        <f>'高額レセ疾病傾向(患者数順)'!$D$7</f>
        <v>骨折</v>
      </c>
      <c r="G45" s="228" t="str">
        <f>'高額レセ疾病傾向(患者数順)'!$E$7</f>
        <v>大腿骨頚部骨折，大腿骨転子部骨折，腰椎圧迫骨折</v>
      </c>
      <c r="H45" s="76">
        <f>'高額レセ疾病傾向(患者数順)'!$F$7</f>
        <v>22209</v>
      </c>
      <c r="I45" s="77">
        <f>'高額レセ疾病傾向(患者数順)'!$G$7</f>
        <v>58473206940</v>
      </c>
      <c r="J45" s="78">
        <f>'高額レセ疾病傾向(患者数順)'!$H$7</f>
        <v>8605200490</v>
      </c>
      <c r="K45" s="76">
        <f>'高額レセ疾病傾向(患者数順)'!$I$7</f>
        <v>67078407430</v>
      </c>
      <c r="L45" s="76">
        <f>'高額レセ疾病傾向(患者数順)'!J7</f>
        <v>3020325.42797965</v>
      </c>
      <c r="M45" s="189">
        <f>'高額レセ疾病傾向(患者数順)'!K7</f>
        <v>1.7557729266755896E-2</v>
      </c>
    </row>
    <row r="46" spans="2:13" ht="29.25" customHeight="1">
      <c r="B46" s="358"/>
      <c r="C46" s="359"/>
      <c r="D46" s="376"/>
      <c r="E46" s="80" t="str">
        <f>'高額レセ疾病傾向(患者数順)'!$C$8</f>
        <v>0903</v>
      </c>
      <c r="F46" s="225" t="str">
        <f>'高額レセ疾病傾向(患者数順)'!$D$8</f>
        <v>その他の心疾患</v>
      </c>
      <c r="G46" s="225" t="str">
        <f>'高額レセ疾病傾向(患者数順)'!$E$8</f>
        <v>うっ血性心不全，慢性心不全，慢性うっ血性心不全</v>
      </c>
      <c r="H46" s="81">
        <f>'高額レセ疾病傾向(患者数順)'!$F$8</f>
        <v>14724</v>
      </c>
      <c r="I46" s="82">
        <f>'高額レセ疾病傾向(患者数順)'!$G$8</f>
        <v>40819844290</v>
      </c>
      <c r="J46" s="83">
        <f>'高額レセ疾病傾向(患者数順)'!$H$8</f>
        <v>8972039660</v>
      </c>
      <c r="K46" s="81">
        <f>'高額レセ疾病傾向(患者数順)'!$I$8</f>
        <v>49791883950</v>
      </c>
      <c r="L46" s="263">
        <f>'高額レセ疾病傾向(患者数順)'!J8</f>
        <v>3381681.8765281201</v>
      </c>
      <c r="M46" s="264">
        <f>'高額レセ疾病傾向(患者数順)'!K8</f>
        <v>1.1640326251686876E-2</v>
      </c>
    </row>
    <row r="47" spans="2:13" ht="29.25" customHeight="1">
      <c r="B47" s="358"/>
      <c r="C47" s="359"/>
      <c r="D47" s="376"/>
      <c r="E47" s="80" t="str">
        <f>'高額レセ疾病傾向(患者数順)'!$C$9</f>
        <v>0210</v>
      </c>
      <c r="F47" s="225" t="str">
        <f>'高額レセ疾病傾向(患者数順)'!$D$9</f>
        <v>その他の悪性新生物＜腫瘍＞</v>
      </c>
      <c r="G47" s="225" t="str">
        <f>'高額レセ疾病傾向(患者数順)'!$E$9</f>
        <v>前立腺癌，膵頭部癌，多発性骨髄腫</v>
      </c>
      <c r="H47" s="81">
        <f>'高額レセ疾病傾向(患者数順)'!$F$9</f>
        <v>11701</v>
      </c>
      <c r="I47" s="82">
        <f>'高額レセ疾病傾向(患者数順)'!$G$9</f>
        <v>24629348830</v>
      </c>
      <c r="J47" s="83">
        <f>'高額レセ疾病傾向(患者数順)'!$H$9</f>
        <v>18450023360</v>
      </c>
      <c r="K47" s="81">
        <f>'高額レセ疾病傾向(患者数順)'!$I$9</f>
        <v>43079372190</v>
      </c>
      <c r="L47" s="81">
        <f>'高額レセ疾病傾向(患者数順)'!J9</f>
        <v>3681682.9493205701</v>
      </c>
      <c r="M47" s="265">
        <f>'高額レセ疾病傾向(患者数順)'!K9</f>
        <v>9.2504385677117714E-3</v>
      </c>
    </row>
    <row r="48" spans="2:13" ht="29.25" customHeight="1">
      <c r="B48" s="358"/>
      <c r="C48" s="359"/>
      <c r="D48" s="376"/>
      <c r="E48" s="80" t="str">
        <f>'高額レセ疾病傾向(患者数順)'!$C$10</f>
        <v>1011</v>
      </c>
      <c r="F48" s="225" t="str">
        <f>'高額レセ疾病傾向(患者数順)'!$D$10</f>
        <v>その他の呼吸器系の疾患</v>
      </c>
      <c r="G48" s="225" t="str">
        <f>'高額レセ疾病傾向(患者数順)'!$E$10</f>
        <v>誤嚥性肺炎，間質性肺炎，特発性間質性肺炎</v>
      </c>
      <c r="H48" s="81">
        <f>'高額レセ疾病傾向(患者数順)'!$F$10</f>
        <v>10510</v>
      </c>
      <c r="I48" s="82">
        <f>'高額レセ疾病傾向(患者数順)'!$G$10</f>
        <v>25298603370</v>
      </c>
      <c r="J48" s="83">
        <f>'高額レセ疾病傾向(患者数順)'!$H$10</f>
        <v>5113485060</v>
      </c>
      <c r="K48" s="81">
        <f>'高額レセ疾病傾向(患者数順)'!$I$10</f>
        <v>30412088430</v>
      </c>
      <c r="L48" s="81">
        <f>'高額レセ疾病傾向(患者数順)'!J10</f>
        <v>2893633.5328258802</v>
      </c>
      <c r="M48" s="190">
        <f>'高額レセ疾病傾向(患者数順)'!K10</f>
        <v>8.3088718354542967E-3</v>
      </c>
    </row>
    <row r="49" spans="2:13" ht="29.25" customHeight="1" thickBot="1">
      <c r="B49" s="360"/>
      <c r="C49" s="361"/>
      <c r="D49" s="383"/>
      <c r="E49" s="84" t="str">
        <f>'高額レセ疾病傾向(患者数順)'!$C$11</f>
        <v>0906</v>
      </c>
      <c r="F49" s="226" t="str">
        <f>'高額レセ疾病傾向(患者数順)'!$D$11</f>
        <v>脳梗塞</v>
      </c>
      <c r="G49" s="226" t="str">
        <f>'高額レセ疾病傾向(患者数順)'!$E$11</f>
        <v>心原性脳塞栓症，脳梗塞，アテローム血栓性脳梗塞</v>
      </c>
      <c r="H49" s="85">
        <f>'高額レセ疾病傾向(患者数順)'!$F$11</f>
        <v>10061</v>
      </c>
      <c r="I49" s="86">
        <f>'高額レセ疾病傾向(患者数順)'!$G$11</f>
        <v>35692344220</v>
      </c>
      <c r="J49" s="87">
        <f>'高額レセ疾病傾向(患者数順)'!$H$11</f>
        <v>2970557990</v>
      </c>
      <c r="K49" s="85">
        <f>'高額レセ疾病傾向(患者数順)'!$I$11</f>
        <v>38662902210</v>
      </c>
      <c r="L49" s="283">
        <f>'高額レセ疾病傾向(患者数順)'!J11</f>
        <v>3842848.8430573498</v>
      </c>
      <c r="M49" s="284">
        <f>'高額レセ疾病傾向(患者数順)'!K11</f>
        <v>7.9539067113706639E-3</v>
      </c>
    </row>
    <row r="50" spans="2:13" ht="13.5" customHeight="1">
      <c r="B50" s="23" t="s">
        <v>414</v>
      </c>
      <c r="D50" s="23"/>
      <c r="E50" s="65"/>
      <c r="F50" s="65"/>
      <c r="G50" s="65"/>
      <c r="H50" s="65"/>
      <c r="I50" s="65"/>
      <c r="L50" s="27"/>
      <c r="M50" s="2"/>
    </row>
    <row r="51" spans="2:13" ht="13.5" customHeight="1">
      <c r="B51" s="54" t="s">
        <v>231</v>
      </c>
      <c r="D51" s="54"/>
    </row>
    <row r="52" spans="2:13" ht="13.5" customHeight="1">
      <c r="B52" s="70" t="s">
        <v>139</v>
      </c>
      <c r="D52" s="70"/>
      <c r="G52" s="26"/>
    </row>
    <row r="53" spans="2:13" ht="13.5" customHeight="1">
      <c r="B53" s="70" t="s">
        <v>254</v>
      </c>
      <c r="D53" s="70"/>
      <c r="G53" s="26"/>
    </row>
    <row r="54" spans="2:13" ht="13.5" customHeight="1">
      <c r="B54" s="70" t="s">
        <v>378</v>
      </c>
      <c r="D54" s="70"/>
      <c r="G54" s="26"/>
    </row>
    <row r="55" spans="2:13" ht="13.5" customHeight="1">
      <c r="B55" s="70" t="s">
        <v>140</v>
      </c>
      <c r="D55" s="70"/>
      <c r="G55" s="26"/>
    </row>
  </sheetData>
  <mergeCells count="35"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I3:K3"/>
    <mergeCell ref="C40:C44"/>
    <mergeCell ref="C5:C9"/>
    <mergeCell ref="C10:C14"/>
    <mergeCell ref="C15:C19"/>
    <mergeCell ref="C20:C24"/>
    <mergeCell ref="C25:C29"/>
    <mergeCell ref="C30:C34"/>
    <mergeCell ref="B45:C49"/>
    <mergeCell ref="C3:C4"/>
    <mergeCell ref="E3:F4"/>
    <mergeCell ref="G3:G4"/>
    <mergeCell ref="H3:H4"/>
    <mergeCell ref="D3:D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C35:C3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K5:K44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Q38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9.75" style="6" customWidth="1"/>
    <col min="5" max="5" width="6" style="6" customWidth="1"/>
    <col min="6" max="6" width="22.75" style="6" customWidth="1"/>
    <col min="7" max="7" width="33.125" style="6" customWidth="1"/>
    <col min="8" max="8" width="8.25" style="6" customWidth="1"/>
    <col min="9" max="12" width="9.75" style="6" customWidth="1"/>
    <col min="13" max="15" width="9" style="6"/>
    <col min="16" max="16" width="14.5" style="6" customWidth="1"/>
    <col min="17" max="17" width="12.625" style="6" customWidth="1"/>
    <col min="18" max="16384" width="9" style="6"/>
  </cols>
  <sheetData>
    <row r="1" spans="1:17" ht="16.5" customHeight="1">
      <c r="A1" s="99" t="s">
        <v>265</v>
      </c>
      <c r="B1" s="99"/>
      <c r="C1" s="100"/>
      <c r="D1" s="100"/>
      <c r="E1" s="101"/>
      <c r="F1" s="101"/>
      <c r="G1" s="101"/>
      <c r="H1" s="101"/>
      <c r="I1" s="101"/>
      <c r="J1" s="101"/>
      <c r="K1" s="101"/>
      <c r="L1" s="8"/>
    </row>
    <row r="2" spans="1:17" ht="16.5" customHeight="1">
      <c r="A2" s="8" t="s">
        <v>244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62"/>
      <c r="C3" s="347" t="s">
        <v>141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</row>
    <row r="4" spans="1:17" ht="24.95" customHeight="1" thickBot="1">
      <c r="A4" s="8"/>
      <c r="B4" s="377"/>
      <c r="C4" s="362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112</v>
      </c>
      <c r="L4" s="379"/>
      <c r="M4" s="382"/>
      <c r="P4" s="69" t="s">
        <v>137</v>
      </c>
      <c r="Q4" s="176" t="s">
        <v>279</v>
      </c>
    </row>
    <row r="5" spans="1:17" ht="29.25" customHeight="1">
      <c r="B5" s="365">
        <v>1</v>
      </c>
      <c r="C5" s="378" t="s">
        <v>58</v>
      </c>
      <c r="D5" s="371">
        <f>Q5</f>
        <v>359595</v>
      </c>
      <c r="E5" s="88" t="str">
        <f>'高額レセ疾病傾向(患者数順)'!$C$7</f>
        <v>1901</v>
      </c>
      <c r="F5" s="224" t="str">
        <f>'高額レセ疾病傾向(患者数順)'!$D$7</f>
        <v>骨折</v>
      </c>
      <c r="G5" s="224" t="s">
        <v>308</v>
      </c>
      <c r="H5" s="137">
        <v>6380</v>
      </c>
      <c r="I5" s="138">
        <v>16810470280</v>
      </c>
      <c r="J5" s="139">
        <v>2601240300</v>
      </c>
      <c r="K5" s="71">
        <f>IF(SUM(I5:J5)=0,"-",SUM(I5:J5))</f>
        <v>19411710580</v>
      </c>
      <c r="L5" s="178">
        <f t="shared" ref="L5:L68" si="0">IFERROR(K5/H5,"-")</f>
        <v>3042587.865203762</v>
      </c>
      <c r="M5" s="185">
        <f>IFERROR(H5/$Q$5,0)</f>
        <v>1.774218217717154E-2</v>
      </c>
      <c r="P5" s="49" t="s">
        <v>301</v>
      </c>
      <c r="Q5" s="211">
        <f>市区町村別_患者数!AM6</f>
        <v>359595</v>
      </c>
    </row>
    <row r="6" spans="1:17" ht="29.25" customHeight="1">
      <c r="B6" s="366"/>
      <c r="C6" s="359"/>
      <c r="D6" s="376"/>
      <c r="E6" s="80" t="str">
        <f>'高額レセ疾病傾向(患者数順)'!$C$8</f>
        <v>0903</v>
      </c>
      <c r="F6" s="225" t="str">
        <f>'高額レセ疾病傾向(患者数順)'!$D$8</f>
        <v>その他の心疾患</v>
      </c>
      <c r="G6" s="225" t="s">
        <v>313</v>
      </c>
      <c r="H6" s="81">
        <v>4510</v>
      </c>
      <c r="I6" s="82">
        <v>12434709660</v>
      </c>
      <c r="J6" s="83">
        <v>2768911150</v>
      </c>
      <c r="K6" s="72">
        <f t="shared" ref="K6:K69" si="1">IF(SUM(I6:J6)=0,"-",SUM(I6:J6))</f>
        <v>15203620810</v>
      </c>
      <c r="L6" s="179">
        <f t="shared" si="0"/>
        <v>3371091.0886917962</v>
      </c>
      <c r="M6" s="186">
        <f t="shared" ref="M6:M9" si="2">IFERROR(H6/$Q$5,0)</f>
        <v>1.254188740110402E-2</v>
      </c>
      <c r="P6" s="49" t="s">
        <v>115</v>
      </c>
      <c r="Q6" s="211">
        <f>市区町村別_患者数!AM7</f>
        <v>13587</v>
      </c>
    </row>
    <row r="7" spans="1:17" ht="29.25" customHeight="1">
      <c r="B7" s="366"/>
      <c r="C7" s="359"/>
      <c r="D7" s="376"/>
      <c r="E7" s="80" t="str">
        <f>'高額レセ疾病傾向(患者数順)'!$C$9</f>
        <v>0210</v>
      </c>
      <c r="F7" s="225" t="str">
        <f>'高額レセ疾病傾向(患者数順)'!$D$9</f>
        <v>その他の悪性新生物＜腫瘍＞</v>
      </c>
      <c r="G7" s="225" t="s">
        <v>314</v>
      </c>
      <c r="H7" s="81">
        <v>3227</v>
      </c>
      <c r="I7" s="82">
        <v>6963297810</v>
      </c>
      <c r="J7" s="83">
        <v>5000318770</v>
      </c>
      <c r="K7" s="72">
        <f t="shared" si="1"/>
        <v>11963616580</v>
      </c>
      <c r="L7" s="179">
        <f t="shared" si="0"/>
        <v>3707349.4205144099</v>
      </c>
      <c r="M7" s="186">
        <f t="shared" si="2"/>
        <v>8.9739846215881759E-3</v>
      </c>
      <c r="P7" s="49" t="s">
        <v>116</v>
      </c>
      <c r="Q7" s="211">
        <f>市区町村別_患者数!AM8</f>
        <v>8534</v>
      </c>
    </row>
    <row r="8" spans="1:17" ht="29.25" customHeight="1">
      <c r="B8" s="366"/>
      <c r="C8" s="359"/>
      <c r="D8" s="376"/>
      <c r="E8" s="80" t="str">
        <f>'高額レセ疾病傾向(患者数順)'!$C$10</f>
        <v>1011</v>
      </c>
      <c r="F8" s="225" t="str">
        <f>'高額レセ疾病傾向(患者数順)'!$D$10</f>
        <v>その他の呼吸器系の疾患</v>
      </c>
      <c r="G8" s="225" t="s">
        <v>312</v>
      </c>
      <c r="H8" s="81">
        <v>3174</v>
      </c>
      <c r="I8" s="82">
        <v>7790998420</v>
      </c>
      <c r="J8" s="83">
        <v>1524083270</v>
      </c>
      <c r="K8" s="72">
        <f t="shared" si="1"/>
        <v>9315081690</v>
      </c>
      <c r="L8" s="179">
        <f t="shared" si="0"/>
        <v>2934808.3459357279</v>
      </c>
      <c r="M8" s="186">
        <f t="shared" si="2"/>
        <v>8.8265965878279729E-3</v>
      </c>
      <c r="P8" s="49" t="s">
        <v>117</v>
      </c>
      <c r="Q8" s="211">
        <f>市区町村別_患者数!AM9</f>
        <v>9792</v>
      </c>
    </row>
    <row r="9" spans="1:17" ht="29.25" customHeight="1" thickBot="1">
      <c r="B9" s="367"/>
      <c r="C9" s="361"/>
      <c r="D9" s="383"/>
      <c r="E9" s="84" t="str">
        <f>'高額レセ疾病傾向(患者数順)'!$C$11</f>
        <v>0906</v>
      </c>
      <c r="F9" s="226" t="str">
        <f>'高額レセ疾病傾向(患者数順)'!$D$11</f>
        <v>脳梗塞</v>
      </c>
      <c r="G9" s="226" t="s">
        <v>342</v>
      </c>
      <c r="H9" s="85">
        <v>3009</v>
      </c>
      <c r="I9" s="86">
        <v>10650492300</v>
      </c>
      <c r="J9" s="87">
        <v>927834640</v>
      </c>
      <c r="K9" s="73">
        <f t="shared" si="1"/>
        <v>11578326940</v>
      </c>
      <c r="L9" s="180">
        <f t="shared" si="0"/>
        <v>3847898.6174808908</v>
      </c>
      <c r="M9" s="187">
        <f t="shared" si="2"/>
        <v>8.3677470487631914E-3</v>
      </c>
      <c r="P9" s="49" t="s">
        <v>118</v>
      </c>
      <c r="Q9" s="211">
        <f>市区町村別_患者数!AM10</f>
        <v>8474</v>
      </c>
    </row>
    <row r="10" spans="1:17" ht="29.25" customHeight="1">
      <c r="B10" s="365">
        <v>2</v>
      </c>
      <c r="C10" s="378" t="s">
        <v>115</v>
      </c>
      <c r="D10" s="371">
        <f>Q6</f>
        <v>13587</v>
      </c>
      <c r="E10" s="88" t="str">
        <f>'高額レセ疾病傾向(患者数順)'!$C$7</f>
        <v>1901</v>
      </c>
      <c r="F10" s="224" t="str">
        <f>'高額レセ疾病傾向(患者数順)'!$D$7</f>
        <v>骨折</v>
      </c>
      <c r="G10" s="224" t="s">
        <v>308</v>
      </c>
      <c r="H10" s="137">
        <v>211</v>
      </c>
      <c r="I10" s="138">
        <v>563263370</v>
      </c>
      <c r="J10" s="139">
        <v>76392050</v>
      </c>
      <c r="K10" s="71">
        <f t="shared" si="1"/>
        <v>639655420</v>
      </c>
      <c r="L10" s="178">
        <f t="shared" si="0"/>
        <v>3031542.2748815166</v>
      </c>
      <c r="M10" s="185">
        <f>IFERROR(H10/$Q$6,0)</f>
        <v>1.5529550305439023E-2</v>
      </c>
      <c r="P10" s="49" t="s">
        <v>119</v>
      </c>
      <c r="Q10" s="211">
        <f>市区町村別_患者数!AM11</f>
        <v>12122</v>
      </c>
    </row>
    <row r="11" spans="1:17" ht="29.25" customHeight="1">
      <c r="B11" s="366"/>
      <c r="C11" s="359"/>
      <c r="D11" s="376"/>
      <c r="E11" s="80" t="str">
        <f>'高額レセ疾病傾向(患者数順)'!$C$8</f>
        <v>0903</v>
      </c>
      <c r="F11" s="225" t="str">
        <f>'高額レセ疾病傾向(患者数順)'!$D$8</f>
        <v>その他の心疾患</v>
      </c>
      <c r="G11" s="225" t="s">
        <v>569</v>
      </c>
      <c r="H11" s="81">
        <v>136</v>
      </c>
      <c r="I11" s="82">
        <v>354926720</v>
      </c>
      <c r="J11" s="83">
        <v>80594170</v>
      </c>
      <c r="K11" s="72">
        <f t="shared" si="1"/>
        <v>435520890</v>
      </c>
      <c r="L11" s="179">
        <f t="shared" si="0"/>
        <v>3202359.4852941176</v>
      </c>
      <c r="M11" s="186">
        <f t="shared" ref="M11:M14" si="3">IFERROR(H11/$Q$6,0)</f>
        <v>1.0009567969382498E-2</v>
      </c>
      <c r="P11" s="49" t="s">
        <v>120</v>
      </c>
      <c r="Q11" s="211">
        <f>市区町村別_患者数!AM12</f>
        <v>10791</v>
      </c>
    </row>
    <row r="12" spans="1:17" ht="29.25" customHeight="1">
      <c r="B12" s="366"/>
      <c r="C12" s="359"/>
      <c r="D12" s="376"/>
      <c r="E12" s="80" t="str">
        <f>'高額レセ疾病傾向(患者数順)'!$C$9</f>
        <v>0210</v>
      </c>
      <c r="F12" s="225" t="str">
        <f>'高額レセ疾病傾向(患者数順)'!$D$9</f>
        <v>その他の悪性新生物＜腫瘍＞</v>
      </c>
      <c r="G12" s="225" t="s">
        <v>350</v>
      </c>
      <c r="H12" s="81">
        <v>123</v>
      </c>
      <c r="I12" s="82">
        <v>269446990</v>
      </c>
      <c r="J12" s="83">
        <v>134302920</v>
      </c>
      <c r="K12" s="72">
        <f t="shared" si="1"/>
        <v>403749910</v>
      </c>
      <c r="L12" s="179">
        <f t="shared" si="0"/>
        <v>3282519.5934959347</v>
      </c>
      <c r="M12" s="186">
        <f t="shared" si="3"/>
        <v>9.0527710311327E-3</v>
      </c>
      <c r="P12" s="49" t="s">
        <v>59</v>
      </c>
      <c r="Q12" s="211">
        <f>市区町村別_患者数!AM13</f>
        <v>8781</v>
      </c>
    </row>
    <row r="13" spans="1:17" ht="29.25" customHeight="1">
      <c r="B13" s="366"/>
      <c r="C13" s="359"/>
      <c r="D13" s="376"/>
      <c r="E13" s="80" t="str">
        <f>'高額レセ疾病傾向(患者数順)'!$C$10</f>
        <v>1011</v>
      </c>
      <c r="F13" s="225" t="str">
        <f>'高額レセ疾病傾向(患者数順)'!$D$10</f>
        <v>その他の呼吸器系の疾患</v>
      </c>
      <c r="G13" s="225" t="s">
        <v>338</v>
      </c>
      <c r="H13" s="81">
        <v>115</v>
      </c>
      <c r="I13" s="82">
        <v>289372410</v>
      </c>
      <c r="J13" s="83">
        <v>60351350</v>
      </c>
      <c r="K13" s="72">
        <f t="shared" si="1"/>
        <v>349723760</v>
      </c>
      <c r="L13" s="179">
        <f t="shared" si="0"/>
        <v>3041076.1739130435</v>
      </c>
      <c r="M13" s="186">
        <f t="shared" si="3"/>
        <v>8.4639729152866713E-3</v>
      </c>
      <c r="P13" s="49" t="s">
        <v>121</v>
      </c>
      <c r="Q13" s="211">
        <f>市区町村別_患者数!AM14</f>
        <v>5637</v>
      </c>
    </row>
    <row r="14" spans="1:17" ht="29.25" customHeight="1" thickBot="1">
      <c r="B14" s="367"/>
      <c r="C14" s="361"/>
      <c r="D14" s="383"/>
      <c r="E14" s="84" t="str">
        <f>'高額レセ疾病傾向(患者数順)'!$C$11</f>
        <v>0906</v>
      </c>
      <c r="F14" s="226" t="str">
        <f>'高額レセ疾病傾向(患者数順)'!$D$11</f>
        <v>脳梗塞</v>
      </c>
      <c r="G14" s="226" t="s">
        <v>353</v>
      </c>
      <c r="H14" s="85">
        <v>104</v>
      </c>
      <c r="I14" s="86">
        <v>373772300</v>
      </c>
      <c r="J14" s="87">
        <v>34656450</v>
      </c>
      <c r="K14" s="73">
        <f t="shared" si="1"/>
        <v>408428750</v>
      </c>
      <c r="L14" s="180">
        <f t="shared" si="0"/>
        <v>3927199.519230769</v>
      </c>
      <c r="M14" s="187">
        <f t="shared" si="3"/>
        <v>7.6543755059983809E-3</v>
      </c>
      <c r="P14" s="49" t="s">
        <v>60</v>
      </c>
      <c r="Q14" s="211">
        <f>市区町村別_患者数!AM15</f>
        <v>13130</v>
      </c>
    </row>
    <row r="15" spans="1:17" ht="29.25" customHeight="1">
      <c r="B15" s="365">
        <v>3</v>
      </c>
      <c r="C15" s="378" t="s">
        <v>116</v>
      </c>
      <c r="D15" s="371">
        <f>Q7</f>
        <v>8534</v>
      </c>
      <c r="E15" s="88" t="str">
        <f>'高額レセ疾病傾向(患者数順)'!$C$7</f>
        <v>1901</v>
      </c>
      <c r="F15" s="224" t="str">
        <f>'高額レセ疾病傾向(患者数順)'!$D$7</f>
        <v>骨折</v>
      </c>
      <c r="G15" s="224" t="s">
        <v>308</v>
      </c>
      <c r="H15" s="137">
        <v>142</v>
      </c>
      <c r="I15" s="138">
        <v>387085600</v>
      </c>
      <c r="J15" s="139">
        <v>53312210</v>
      </c>
      <c r="K15" s="71">
        <f t="shared" si="1"/>
        <v>440397810</v>
      </c>
      <c r="L15" s="178">
        <f t="shared" si="0"/>
        <v>3101393.028169014</v>
      </c>
      <c r="M15" s="185">
        <f>IFERROR(H15/$Q$7,0)</f>
        <v>1.6639325052730254E-2</v>
      </c>
      <c r="P15" s="49" t="s">
        <v>61</v>
      </c>
      <c r="Q15" s="211">
        <f>市区町村別_患者数!AM16</f>
        <v>22723</v>
      </c>
    </row>
    <row r="16" spans="1:17" ht="29.25" customHeight="1">
      <c r="B16" s="366"/>
      <c r="C16" s="359"/>
      <c r="D16" s="376"/>
      <c r="E16" s="80" t="str">
        <f>'高額レセ疾病傾向(患者数順)'!$C$8</f>
        <v>0903</v>
      </c>
      <c r="F16" s="225" t="str">
        <f>'高額レセ疾病傾向(患者数順)'!$D$8</f>
        <v>その他の心疾患</v>
      </c>
      <c r="G16" s="225" t="s">
        <v>570</v>
      </c>
      <c r="H16" s="81">
        <v>111</v>
      </c>
      <c r="I16" s="82">
        <v>303757690</v>
      </c>
      <c r="J16" s="83">
        <v>72743150</v>
      </c>
      <c r="K16" s="72">
        <f t="shared" si="1"/>
        <v>376500840</v>
      </c>
      <c r="L16" s="179">
        <f t="shared" si="0"/>
        <v>3391899.4594594594</v>
      </c>
      <c r="M16" s="186">
        <f t="shared" ref="M16:M19" si="4">IFERROR(H16/$Q$7,0)</f>
        <v>1.3006796344035622E-2</v>
      </c>
      <c r="P16" s="49" t="s">
        <v>122</v>
      </c>
      <c r="Q16" s="211">
        <f>市区町村別_患者数!AM17</f>
        <v>11827</v>
      </c>
    </row>
    <row r="17" spans="2:17" ht="29.25" customHeight="1">
      <c r="B17" s="366"/>
      <c r="C17" s="359"/>
      <c r="D17" s="376"/>
      <c r="E17" s="80" t="str">
        <f>'高額レセ疾病傾向(患者数順)'!$C$9</f>
        <v>0210</v>
      </c>
      <c r="F17" s="225" t="str">
        <f>'高額レセ疾病傾向(患者数順)'!$D$9</f>
        <v>その他の悪性新生物＜腫瘍＞</v>
      </c>
      <c r="G17" s="225" t="s">
        <v>571</v>
      </c>
      <c r="H17" s="81">
        <v>75</v>
      </c>
      <c r="I17" s="82">
        <v>170450810</v>
      </c>
      <c r="J17" s="83">
        <v>136151180</v>
      </c>
      <c r="K17" s="72">
        <f t="shared" si="1"/>
        <v>306601990</v>
      </c>
      <c r="L17" s="179">
        <f t="shared" si="0"/>
        <v>4088026.5333333332</v>
      </c>
      <c r="M17" s="186">
        <f t="shared" si="4"/>
        <v>8.7883759081321764E-3</v>
      </c>
      <c r="P17" s="49" t="s">
        <v>123</v>
      </c>
      <c r="Q17" s="211">
        <f>市区町村別_患者数!AM18</f>
        <v>20407</v>
      </c>
    </row>
    <row r="18" spans="2:17" ht="29.25" customHeight="1">
      <c r="B18" s="366"/>
      <c r="C18" s="359"/>
      <c r="D18" s="376"/>
      <c r="E18" s="80" t="str">
        <f>'高額レセ疾病傾向(患者数順)'!$C$10</f>
        <v>1011</v>
      </c>
      <c r="F18" s="225" t="str">
        <f>'高額レセ疾病傾向(患者数順)'!$D$10</f>
        <v>その他の呼吸器系の疾患</v>
      </c>
      <c r="G18" s="225" t="s">
        <v>572</v>
      </c>
      <c r="H18" s="81">
        <v>72</v>
      </c>
      <c r="I18" s="82">
        <v>162863210</v>
      </c>
      <c r="J18" s="83">
        <v>40163030</v>
      </c>
      <c r="K18" s="72">
        <f t="shared" si="1"/>
        <v>203026240</v>
      </c>
      <c r="L18" s="179">
        <f t="shared" si="0"/>
        <v>2819808.888888889</v>
      </c>
      <c r="M18" s="186">
        <f t="shared" si="4"/>
        <v>8.4368408718068898E-3</v>
      </c>
      <c r="P18" s="49" t="s">
        <v>124</v>
      </c>
      <c r="Q18" s="211">
        <f>市区町村別_患者数!AM19</f>
        <v>15377</v>
      </c>
    </row>
    <row r="19" spans="2:17" ht="29.25" customHeight="1" thickBot="1">
      <c r="B19" s="367"/>
      <c r="C19" s="361"/>
      <c r="D19" s="383"/>
      <c r="E19" s="84" t="str">
        <f>'高額レセ疾病傾向(患者数順)'!$C$11</f>
        <v>0906</v>
      </c>
      <c r="F19" s="226" t="str">
        <f>'高額レセ疾病傾向(患者数順)'!$D$11</f>
        <v>脳梗塞</v>
      </c>
      <c r="G19" s="226" t="s">
        <v>573</v>
      </c>
      <c r="H19" s="85">
        <v>70</v>
      </c>
      <c r="I19" s="86">
        <v>202977750</v>
      </c>
      <c r="J19" s="87">
        <v>27562740</v>
      </c>
      <c r="K19" s="73">
        <f t="shared" si="1"/>
        <v>230540490</v>
      </c>
      <c r="L19" s="180">
        <f t="shared" si="0"/>
        <v>3293435.5714285714</v>
      </c>
      <c r="M19" s="187">
        <f t="shared" si="4"/>
        <v>8.202484180923366E-3</v>
      </c>
      <c r="P19" s="49" t="s">
        <v>125</v>
      </c>
      <c r="Q19" s="211">
        <f>市区町村別_患者数!AM20</f>
        <v>24632</v>
      </c>
    </row>
    <row r="20" spans="2:17" ht="29.25" customHeight="1">
      <c r="B20" s="365">
        <v>4</v>
      </c>
      <c r="C20" s="378" t="s">
        <v>117</v>
      </c>
      <c r="D20" s="371">
        <f>Q8</f>
        <v>9792</v>
      </c>
      <c r="E20" s="88" t="str">
        <f>'高額レセ疾病傾向(患者数順)'!$C$7</f>
        <v>1901</v>
      </c>
      <c r="F20" s="224" t="str">
        <f>'高額レセ疾病傾向(患者数順)'!$D$7</f>
        <v>骨折</v>
      </c>
      <c r="G20" s="224" t="s">
        <v>339</v>
      </c>
      <c r="H20" s="137">
        <v>238</v>
      </c>
      <c r="I20" s="138">
        <v>654039320</v>
      </c>
      <c r="J20" s="139">
        <v>96211780</v>
      </c>
      <c r="K20" s="71">
        <f t="shared" si="1"/>
        <v>750251100</v>
      </c>
      <c r="L20" s="178">
        <f t="shared" si="0"/>
        <v>3152315.5462184874</v>
      </c>
      <c r="M20" s="185">
        <f>IFERROR(H20/$Q$8,0)</f>
        <v>2.4305555555555556E-2</v>
      </c>
      <c r="P20" s="49" t="s">
        <v>62</v>
      </c>
      <c r="Q20" s="211">
        <f>市区町村別_患者数!AM21</f>
        <v>16597</v>
      </c>
    </row>
    <row r="21" spans="2:17" ht="29.25" customHeight="1">
      <c r="B21" s="366"/>
      <c r="C21" s="359"/>
      <c r="D21" s="376"/>
      <c r="E21" s="80" t="str">
        <f>'高額レセ疾病傾向(患者数順)'!$C$8</f>
        <v>0903</v>
      </c>
      <c r="F21" s="225" t="str">
        <f>'高額レセ疾病傾向(患者数順)'!$D$8</f>
        <v>その他の心疾患</v>
      </c>
      <c r="G21" s="225" t="s">
        <v>318</v>
      </c>
      <c r="H21" s="81">
        <v>148</v>
      </c>
      <c r="I21" s="82">
        <v>436106210</v>
      </c>
      <c r="J21" s="83">
        <v>88680990</v>
      </c>
      <c r="K21" s="72">
        <f t="shared" si="1"/>
        <v>524787200</v>
      </c>
      <c r="L21" s="179">
        <f t="shared" si="0"/>
        <v>3545859.4594594594</v>
      </c>
      <c r="M21" s="186">
        <f t="shared" ref="M21:M24" si="5">IFERROR(H21/$Q$8,0)</f>
        <v>1.511437908496732E-2</v>
      </c>
      <c r="P21" s="49" t="s">
        <v>126</v>
      </c>
      <c r="Q21" s="211">
        <f>市区町村別_患者数!AM22</f>
        <v>23535</v>
      </c>
    </row>
    <row r="22" spans="2:17" ht="29.25" customHeight="1">
      <c r="B22" s="366"/>
      <c r="C22" s="359"/>
      <c r="D22" s="376"/>
      <c r="E22" s="80" t="str">
        <f>'高額レセ疾病傾向(患者数順)'!$C$9</f>
        <v>0210</v>
      </c>
      <c r="F22" s="225" t="str">
        <f>'高額レセ疾病傾向(患者数順)'!$D$9</f>
        <v>その他の悪性新生物＜腫瘍＞</v>
      </c>
      <c r="G22" s="225" t="s">
        <v>314</v>
      </c>
      <c r="H22" s="81">
        <v>106</v>
      </c>
      <c r="I22" s="82">
        <v>266234210</v>
      </c>
      <c r="J22" s="83">
        <v>179867110</v>
      </c>
      <c r="K22" s="72">
        <f t="shared" si="1"/>
        <v>446101320</v>
      </c>
      <c r="L22" s="179">
        <f t="shared" si="0"/>
        <v>4208503.0188679248</v>
      </c>
      <c r="M22" s="186">
        <f t="shared" si="5"/>
        <v>1.082516339869281E-2</v>
      </c>
      <c r="P22" s="49" t="s">
        <v>63</v>
      </c>
      <c r="Q22" s="211">
        <f>市区町村別_患者数!AM23</f>
        <v>21156</v>
      </c>
    </row>
    <row r="23" spans="2:17" ht="29.25" customHeight="1">
      <c r="B23" s="366"/>
      <c r="C23" s="359"/>
      <c r="D23" s="376"/>
      <c r="E23" s="80" t="str">
        <f>'高額レセ疾病傾向(患者数順)'!$C$10</f>
        <v>1011</v>
      </c>
      <c r="F23" s="225" t="str">
        <f>'高額レセ疾病傾向(患者数順)'!$D$10</f>
        <v>その他の呼吸器系の疾患</v>
      </c>
      <c r="G23" s="225" t="s">
        <v>574</v>
      </c>
      <c r="H23" s="81">
        <v>99</v>
      </c>
      <c r="I23" s="82">
        <v>252778310</v>
      </c>
      <c r="J23" s="83">
        <v>39529880</v>
      </c>
      <c r="K23" s="72">
        <f t="shared" si="1"/>
        <v>292308190</v>
      </c>
      <c r="L23" s="179">
        <f t="shared" si="0"/>
        <v>2952607.9797979798</v>
      </c>
      <c r="M23" s="186">
        <f t="shared" si="5"/>
        <v>1.0110294117647059E-2</v>
      </c>
      <c r="P23" s="49" t="s">
        <v>127</v>
      </c>
      <c r="Q23" s="211">
        <f>市区町村別_患者数!AM24</f>
        <v>14723</v>
      </c>
    </row>
    <row r="24" spans="2:17" ht="29.25" customHeight="1" thickBot="1">
      <c r="B24" s="367"/>
      <c r="C24" s="361"/>
      <c r="D24" s="383"/>
      <c r="E24" s="84" t="str">
        <f>'高額レセ疾病傾向(患者数順)'!$C$11</f>
        <v>0906</v>
      </c>
      <c r="F24" s="226" t="str">
        <f>'高額レセ疾病傾向(患者数順)'!$D$11</f>
        <v>脳梗塞</v>
      </c>
      <c r="G24" s="226" t="s">
        <v>407</v>
      </c>
      <c r="H24" s="85">
        <v>85</v>
      </c>
      <c r="I24" s="86">
        <v>297177560</v>
      </c>
      <c r="J24" s="87">
        <v>25913020</v>
      </c>
      <c r="K24" s="73">
        <f t="shared" si="1"/>
        <v>323090580</v>
      </c>
      <c r="L24" s="180">
        <f t="shared" si="0"/>
        <v>3801065.6470588236</v>
      </c>
      <c r="M24" s="187">
        <f t="shared" si="5"/>
        <v>8.6805555555555559E-3</v>
      </c>
      <c r="P24" s="49" t="s">
        <v>128</v>
      </c>
      <c r="Q24" s="211">
        <f>市区町村別_患者数!AM25</f>
        <v>21972</v>
      </c>
    </row>
    <row r="25" spans="2:17" ht="29.25" customHeight="1">
      <c r="B25" s="365">
        <v>5</v>
      </c>
      <c r="C25" s="378" t="s">
        <v>118</v>
      </c>
      <c r="D25" s="371">
        <f>Q9</f>
        <v>8474</v>
      </c>
      <c r="E25" s="88" t="str">
        <f>'高額レセ疾病傾向(患者数順)'!$C$7</f>
        <v>1901</v>
      </c>
      <c r="F25" s="224" t="str">
        <f>'高額レセ疾病傾向(患者数順)'!$D$7</f>
        <v>骨折</v>
      </c>
      <c r="G25" s="224" t="s">
        <v>308</v>
      </c>
      <c r="H25" s="137">
        <v>149</v>
      </c>
      <c r="I25" s="138">
        <v>409179010</v>
      </c>
      <c r="J25" s="139">
        <v>56927930</v>
      </c>
      <c r="K25" s="71">
        <f t="shared" si="1"/>
        <v>466106940</v>
      </c>
      <c r="L25" s="178">
        <f t="shared" si="0"/>
        <v>3128234.4966442953</v>
      </c>
      <c r="M25" s="185">
        <f>IFERROR(H25/$Q$9,0)</f>
        <v>1.7583195657304696E-2</v>
      </c>
      <c r="P25" s="49" t="s">
        <v>129</v>
      </c>
      <c r="Q25" s="211">
        <f>市区町村別_患者数!AM26</f>
        <v>14633</v>
      </c>
    </row>
    <row r="26" spans="2:17" ht="29.25" customHeight="1">
      <c r="B26" s="366"/>
      <c r="C26" s="359"/>
      <c r="D26" s="376"/>
      <c r="E26" s="80" t="str">
        <f>'高額レセ疾病傾向(患者数順)'!$C$8</f>
        <v>0903</v>
      </c>
      <c r="F26" s="225" t="str">
        <f>'高額レセ疾病傾向(患者数順)'!$D$8</f>
        <v>その他の心疾患</v>
      </c>
      <c r="G26" s="225" t="s">
        <v>341</v>
      </c>
      <c r="H26" s="81">
        <v>99</v>
      </c>
      <c r="I26" s="82">
        <v>235062900</v>
      </c>
      <c r="J26" s="83">
        <v>49132280</v>
      </c>
      <c r="K26" s="72">
        <f t="shared" si="1"/>
        <v>284195180</v>
      </c>
      <c r="L26" s="179">
        <f t="shared" si="0"/>
        <v>2870658.3838383839</v>
      </c>
      <c r="M26" s="186">
        <f t="shared" ref="M26:M29" si="6">IFERROR(H26/$Q$9,0)</f>
        <v>1.1682794430021241E-2</v>
      </c>
      <c r="P26" s="49" t="s">
        <v>64</v>
      </c>
      <c r="Q26" s="211">
        <f>市区町村別_患者数!AM27</f>
        <v>18751</v>
      </c>
    </row>
    <row r="27" spans="2:17" ht="29.25" customHeight="1">
      <c r="B27" s="366"/>
      <c r="C27" s="359"/>
      <c r="D27" s="376"/>
      <c r="E27" s="80" t="str">
        <f>'高額レセ疾病傾向(患者数順)'!$C$9</f>
        <v>0210</v>
      </c>
      <c r="F27" s="225" t="str">
        <f>'高額レセ疾病傾向(患者数順)'!$D$9</f>
        <v>その他の悪性新生物＜腫瘍＞</v>
      </c>
      <c r="G27" s="225" t="s">
        <v>350</v>
      </c>
      <c r="H27" s="81">
        <v>66</v>
      </c>
      <c r="I27" s="82">
        <v>136890870</v>
      </c>
      <c r="J27" s="83">
        <v>112124010</v>
      </c>
      <c r="K27" s="72">
        <f t="shared" si="1"/>
        <v>249014880</v>
      </c>
      <c r="L27" s="179">
        <f t="shared" si="0"/>
        <v>3772952.7272727271</v>
      </c>
      <c r="M27" s="186">
        <f t="shared" si="6"/>
        <v>7.7885296200141613E-3</v>
      </c>
      <c r="P27" s="49" t="s">
        <v>130</v>
      </c>
      <c r="Q27" s="211">
        <f>市区町村別_患者数!AM28</f>
        <v>30883</v>
      </c>
    </row>
    <row r="28" spans="2:17" ht="29.25" customHeight="1">
      <c r="B28" s="366"/>
      <c r="C28" s="359"/>
      <c r="D28" s="376"/>
      <c r="E28" s="80" t="str">
        <f>'高額レセ疾病傾向(患者数順)'!$C$10</f>
        <v>1011</v>
      </c>
      <c r="F28" s="225" t="str">
        <f>'高額レセ疾病傾向(患者数順)'!$D$10</f>
        <v>その他の呼吸器系の疾患</v>
      </c>
      <c r="G28" s="225" t="s">
        <v>317</v>
      </c>
      <c r="H28" s="81">
        <v>63</v>
      </c>
      <c r="I28" s="82">
        <v>150641100</v>
      </c>
      <c r="J28" s="83">
        <v>37528890</v>
      </c>
      <c r="K28" s="72">
        <f t="shared" si="1"/>
        <v>188169990</v>
      </c>
      <c r="L28" s="179">
        <f t="shared" si="0"/>
        <v>2986825.2380952379</v>
      </c>
      <c r="M28" s="186">
        <f t="shared" si="6"/>
        <v>7.4345055463771537E-3</v>
      </c>
      <c r="P28" s="49" t="s">
        <v>131</v>
      </c>
      <c r="Q28" s="211">
        <f>市区町村別_患者数!AM29</f>
        <v>13361</v>
      </c>
    </row>
    <row r="29" spans="2:17" ht="29.25" customHeight="1" thickBot="1">
      <c r="B29" s="367"/>
      <c r="C29" s="361"/>
      <c r="D29" s="383"/>
      <c r="E29" s="84" t="str">
        <f>'高額レセ疾病傾向(患者数順)'!$C$11</f>
        <v>0906</v>
      </c>
      <c r="F29" s="226" t="str">
        <f>'高額レセ疾病傾向(患者数順)'!$D$11</f>
        <v>脳梗塞</v>
      </c>
      <c r="G29" s="226" t="s">
        <v>342</v>
      </c>
      <c r="H29" s="85">
        <v>57</v>
      </c>
      <c r="I29" s="86">
        <v>154248910</v>
      </c>
      <c r="J29" s="87">
        <v>20244960</v>
      </c>
      <c r="K29" s="73">
        <f t="shared" si="1"/>
        <v>174493870</v>
      </c>
      <c r="L29" s="180">
        <f t="shared" si="0"/>
        <v>3061295.9649122809</v>
      </c>
      <c r="M29" s="187">
        <f t="shared" si="6"/>
        <v>6.7264573991031393E-3</v>
      </c>
      <c r="P29" s="49" t="s">
        <v>132</v>
      </c>
      <c r="Q29" s="211">
        <f>市区町村別_患者数!AM30</f>
        <v>9235</v>
      </c>
    </row>
    <row r="30" spans="2:17" ht="29.25" customHeight="1">
      <c r="B30" s="365">
        <v>6</v>
      </c>
      <c r="C30" s="378" t="s">
        <v>119</v>
      </c>
      <c r="D30" s="371">
        <f>Q10</f>
        <v>12122</v>
      </c>
      <c r="E30" s="88" t="str">
        <f>'高額レセ疾病傾向(患者数順)'!$C$7</f>
        <v>1901</v>
      </c>
      <c r="F30" s="224" t="str">
        <f>'高額レセ疾病傾向(患者数順)'!$D$7</f>
        <v>骨折</v>
      </c>
      <c r="G30" s="224" t="s">
        <v>575</v>
      </c>
      <c r="H30" s="137">
        <v>194</v>
      </c>
      <c r="I30" s="138">
        <v>496616720</v>
      </c>
      <c r="J30" s="139">
        <v>81305710</v>
      </c>
      <c r="K30" s="71">
        <f t="shared" si="1"/>
        <v>577922430</v>
      </c>
      <c r="L30" s="178">
        <f t="shared" si="0"/>
        <v>2978981.5979381441</v>
      </c>
      <c r="M30" s="185">
        <f>IFERROR(H30/$Q$10,0)</f>
        <v>1.600395974261673E-2</v>
      </c>
      <c r="P30" s="49" t="s">
        <v>36</v>
      </c>
      <c r="Q30" s="211">
        <f>市区町村別_患者数!AM31</f>
        <v>128043</v>
      </c>
    </row>
    <row r="31" spans="2:17" ht="29.25" customHeight="1">
      <c r="B31" s="366"/>
      <c r="C31" s="359"/>
      <c r="D31" s="376"/>
      <c r="E31" s="80" t="str">
        <f>'高額レセ疾病傾向(患者数順)'!$C$8</f>
        <v>0903</v>
      </c>
      <c r="F31" s="225" t="str">
        <f>'高額レセ疾病傾向(患者数順)'!$D$8</f>
        <v>その他の心疾患</v>
      </c>
      <c r="G31" s="225" t="s">
        <v>405</v>
      </c>
      <c r="H31" s="81">
        <v>159</v>
      </c>
      <c r="I31" s="82">
        <v>382941850</v>
      </c>
      <c r="J31" s="83">
        <v>79718210</v>
      </c>
      <c r="K31" s="72">
        <f t="shared" si="1"/>
        <v>462660060</v>
      </c>
      <c r="L31" s="179">
        <f t="shared" si="0"/>
        <v>2909811.6981132077</v>
      </c>
      <c r="M31" s="186">
        <f t="shared" ref="M31:M34" si="7">IFERROR(H31/$Q$10,0)</f>
        <v>1.3116647417917836E-2</v>
      </c>
      <c r="P31" s="49" t="s">
        <v>37</v>
      </c>
      <c r="Q31" s="211">
        <f>市区町村別_患者数!AM32</f>
        <v>21977</v>
      </c>
    </row>
    <row r="32" spans="2:17" ht="29.25" customHeight="1">
      <c r="B32" s="366"/>
      <c r="C32" s="359"/>
      <c r="D32" s="376"/>
      <c r="E32" s="80" t="str">
        <f>'高額レセ疾病傾向(患者数順)'!$C$9</f>
        <v>0210</v>
      </c>
      <c r="F32" s="225" t="str">
        <f>'高額レセ疾病傾向(患者数順)'!$D$9</f>
        <v>その他の悪性新生物＜腫瘍＞</v>
      </c>
      <c r="G32" s="225" t="s">
        <v>401</v>
      </c>
      <c r="H32" s="81">
        <v>108</v>
      </c>
      <c r="I32" s="82">
        <v>232098950</v>
      </c>
      <c r="J32" s="83">
        <v>114425790</v>
      </c>
      <c r="K32" s="72">
        <f t="shared" si="1"/>
        <v>346524740</v>
      </c>
      <c r="L32" s="179">
        <f t="shared" si="0"/>
        <v>3208562.4074074072</v>
      </c>
      <c r="M32" s="186">
        <f t="shared" si="7"/>
        <v>8.9094208876423029E-3</v>
      </c>
      <c r="P32" s="49" t="s">
        <v>38</v>
      </c>
      <c r="Q32" s="211">
        <f>市区町村別_患者数!AM33</f>
        <v>17806</v>
      </c>
    </row>
    <row r="33" spans="2:17" ht="29.25" customHeight="1">
      <c r="B33" s="366"/>
      <c r="C33" s="359"/>
      <c r="D33" s="376"/>
      <c r="E33" s="80" t="str">
        <f>'高額レセ疾病傾向(患者数順)'!$C$10</f>
        <v>1011</v>
      </c>
      <c r="F33" s="225" t="str">
        <f>'高額レセ疾病傾向(患者数順)'!$D$10</f>
        <v>その他の呼吸器系の疾患</v>
      </c>
      <c r="G33" s="225" t="s">
        <v>357</v>
      </c>
      <c r="H33" s="81">
        <v>112</v>
      </c>
      <c r="I33" s="82">
        <v>265875520</v>
      </c>
      <c r="J33" s="83">
        <v>41263190</v>
      </c>
      <c r="K33" s="72">
        <f t="shared" si="1"/>
        <v>307138710</v>
      </c>
      <c r="L33" s="179">
        <f t="shared" si="0"/>
        <v>2742309.9107142859</v>
      </c>
      <c r="M33" s="186">
        <f t="shared" si="7"/>
        <v>9.2393994390364623E-3</v>
      </c>
      <c r="P33" s="49" t="s">
        <v>39</v>
      </c>
      <c r="Q33" s="211">
        <f>市区町村別_患者数!AM34</f>
        <v>15172</v>
      </c>
    </row>
    <row r="34" spans="2:17" ht="29.25" customHeight="1" thickBot="1">
      <c r="B34" s="367"/>
      <c r="C34" s="361"/>
      <c r="D34" s="383"/>
      <c r="E34" s="84" t="str">
        <f>'高額レセ疾病傾向(患者数順)'!$C$11</f>
        <v>0906</v>
      </c>
      <c r="F34" s="226" t="str">
        <f>'高額レセ疾病傾向(患者数順)'!$D$11</f>
        <v>脳梗塞</v>
      </c>
      <c r="G34" s="226" t="s">
        <v>361</v>
      </c>
      <c r="H34" s="85">
        <v>96</v>
      </c>
      <c r="I34" s="86">
        <v>398495550</v>
      </c>
      <c r="J34" s="87">
        <v>26681440</v>
      </c>
      <c r="K34" s="73">
        <f t="shared" si="1"/>
        <v>425176990</v>
      </c>
      <c r="L34" s="180">
        <f t="shared" si="0"/>
        <v>4428926.979166667</v>
      </c>
      <c r="M34" s="187">
        <f t="shared" si="7"/>
        <v>7.9194852334598248E-3</v>
      </c>
      <c r="P34" s="49" t="s">
        <v>40</v>
      </c>
      <c r="Q34" s="211">
        <f>市区町村別_患者数!AM35</f>
        <v>20327</v>
      </c>
    </row>
    <row r="35" spans="2:17" ht="29.25" customHeight="1">
      <c r="B35" s="365">
        <v>7</v>
      </c>
      <c r="C35" s="378" t="s">
        <v>120</v>
      </c>
      <c r="D35" s="371">
        <f>Q11</f>
        <v>10791</v>
      </c>
      <c r="E35" s="88" t="str">
        <f>'高額レセ疾病傾向(患者数順)'!$C$7</f>
        <v>1901</v>
      </c>
      <c r="F35" s="224" t="str">
        <f>'高額レセ疾病傾向(患者数順)'!$D$7</f>
        <v>骨折</v>
      </c>
      <c r="G35" s="224" t="s">
        <v>308</v>
      </c>
      <c r="H35" s="137">
        <v>202</v>
      </c>
      <c r="I35" s="138">
        <v>536209150</v>
      </c>
      <c r="J35" s="139">
        <v>83004870</v>
      </c>
      <c r="K35" s="71">
        <f t="shared" si="1"/>
        <v>619214020</v>
      </c>
      <c r="L35" s="178">
        <f t="shared" si="0"/>
        <v>3065415.9405940594</v>
      </c>
      <c r="M35" s="185">
        <f>IFERROR(H35/$Q$11,0)</f>
        <v>1.8719303122972847E-2</v>
      </c>
      <c r="P35" s="49" t="s">
        <v>41</v>
      </c>
      <c r="Q35" s="211">
        <f>市区町村別_患者数!AM36</f>
        <v>26559</v>
      </c>
    </row>
    <row r="36" spans="2:17" ht="29.25" customHeight="1">
      <c r="B36" s="366"/>
      <c r="C36" s="359"/>
      <c r="D36" s="376"/>
      <c r="E36" s="80" t="str">
        <f>'高額レセ疾病傾向(患者数順)'!$C$8</f>
        <v>0903</v>
      </c>
      <c r="F36" s="225" t="str">
        <f>'高額レセ疾病傾向(患者数順)'!$D$8</f>
        <v>その他の心疾患</v>
      </c>
      <c r="G36" s="225" t="s">
        <v>345</v>
      </c>
      <c r="H36" s="81">
        <v>148</v>
      </c>
      <c r="I36" s="82">
        <v>371045180</v>
      </c>
      <c r="J36" s="83">
        <v>94092320</v>
      </c>
      <c r="K36" s="72">
        <f t="shared" si="1"/>
        <v>465137500</v>
      </c>
      <c r="L36" s="179">
        <f t="shared" si="0"/>
        <v>3142820.945945946</v>
      </c>
      <c r="M36" s="186">
        <f t="shared" ref="M36:M39" si="8">IFERROR(H36/$Q$11,0)</f>
        <v>1.3715132981188026E-2</v>
      </c>
      <c r="P36" s="49" t="s">
        <v>42</v>
      </c>
      <c r="Q36" s="211">
        <f>市区町村別_患者数!AM37</f>
        <v>22707</v>
      </c>
    </row>
    <row r="37" spans="2:17" ht="29.25" customHeight="1">
      <c r="B37" s="366"/>
      <c r="C37" s="359"/>
      <c r="D37" s="376"/>
      <c r="E37" s="80" t="str">
        <f>'高額レセ疾病傾向(患者数順)'!$C$9</f>
        <v>0210</v>
      </c>
      <c r="F37" s="225" t="str">
        <f>'高額レセ疾病傾向(患者数順)'!$D$9</f>
        <v>その他の悪性新生物＜腫瘍＞</v>
      </c>
      <c r="G37" s="225" t="s">
        <v>400</v>
      </c>
      <c r="H37" s="81">
        <v>94</v>
      </c>
      <c r="I37" s="82">
        <v>207123280</v>
      </c>
      <c r="J37" s="83">
        <v>157351490</v>
      </c>
      <c r="K37" s="72">
        <f t="shared" si="1"/>
        <v>364474770</v>
      </c>
      <c r="L37" s="179">
        <f t="shared" si="0"/>
        <v>3877391.1702127662</v>
      </c>
      <c r="M37" s="186">
        <f t="shared" si="8"/>
        <v>8.7109628394032058E-3</v>
      </c>
      <c r="P37" s="49" t="s">
        <v>43</v>
      </c>
      <c r="Q37" s="211">
        <f>市区町村別_患者数!AM38</f>
        <v>6370</v>
      </c>
    </row>
    <row r="38" spans="2:17" ht="29.25" customHeight="1">
      <c r="B38" s="366"/>
      <c r="C38" s="359"/>
      <c r="D38" s="376"/>
      <c r="E38" s="80" t="str">
        <f>'高額レセ疾病傾向(患者数順)'!$C$10</f>
        <v>1011</v>
      </c>
      <c r="F38" s="225" t="str">
        <f>'高額レセ疾病傾向(患者数順)'!$D$10</f>
        <v>その他の呼吸器系の疾患</v>
      </c>
      <c r="G38" s="225" t="s">
        <v>576</v>
      </c>
      <c r="H38" s="81">
        <v>117</v>
      </c>
      <c r="I38" s="82">
        <v>340508740</v>
      </c>
      <c r="J38" s="83">
        <v>40395260</v>
      </c>
      <c r="K38" s="72">
        <f t="shared" si="1"/>
        <v>380904000</v>
      </c>
      <c r="L38" s="179">
        <f t="shared" si="0"/>
        <v>3255589.7435897435</v>
      </c>
      <c r="M38" s="186">
        <f t="shared" si="8"/>
        <v>1.0842368640533779E-2</v>
      </c>
      <c r="P38" s="49" t="s">
        <v>45</v>
      </c>
      <c r="Q38" s="211">
        <f>市区町村別_患者数!AM39</f>
        <v>29031</v>
      </c>
    </row>
    <row r="39" spans="2:17" ht="29.25" customHeight="1" thickBot="1">
      <c r="B39" s="367"/>
      <c r="C39" s="361"/>
      <c r="D39" s="383"/>
      <c r="E39" s="84" t="str">
        <f>'高額レセ疾病傾向(患者数順)'!$C$11</f>
        <v>0906</v>
      </c>
      <c r="F39" s="226" t="str">
        <f>'高額レセ疾病傾向(患者数順)'!$D$11</f>
        <v>脳梗塞</v>
      </c>
      <c r="G39" s="226" t="s">
        <v>342</v>
      </c>
      <c r="H39" s="85">
        <v>100</v>
      </c>
      <c r="I39" s="86">
        <v>394739360</v>
      </c>
      <c r="J39" s="87">
        <v>25480900</v>
      </c>
      <c r="K39" s="73">
        <f t="shared" si="1"/>
        <v>420220260</v>
      </c>
      <c r="L39" s="180">
        <f t="shared" si="0"/>
        <v>4202202.5999999996</v>
      </c>
      <c r="M39" s="187">
        <f t="shared" si="8"/>
        <v>9.2669817440459643E-3</v>
      </c>
      <c r="P39" s="49" t="s">
        <v>2</v>
      </c>
      <c r="Q39" s="211">
        <f>市区町村別_患者数!AM40</f>
        <v>58722</v>
      </c>
    </row>
    <row r="40" spans="2:17" ht="29.25" customHeight="1">
      <c r="B40" s="365">
        <v>8</v>
      </c>
      <c r="C40" s="378" t="s">
        <v>59</v>
      </c>
      <c r="D40" s="371">
        <f>Q12</f>
        <v>8781</v>
      </c>
      <c r="E40" s="88" t="str">
        <f>'高額レセ疾病傾向(患者数順)'!$C$7</f>
        <v>1901</v>
      </c>
      <c r="F40" s="224" t="str">
        <f>'高額レセ疾病傾向(患者数順)'!$D$7</f>
        <v>骨折</v>
      </c>
      <c r="G40" s="224" t="s">
        <v>308</v>
      </c>
      <c r="H40" s="137">
        <v>134</v>
      </c>
      <c r="I40" s="138">
        <v>361593770</v>
      </c>
      <c r="J40" s="139">
        <v>58450480</v>
      </c>
      <c r="K40" s="71">
        <f t="shared" si="1"/>
        <v>420044250</v>
      </c>
      <c r="L40" s="178">
        <f t="shared" si="0"/>
        <v>3134658.5820895522</v>
      </c>
      <c r="M40" s="185">
        <f>IFERROR(H40/$Q$12,0)</f>
        <v>1.5260220931556771E-2</v>
      </c>
      <c r="P40" s="49" t="s">
        <v>3</v>
      </c>
      <c r="Q40" s="211">
        <f>市区町村別_患者数!AM41</f>
        <v>16236</v>
      </c>
    </row>
    <row r="41" spans="2:17" ht="29.25" customHeight="1">
      <c r="B41" s="366"/>
      <c r="C41" s="359"/>
      <c r="D41" s="376"/>
      <c r="E41" s="80" t="str">
        <f>'高額レセ疾病傾向(患者数順)'!$C$8</f>
        <v>0903</v>
      </c>
      <c r="F41" s="225" t="str">
        <f>'高額レセ疾病傾向(患者数順)'!$D$8</f>
        <v>その他の心疾患</v>
      </c>
      <c r="G41" s="225" t="s">
        <v>309</v>
      </c>
      <c r="H41" s="81">
        <v>95</v>
      </c>
      <c r="I41" s="82">
        <v>310016960</v>
      </c>
      <c r="J41" s="83">
        <v>66637840</v>
      </c>
      <c r="K41" s="72">
        <f t="shared" si="1"/>
        <v>376654800</v>
      </c>
      <c r="L41" s="179">
        <f t="shared" si="0"/>
        <v>3964787.3684210526</v>
      </c>
      <c r="M41" s="186">
        <f t="shared" ref="M41:M44" si="9">IFERROR(H41/$Q$12,0)</f>
        <v>1.0818813346999202E-2</v>
      </c>
      <c r="P41" s="49" t="s">
        <v>4</v>
      </c>
      <c r="Q41" s="211">
        <f>市区町村別_患者数!AM42</f>
        <v>49221</v>
      </c>
    </row>
    <row r="42" spans="2:17" ht="29.25" customHeight="1">
      <c r="B42" s="366"/>
      <c r="C42" s="359"/>
      <c r="D42" s="376"/>
      <c r="E42" s="80" t="str">
        <f>'高額レセ疾病傾向(患者数順)'!$C$9</f>
        <v>0210</v>
      </c>
      <c r="F42" s="225" t="str">
        <f>'高額レセ疾病傾向(患者数順)'!$D$9</f>
        <v>その他の悪性新生物＜腫瘍＞</v>
      </c>
      <c r="G42" s="225" t="s">
        <v>577</v>
      </c>
      <c r="H42" s="81">
        <v>81</v>
      </c>
      <c r="I42" s="82">
        <v>190903400</v>
      </c>
      <c r="J42" s="83">
        <v>134606600</v>
      </c>
      <c r="K42" s="72">
        <f t="shared" si="1"/>
        <v>325510000</v>
      </c>
      <c r="L42" s="179">
        <f t="shared" si="0"/>
        <v>4018641.9753086418</v>
      </c>
      <c r="M42" s="186">
        <f t="shared" si="9"/>
        <v>9.2244619063887937E-3</v>
      </c>
      <c r="P42" s="49" t="s">
        <v>46</v>
      </c>
      <c r="Q42" s="211">
        <f>市区町村別_患者数!AM43</f>
        <v>10441</v>
      </c>
    </row>
    <row r="43" spans="2:17" ht="29.25" customHeight="1">
      <c r="B43" s="366"/>
      <c r="C43" s="359"/>
      <c r="D43" s="376"/>
      <c r="E43" s="80" t="str">
        <f>'高額レセ疾病傾向(患者数順)'!$C$10</f>
        <v>1011</v>
      </c>
      <c r="F43" s="225" t="str">
        <f>'高額レセ疾病傾向(患者数順)'!$D$10</f>
        <v>その他の呼吸器系の疾患</v>
      </c>
      <c r="G43" s="225" t="s">
        <v>578</v>
      </c>
      <c r="H43" s="81">
        <v>72</v>
      </c>
      <c r="I43" s="82">
        <v>159717160</v>
      </c>
      <c r="J43" s="83">
        <v>29188520</v>
      </c>
      <c r="K43" s="72">
        <f t="shared" si="1"/>
        <v>188905680</v>
      </c>
      <c r="L43" s="179">
        <f t="shared" si="0"/>
        <v>2623690</v>
      </c>
      <c r="M43" s="186">
        <f t="shared" si="9"/>
        <v>8.1995216945678177E-3</v>
      </c>
      <c r="P43" s="49" t="s">
        <v>9</v>
      </c>
      <c r="Q43" s="211">
        <f>市区町村別_患者数!AM44</f>
        <v>58499</v>
      </c>
    </row>
    <row r="44" spans="2:17" ht="29.25" customHeight="1" thickBot="1">
      <c r="B44" s="367"/>
      <c r="C44" s="361"/>
      <c r="D44" s="383"/>
      <c r="E44" s="84" t="str">
        <f>'高額レセ疾病傾向(患者数順)'!$C$11</f>
        <v>0906</v>
      </c>
      <c r="F44" s="226" t="str">
        <f>'高額レセ疾病傾向(患者数順)'!$D$11</f>
        <v>脳梗塞</v>
      </c>
      <c r="G44" s="226" t="s">
        <v>342</v>
      </c>
      <c r="H44" s="85">
        <v>70</v>
      </c>
      <c r="I44" s="86">
        <v>206837590</v>
      </c>
      <c r="J44" s="87">
        <v>20743660</v>
      </c>
      <c r="K44" s="73">
        <f t="shared" si="1"/>
        <v>227581250</v>
      </c>
      <c r="L44" s="180">
        <f t="shared" si="0"/>
        <v>3251160.7142857141</v>
      </c>
      <c r="M44" s="187">
        <f t="shared" si="9"/>
        <v>7.9717572030520434E-3</v>
      </c>
      <c r="P44" s="49" t="s">
        <v>47</v>
      </c>
      <c r="Q44" s="211">
        <f>市区町村別_患者数!AM45</f>
        <v>12853</v>
      </c>
    </row>
    <row r="45" spans="2:17" ht="29.25" customHeight="1">
      <c r="B45" s="365">
        <v>9</v>
      </c>
      <c r="C45" s="378" t="s">
        <v>121</v>
      </c>
      <c r="D45" s="371">
        <f>Q13</f>
        <v>5637</v>
      </c>
      <c r="E45" s="88" t="str">
        <f>'高額レセ疾病傾向(患者数順)'!$C$7</f>
        <v>1901</v>
      </c>
      <c r="F45" s="224" t="str">
        <f>'高額レセ疾病傾向(患者数順)'!$D$7</f>
        <v>骨折</v>
      </c>
      <c r="G45" s="224" t="s">
        <v>308</v>
      </c>
      <c r="H45" s="137">
        <v>100</v>
      </c>
      <c r="I45" s="138">
        <v>264434570</v>
      </c>
      <c r="J45" s="139">
        <v>40777200</v>
      </c>
      <c r="K45" s="71">
        <f t="shared" si="1"/>
        <v>305211770</v>
      </c>
      <c r="L45" s="178">
        <f t="shared" si="0"/>
        <v>3052117.7</v>
      </c>
      <c r="M45" s="185">
        <f>IFERROR(H45/$Q$13,0)</f>
        <v>1.7739932588256166E-2</v>
      </c>
      <c r="P45" s="49" t="s">
        <v>14</v>
      </c>
      <c r="Q45" s="211">
        <f>市区町村別_患者数!AM46</f>
        <v>23492</v>
      </c>
    </row>
    <row r="46" spans="2:17" ht="29.25" customHeight="1">
      <c r="B46" s="366"/>
      <c r="C46" s="359"/>
      <c r="D46" s="376"/>
      <c r="E46" s="80" t="str">
        <f>'高額レセ疾病傾向(患者数順)'!$C$8</f>
        <v>0903</v>
      </c>
      <c r="F46" s="225" t="str">
        <f>'高額レセ疾病傾向(患者数順)'!$D$8</f>
        <v>その他の心疾患</v>
      </c>
      <c r="G46" s="225" t="s">
        <v>579</v>
      </c>
      <c r="H46" s="81">
        <v>62</v>
      </c>
      <c r="I46" s="82">
        <v>170642060</v>
      </c>
      <c r="J46" s="83">
        <v>32129500</v>
      </c>
      <c r="K46" s="72">
        <f t="shared" si="1"/>
        <v>202771560</v>
      </c>
      <c r="L46" s="179">
        <f t="shared" si="0"/>
        <v>3270509.0322580645</v>
      </c>
      <c r="M46" s="186">
        <f t="shared" ref="M46:M49" si="10">IFERROR(H46/$Q$13,0)</f>
        <v>1.0998758204718823E-2</v>
      </c>
      <c r="P46" s="49" t="s">
        <v>15</v>
      </c>
      <c r="Q46" s="211">
        <f>市区町村別_患者数!AM47</f>
        <v>60650</v>
      </c>
    </row>
    <row r="47" spans="2:17" ht="29.25" customHeight="1">
      <c r="B47" s="366"/>
      <c r="C47" s="359"/>
      <c r="D47" s="376"/>
      <c r="E47" s="80" t="str">
        <f>'高額レセ疾病傾向(患者数順)'!$C$9</f>
        <v>0210</v>
      </c>
      <c r="F47" s="225" t="str">
        <f>'高額レセ疾病傾向(患者数順)'!$D$9</f>
        <v>その他の悪性新生物＜腫瘍＞</v>
      </c>
      <c r="G47" s="225" t="s">
        <v>580</v>
      </c>
      <c r="H47" s="81">
        <v>39</v>
      </c>
      <c r="I47" s="82">
        <v>68538230</v>
      </c>
      <c r="J47" s="83">
        <v>63312010</v>
      </c>
      <c r="K47" s="72">
        <f t="shared" si="1"/>
        <v>131850240</v>
      </c>
      <c r="L47" s="179">
        <f t="shared" si="0"/>
        <v>3380775.3846153845</v>
      </c>
      <c r="M47" s="186">
        <f t="shared" si="10"/>
        <v>6.9185737094199038E-3</v>
      </c>
      <c r="P47" s="49" t="s">
        <v>10</v>
      </c>
      <c r="Q47" s="211">
        <f>市区町村別_患者数!AM48</f>
        <v>37162</v>
      </c>
    </row>
    <row r="48" spans="2:17" ht="29.25" customHeight="1">
      <c r="B48" s="366"/>
      <c r="C48" s="359"/>
      <c r="D48" s="376"/>
      <c r="E48" s="80" t="str">
        <f>'高額レセ疾病傾向(患者数順)'!$C$10</f>
        <v>1011</v>
      </c>
      <c r="F48" s="225" t="str">
        <f>'高額レセ疾病傾向(患者数順)'!$D$10</f>
        <v>その他の呼吸器系の疾患</v>
      </c>
      <c r="G48" s="225" t="s">
        <v>581</v>
      </c>
      <c r="H48" s="81">
        <v>47</v>
      </c>
      <c r="I48" s="82">
        <v>104806910</v>
      </c>
      <c r="J48" s="83">
        <v>24868770</v>
      </c>
      <c r="K48" s="72">
        <f t="shared" si="1"/>
        <v>129675680</v>
      </c>
      <c r="L48" s="179">
        <f t="shared" si="0"/>
        <v>2759057.0212765955</v>
      </c>
      <c r="M48" s="186">
        <f t="shared" si="10"/>
        <v>8.3377683164803981E-3</v>
      </c>
      <c r="P48" s="49" t="s">
        <v>22</v>
      </c>
      <c r="Q48" s="211">
        <f>市区町村別_患者数!AM49</f>
        <v>41693</v>
      </c>
    </row>
    <row r="49" spans="2:17" ht="29.25" customHeight="1" thickBot="1">
      <c r="B49" s="367"/>
      <c r="C49" s="361"/>
      <c r="D49" s="383"/>
      <c r="E49" s="84" t="str">
        <f>'高額レセ疾病傾向(患者数順)'!$C$11</f>
        <v>0906</v>
      </c>
      <c r="F49" s="226" t="str">
        <f>'高額レセ疾病傾向(患者数順)'!$D$11</f>
        <v>脳梗塞</v>
      </c>
      <c r="G49" s="226" t="s">
        <v>582</v>
      </c>
      <c r="H49" s="85">
        <v>58</v>
      </c>
      <c r="I49" s="86">
        <v>197932260</v>
      </c>
      <c r="J49" s="87">
        <v>16480700</v>
      </c>
      <c r="K49" s="73">
        <f t="shared" si="1"/>
        <v>214412960</v>
      </c>
      <c r="L49" s="180">
        <f t="shared" si="0"/>
        <v>3696775.1724137929</v>
      </c>
      <c r="M49" s="187">
        <f t="shared" si="10"/>
        <v>1.0289160901188575E-2</v>
      </c>
      <c r="P49" s="49" t="s">
        <v>48</v>
      </c>
      <c r="Q49" s="211">
        <f>市区町村別_患者数!AM50</f>
        <v>14543</v>
      </c>
    </row>
    <row r="50" spans="2:17" ht="29.25" customHeight="1">
      <c r="B50" s="365">
        <v>10</v>
      </c>
      <c r="C50" s="378" t="s">
        <v>60</v>
      </c>
      <c r="D50" s="371">
        <f>Q14</f>
        <v>13130</v>
      </c>
      <c r="E50" s="88" t="str">
        <f>'高額レセ疾病傾向(患者数順)'!$C$7</f>
        <v>1901</v>
      </c>
      <c r="F50" s="224" t="str">
        <f>'高額レセ疾病傾向(患者数順)'!$D$7</f>
        <v>骨折</v>
      </c>
      <c r="G50" s="224" t="s">
        <v>335</v>
      </c>
      <c r="H50" s="137">
        <v>216</v>
      </c>
      <c r="I50" s="138">
        <v>588696930</v>
      </c>
      <c r="J50" s="139">
        <v>87661450</v>
      </c>
      <c r="K50" s="71">
        <f t="shared" si="1"/>
        <v>676358380</v>
      </c>
      <c r="L50" s="178">
        <f t="shared" si="0"/>
        <v>3131288.7962962962</v>
      </c>
      <c r="M50" s="185">
        <f>IFERROR(H50/$Q$14,0)</f>
        <v>1.6450875856816451E-2</v>
      </c>
      <c r="P50" s="49" t="s">
        <v>26</v>
      </c>
      <c r="Q50" s="211">
        <f>市区町村別_患者数!AM51</f>
        <v>18436</v>
      </c>
    </row>
    <row r="51" spans="2:17" ht="29.25" customHeight="1">
      <c r="B51" s="366"/>
      <c r="C51" s="359"/>
      <c r="D51" s="376"/>
      <c r="E51" s="80" t="str">
        <f>'高額レセ疾病傾向(患者数順)'!$C$8</f>
        <v>0903</v>
      </c>
      <c r="F51" s="225" t="str">
        <f>'高額レセ疾病傾向(患者数順)'!$D$8</f>
        <v>その他の心疾患</v>
      </c>
      <c r="G51" s="225" t="s">
        <v>309</v>
      </c>
      <c r="H51" s="81">
        <v>166</v>
      </c>
      <c r="I51" s="82">
        <v>433352310</v>
      </c>
      <c r="J51" s="83">
        <v>124537050</v>
      </c>
      <c r="K51" s="72">
        <f t="shared" si="1"/>
        <v>557889360</v>
      </c>
      <c r="L51" s="179">
        <f t="shared" si="0"/>
        <v>3360779.2771084337</v>
      </c>
      <c r="M51" s="186">
        <f t="shared" ref="M51:M54" si="11">IFERROR(H51/$Q$14,0)</f>
        <v>1.2642802741812642E-2</v>
      </c>
      <c r="P51" s="49" t="s">
        <v>16</v>
      </c>
      <c r="Q51" s="211">
        <f>市区町村別_患者数!AM52</f>
        <v>37305</v>
      </c>
    </row>
    <row r="52" spans="2:17" ht="29.25" customHeight="1">
      <c r="B52" s="366"/>
      <c r="C52" s="359"/>
      <c r="D52" s="376"/>
      <c r="E52" s="80" t="str">
        <f>'高額レセ疾病傾向(患者数順)'!$C$9</f>
        <v>0210</v>
      </c>
      <c r="F52" s="225" t="str">
        <f>'高額レセ疾病傾向(患者数順)'!$D$9</f>
        <v>その他の悪性新生物＜腫瘍＞</v>
      </c>
      <c r="G52" s="225" t="s">
        <v>310</v>
      </c>
      <c r="H52" s="81">
        <v>126</v>
      </c>
      <c r="I52" s="82">
        <v>262942380</v>
      </c>
      <c r="J52" s="83">
        <v>162596880</v>
      </c>
      <c r="K52" s="72">
        <f t="shared" si="1"/>
        <v>425539260</v>
      </c>
      <c r="L52" s="179">
        <f t="shared" si="0"/>
        <v>3377295.7142857141</v>
      </c>
      <c r="M52" s="186">
        <f t="shared" si="11"/>
        <v>9.5963442498095963E-3</v>
      </c>
      <c r="P52" s="49" t="s">
        <v>27</v>
      </c>
      <c r="Q52" s="211">
        <f>市区町村別_患者数!AM53</f>
        <v>20008</v>
      </c>
    </row>
    <row r="53" spans="2:17" ht="29.25" customHeight="1">
      <c r="B53" s="366"/>
      <c r="C53" s="359"/>
      <c r="D53" s="376"/>
      <c r="E53" s="80" t="str">
        <f>'高額レセ疾病傾向(患者数順)'!$C$10</f>
        <v>1011</v>
      </c>
      <c r="F53" s="225" t="str">
        <f>'高額レセ疾病傾向(患者数順)'!$D$10</f>
        <v>その他の呼吸器系の疾患</v>
      </c>
      <c r="G53" s="225" t="s">
        <v>354</v>
      </c>
      <c r="H53" s="81">
        <v>86</v>
      </c>
      <c r="I53" s="82">
        <v>194221150</v>
      </c>
      <c r="J53" s="83">
        <v>48937850</v>
      </c>
      <c r="K53" s="72">
        <f t="shared" si="1"/>
        <v>243159000</v>
      </c>
      <c r="L53" s="179">
        <f t="shared" si="0"/>
        <v>2827430.2325581396</v>
      </c>
      <c r="M53" s="186">
        <f t="shared" si="11"/>
        <v>6.5498857578065502E-3</v>
      </c>
      <c r="P53" s="49" t="s">
        <v>28</v>
      </c>
      <c r="Q53" s="211">
        <f>市区町村別_患者数!AM54</f>
        <v>20272</v>
      </c>
    </row>
    <row r="54" spans="2:17" ht="29.25" customHeight="1" thickBot="1">
      <c r="B54" s="367"/>
      <c r="C54" s="361"/>
      <c r="D54" s="383"/>
      <c r="E54" s="84" t="str">
        <f>'高額レセ疾病傾向(患者数順)'!$C$11</f>
        <v>0906</v>
      </c>
      <c r="F54" s="226" t="str">
        <f>'高額レセ疾病傾向(患者数順)'!$D$11</f>
        <v>脳梗塞</v>
      </c>
      <c r="G54" s="226" t="s">
        <v>367</v>
      </c>
      <c r="H54" s="85">
        <v>112</v>
      </c>
      <c r="I54" s="86">
        <v>373638070</v>
      </c>
      <c r="J54" s="87">
        <v>35690550</v>
      </c>
      <c r="K54" s="73">
        <f t="shared" si="1"/>
        <v>409328620</v>
      </c>
      <c r="L54" s="180">
        <f t="shared" si="0"/>
        <v>3654719.8214285714</v>
      </c>
      <c r="M54" s="187">
        <f t="shared" si="11"/>
        <v>8.5300837776085305E-3</v>
      </c>
      <c r="P54" s="49" t="s">
        <v>17</v>
      </c>
      <c r="Q54" s="211">
        <f>市区町村別_患者数!AM55</f>
        <v>18094</v>
      </c>
    </row>
    <row r="55" spans="2:17" ht="29.25" customHeight="1">
      <c r="B55" s="365">
        <v>11</v>
      </c>
      <c r="C55" s="378" t="s">
        <v>61</v>
      </c>
      <c r="D55" s="371">
        <f>Q15</f>
        <v>22723</v>
      </c>
      <c r="E55" s="88" t="str">
        <f>'高額レセ疾病傾向(患者数順)'!$C$7</f>
        <v>1901</v>
      </c>
      <c r="F55" s="224" t="str">
        <f>'高額レセ疾病傾向(患者数順)'!$D$7</f>
        <v>骨折</v>
      </c>
      <c r="G55" s="224" t="s">
        <v>335</v>
      </c>
      <c r="H55" s="137">
        <v>372</v>
      </c>
      <c r="I55" s="138">
        <v>941132200</v>
      </c>
      <c r="J55" s="139">
        <v>149642270</v>
      </c>
      <c r="K55" s="71">
        <f t="shared" si="1"/>
        <v>1090774470</v>
      </c>
      <c r="L55" s="178">
        <f t="shared" si="0"/>
        <v>2932189.435483871</v>
      </c>
      <c r="M55" s="185">
        <f>IFERROR(H55/$Q$15,0)</f>
        <v>1.6371077762619372E-2</v>
      </c>
      <c r="P55" s="49" t="s">
        <v>49</v>
      </c>
      <c r="Q55" s="211">
        <f>市区町村別_患者数!AM56</f>
        <v>24024</v>
      </c>
    </row>
    <row r="56" spans="2:17" ht="29.25" customHeight="1">
      <c r="B56" s="366"/>
      <c r="C56" s="359"/>
      <c r="D56" s="376"/>
      <c r="E56" s="80" t="str">
        <f>'高額レセ疾病傾向(患者数順)'!$C$8</f>
        <v>0903</v>
      </c>
      <c r="F56" s="225" t="str">
        <f>'高額レセ疾病傾向(患者数順)'!$D$8</f>
        <v>その他の心疾患</v>
      </c>
      <c r="G56" s="225" t="s">
        <v>320</v>
      </c>
      <c r="H56" s="81">
        <v>249</v>
      </c>
      <c r="I56" s="82">
        <v>664642560</v>
      </c>
      <c r="J56" s="83">
        <v>139845530</v>
      </c>
      <c r="K56" s="72">
        <f t="shared" si="1"/>
        <v>804488090</v>
      </c>
      <c r="L56" s="179">
        <f t="shared" si="0"/>
        <v>3230875.8634538152</v>
      </c>
      <c r="M56" s="186">
        <f t="shared" ref="M56:M59" si="12">IFERROR(H56/$Q$15,0)</f>
        <v>1.0958060115301677E-2</v>
      </c>
      <c r="P56" s="49" t="s">
        <v>5</v>
      </c>
      <c r="Q56" s="211">
        <f>市区町村別_患者数!AM57</f>
        <v>19635</v>
      </c>
    </row>
    <row r="57" spans="2:17" ht="29.25" customHeight="1">
      <c r="B57" s="366"/>
      <c r="C57" s="359"/>
      <c r="D57" s="376"/>
      <c r="E57" s="80" t="str">
        <f>'高額レセ疾病傾向(患者数順)'!$C$9</f>
        <v>0210</v>
      </c>
      <c r="F57" s="225" t="str">
        <f>'高額レセ疾病傾向(患者数順)'!$D$9</f>
        <v>その他の悪性新生物＜腫瘍＞</v>
      </c>
      <c r="G57" s="225" t="s">
        <v>348</v>
      </c>
      <c r="H57" s="81">
        <v>228</v>
      </c>
      <c r="I57" s="82">
        <v>461024470</v>
      </c>
      <c r="J57" s="83">
        <v>368410300</v>
      </c>
      <c r="K57" s="72">
        <f t="shared" si="1"/>
        <v>829434770</v>
      </c>
      <c r="L57" s="179">
        <f t="shared" si="0"/>
        <v>3637871.7982456139</v>
      </c>
      <c r="M57" s="186">
        <f t="shared" si="12"/>
        <v>1.0033886370637679E-2</v>
      </c>
      <c r="P57" s="49" t="s">
        <v>23</v>
      </c>
      <c r="Q57" s="211">
        <f>市区町村別_患者数!AM58</f>
        <v>11060</v>
      </c>
    </row>
    <row r="58" spans="2:17" ht="29.25" customHeight="1">
      <c r="B58" s="366"/>
      <c r="C58" s="359"/>
      <c r="D58" s="376"/>
      <c r="E58" s="80" t="str">
        <f>'高額レセ疾病傾向(患者数順)'!$C$10</f>
        <v>1011</v>
      </c>
      <c r="F58" s="225" t="str">
        <f>'高額レセ疾病傾向(患者数順)'!$D$10</f>
        <v>その他の呼吸器系の疾患</v>
      </c>
      <c r="G58" s="225" t="s">
        <v>312</v>
      </c>
      <c r="H58" s="81">
        <v>219</v>
      </c>
      <c r="I58" s="82">
        <v>499632450</v>
      </c>
      <c r="J58" s="83">
        <v>101638130</v>
      </c>
      <c r="K58" s="72">
        <f t="shared" si="1"/>
        <v>601270580</v>
      </c>
      <c r="L58" s="179">
        <f t="shared" si="0"/>
        <v>2745527.7625570777</v>
      </c>
      <c r="M58" s="186">
        <f t="shared" si="12"/>
        <v>9.6378119086388235E-3</v>
      </c>
      <c r="P58" s="49" t="s">
        <v>29</v>
      </c>
      <c r="Q58" s="211">
        <f>市区町村別_患者数!AM59</f>
        <v>18634</v>
      </c>
    </row>
    <row r="59" spans="2:17" ht="29.25" customHeight="1" thickBot="1">
      <c r="B59" s="367"/>
      <c r="C59" s="361"/>
      <c r="D59" s="383"/>
      <c r="E59" s="84" t="str">
        <f>'高額レセ疾病傾向(患者数順)'!$C$11</f>
        <v>0906</v>
      </c>
      <c r="F59" s="226" t="str">
        <f>'高額レセ疾病傾向(患者数順)'!$D$11</f>
        <v>脳梗塞</v>
      </c>
      <c r="G59" s="226" t="s">
        <v>311</v>
      </c>
      <c r="H59" s="85">
        <v>185</v>
      </c>
      <c r="I59" s="86">
        <v>712456530</v>
      </c>
      <c r="J59" s="87">
        <v>56673660</v>
      </c>
      <c r="K59" s="73">
        <f t="shared" si="1"/>
        <v>769130190</v>
      </c>
      <c r="L59" s="180">
        <f t="shared" si="0"/>
        <v>4157460.4864864866</v>
      </c>
      <c r="M59" s="186">
        <f t="shared" si="12"/>
        <v>8.1415306077542576E-3</v>
      </c>
      <c r="P59" s="49" t="s">
        <v>18</v>
      </c>
      <c r="Q59" s="211">
        <f>市区町村別_患者数!AM60</f>
        <v>19451</v>
      </c>
    </row>
    <row r="60" spans="2:17" ht="29.25" customHeight="1">
      <c r="B60" s="365">
        <v>12</v>
      </c>
      <c r="C60" s="378" t="s">
        <v>122</v>
      </c>
      <c r="D60" s="371">
        <f>Q16</f>
        <v>11827</v>
      </c>
      <c r="E60" s="88" t="str">
        <f>'高額レセ疾病傾向(患者数順)'!$C$7</f>
        <v>1901</v>
      </c>
      <c r="F60" s="224" t="str">
        <f>'高額レセ疾病傾向(患者数順)'!$D$7</f>
        <v>骨折</v>
      </c>
      <c r="G60" s="224" t="s">
        <v>308</v>
      </c>
      <c r="H60" s="137">
        <v>206</v>
      </c>
      <c r="I60" s="138">
        <v>519473500</v>
      </c>
      <c r="J60" s="139">
        <v>88045030</v>
      </c>
      <c r="K60" s="71">
        <f t="shared" si="1"/>
        <v>607518530</v>
      </c>
      <c r="L60" s="178">
        <f t="shared" si="0"/>
        <v>2949119.0776699027</v>
      </c>
      <c r="M60" s="185">
        <f>IFERROR(H60/$Q$16,0)</f>
        <v>1.7417772892534031E-2</v>
      </c>
      <c r="P60" s="49" t="s">
        <v>11</v>
      </c>
      <c r="Q60" s="211">
        <f>市区町村別_患者数!AM61</f>
        <v>12084</v>
      </c>
    </row>
    <row r="61" spans="2:17" ht="29.25" customHeight="1">
      <c r="B61" s="366"/>
      <c r="C61" s="359"/>
      <c r="D61" s="376"/>
      <c r="E61" s="80" t="str">
        <f>'高額レセ疾病傾向(患者数順)'!$C$8</f>
        <v>0903</v>
      </c>
      <c r="F61" s="225" t="str">
        <f>'高額レセ疾病傾向(患者数順)'!$D$8</f>
        <v>その他の心疾患</v>
      </c>
      <c r="G61" s="225" t="s">
        <v>341</v>
      </c>
      <c r="H61" s="81">
        <v>119</v>
      </c>
      <c r="I61" s="82">
        <v>337623460</v>
      </c>
      <c r="J61" s="83">
        <v>71724710</v>
      </c>
      <c r="K61" s="72">
        <f t="shared" si="1"/>
        <v>409348170</v>
      </c>
      <c r="L61" s="179">
        <f t="shared" si="0"/>
        <v>3439900.588235294</v>
      </c>
      <c r="M61" s="186">
        <f t="shared" ref="M61:M64" si="13">IFERROR(H61/$Q$16,0)</f>
        <v>1.0061723175784222E-2</v>
      </c>
      <c r="P61" s="49" t="s">
        <v>50</v>
      </c>
      <c r="Q61" s="211">
        <f>市区町村別_患者数!AM62</f>
        <v>8898</v>
      </c>
    </row>
    <row r="62" spans="2:17" ht="29.25" customHeight="1">
      <c r="B62" s="366"/>
      <c r="C62" s="359"/>
      <c r="D62" s="376"/>
      <c r="E62" s="80" t="str">
        <f>'高額レセ疾病傾向(患者数順)'!$C$9</f>
        <v>0210</v>
      </c>
      <c r="F62" s="225" t="str">
        <f>'高額レセ疾病傾向(患者数順)'!$D$9</f>
        <v>その他の悪性新生物＜腫瘍＞</v>
      </c>
      <c r="G62" s="225" t="s">
        <v>314</v>
      </c>
      <c r="H62" s="81">
        <v>94</v>
      </c>
      <c r="I62" s="82">
        <v>203644730</v>
      </c>
      <c r="J62" s="83">
        <v>144156190</v>
      </c>
      <c r="K62" s="72">
        <f t="shared" si="1"/>
        <v>347800920</v>
      </c>
      <c r="L62" s="179">
        <f t="shared" si="0"/>
        <v>3700009.7872340428</v>
      </c>
      <c r="M62" s="186">
        <f t="shared" si="13"/>
        <v>7.9479157859135875E-3</v>
      </c>
      <c r="P62" s="49" t="s">
        <v>30</v>
      </c>
      <c r="Q62" s="211">
        <f>市区町村別_患者数!AM63</f>
        <v>10383</v>
      </c>
    </row>
    <row r="63" spans="2:17" ht="29.25" customHeight="1">
      <c r="B63" s="366"/>
      <c r="C63" s="359"/>
      <c r="D63" s="376"/>
      <c r="E63" s="80" t="str">
        <f>'高額レセ疾病傾向(患者数順)'!$C$10</f>
        <v>1011</v>
      </c>
      <c r="F63" s="225" t="str">
        <f>'高額レセ疾病傾向(患者数順)'!$D$10</f>
        <v>その他の呼吸器系の疾患</v>
      </c>
      <c r="G63" s="225" t="s">
        <v>319</v>
      </c>
      <c r="H63" s="81">
        <v>87</v>
      </c>
      <c r="I63" s="82">
        <v>234810460</v>
      </c>
      <c r="J63" s="83">
        <v>44897240</v>
      </c>
      <c r="K63" s="72">
        <f t="shared" si="1"/>
        <v>279707700</v>
      </c>
      <c r="L63" s="179">
        <f t="shared" si="0"/>
        <v>3215031.0344827585</v>
      </c>
      <c r="M63" s="186">
        <f t="shared" si="13"/>
        <v>7.3560497167498096E-3</v>
      </c>
      <c r="P63" s="49" t="s">
        <v>24</v>
      </c>
      <c r="Q63" s="211">
        <f>市区町村別_患者数!AM64</f>
        <v>74266</v>
      </c>
    </row>
    <row r="64" spans="2:17" ht="29.25" customHeight="1" thickBot="1">
      <c r="B64" s="367"/>
      <c r="C64" s="361"/>
      <c r="D64" s="383"/>
      <c r="E64" s="84" t="str">
        <f>'高額レセ疾病傾向(患者数順)'!$C$11</f>
        <v>0906</v>
      </c>
      <c r="F64" s="226" t="str">
        <f>'高額レセ疾病傾向(患者数順)'!$D$11</f>
        <v>脳梗塞</v>
      </c>
      <c r="G64" s="226" t="s">
        <v>406</v>
      </c>
      <c r="H64" s="85">
        <v>94</v>
      </c>
      <c r="I64" s="86">
        <v>322097630</v>
      </c>
      <c r="J64" s="87">
        <v>30093730</v>
      </c>
      <c r="K64" s="73">
        <f t="shared" si="1"/>
        <v>352191360</v>
      </c>
      <c r="L64" s="180">
        <f t="shared" si="0"/>
        <v>3746716.5957446811</v>
      </c>
      <c r="M64" s="187">
        <f t="shared" si="13"/>
        <v>7.9479157859135875E-3</v>
      </c>
      <c r="P64" s="49" t="s">
        <v>51</v>
      </c>
      <c r="Q64" s="211">
        <f>市区町村別_患者数!AM65</f>
        <v>9658</v>
      </c>
    </row>
    <row r="65" spans="2:17" ht="29.25" customHeight="1">
      <c r="B65" s="365">
        <v>13</v>
      </c>
      <c r="C65" s="378" t="s">
        <v>123</v>
      </c>
      <c r="D65" s="371">
        <f>Q17</f>
        <v>20407</v>
      </c>
      <c r="E65" s="88" t="str">
        <f>'高額レセ疾病傾向(患者数順)'!$C$7</f>
        <v>1901</v>
      </c>
      <c r="F65" s="224" t="str">
        <f>'高額レセ疾病傾向(患者数順)'!$D$7</f>
        <v>骨折</v>
      </c>
      <c r="G65" s="224" t="s">
        <v>335</v>
      </c>
      <c r="H65" s="137">
        <v>325</v>
      </c>
      <c r="I65" s="138">
        <v>803899610</v>
      </c>
      <c r="J65" s="139">
        <v>145521820</v>
      </c>
      <c r="K65" s="71">
        <f t="shared" si="1"/>
        <v>949421430</v>
      </c>
      <c r="L65" s="178">
        <f t="shared" si="0"/>
        <v>2921296.7076923079</v>
      </c>
      <c r="M65" s="185">
        <f>IFERROR(H65/$Q$17,0)</f>
        <v>1.5925907776743273E-2</v>
      </c>
      <c r="P65" s="49" t="s">
        <v>19</v>
      </c>
      <c r="Q65" s="211">
        <f>市区町村別_患者数!AM66</f>
        <v>8401</v>
      </c>
    </row>
    <row r="66" spans="2:17" ht="29.25" customHeight="1">
      <c r="B66" s="366"/>
      <c r="C66" s="359"/>
      <c r="D66" s="376"/>
      <c r="E66" s="80" t="str">
        <f>'高額レセ疾病傾向(患者数順)'!$C$8</f>
        <v>0903</v>
      </c>
      <c r="F66" s="225" t="str">
        <f>'高額レセ疾病傾向(患者数順)'!$D$8</f>
        <v>その他の心疾患</v>
      </c>
      <c r="G66" s="225" t="s">
        <v>347</v>
      </c>
      <c r="H66" s="81">
        <v>259</v>
      </c>
      <c r="I66" s="82">
        <v>721407110</v>
      </c>
      <c r="J66" s="83">
        <v>141242610</v>
      </c>
      <c r="K66" s="72">
        <f t="shared" si="1"/>
        <v>862649720</v>
      </c>
      <c r="L66" s="179">
        <f t="shared" si="0"/>
        <v>3330693.8996138996</v>
      </c>
      <c r="M66" s="186">
        <f t="shared" ref="M66:M69" si="14">IFERROR(H66/$Q$17,0)</f>
        <v>1.2691723428235409E-2</v>
      </c>
      <c r="P66" s="49" t="s">
        <v>20</v>
      </c>
      <c r="Q66" s="211">
        <f>市区町村別_患者数!AM67</f>
        <v>12392</v>
      </c>
    </row>
    <row r="67" spans="2:17" ht="29.25" customHeight="1">
      <c r="B67" s="366"/>
      <c r="C67" s="359"/>
      <c r="D67" s="376"/>
      <c r="E67" s="80" t="str">
        <f>'高額レセ疾病傾向(患者数順)'!$C$9</f>
        <v>0210</v>
      </c>
      <c r="F67" s="225" t="str">
        <f>'高額レセ疾病傾向(患者数順)'!$D$9</f>
        <v>その他の悪性新生物＜腫瘍＞</v>
      </c>
      <c r="G67" s="225" t="s">
        <v>352</v>
      </c>
      <c r="H67" s="81">
        <v>156</v>
      </c>
      <c r="I67" s="82">
        <v>333922170</v>
      </c>
      <c r="J67" s="83">
        <v>185038430</v>
      </c>
      <c r="K67" s="72">
        <f t="shared" si="1"/>
        <v>518960600</v>
      </c>
      <c r="L67" s="179">
        <f t="shared" si="0"/>
        <v>3326670.512820513</v>
      </c>
      <c r="M67" s="186">
        <f t="shared" si="14"/>
        <v>7.6444357328367719E-3</v>
      </c>
      <c r="P67" s="49" t="s">
        <v>31</v>
      </c>
      <c r="Q67" s="211">
        <f>市区町村別_患者数!AM68</f>
        <v>9042</v>
      </c>
    </row>
    <row r="68" spans="2:17" ht="29.25" customHeight="1">
      <c r="B68" s="366"/>
      <c r="C68" s="359"/>
      <c r="D68" s="376"/>
      <c r="E68" s="80" t="str">
        <f>'高額レセ疾病傾向(患者数順)'!$C$10</f>
        <v>1011</v>
      </c>
      <c r="F68" s="225" t="str">
        <f>'高額レセ疾病傾向(患者数順)'!$D$10</f>
        <v>その他の呼吸器系の疾患</v>
      </c>
      <c r="G68" s="225" t="s">
        <v>312</v>
      </c>
      <c r="H68" s="81">
        <v>180</v>
      </c>
      <c r="I68" s="82">
        <v>477451590</v>
      </c>
      <c r="J68" s="83">
        <v>82390890</v>
      </c>
      <c r="K68" s="72">
        <f t="shared" si="1"/>
        <v>559842480</v>
      </c>
      <c r="L68" s="179">
        <f t="shared" si="0"/>
        <v>3110236</v>
      </c>
      <c r="M68" s="186">
        <f t="shared" si="14"/>
        <v>8.8205027686578136E-3</v>
      </c>
      <c r="P68" s="49" t="s">
        <v>52</v>
      </c>
      <c r="Q68" s="211">
        <f>市区町村別_患者数!AM69</f>
        <v>9557</v>
      </c>
    </row>
    <row r="69" spans="2:17" ht="29.25" customHeight="1" thickBot="1">
      <c r="B69" s="367"/>
      <c r="C69" s="361"/>
      <c r="D69" s="383"/>
      <c r="E69" s="84" t="str">
        <f>'高額レセ疾病傾向(患者数順)'!$C$11</f>
        <v>0906</v>
      </c>
      <c r="F69" s="226" t="str">
        <f>'高額レセ疾病傾向(患者数順)'!$D$11</f>
        <v>脳梗塞</v>
      </c>
      <c r="G69" s="226" t="s">
        <v>315</v>
      </c>
      <c r="H69" s="85">
        <v>159</v>
      </c>
      <c r="I69" s="86">
        <v>563169210</v>
      </c>
      <c r="J69" s="87">
        <v>47407090</v>
      </c>
      <c r="K69" s="73">
        <f t="shared" si="1"/>
        <v>610576300</v>
      </c>
      <c r="L69" s="180">
        <f t="shared" ref="L69:L132" si="15">IFERROR(K69/H69,"-")</f>
        <v>3840102.5157232704</v>
      </c>
      <c r="M69" s="186">
        <f t="shared" si="14"/>
        <v>7.7914441123144015E-3</v>
      </c>
      <c r="P69" s="49" t="s">
        <v>12</v>
      </c>
      <c r="Q69" s="211">
        <f>市区町村別_患者数!AM70</f>
        <v>4628</v>
      </c>
    </row>
    <row r="70" spans="2:17" ht="29.25" customHeight="1">
      <c r="B70" s="365">
        <v>14</v>
      </c>
      <c r="C70" s="378" t="s">
        <v>124</v>
      </c>
      <c r="D70" s="371">
        <f>Q18</f>
        <v>15377</v>
      </c>
      <c r="E70" s="88" t="str">
        <f>'高額レセ疾病傾向(患者数順)'!$C$7</f>
        <v>1901</v>
      </c>
      <c r="F70" s="224" t="str">
        <f>'高額レセ疾病傾向(患者数順)'!$D$7</f>
        <v>骨折</v>
      </c>
      <c r="G70" s="224" t="s">
        <v>308</v>
      </c>
      <c r="H70" s="137">
        <v>265</v>
      </c>
      <c r="I70" s="138">
        <v>699977760</v>
      </c>
      <c r="J70" s="139">
        <v>107141540</v>
      </c>
      <c r="K70" s="71">
        <f t="shared" ref="K70:K133" si="16">IF(SUM(I70:J70)=0,"-",SUM(I70:J70))</f>
        <v>807119300</v>
      </c>
      <c r="L70" s="178">
        <f t="shared" si="15"/>
        <v>3045733.2075471696</v>
      </c>
      <c r="M70" s="185">
        <f>IFERROR(H70/$Q$18,0)</f>
        <v>1.7233530597645836E-2</v>
      </c>
      <c r="P70" s="49" t="s">
        <v>6</v>
      </c>
      <c r="Q70" s="211">
        <f>市区町村別_患者数!AM71</f>
        <v>4761</v>
      </c>
    </row>
    <row r="71" spans="2:17" ht="29.25" customHeight="1">
      <c r="B71" s="366"/>
      <c r="C71" s="359"/>
      <c r="D71" s="376"/>
      <c r="E71" s="80" t="str">
        <f>'高額レセ疾病傾向(患者数順)'!$C$8</f>
        <v>0903</v>
      </c>
      <c r="F71" s="225" t="str">
        <f>'高額レセ疾病傾向(患者数順)'!$D$8</f>
        <v>その他の心疾患</v>
      </c>
      <c r="G71" s="225" t="s">
        <v>341</v>
      </c>
      <c r="H71" s="81">
        <v>212</v>
      </c>
      <c r="I71" s="82">
        <v>560426920</v>
      </c>
      <c r="J71" s="83">
        <v>127549470</v>
      </c>
      <c r="K71" s="72">
        <f t="shared" si="16"/>
        <v>687976390</v>
      </c>
      <c r="L71" s="179">
        <f t="shared" si="15"/>
        <v>3245171.6509433961</v>
      </c>
      <c r="M71" s="186">
        <f t="shared" ref="M71:M74" si="17">IFERROR(H71/$Q$18,0)</f>
        <v>1.3786824478116667E-2</v>
      </c>
      <c r="P71" s="49" t="s">
        <v>7</v>
      </c>
      <c r="Q71" s="211">
        <f>市区町村別_患者数!AM72</f>
        <v>2107</v>
      </c>
    </row>
    <row r="72" spans="2:17" ht="29.25" customHeight="1">
      <c r="B72" s="366"/>
      <c r="C72" s="359"/>
      <c r="D72" s="376"/>
      <c r="E72" s="80" t="str">
        <f>'高額レセ疾病傾向(患者数順)'!$C$9</f>
        <v>0210</v>
      </c>
      <c r="F72" s="225" t="str">
        <f>'高額レセ疾病傾向(患者数順)'!$D$9</f>
        <v>その他の悪性新生物＜腫瘍＞</v>
      </c>
      <c r="G72" s="225" t="s">
        <v>350</v>
      </c>
      <c r="H72" s="81">
        <v>140</v>
      </c>
      <c r="I72" s="82">
        <v>264377130</v>
      </c>
      <c r="J72" s="83">
        <v>246740950</v>
      </c>
      <c r="K72" s="72">
        <f t="shared" si="16"/>
        <v>511118080</v>
      </c>
      <c r="L72" s="179">
        <f t="shared" si="15"/>
        <v>3650843.4285714286</v>
      </c>
      <c r="M72" s="186">
        <f t="shared" si="17"/>
        <v>9.1045067308317615E-3</v>
      </c>
      <c r="P72" s="49" t="s">
        <v>53</v>
      </c>
      <c r="Q72" s="211">
        <f>市区町村別_患者数!AM73</f>
        <v>2853</v>
      </c>
    </row>
    <row r="73" spans="2:17" ht="29.25" customHeight="1">
      <c r="B73" s="366"/>
      <c r="C73" s="359"/>
      <c r="D73" s="376"/>
      <c r="E73" s="80" t="str">
        <f>'高額レセ疾病傾向(患者数順)'!$C$10</f>
        <v>1011</v>
      </c>
      <c r="F73" s="225" t="str">
        <f>'高額レセ疾病傾向(患者数順)'!$D$10</f>
        <v>その他の呼吸器系の疾患</v>
      </c>
      <c r="G73" s="225" t="s">
        <v>583</v>
      </c>
      <c r="H73" s="81">
        <v>147</v>
      </c>
      <c r="I73" s="82">
        <v>365619080</v>
      </c>
      <c r="J73" s="83">
        <v>63313110</v>
      </c>
      <c r="K73" s="72">
        <f t="shared" si="16"/>
        <v>428932190</v>
      </c>
      <c r="L73" s="179">
        <f t="shared" si="15"/>
        <v>2917906.0544217685</v>
      </c>
      <c r="M73" s="186">
        <f t="shared" si="17"/>
        <v>9.5597320673733496E-3</v>
      </c>
      <c r="P73" s="49" t="s">
        <v>54</v>
      </c>
      <c r="Q73" s="211">
        <f>市区町村別_患者数!AM74</f>
        <v>6453</v>
      </c>
    </row>
    <row r="74" spans="2:17" ht="29.25" customHeight="1" thickBot="1">
      <c r="B74" s="367"/>
      <c r="C74" s="361"/>
      <c r="D74" s="383"/>
      <c r="E74" s="84" t="str">
        <f>'高額レセ疾病傾向(患者数順)'!$C$11</f>
        <v>0906</v>
      </c>
      <c r="F74" s="226" t="str">
        <f>'高額レセ疾病傾向(患者数順)'!$D$11</f>
        <v>脳梗塞</v>
      </c>
      <c r="G74" s="226" t="s">
        <v>399</v>
      </c>
      <c r="H74" s="85">
        <v>119</v>
      </c>
      <c r="I74" s="86">
        <v>404097840</v>
      </c>
      <c r="J74" s="87">
        <v>35311880</v>
      </c>
      <c r="K74" s="73">
        <f t="shared" si="16"/>
        <v>439409720</v>
      </c>
      <c r="L74" s="180">
        <f t="shared" si="15"/>
        <v>3692518.6554621849</v>
      </c>
      <c r="M74" s="186">
        <f t="shared" si="17"/>
        <v>7.7388307212069973E-3</v>
      </c>
      <c r="P74" s="49" t="s">
        <v>55</v>
      </c>
      <c r="Q74" s="211">
        <f>市区町村別_患者数!AM75</f>
        <v>1180</v>
      </c>
    </row>
    <row r="75" spans="2:17" ht="29.25" customHeight="1">
      <c r="B75" s="365">
        <v>15</v>
      </c>
      <c r="C75" s="378" t="s">
        <v>125</v>
      </c>
      <c r="D75" s="371">
        <f>Q19</f>
        <v>24632</v>
      </c>
      <c r="E75" s="88" t="str">
        <f>'高額レセ疾病傾向(患者数順)'!$C$7</f>
        <v>1901</v>
      </c>
      <c r="F75" s="224" t="str">
        <f>'高額レセ疾病傾向(患者数順)'!$D$7</f>
        <v>骨折</v>
      </c>
      <c r="G75" s="224" t="s">
        <v>308</v>
      </c>
      <c r="H75" s="137">
        <v>456</v>
      </c>
      <c r="I75" s="138">
        <v>1299535880</v>
      </c>
      <c r="J75" s="139">
        <v>172246580</v>
      </c>
      <c r="K75" s="71">
        <f t="shared" si="16"/>
        <v>1471782460</v>
      </c>
      <c r="L75" s="178">
        <f t="shared" si="15"/>
        <v>3227593.1140350876</v>
      </c>
      <c r="M75" s="185">
        <f>IFERROR(H75/$Q$19,0)</f>
        <v>1.8512504059759662E-2</v>
      </c>
      <c r="P75" s="49" t="s">
        <v>56</v>
      </c>
      <c r="Q75" s="211">
        <f>市区町村別_患者数!AM76</f>
        <v>3491</v>
      </c>
    </row>
    <row r="76" spans="2:17" ht="29.25" customHeight="1">
      <c r="B76" s="366"/>
      <c r="C76" s="359"/>
      <c r="D76" s="376"/>
      <c r="E76" s="80" t="str">
        <f>'高額レセ疾病傾向(患者数順)'!$C$8</f>
        <v>0903</v>
      </c>
      <c r="F76" s="225" t="str">
        <f>'高額レセ疾病傾向(患者数順)'!$D$8</f>
        <v>その他の心疾患</v>
      </c>
      <c r="G76" s="225" t="s">
        <v>309</v>
      </c>
      <c r="H76" s="81">
        <v>266</v>
      </c>
      <c r="I76" s="82">
        <v>714327670</v>
      </c>
      <c r="J76" s="83">
        <v>173844750</v>
      </c>
      <c r="K76" s="72">
        <f t="shared" si="16"/>
        <v>888172420</v>
      </c>
      <c r="L76" s="179">
        <f t="shared" si="15"/>
        <v>3338994.0601503761</v>
      </c>
      <c r="M76" s="186">
        <f t="shared" ref="M76:M79" si="18">IFERROR(H76/$Q$19,0)</f>
        <v>1.079896070152647E-2</v>
      </c>
      <c r="P76" s="49" t="s">
        <v>32</v>
      </c>
      <c r="Q76" s="211">
        <f>市区町村別_患者数!AM77</f>
        <v>2107</v>
      </c>
    </row>
    <row r="77" spans="2:17" ht="29.25" customHeight="1">
      <c r="B77" s="366"/>
      <c r="C77" s="359"/>
      <c r="D77" s="376"/>
      <c r="E77" s="80" t="str">
        <f>'高額レセ疾病傾向(患者数順)'!$C$9</f>
        <v>0210</v>
      </c>
      <c r="F77" s="225" t="str">
        <f>'高額レセ疾病傾向(患者数順)'!$D$9</f>
        <v>その他の悪性新生物＜腫瘍＞</v>
      </c>
      <c r="G77" s="225" t="s">
        <v>584</v>
      </c>
      <c r="H77" s="81">
        <v>230</v>
      </c>
      <c r="I77" s="82">
        <v>492852790</v>
      </c>
      <c r="J77" s="83">
        <v>360619090</v>
      </c>
      <c r="K77" s="72">
        <f t="shared" si="16"/>
        <v>853471880</v>
      </c>
      <c r="L77" s="179">
        <f t="shared" si="15"/>
        <v>3710747.3043478262</v>
      </c>
      <c r="M77" s="186">
        <f t="shared" si="18"/>
        <v>9.3374472231243909E-3</v>
      </c>
      <c r="P77" s="49" t="s">
        <v>33</v>
      </c>
      <c r="Q77" s="211">
        <f>市区町村別_患者数!AM78</f>
        <v>2906</v>
      </c>
    </row>
    <row r="78" spans="2:17" ht="29.25" customHeight="1">
      <c r="B78" s="366"/>
      <c r="C78" s="359"/>
      <c r="D78" s="376"/>
      <c r="E78" s="80" t="str">
        <f>'高額レセ疾病傾向(患者数順)'!$C$10</f>
        <v>1011</v>
      </c>
      <c r="F78" s="225" t="str">
        <f>'高額レセ疾病傾向(患者数順)'!$D$10</f>
        <v>その他の呼吸器系の疾患</v>
      </c>
      <c r="G78" s="225" t="s">
        <v>312</v>
      </c>
      <c r="H78" s="81">
        <v>205</v>
      </c>
      <c r="I78" s="82">
        <v>520054080</v>
      </c>
      <c r="J78" s="83">
        <v>85753670</v>
      </c>
      <c r="K78" s="72">
        <f t="shared" si="16"/>
        <v>605807750</v>
      </c>
      <c r="L78" s="179">
        <f t="shared" si="15"/>
        <v>2955159.7560975607</v>
      </c>
      <c r="M78" s="186">
        <f t="shared" si="18"/>
        <v>8.3225073075673915E-3</v>
      </c>
      <c r="P78" s="49" t="s">
        <v>34</v>
      </c>
      <c r="Q78" s="211">
        <f>市区町村別_患者数!AM79</f>
        <v>1325</v>
      </c>
    </row>
    <row r="79" spans="2:17" ht="29.25" customHeight="1" thickBot="1">
      <c r="B79" s="367"/>
      <c r="C79" s="361"/>
      <c r="D79" s="383"/>
      <c r="E79" s="84" t="str">
        <f>'高額レセ疾病傾向(患者数順)'!$C$11</f>
        <v>0906</v>
      </c>
      <c r="F79" s="226" t="str">
        <f>'高額レセ疾病傾向(患者数順)'!$D$11</f>
        <v>脳梗塞</v>
      </c>
      <c r="G79" s="226" t="s">
        <v>399</v>
      </c>
      <c r="H79" s="85">
        <v>225</v>
      </c>
      <c r="I79" s="86">
        <v>763658110</v>
      </c>
      <c r="J79" s="87">
        <v>79388090</v>
      </c>
      <c r="K79" s="73">
        <f t="shared" si="16"/>
        <v>843046200</v>
      </c>
      <c r="L79" s="180">
        <f t="shared" si="15"/>
        <v>3746872</v>
      </c>
      <c r="M79" s="186">
        <f t="shared" si="18"/>
        <v>9.1344592400129914E-3</v>
      </c>
      <c r="P79" s="49" t="s">
        <v>295</v>
      </c>
      <c r="Q79" s="211">
        <f>市区町村別_患者数!AM80</f>
        <v>1264913</v>
      </c>
    </row>
    <row r="80" spans="2:17" ht="29.25" customHeight="1">
      <c r="B80" s="365">
        <v>16</v>
      </c>
      <c r="C80" s="378" t="s">
        <v>62</v>
      </c>
      <c r="D80" s="371">
        <f>Q20</f>
        <v>16597</v>
      </c>
      <c r="E80" s="88" t="str">
        <f>'高額レセ疾病傾向(患者数順)'!$C$7</f>
        <v>1901</v>
      </c>
      <c r="F80" s="224" t="str">
        <f>'高額レセ疾病傾向(患者数順)'!$D$7</f>
        <v>骨折</v>
      </c>
      <c r="G80" s="224" t="s">
        <v>335</v>
      </c>
      <c r="H80" s="137">
        <v>284</v>
      </c>
      <c r="I80" s="138">
        <v>741611040</v>
      </c>
      <c r="J80" s="139">
        <v>119695400</v>
      </c>
      <c r="K80" s="71">
        <f t="shared" si="16"/>
        <v>861306440</v>
      </c>
      <c r="L80" s="178">
        <f t="shared" si="15"/>
        <v>3032769.1549295774</v>
      </c>
      <c r="M80" s="185">
        <f>IFERROR(H80/$Q$20,0)</f>
        <v>1.7111526179430018E-2</v>
      </c>
    </row>
    <row r="81" spans="2:13" ht="29.25" customHeight="1">
      <c r="B81" s="366"/>
      <c r="C81" s="359"/>
      <c r="D81" s="376"/>
      <c r="E81" s="80" t="str">
        <f>'高額レセ疾病傾向(患者数順)'!$C$8</f>
        <v>0903</v>
      </c>
      <c r="F81" s="225" t="str">
        <f>'高額レセ疾病傾向(患者数順)'!$D$8</f>
        <v>その他の心疾患</v>
      </c>
      <c r="G81" s="225" t="s">
        <v>313</v>
      </c>
      <c r="H81" s="81">
        <v>209</v>
      </c>
      <c r="I81" s="82">
        <v>528581490</v>
      </c>
      <c r="J81" s="83">
        <v>148164450</v>
      </c>
      <c r="K81" s="72">
        <f t="shared" si="16"/>
        <v>676745940</v>
      </c>
      <c r="L81" s="179">
        <f t="shared" si="15"/>
        <v>3238018.851674641</v>
      </c>
      <c r="M81" s="186">
        <f t="shared" ref="M81:M84" si="19">IFERROR(H81/$Q$20,0)</f>
        <v>1.2592637223594626E-2</v>
      </c>
    </row>
    <row r="82" spans="2:13" ht="29.25" customHeight="1">
      <c r="B82" s="366"/>
      <c r="C82" s="359"/>
      <c r="D82" s="376"/>
      <c r="E82" s="80" t="str">
        <f>'高額レセ疾病傾向(患者数順)'!$C$9</f>
        <v>0210</v>
      </c>
      <c r="F82" s="225" t="str">
        <f>'高額レセ疾病傾向(患者数順)'!$D$9</f>
        <v>その他の悪性新生物＜腫瘍＞</v>
      </c>
      <c r="G82" s="225" t="s">
        <v>585</v>
      </c>
      <c r="H82" s="81">
        <v>136</v>
      </c>
      <c r="I82" s="82">
        <v>313719530</v>
      </c>
      <c r="J82" s="83">
        <v>221456350</v>
      </c>
      <c r="K82" s="72">
        <f t="shared" si="16"/>
        <v>535175880</v>
      </c>
      <c r="L82" s="179">
        <f t="shared" si="15"/>
        <v>3935116.7647058824</v>
      </c>
      <c r="M82" s="186">
        <f t="shared" si="19"/>
        <v>8.1942519732481778E-3</v>
      </c>
    </row>
    <row r="83" spans="2:13" ht="29.25" customHeight="1">
      <c r="B83" s="366"/>
      <c r="C83" s="359"/>
      <c r="D83" s="376"/>
      <c r="E83" s="80" t="str">
        <f>'高額レセ疾病傾向(患者数順)'!$C$10</f>
        <v>1011</v>
      </c>
      <c r="F83" s="225" t="str">
        <f>'高額レセ疾病傾向(患者数順)'!$D$10</f>
        <v>その他の呼吸器系の疾患</v>
      </c>
      <c r="G83" s="225" t="s">
        <v>317</v>
      </c>
      <c r="H83" s="81">
        <v>114</v>
      </c>
      <c r="I83" s="82">
        <v>273457280</v>
      </c>
      <c r="J83" s="83">
        <v>74966430</v>
      </c>
      <c r="K83" s="72">
        <f t="shared" si="16"/>
        <v>348423710</v>
      </c>
      <c r="L83" s="179">
        <f t="shared" si="15"/>
        <v>3056348.3333333335</v>
      </c>
      <c r="M83" s="186">
        <f t="shared" si="19"/>
        <v>6.868711212869796E-3</v>
      </c>
    </row>
    <row r="84" spans="2:13" ht="29.25" customHeight="1" thickBot="1">
      <c r="B84" s="367"/>
      <c r="C84" s="361"/>
      <c r="D84" s="383"/>
      <c r="E84" s="84" t="str">
        <f>'高額レセ疾病傾向(患者数順)'!$C$11</f>
        <v>0906</v>
      </c>
      <c r="F84" s="226" t="str">
        <f>'高額レセ疾病傾向(患者数順)'!$D$11</f>
        <v>脳梗塞</v>
      </c>
      <c r="G84" s="226" t="s">
        <v>316</v>
      </c>
      <c r="H84" s="85">
        <v>106</v>
      </c>
      <c r="I84" s="86">
        <v>404857800</v>
      </c>
      <c r="J84" s="87">
        <v>32206130</v>
      </c>
      <c r="K84" s="73">
        <f t="shared" si="16"/>
        <v>437063930</v>
      </c>
      <c r="L84" s="180">
        <f t="shared" si="15"/>
        <v>4123244.6226415094</v>
      </c>
      <c r="M84" s="187">
        <f t="shared" si="19"/>
        <v>6.3866963909140206E-3</v>
      </c>
    </row>
    <row r="85" spans="2:13" ht="29.25" customHeight="1">
      <c r="B85" s="365">
        <v>17</v>
      </c>
      <c r="C85" s="378" t="s">
        <v>126</v>
      </c>
      <c r="D85" s="371">
        <f>Q21</f>
        <v>23535</v>
      </c>
      <c r="E85" s="88" t="str">
        <f>'高額レセ疾病傾向(患者数順)'!$C$7</f>
        <v>1901</v>
      </c>
      <c r="F85" s="224" t="str">
        <f>'高額レセ疾病傾向(患者数順)'!$D$7</f>
        <v>骨折</v>
      </c>
      <c r="G85" s="224" t="s">
        <v>308</v>
      </c>
      <c r="H85" s="137">
        <v>409</v>
      </c>
      <c r="I85" s="138">
        <v>1020859480</v>
      </c>
      <c r="J85" s="139">
        <v>168381460</v>
      </c>
      <c r="K85" s="71">
        <f t="shared" si="16"/>
        <v>1189240940</v>
      </c>
      <c r="L85" s="178">
        <f t="shared" si="15"/>
        <v>2907679.5599022005</v>
      </c>
      <c r="M85" s="185">
        <f>IFERROR(H85/$Q$21,0)</f>
        <v>1.7378372636498832E-2</v>
      </c>
    </row>
    <row r="86" spans="2:13" ht="29.25" customHeight="1">
      <c r="B86" s="366"/>
      <c r="C86" s="359"/>
      <c r="D86" s="376"/>
      <c r="E86" s="80" t="str">
        <f>'高額レセ疾病傾向(患者数順)'!$C$8</f>
        <v>0903</v>
      </c>
      <c r="F86" s="225" t="str">
        <f>'高額レセ疾病傾向(患者数順)'!$D$8</f>
        <v>その他の心疾患</v>
      </c>
      <c r="G86" s="225" t="s">
        <v>586</v>
      </c>
      <c r="H86" s="81">
        <v>283</v>
      </c>
      <c r="I86" s="82">
        <v>833439200</v>
      </c>
      <c r="J86" s="83">
        <v>158526270</v>
      </c>
      <c r="K86" s="72">
        <f t="shared" si="16"/>
        <v>991965470</v>
      </c>
      <c r="L86" s="179">
        <f t="shared" si="15"/>
        <v>3505178.3392226147</v>
      </c>
      <c r="M86" s="186">
        <f t="shared" ref="M86:M89" si="20">IFERROR(H86/$Q$21,0)</f>
        <v>1.2024644147015083E-2</v>
      </c>
    </row>
    <row r="87" spans="2:13" ht="29.25" customHeight="1">
      <c r="B87" s="366"/>
      <c r="C87" s="359"/>
      <c r="D87" s="376"/>
      <c r="E87" s="80" t="str">
        <f>'高額レセ疾病傾向(患者数順)'!$C$9</f>
        <v>0210</v>
      </c>
      <c r="F87" s="225" t="str">
        <f>'高額レセ疾病傾向(患者数順)'!$D$9</f>
        <v>その他の悪性新生物＜腫瘍＞</v>
      </c>
      <c r="G87" s="225" t="s">
        <v>314</v>
      </c>
      <c r="H87" s="81">
        <v>201</v>
      </c>
      <c r="I87" s="82">
        <v>431961880</v>
      </c>
      <c r="J87" s="83">
        <v>331034690</v>
      </c>
      <c r="K87" s="72">
        <f t="shared" si="16"/>
        <v>762996570</v>
      </c>
      <c r="L87" s="179">
        <f t="shared" si="15"/>
        <v>3796002.8358208956</v>
      </c>
      <c r="M87" s="186">
        <f t="shared" si="20"/>
        <v>8.5404716379859792E-3</v>
      </c>
    </row>
    <row r="88" spans="2:13" ht="29.25" customHeight="1">
      <c r="B88" s="366"/>
      <c r="C88" s="359"/>
      <c r="D88" s="376"/>
      <c r="E88" s="80" t="str">
        <f>'高額レセ疾病傾向(患者数順)'!$C$10</f>
        <v>1011</v>
      </c>
      <c r="F88" s="225" t="str">
        <f>'高額レセ疾病傾向(患者数順)'!$D$10</f>
        <v>その他の呼吸器系の疾患</v>
      </c>
      <c r="G88" s="225" t="s">
        <v>402</v>
      </c>
      <c r="H88" s="81">
        <v>194</v>
      </c>
      <c r="I88" s="82">
        <v>467624250</v>
      </c>
      <c r="J88" s="83">
        <v>94408780</v>
      </c>
      <c r="K88" s="72">
        <f t="shared" si="16"/>
        <v>562033030</v>
      </c>
      <c r="L88" s="179">
        <f t="shared" si="15"/>
        <v>2897077.474226804</v>
      </c>
      <c r="M88" s="186">
        <f t="shared" si="20"/>
        <v>8.2430422774591033E-3</v>
      </c>
    </row>
    <row r="89" spans="2:13" ht="29.25" customHeight="1" thickBot="1">
      <c r="B89" s="367"/>
      <c r="C89" s="361"/>
      <c r="D89" s="383"/>
      <c r="E89" s="84" t="str">
        <f>'高額レセ疾病傾向(患者数順)'!$C$11</f>
        <v>0906</v>
      </c>
      <c r="F89" s="226" t="str">
        <f>'高額レセ疾病傾向(患者数順)'!$D$11</f>
        <v>脳梗塞</v>
      </c>
      <c r="G89" s="226" t="s">
        <v>587</v>
      </c>
      <c r="H89" s="85">
        <v>168</v>
      </c>
      <c r="I89" s="86">
        <v>636623730</v>
      </c>
      <c r="J89" s="87">
        <v>43152960</v>
      </c>
      <c r="K89" s="73">
        <f t="shared" si="16"/>
        <v>679776690</v>
      </c>
      <c r="L89" s="180">
        <f t="shared" si="15"/>
        <v>4046289.8214285714</v>
      </c>
      <c r="M89" s="186">
        <f t="shared" si="20"/>
        <v>7.1383046526449969E-3</v>
      </c>
    </row>
    <row r="90" spans="2:13" ht="29.25" customHeight="1">
      <c r="B90" s="365">
        <v>18</v>
      </c>
      <c r="C90" s="378" t="s">
        <v>63</v>
      </c>
      <c r="D90" s="371">
        <f>Q22</f>
        <v>21156</v>
      </c>
      <c r="E90" s="88" t="str">
        <f>'高額レセ疾病傾向(患者数順)'!$C$7</f>
        <v>1901</v>
      </c>
      <c r="F90" s="224" t="str">
        <f>'高額レセ疾病傾向(患者数順)'!$D$7</f>
        <v>骨折</v>
      </c>
      <c r="G90" s="224" t="s">
        <v>335</v>
      </c>
      <c r="H90" s="137">
        <v>315</v>
      </c>
      <c r="I90" s="138">
        <v>884193460</v>
      </c>
      <c r="J90" s="139">
        <v>136179610</v>
      </c>
      <c r="K90" s="71">
        <f t="shared" si="16"/>
        <v>1020373070</v>
      </c>
      <c r="L90" s="178">
        <f t="shared" si="15"/>
        <v>3239279.5873015872</v>
      </c>
      <c r="M90" s="185">
        <f>IFERROR(H90/$Q$22,0)</f>
        <v>1.4889393079977312E-2</v>
      </c>
    </row>
    <row r="91" spans="2:13" ht="29.25" customHeight="1">
      <c r="B91" s="366"/>
      <c r="C91" s="359"/>
      <c r="D91" s="376"/>
      <c r="E91" s="80" t="str">
        <f>'高額レセ疾病傾向(患者数順)'!$C$8</f>
        <v>0903</v>
      </c>
      <c r="F91" s="225" t="str">
        <f>'高額レセ疾病傾向(患者数順)'!$D$8</f>
        <v>その他の心疾患</v>
      </c>
      <c r="G91" s="225" t="s">
        <v>309</v>
      </c>
      <c r="H91" s="81">
        <v>269</v>
      </c>
      <c r="I91" s="82">
        <v>795478940</v>
      </c>
      <c r="J91" s="83">
        <v>164578470</v>
      </c>
      <c r="K91" s="72">
        <f t="shared" si="16"/>
        <v>960057410</v>
      </c>
      <c r="L91" s="179">
        <f t="shared" si="15"/>
        <v>3568986.6542750928</v>
      </c>
      <c r="M91" s="186">
        <f t="shared" ref="M91:M94" si="21">IFERROR(H91/$Q$22,0)</f>
        <v>1.2715069011155229E-2</v>
      </c>
    </row>
    <row r="92" spans="2:13" ht="29.25" customHeight="1">
      <c r="B92" s="366"/>
      <c r="C92" s="359"/>
      <c r="D92" s="376"/>
      <c r="E92" s="80" t="str">
        <f>'高額レセ疾病傾向(患者数順)'!$C$9</f>
        <v>0210</v>
      </c>
      <c r="F92" s="225" t="str">
        <f>'高額レセ疾病傾向(患者数順)'!$D$9</f>
        <v>その他の悪性新生物＜腫瘍＞</v>
      </c>
      <c r="G92" s="225" t="s">
        <v>400</v>
      </c>
      <c r="H92" s="81">
        <v>187</v>
      </c>
      <c r="I92" s="82">
        <v>396722440</v>
      </c>
      <c r="J92" s="83">
        <v>269539970</v>
      </c>
      <c r="K92" s="72">
        <f t="shared" si="16"/>
        <v>666262410</v>
      </c>
      <c r="L92" s="179">
        <f t="shared" si="15"/>
        <v>3562900.588235294</v>
      </c>
      <c r="M92" s="186">
        <f t="shared" si="21"/>
        <v>8.8391000189071665E-3</v>
      </c>
    </row>
    <row r="93" spans="2:13" ht="29.25" customHeight="1">
      <c r="B93" s="366"/>
      <c r="C93" s="359"/>
      <c r="D93" s="376"/>
      <c r="E93" s="80" t="str">
        <f>'高額レセ疾病傾向(患者数順)'!$C$10</f>
        <v>1011</v>
      </c>
      <c r="F93" s="225" t="str">
        <f>'高額レセ疾病傾向(患者数順)'!$D$10</f>
        <v>その他の呼吸器系の疾患</v>
      </c>
      <c r="G93" s="225" t="s">
        <v>344</v>
      </c>
      <c r="H93" s="81">
        <v>179</v>
      </c>
      <c r="I93" s="82">
        <v>507088900</v>
      </c>
      <c r="J93" s="83">
        <v>77582350</v>
      </c>
      <c r="K93" s="72">
        <f t="shared" si="16"/>
        <v>584671250</v>
      </c>
      <c r="L93" s="179">
        <f t="shared" si="15"/>
        <v>3266319.8324022344</v>
      </c>
      <c r="M93" s="186">
        <f t="shared" si="21"/>
        <v>8.4609567025902815E-3</v>
      </c>
    </row>
    <row r="94" spans="2:13" ht="29.25" customHeight="1" thickBot="1">
      <c r="B94" s="367"/>
      <c r="C94" s="361"/>
      <c r="D94" s="383"/>
      <c r="E94" s="84" t="str">
        <f>'高額レセ疾病傾向(患者数順)'!$C$11</f>
        <v>0906</v>
      </c>
      <c r="F94" s="226" t="str">
        <f>'高額レセ疾病傾向(患者数順)'!$D$11</f>
        <v>脳梗塞</v>
      </c>
      <c r="G94" s="226" t="s">
        <v>398</v>
      </c>
      <c r="H94" s="85">
        <v>171</v>
      </c>
      <c r="I94" s="86">
        <v>531771410</v>
      </c>
      <c r="J94" s="87">
        <v>63202100</v>
      </c>
      <c r="K94" s="73">
        <f t="shared" si="16"/>
        <v>594973510</v>
      </c>
      <c r="L94" s="180">
        <f t="shared" si="15"/>
        <v>3479377.2514619883</v>
      </c>
      <c r="M94" s="187">
        <f t="shared" si="21"/>
        <v>8.0828133862733981E-3</v>
      </c>
    </row>
    <row r="95" spans="2:13" ht="29.25" customHeight="1">
      <c r="B95" s="365">
        <v>19</v>
      </c>
      <c r="C95" s="378" t="s">
        <v>127</v>
      </c>
      <c r="D95" s="371">
        <f>Q23</f>
        <v>14723</v>
      </c>
      <c r="E95" s="88" t="str">
        <f>'高額レセ疾病傾向(患者数順)'!$C$7</f>
        <v>1901</v>
      </c>
      <c r="F95" s="224" t="str">
        <f>'高額レセ疾病傾向(患者数順)'!$D$7</f>
        <v>骨折</v>
      </c>
      <c r="G95" s="224" t="s">
        <v>335</v>
      </c>
      <c r="H95" s="137">
        <v>272</v>
      </c>
      <c r="I95" s="138">
        <v>673526330</v>
      </c>
      <c r="J95" s="139">
        <v>96979140</v>
      </c>
      <c r="K95" s="71">
        <f t="shared" si="16"/>
        <v>770505470</v>
      </c>
      <c r="L95" s="178">
        <f t="shared" si="15"/>
        <v>2832740.6985294116</v>
      </c>
      <c r="M95" s="185">
        <f>IFERROR(H95/$Q$23,0)</f>
        <v>1.8474495687020309E-2</v>
      </c>
    </row>
    <row r="96" spans="2:13" ht="29.25" customHeight="1">
      <c r="B96" s="366"/>
      <c r="C96" s="359"/>
      <c r="D96" s="376"/>
      <c r="E96" s="80" t="str">
        <f>'高額レセ疾病傾向(患者数順)'!$C$8</f>
        <v>0903</v>
      </c>
      <c r="F96" s="225" t="str">
        <f>'高額レセ疾病傾向(患者数順)'!$D$8</f>
        <v>その他の心疾患</v>
      </c>
      <c r="G96" s="225" t="s">
        <v>318</v>
      </c>
      <c r="H96" s="81">
        <v>214</v>
      </c>
      <c r="I96" s="82">
        <v>592910020</v>
      </c>
      <c r="J96" s="83">
        <v>126898420</v>
      </c>
      <c r="K96" s="72">
        <f t="shared" si="16"/>
        <v>719808440</v>
      </c>
      <c r="L96" s="179">
        <f t="shared" si="15"/>
        <v>3363590.8411214952</v>
      </c>
      <c r="M96" s="186">
        <f t="shared" ref="M96:M99" si="22">IFERROR(H96/$Q$23,0)</f>
        <v>1.4535081165523331E-2</v>
      </c>
    </row>
    <row r="97" spans="2:13" ht="29.25" customHeight="1">
      <c r="B97" s="366"/>
      <c r="C97" s="359"/>
      <c r="D97" s="376"/>
      <c r="E97" s="80" t="str">
        <f>'高額レセ疾病傾向(患者数順)'!$C$9</f>
        <v>0210</v>
      </c>
      <c r="F97" s="225" t="str">
        <f>'高額レセ疾病傾向(患者数順)'!$D$9</f>
        <v>その他の悪性新生物＜腫瘍＞</v>
      </c>
      <c r="G97" s="225" t="s">
        <v>588</v>
      </c>
      <c r="H97" s="81">
        <v>107</v>
      </c>
      <c r="I97" s="82">
        <v>229976650</v>
      </c>
      <c r="J97" s="83">
        <v>153795090</v>
      </c>
      <c r="K97" s="72">
        <f t="shared" si="16"/>
        <v>383771740</v>
      </c>
      <c r="L97" s="179">
        <f t="shared" si="15"/>
        <v>3586651.7757009347</v>
      </c>
      <c r="M97" s="186">
        <f t="shared" si="22"/>
        <v>7.2675405827616656E-3</v>
      </c>
    </row>
    <row r="98" spans="2:13" ht="29.25" customHeight="1">
      <c r="B98" s="366"/>
      <c r="C98" s="359"/>
      <c r="D98" s="376"/>
      <c r="E98" s="80" t="str">
        <f>'高額レセ疾病傾向(患者数順)'!$C$10</f>
        <v>1011</v>
      </c>
      <c r="F98" s="225" t="str">
        <f>'高額レセ疾病傾向(患者数順)'!$D$10</f>
        <v>その他の呼吸器系の疾患</v>
      </c>
      <c r="G98" s="225" t="s">
        <v>402</v>
      </c>
      <c r="H98" s="81">
        <v>142</v>
      </c>
      <c r="I98" s="82">
        <v>370609620</v>
      </c>
      <c r="J98" s="83">
        <v>59801770</v>
      </c>
      <c r="K98" s="72">
        <f t="shared" si="16"/>
        <v>430411390</v>
      </c>
      <c r="L98" s="179">
        <f t="shared" si="15"/>
        <v>3031066.1267605633</v>
      </c>
      <c r="M98" s="186">
        <f t="shared" si="22"/>
        <v>9.6447734836650131E-3</v>
      </c>
    </row>
    <row r="99" spans="2:13" ht="29.25" customHeight="1" thickBot="1">
      <c r="B99" s="367"/>
      <c r="C99" s="361"/>
      <c r="D99" s="383"/>
      <c r="E99" s="84" t="str">
        <f>'高額レセ疾病傾向(患者数順)'!$C$11</f>
        <v>0906</v>
      </c>
      <c r="F99" s="226" t="str">
        <f>'高額レセ疾病傾向(患者数順)'!$D$11</f>
        <v>脳梗塞</v>
      </c>
      <c r="G99" s="226" t="s">
        <v>589</v>
      </c>
      <c r="H99" s="85">
        <v>122</v>
      </c>
      <c r="I99" s="86">
        <v>428018420</v>
      </c>
      <c r="J99" s="87">
        <v>32092260</v>
      </c>
      <c r="K99" s="73">
        <f t="shared" si="16"/>
        <v>460110680</v>
      </c>
      <c r="L99" s="180">
        <f t="shared" si="15"/>
        <v>3771399.0163934426</v>
      </c>
      <c r="M99" s="186">
        <f t="shared" si="22"/>
        <v>8.2863546831488145E-3</v>
      </c>
    </row>
    <row r="100" spans="2:13" ht="29.25" customHeight="1">
      <c r="B100" s="365">
        <v>20</v>
      </c>
      <c r="C100" s="378" t="s">
        <v>128</v>
      </c>
      <c r="D100" s="371">
        <f>Q24</f>
        <v>21972</v>
      </c>
      <c r="E100" s="88" t="str">
        <f>'高額レセ疾病傾向(患者数順)'!$C$7</f>
        <v>1901</v>
      </c>
      <c r="F100" s="224" t="str">
        <f>'高額レセ疾病傾向(患者数順)'!$D$7</f>
        <v>骨折</v>
      </c>
      <c r="G100" s="224" t="s">
        <v>308</v>
      </c>
      <c r="H100" s="137">
        <v>330</v>
      </c>
      <c r="I100" s="138">
        <v>938529110</v>
      </c>
      <c r="J100" s="139">
        <v>129957070</v>
      </c>
      <c r="K100" s="71">
        <f t="shared" si="16"/>
        <v>1068486180</v>
      </c>
      <c r="L100" s="178">
        <f t="shared" si="15"/>
        <v>3237836.9090909092</v>
      </c>
      <c r="M100" s="185">
        <f>IFERROR(H100/$Q$24,0)</f>
        <v>1.5019115237575096E-2</v>
      </c>
    </row>
    <row r="101" spans="2:13" ht="29.25" customHeight="1">
      <c r="B101" s="366"/>
      <c r="C101" s="359"/>
      <c r="D101" s="376"/>
      <c r="E101" s="80" t="str">
        <f>'高額レセ疾病傾向(患者数順)'!$C$8</f>
        <v>0903</v>
      </c>
      <c r="F101" s="225" t="str">
        <f>'高額レセ疾病傾向(患者数順)'!$D$8</f>
        <v>その他の心疾患</v>
      </c>
      <c r="G101" s="225" t="s">
        <v>309</v>
      </c>
      <c r="H101" s="81">
        <v>239</v>
      </c>
      <c r="I101" s="82">
        <v>641667340</v>
      </c>
      <c r="J101" s="83">
        <v>156705310</v>
      </c>
      <c r="K101" s="72">
        <f t="shared" si="16"/>
        <v>798372650</v>
      </c>
      <c r="L101" s="179">
        <f t="shared" si="15"/>
        <v>3340471.3389121341</v>
      </c>
      <c r="M101" s="186">
        <f t="shared" ref="M101:M104" si="23">IFERROR(H101/$Q$24,0)</f>
        <v>1.0877480429637721E-2</v>
      </c>
    </row>
    <row r="102" spans="2:13" ht="29.25" customHeight="1">
      <c r="B102" s="366"/>
      <c r="C102" s="359"/>
      <c r="D102" s="376"/>
      <c r="E102" s="80" t="str">
        <f>'高額レセ疾病傾向(患者数順)'!$C$9</f>
        <v>0210</v>
      </c>
      <c r="F102" s="225" t="str">
        <f>'高額レセ疾病傾向(患者数順)'!$D$9</f>
        <v>その他の悪性新生物＜腫瘍＞</v>
      </c>
      <c r="G102" s="225" t="s">
        <v>355</v>
      </c>
      <c r="H102" s="81">
        <v>207</v>
      </c>
      <c r="I102" s="82">
        <v>456888270</v>
      </c>
      <c r="J102" s="83">
        <v>321756680</v>
      </c>
      <c r="K102" s="72">
        <f t="shared" si="16"/>
        <v>778644950</v>
      </c>
      <c r="L102" s="179">
        <f t="shared" si="15"/>
        <v>3761569.8067632848</v>
      </c>
      <c r="M102" s="186">
        <f t="shared" si="23"/>
        <v>9.4210813762971059E-3</v>
      </c>
    </row>
    <row r="103" spans="2:13" ht="29.25" customHeight="1">
      <c r="B103" s="366"/>
      <c r="C103" s="359"/>
      <c r="D103" s="376"/>
      <c r="E103" s="80" t="str">
        <f>'高額レセ疾病傾向(患者数順)'!$C$10</f>
        <v>1011</v>
      </c>
      <c r="F103" s="225" t="str">
        <f>'高額レセ疾病傾向(患者数順)'!$D$10</f>
        <v>その他の呼吸器系の疾患</v>
      </c>
      <c r="G103" s="225" t="s">
        <v>338</v>
      </c>
      <c r="H103" s="81">
        <v>167</v>
      </c>
      <c r="I103" s="82">
        <v>432638790</v>
      </c>
      <c r="J103" s="83">
        <v>83874220</v>
      </c>
      <c r="K103" s="72">
        <f t="shared" si="16"/>
        <v>516513010</v>
      </c>
      <c r="L103" s="179">
        <f t="shared" si="15"/>
        <v>3092892.2754491018</v>
      </c>
      <c r="M103" s="186">
        <f t="shared" si="23"/>
        <v>7.6005825596213361E-3</v>
      </c>
    </row>
    <row r="104" spans="2:13" ht="29.25" customHeight="1" thickBot="1">
      <c r="B104" s="367"/>
      <c r="C104" s="361"/>
      <c r="D104" s="383"/>
      <c r="E104" s="84" t="str">
        <f>'高額レセ疾病傾向(患者数順)'!$C$11</f>
        <v>0906</v>
      </c>
      <c r="F104" s="226" t="str">
        <f>'高額レセ疾病傾向(患者数順)'!$D$11</f>
        <v>脳梗塞</v>
      </c>
      <c r="G104" s="226" t="s">
        <v>315</v>
      </c>
      <c r="H104" s="85">
        <v>175</v>
      </c>
      <c r="I104" s="86">
        <v>601109800</v>
      </c>
      <c r="J104" s="87">
        <v>51534040</v>
      </c>
      <c r="K104" s="73">
        <f t="shared" si="16"/>
        <v>652643840</v>
      </c>
      <c r="L104" s="180">
        <f t="shared" si="15"/>
        <v>3729393.3714285716</v>
      </c>
      <c r="M104" s="187">
        <f t="shared" si="23"/>
        <v>7.9646823229564904E-3</v>
      </c>
    </row>
    <row r="105" spans="2:13" ht="29.25" customHeight="1">
      <c r="B105" s="365">
        <v>21</v>
      </c>
      <c r="C105" s="378" t="s">
        <v>129</v>
      </c>
      <c r="D105" s="371">
        <f>Q25</f>
        <v>14633</v>
      </c>
      <c r="E105" s="88" t="str">
        <f>'高額レセ疾病傾向(患者数順)'!$C$7</f>
        <v>1901</v>
      </c>
      <c r="F105" s="224" t="str">
        <f>'高額レセ疾病傾向(患者数順)'!$D$7</f>
        <v>骨折</v>
      </c>
      <c r="G105" s="224" t="s">
        <v>308</v>
      </c>
      <c r="H105" s="137">
        <v>254</v>
      </c>
      <c r="I105" s="138">
        <v>701093860</v>
      </c>
      <c r="J105" s="139">
        <v>107272290</v>
      </c>
      <c r="K105" s="71">
        <f t="shared" si="16"/>
        <v>808366150</v>
      </c>
      <c r="L105" s="178">
        <f t="shared" si="15"/>
        <v>3182543.8976377952</v>
      </c>
      <c r="M105" s="185">
        <f>IFERROR(H105/$Q$25,0)</f>
        <v>1.7358026378733002E-2</v>
      </c>
    </row>
    <row r="106" spans="2:13" ht="29.25" customHeight="1">
      <c r="B106" s="366"/>
      <c r="C106" s="359"/>
      <c r="D106" s="376"/>
      <c r="E106" s="80" t="str">
        <f>'高額レセ疾病傾向(患者数順)'!$C$8</f>
        <v>0903</v>
      </c>
      <c r="F106" s="225" t="str">
        <f>'高額レセ疾病傾向(患者数順)'!$D$8</f>
        <v>その他の心疾患</v>
      </c>
      <c r="G106" s="225" t="s">
        <v>309</v>
      </c>
      <c r="H106" s="81">
        <v>173</v>
      </c>
      <c r="I106" s="82">
        <v>450207820</v>
      </c>
      <c r="J106" s="83">
        <v>117717180</v>
      </c>
      <c r="K106" s="72">
        <f t="shared" si="16"/>
        <v>567925000</v>
      </c>
      <c r="L106" s="179">
        <f t="shared" si="15"/>
        <v>3282803.4682080923</v>
      </c>
      <c r="M106" s="186">
        <f t="shared" ref="M106:M109" si="24">IFERROR(H106/$Q$25,0)</f>
        <v>1.1822592769766965E-2</v>
      </c>
    </row>
    <row r="107" spans="2:13" ht="29.25" customHeight="1">
      <c r="B107" s="366"/>
      <c r="C107" s="359"/>
      <c r="D107" s="376"/>
      <c r="E107" s="80" t="str">
        <f>'高額レセ疾病傾向(患者数順)'!$C$9</f>
        <v>0210</v>
      </c>
      <c r="F107" s="225" t="str">
        <f>'高額レセ疾病傾向(患者数順)'!$D$9</f>
        <v>その他の悪性新生物＜腫瘍＞</v>
      </c>
      <c r="G107" s="225" t="s">
        <v>590</v>
      </c>
      <c r="H107" s="81">
        <v>118</v>
      </c>
      <c r="I107" s="82">
        <v>257945720</v>
      </c>
      <c r="J107" s="83">
        <v>224240870</v>
      </c>
      <c r="K107" s="72">
        <f t="shared" si="16"/>
        <v>482186590</v>
      </c>
      <c r="L107" s="179">
        <f t="shared" si="15"/>
        <v>4086327.0338983051</v>
      </c>
      <c r="M107" s="186">
        <f t="shared" si="24"/>
        <v>8.0639650105924967E-3</v>
      </c>
    </row>
    <row r="108" spans="2:13" ht="29.25" customHeight="1">
      <c r="B108" s="366"/>
      <c r="C108" s="359"/>
      <c r="D108" s="376"/>
      <c r="E108" s="80" t="str">
        <f>'高額レセ疾病傾向(患者数順)'!$C$10</f>
        <v>1011</v>
      </c>
      <c r="F108" s="225" t="str">
        <f>'高額レセ疾病傾向(患者数順)'!$D$10</f>
        <v>その他の呼吸器系の疾患</v>
      </c>
      <c r="G108" s="225" t="s">
        <v>338</v>
      </c>
      <c r="H108" s="81">
        <v>114</v>
      </c>
      <c r="I108" s="82">
        <v>260760540</v>
      </c>
      <c r="J108" s="83">
        <v>63156450</v>
      </c>
      <c r="K108" s="72">
        <f t="shared" si="16"/>
        <v>323916990</v>
      </c>
      <c r="L108" s="179">
        <f t="shared" si="15"/>
        <v>2841377.1052631577</v>
      </c>
      <c r="M108" s="186">
        <f t="shared" si="24"/>
        <v>7.7906102644707169E-3</v>
      </c>
    </row>
    <row r="109" spans="2:13" ht="29.25" customHeight="1" thickBot="1">
      <c r="B109" s="367"/>
      <c r="C109" s="361"/>
      <c r="D109" s="383"/>
      <c r="E109" s="84" t="str">
        <f>'高額レセ疾病傾向(患者数順)'!$C$11</f>
        <v>0906</v>
      </c>
      <c r="F109" s="226" t="str">
        <f>'高額レセ疾病傾向(患者数順)'!$D$11</f>
        <v>脳梗塞</v>
      </c>
      <c r="G109" s="226" t="s">
        <v>353</v>
      </c>
      <c r="H109" s="85">
        <v>127</v>
      </c>
      <c r="I109" s="86">
        <v>437901930</v>
      </c>
      <c r="J109" s="87">
        <v>40455890</v>
      </c>
      <c r="K109" s="73">
        <f t="shared" si="16"/>
        <v>478357820</v>
      </c>
      <c r="L109" s="180">
        <f t="shared" si="15"/>
        <v>3766597.0078740157</v>
      </c>
      <c r="M109" s="186">
        <f t="shared" si="24"/>
        <v>8.679013189366501E-3</v>
      </c>
    </row>
    <row r="110" spans="2:13" ht="29.25" customHeight="1">
      <c r="B110" s="365">
        <v>22</v>
      </c>
      <c r="C110" s="378" t="s">
        <v>64</v>
      </c>
      <c r="D110" s="371">
        <f>Q26</f>
        <v>18751</v>
      </c>
      <c r="E110" s="88" t="str">
        <f>'高額レセ疾病傾向(患者数順)'!$C$7</f>
        <v>1901</v>
      </c>
      <c r="F110" s="224" t="str">
        <f>'高額レセ疾病傾向(患者数順)'!$D$7</f>
        <v>骨折</v>
      </c>
      <c r="G110" s="224" t="s">
        <v>308</v>
      </c>
      <c r="H110" s="137">
        <v>341</v>
      </c>
      <c r="I110" s="138">
        <v>871845930</v>
      </c>
      <c r="J110" s="139">
        <v>139755820</v>
      </c>
      <c r="K110" s="71">
        <f t="shared" si="16"/>
        <v>1011601750</v>
      </c>
      <c r="L110" s="178">
        <f t="shared" si="15"/>
        <v>2966574.0469208211</v>
      </c>
      <c r="M110" s="185">
        <f>IFERROR(H110/$Q$26,0)</f>
        <v>1.8185696762839314E-2</v>
      </c>
    </row>
    <row r="111" spans="2:13" ht="29.25" customHeight="1">
      <c r="B111" s="366"/>
      <c r="C111" s="359"/>
      <c r="D111" s="376"/>
      <c r="E111" s="80" t="str">
        <f>'高額レセ疾病傾向(患者数順)'!$C$8</f>
        <v>0903</v>
      </c>
      <c r="F111" s="225" t="str">
        <f>'高額レセ疾病傾向(患者数順)'!$D$8</f>
        <v>その他の心疾患</v>
      </c>
      <c r="G111" s="225" t="s">
        <v>313</v>
      </c>
      <c r="H111" s="81">
        <v>229</v>
      </c>
      <c r="I111" s="82">
        <v>626536570</v>
      </c>
      <c r="J111" s="83">
        <v>144259230</v>
      </c>
      <c r="K111" s="72">
        <f t="shared" si="16"/>
        <v>770795800</v>
      </c>
      <c r="L111" s="179">
        <f t="shared" si="15"/>
        <v>3365920.5240174672</v>
      </c>
      <c r="M111" s="186">
        <f t="shared" ref="M111:M114" si="25">IFERROR(H111/$Q$26,0)</f>
        <v>1.2212681990293852E-2</v>
      </c>
    </row>
    <row r="112" spans="2:13" ht="29.25" customHeight="1">
      <c r="B112" s="366"/>
      <c r="C112" s="359"/>
      <c r="D112" s="376"/>
      <c r="E112" s="80" t="str">
        <f>'高額レセ疾病傾向(患者数順)'!$C$9</f>
        <v>0210</v>
      </c>
      <c r="F112" s="225" t="str">
        <f>'高額レセ疾病傾向(患者数順)'!$D$9</f>
        <v>その他の悪性新生物＜腫瘍＞</v>
      </c>
      <c r="G112" s="225" t="s">
        <v>355</v>
      </c>
      <c r="H112" s="81">
        <v>167</v>
      </c>
      <c r="I112" s="82">
        <v>380151420</v>
      </c>
      <c r="J112" s="83">
        <v>269214960</v>
      </c>
      <c r="K112" s="72">
        <f t="shared" si="16"/>
        <v>649366380</v>
      </c>
      <c r="L112" s="179">
        <f t="shared" si="15"/>
        <v>3888421.4371257485</v>
      </c>
      <c r="M112" s="186">
        <f t="shared" si="25"/>
        <v>8.9061916697776126E-3</v>
      </c>
    </row>
    <row r="113" spans="2:13" ht="29.25" customHeight="1">
      <c r="B113" s="366"/>
      <c r="C113" s="359"/>
      <c r="D113" s="376"/>
      <c r="E113" s="80" t="str">
        <f>'高額レセ疾病傾向(患者数順)'!$C$10</f>
        <v>1011</v>
      </c>
      <c r="F113" s="225" t="str">
        <f>'高額レセ疾病傾向(患者数順)'!$D$10</f>
        <v>その他の呼吸器系の疾患</v>
      </c>
      <c r="G113" s="225" t="s">
        <v>591</v>
      </c>
      <c r="H113" s="81">
        <v>160</v>
      </c>
      <c r="I113" s="82">
        <v>339113960</v>
      </c>
      <c r="J113" s="83">
        <v>68544240</v>
      </c>
      <c r="K113" s="72">
        <f t="shared" si="16"/>
        <v>407658200</v>
      </c>
      <c r="L113" s="179">
        <f t="shared" si="15"/>
        <v>2547863.75</v>
      </c>
      <c r="M113" s="186">
        <f t="shared" si="25"/>
        <v>8.5328782464935207E-3</v>
      </c>
    </row>
    <row r="114" spans="2:13" ht="29.25" customHeight="1" thickBot="1">
      <c r="B114" s="367"/>
      <c r="C114" s="361"/>
      <c r="D114" s="383"/>
      <c r="E114" s="84" t="str">
        <f>'高額レセ疾病傾向(患者数順)'!$C$11</f>
        <v>0906</v>
      </c>
      <c r="F114" s="226" t="str">
        <f>'高額レセ疾病傾向(患者数順)'!$D$11</f>
        <v>脳梗塞</v>
      </c>
      <c r="G114" s="226" t="s">
        <v>592</v>
      </c>
      <c r="H114" s="85">
        <v>214</v>
      </c>
      <c r="I114" s="86">
        <v>905621700</v>
      </c>
      <c r="J114" s="87">
        <v>51809400</v>
      </c>
      <c r="K114" s="73">
        <f t="shared" si="16"/>
        <v>957431100</v>
      </c>
      <c r="L114" s="180">
        <f t="shared" si="15"/>
        <v>4473977.1028037379</v>
      </c>
      <c r="M114" s="186">
        <f t="shared" si="25"/>
        <v>1.1412724654685083E-2</v>
      </c>
    </row>
    <row r="115" spans="2:13" ht="29.25" customHeight="1">
      <c r="B115" s="365">
        <v>23</v>
      </c>
      <c r="C115" s="378" t="s">
        <v>130</v>
      </c>
      <c r="D115" s="371">
        <f>Q27</f>
        <v>30883</v>
      </c>
      <c r="E115" s="88" t="str">
        <f>'高額レセ疾病傾向(患者数順)'!$C$7</f>
        <v>1901</v>
      </c>
      <c r="F115" s="224" t="str">
        <f>'高額レセ疾病傾向(患者数順)'!$D$7</f>
        <v>骨折</v>
      </c>
      <c r="G115" s="224" t="s">
        <v>308</v>
      </c>
      <c r="H115" s="137">
        <v>536</v>
      </c>
      <c r="I115" s="138">
        <v>1309598010</v>
      </c>
      <c r="J115" s="139">
        <v>238747900</v>
      </c>
      <c r="K115" s="71">
        <f t="shared" si="16"/>
        <v>1548345910</v>
      </c>
      <c r="L115" s="178">
        <f t="shared" si="15"/>
        <v>2888705.0559701491</v>
      </c>
      <c r="M115" s="185">
        <f>IFERROR(H115/$Q$27,0)</f>
        <v>1.7355826830294983E-2</v>
      </c>
    </row>
    <row r="116" spans="2:13" ht="29.25" customHeight="1">
      <c r="B116" s="366"/>
      <c r="C116" s="359"/>
      <c r="D116" s="376"/>
      <c r="E116" s="80" t="str">
        <f>'高額レセ疾病傾向(患者数順)'!$C$8</f>
        <v>0903</v>
      </c>
      <c r="F116" s="225" t="str">
        <f>'高額レセ疾病傾向(患者数順)'!$D$8</f>
        <v>その他の心疾患</v>
      </c>
      <c r="G116" s="225" t="s">
        <v>309</v>
      </c>
      <c r="H116" s="81">
        <v>386</v>
      </c>
      <c r="I116" s="82">
        <v>1185818590</v>
      </c>
      <c r="J116" s="83">
        <v>241237640</v>
      </c>
      <c r="K116" s="72">
        <f t="shared" si="16"/>
        <v>1427056230</v>
      </c>
      <c r="L116" s="179">
        <f t="shared" si="15"/>
        <v>3697036.8652849742</v>
      </c>
      <c r="M116" s="186">
        <f t="shared" ref="M116:M119" si="26">IFERROR(H116/$Q$27,0)</f>
        <v>1.2498785739727358E-2</v>
      </c>
    </row>
    <row r="117" spans="2:13" ht="29.25" customHeight="1">
      <c r="B117" s="366"/>
      <c r="C117" s="359"/>
      <c r="D117" s="376"/>
      <c r="E117" s="80" t="str">
        <f>'高額レセ疾病傾向(患者数順)'!$C$9</f>
        <v>0210</v>
      </c>
      <c r="F117" s="225" t="str">
        <f>'高額レセ疾病傾向(患者数順)'!$D$9</f>
        <v>その他の悪性新生物＜腫瘍＞</v>
      </c>
      <c r="G117" s="225" t="s">
        <v>314</v>
      </c>
      <c r="H117" s="81">
        <v>246</v>
      </c>
      <c r="I117" s="82">
        <v>494603240</v>
      </c>
      <c r="J117" s="83">
        <v>418882490</v>
      </c>
      <c r="K117" s="72">
        <f t="shared" si="16"/>
        <v>913485730</v>
      </c>
      <c r="L117" s="179">
        <f t="shared" si="15"/>
        <v>3713356.6260162601</v>
      </c>
      <c r="M117" s="186">
        <f t="shared" si="26"/>
        <v>7.965547388530907E-3</v>
      </c>
    </row>
    <row r="118" spans="2:13" ht="29.25" customHeight="1">
      <c r="B118" s="366"/>
      <c r="C118" s="359"/>
      <c r="D118" s="376"/>
      <c r="E118" s="80" t="str">
        <f>'高額レセ疾病傾向(患者数順)'!$C$10</f>
        <v>1011</v>
      </c>
      <c r="F118" s="225" t="str">
        <f>'高額レセ疾病傾向(患者数順)'!$D$10</f>
        <v>その他の呼吸器系の疾患</v>
      </c>
      <c r="G118" s="225" t="s">
        <v>312</v>
      </c>
      <c r="H118" s="81">
        <v>236</v>
      </c>
      <c r="I118" s="82">
        <v>566359620</v>
      </c>
      <c r="J118" s="83">
        <v>122192580</v>
      </c>
      <c r="K118" s="72">
        <f t="shared" si="16"/>
        <v>688552200</v>
      </c>
      <c r="L118" s="179">
        <f t="shared" si="15"/>
        <v>2917594.0677966103</v>
      </c>
      <c r="M118" s="186">
        <f t="shared" si="26"/>
        <v>7.6417446491597318E-3</v>
      </c>
    </row>
    <row r="119" spans="2:13" ht="29.25" customHeight="1" thickBot="1">
      <c r="B119" s="367"/>
      <c r="C119" s="361"/>
      <c r="D119" s="383"/>
      <c r="E119" s="84" t="str">
        <f>'高額レセ疾病傾向(患者数順)'!$C$11</f>
        <v>0906</v>
      </c>
      <c r="F119" s="226" t="str">
        <f>'高額レセ疾病傾向(患者数順)'!$D$11</f>
        <v>脳梗塞</v>
      </c>
      <c r="G119" s="226" t="s">
        <v>316</v>
      </c>
      <c r="H119" s="85">
        <v>207</v>
      </c>
      <c r="I119" s="86">
        <v>679793980</v>
      </c>
      <c r="J119" s="87">
        <v>67099380</v>
      </c>
      <c r="K119" s="73">
        <f t="shared" si="16"/>
        <v>746893360</v>
      </c>
      <c r="L119" s="180">
        <f t="shared" si="15"/>
        <v>3608180.4830917874</v>
      </c>
      <c r="M119" s="186">
        <f t="shared" si="26"/>
        <v>6.7027167049833244E-3</v>
      </c>
    </row>
    <row r="120" spans="2:13" ht="29.25" customHeight="1">
      <c r="B120" s="365">
        <v>24</v>
      </c>
      <c r="C120" s="378" t="s">
        <v>131</v>
      </c>
      <c r="D120" s="371">
        <f>Q28</f>
        <v>13361</v>
      </c>
      <c r="E120" s="88" t="str">
        <f>'高額レセ疾病傾向(患者数順)'!$C$7</f>
        <v>1901</v>
      </c>
      <c r="F120" s="224" t="str">
        <f>'高額レセ疾病傾向(患者数順)'!$D$7</f>
        <v>骨折</v>
      </c>
      <c r="G120" s="224" t="s">
        <v>308</v>
      </c>
      <c r="H120" s="137">
        <v>283</v>
      </c>
      <c r="I120" s="138">
        <v>778558150</v>
      </c>
      <c r="J120" s="139">
        <v>112252190</v>
      </c>
      <c r="K120" s="71">
        <f t="shared" si="16"/>
        <v>890810340</v>
      </c>
      <c r="L120" s="178">
        <f t="shared" si="15"/>
        <v>3147739.7173144878</v>
      </c>
      <c r="M120" s="185">
        <f>IFERROR(H120/$Q$28,0)</f>
        <v>2.118104932265549E-2</v>
      </c>
    </row>
    <row r="121" spans="2:13" ht="29.25" customHeight="1">
      <c r="B121" s="366"/>
      <c r="C121" s="359"/>
      <c r="D121" s="376"/>
      <c r="E121" s="80" t="str">
        <f>'高額レセ疾病傾向(患者数順)'!$C$8</f>
        <v>0903</v>
      </c>
      <c r="F121" s="225" t="str">
        <f>'高額レセ疾病傾向(患者数順)'!$D$8</f>
        <v>その他の心疾患</v>
      </c>
      <c r="G121" s="225" t="s">
        <v>313</v>
      </c>
      <c r="H121" s="81">
        <v>178</v>
      </c>
      <c r="I121" s="82">
        <v>484325090</v>
      </c>
      <c r="J121" s="83">
        <v>115323540</v>
      </c>
      <c r="K121" s="72">
        <f t="shared" si="16"/>
        <v>599648630</v>
      </c>
      <c r="L121" s="179">
        <f t="shared" si="15"/>
        <v>3368812.5280898875</v>
      </c>
      <c r="M121" s="186">
        <f t="shared" ref="M121:M124" si="27">IFERROR(H121/$Q$28,0)</f>
        <v>1.3322356111069531E-2</v>
      </c>
    </row>
    <row r="122" spans="2:13" ht="29.25" customHeight="1">
      <c r="B122" s="366"/>
      <c r="C122" s="359"/>
      <c r="D122" s="376"/>
      <c r="E122" s="80" t="str">
        <f>'高額レセ疾病傾向(患者数順)'!$C$9</f>
        <v>0210</v>
      </c>
      <c r="F122" s="225" t="str">
        <f>'高額レセ疾病傾向(患者数順)'!$D$9</f>
        <v>その他の悪性新生物＜腫瘍＞</v>
      </c>
      <c r="G122" s="225" t="s">
        <v>314</v>
      </c>
      <c r="H122" s="81">
        <v>117</v>
      </c>
      <c r="I122" s="82">
        <v>254046490</v>
      </c>
      <c r="J122" s="83">
        <v>202299120</v>
      </c>
      <c r="K122" s="72">
        <f t="shared" si="16"/>
        <v>456345610</v>
      </c>
      <c r="L122" s="179">
        <f t="shared" si="15"/>
        <v>3900389.829059829</v>
      </c>
      <c r="M122" s="186">
        <f t="shared" si="27"/>
        <v>8.756829578624354E-3</v>
      </c>
    </row>
    <row r="123" spans="2:13" ht="29.25" customHeight="1">
      <c r="B123" s="366"/>
      <c r="C123" s="359"/>
      <c r="D123" s="376"/>
      <c r="E123" s="80" t="str">
        <f>'高額レセ疾病傾向(患者数順)'!$C$10</f>
        <v>1011</v>
      </c>
      <c r="F123" s="225" t="str">
        <f>'高額レセ疾病傾向(患者数順)'!$D$10</f>
        <v>その他の呼吸器系の疾患</v>
      </c>
      <c r="G123" s="225" t="s">
        <v>312</v>
      </c>
      <c r="H123" s="81">
        <v>153</v>
      </c>
      <c r="I123" s="82">
        <v>353072800</v>
      </c>
      <c r="J123" s="83">
        <v>88952830</v>
      </c>
      <c r="K123" s="72">
        <f t="shared" si="16"/>
        <v>442025630</v>
      </c>
      <c r="L123" s="179">
        <f t="shared" si="15"/>
        <v>2889056.4052287582</v>
      </c>
      <c r="M123" s="186">
        <f t="shared" si="27"/>
        <v>1.145123867973954E-2</v>
      </c>
    </row>
    <row r="124" spans="2:13" ht="29.25" customHeight="1" thickBot="1">
      <c r="B124" s="367"/>
      <c r="C124" s="361"/>
      <c r="D124" s="383"/>
      <c r="E124" s="84" t="str">
        <f>'高額レセ疾病傾向(患者数順)'!$C$11</f>
        <v>0906</v>
      </c>
      <c r="F124" s="226" t="str">
        <f>'高額レセ疾病傾向(患者数順)'!$D$11</f>
        <v>脳梗塞</v>
      </c>
      <c r="G124" s="226" t="s">
        <v>353</v>
      </c>
      <c r="H124" s="85">
        <v>104</v>
      </c>
      <c r="I124" s="86">
        <v>393623020</v>
      </c>
      <c r="J124" s="87">
        <v>36542760</v>
      </c>
      <c r="K124" s="73">
        <f t="shared" si="16"/>
        <v>430165780</v>
      </c>
      <c r="L124" s="180">
        <f t="shared" si="15"/>
        <v>4136209.423076923</v>
      </c>
      <c r="M124" s="187">
        <f t="shared" si="27"/>
        <v>7.7838485143327599E-3</v>
      </c>
    </row>
    <row r="125" spans="2:13" ht="29.25" customHeight="1">
      <c r="B125" s="365">
        <v>25</v>
      </c>
      <c r="C125" s="378" t="s">
        <v>132</v>
      </c>
      <c r="D125" s="371">
        <f>Q29</f>
        <v>9235</v>
      </c>
      <c r="E125" s="88" t="str">
        <f>'高額レセ疾病傾向(患者数順)'!$C$7</f>
        <v>1901</v>
      </c>
      <c r="F125" s="224" t="str">
        <f>'高額レセ疾病傾向(患者数順)'!$D$7</f>
        <v>骨折</v>
      </c>
      <c r="G125" s="224" t="s">
        <v>308</v>
      </c>
      <c r="H125" s="137">
        <v>147</v>
      </c>
      <c r="I125" s="138">
        <v>365517520</v>
      </c>
      <c r="J125" s="139">
        <v>55378500</v>
      </c>
      <c r="K125" s="71">
        <f t="shared" si="16"/>
        <v>420896020</v>
      </c>
      <c r="L125" s="178">
        <f t="shared" si="15"/>
        <v>2863238.2312925169</v>
      </c>
      <c r="M125" s="185">
        <f>IFERROR(H125/$Q$29,0)</f>
        <v>1.5917704385489985E-2</v>
      </c>
    </row>
    <row r="126" spans="2:13" ht="29.25" customHeight="1">
      <c r="B126" s="366"/>
      <c r="C126" s="359"/>
      <c r="D126" s="376"/>
      <c r="E126" s="80" t="str">
        <f>'高額レセ疾病傾向(患者数順)'!$C$8</f>
        <v>0903</v>
      </c>
      <c r="F126" s="225" t="str">
        <f>'高額レセ疾病傾向(患者数順)'!$D$8</f>
        <v>その他の心疾患</v>
      </c>
      <c r="G126" s="225" t="s">
        <v>347</v>
      </c>
      <c r="H126" s="81">
        <v>101</v>
      </c>
      <c r="I126" s="82">
        <v>299465000</v>
      </c>
      <c r="J126" s="83">
        <v>53028060</v>
      </c>
      <c r="K126" s="72">
        <f t="shared" si="16"/>
        <v>352493060</v>
      </c>
      <c r="L126" s="179">
        <f t="shared" si="15"/>
        <v>3490030.2970297029</v>
      </c>
      <c r="M126" s="186">
        <f t="shared" ref="M126:M129" si="28">IFERROR(H126/$Q$29,0)</f>
        <v>1.0936654033567948E-2</v>
      </c>
    </row>
    <row r="127" spans="2:13" ht="29.25" customHeight="1">
      <c r="B127" s="366"/>
      <c r="C127" s="359"/>
      <c r="D127" s="376"/>
      <c r="E127" s="80" t="str">
        <f>'高額レセ疾病傾向(患者数順)'!$C$9</f>
        <v>0210</v>
      </c>
      <c r="F127" s="225" t="str">
        <f>'高額レセ疾病傾向(患者数順)'!$D$9</f>
        <v>その他の悪性新生物＜腫瘍＞</v>
      </c>
      <c r="G127" s="225" t="s">
        <v>352</v>
      </c>
      <c r="H127" s="81">
        <v>75</v>
      </c>
      <c r="I127" s="82">
        <v>186831760</v>
      </c>
      <c r="J127" s="83">
        <v>88395600</v>
      </c>
      <c r="K127" s="72">
        <f t="shared" si="16"/>
        <v>275227360</v>
      </c>
      <c r="L127" s="179">
        <f t="shared" si="15"/>
        <v>3669698.1333333333</v>
      </c>
      <c r="M127" s="186">
        <f t="shared" si="28"/>
        <v>8.1212777476989718E-3</v>
      </c>
    </row>
    <row r="128" spans="2:13" ht="29.25" customHeight="1">
      <c r="B128" s="366"/>
      <c r="C128" s="359"/>
      <c r="D128" s="376"/>
      <c r="E128" s="80" t="str">
        <f>'高額レセ疾病傾向(患者数順)'!$C$10</f>
        <v>1011</v>
      </c>
      <c r="F128" s="225" t="str">
        <f>'高額レセ疾病傾向(患者数順)'!$D$10</f>
        <v>その他の呼吸器系の疾患</v>
      </c>
      <c r="G128" s="225" t="s">
        <v>312</v>
      </c>
      <c r="H128" s="81">
        <v>94</v>
      </c>
      <c r="I128" s="82">
        <v>201920490</v>
      </c>
      <c r="J128" s="83">
        <v>50383840</v>
      </c>
      <c r="K128" s="72">
        <f t="shared" si="16"/>
        <v>252304330</v>
      </c>
      <c r="L128" s="179">
        <f t="shared" si="15"/>
        <v>2684088.6170212766</v>
      </c>
      <c r="M128" s="186">
        <f t="shared" si="28"/>
        <v>1.0178668110449377E-2</v>
      </c>
    </row>
    <row r="129" spans="2:13" ht="29.25" customHeight="1" thickBot="1">
      <c r="B129" s="367"/>
      <c r="C129" s="361"/>
      <c r="D129" s="383"/>
      <c r="E129" s="84" t="str">
        <f>'高額レセ疾病傾向(患者数順)'!$C$11</f>
        <v>0906</v>
      </c>
      <c r="F129" s="226" t="str">
        <f>'高額レセ疾病傾向(患者数順)'!$D$11</f>
        <v>脳梗塞</v>
      </c>
      <c r="G129" s="226" t="s">
        <v>593</v>
      </c>
      <c r="H129" s="85">
        <v>81</v>
      </c>
      <c r="I129" s="86">
        <v>265871840</v>
      </c>
      <c r="J129" s="87">
        <v>27410850</v>
      </c>
      <c r="K129" s="73">
        <f t="shared" si="16"/>
        <v>293282690</v>
      </c>
      <c r="L129" s="180">
        <f t="shared" si="15"/>
        <v>3620773.950617284</v>
      </c>
      <c r="M129" s="186">
        <f t="shared" si="28"/>
        <v>8.7709799675148893E-3</v>
      </c>
    </row>
    <row r="130" spans="2:13" ht="29.25" customHeight="1">
      <c r="B130" s="365">
        <v>26</v>
      </c>
      <c r="C130" s="378" t="s">
        <v>36</v>
      </c>
      <c r="D130" s="371">
        <f>Q30</f>
        <v>128043</v>
      </c>
      <c r="E130" s="88" t="str">
        <f>'高額レセ疾病傾向(患者数順)'!$C$7</f>
        <v>1901</v>
      </c>
      <c r="F130" s="224" t="str">
        <f>'高額レセ疾病傾向(患者数順)'!$D$7</f>
        <v>骨折</v>
      </c>
      <c r="G130" s="224" t="s">
        <v>308</v>
      </c>
      <c r="H130" s="137">
        <v>2220</v>
      </c>
      <c r="I130" s="138">
        <v>6256071110</v>
      </c>
      <c r="J130" s="139">
        <v>805558310</v>
      </c>
      <c r="K130" s="71">
        <f t="shared" si="16"/>
        <v>7061629420</v>
      </c>
      <c r="L130" s="178">
        <f t="shared" si="15"/>
        <v>3180914.1531531531</v>
      </c>
      <c r="M130" s="185">
        <f>IFERROR(H130/$Q$30,0)</f>
        <v>1.7337925540638691E-2</v>
      </c>
    </row>
    <row r="131" spans="2:13" ht="29.25" customHeight="1">
      <c r="B131" s="366"/>
      <c r="C131" s="359"/>
      <c r="D131" s="376"/>
      <c r="E131" s="80" t="str">
        <f>'高額レセ疾病傾向(患者数順)'!$C$8</f>
        <v>0903</v>
      </c>
      <c r="F131" s="225" t="str">
        <f>'高額レセ疾病傾向(患者数順)'!$D$8</f>
        <v>その他の心疾患</v>
      </c>
      <c r="G131" s="225" t="s">
        <v>320</v>
      </c>
      <c r="H131" s="81">
        <v>1452</v>
      </c>
      <c r="I131" s="82">
        <v>4303447710</v>
      </c>
      <c r="J131" s="83">
        <v>876989000</v>
      </c>
      <c r="K131" s="72">
        <f t="shared" si="16"/>
        <v>5180436710</v>
      </c>
      <c r="L131" s="179">
        <f t="shared" si="15"/>
        <v>3567793.8774104682</v>
      </c>
      <c r="M131" s="186">
        <f t="shared" ref="M131:M134" si="29">IFERROR(H131/$Q$30,0)</f>
        <v>1.1339940488742064E-2</v>
      </c>
    </row>
    <row r="132" spans="2:13" ht="29.25" customHeight="1">
      <c r="B132" s="366"/>
      <c r="C132" s="359"/>
      <c r="D132" s="376"/>
      <c r="E132" s="80" t="str">
        <f>'高額レセ疾病傾向(患者数順)'!$C$9</f>
        <v>0210</v>
      </c>
      <c r="F132" s="225" t="str">
        <f>'高額レセ疾病傾向(患者数順)'!$D$9</f>
        <v>その他の悪性新生物＜腫瘍＞</v>
      </c>
      <c r="G132" s="225" t="s">
        <v>349</v>
      </c>
      <c r="H132" s="81">
        <v>1196</v>
      </c>
      <c r="I132" s="82">
        <v>2551909960</v>
      </c>
      <c r="J132" s="83">
        <v>1786826610</v>
      </c>
      <c r="K132" s="72">
        <f t="shared" si="16"/>
        <v>4338736570</v>
      </c>
      <c r="L132" s="179">
        <f t="shared" si="15"/>
        <v>3627706.1622073581</v>
      </c>
      <c r="M132" s="186">
        <f t="shared" si="29"/>
        <v>9.3406121381098533E-3</v>
      </c>
    </row>
    <row r="133" spans="2:13" ht="29.25" customHeight="1">
      <c r="B133" s="366"/>
      <c r="C133" s="359"/>
      <c r="D133" s="376"/>
      <c r="E133" s="80" t="str">
        <f>'高額レセ疾病傾向(患者数順)'!$C$10</f>
        <v>1011</v>
      </c>
      <c r="F133" s="225" t="str">
        <f>'高額レセ疾病傾向(患者数順)'!$D$10</f>
        <v>その他の呼吸器系の疾患</v>
      </c>
      <c r="G133" s="225" t="s">
        <v>312</v>
      </c>
      <c r="H133" s="81">
        <v>956</v>
      </c>
      <c r="I133" s="82">
        <v>2247081110</v>
      </c>
      <c r="J133" s="83">
        <v>507710290</v>
      </c>
      <c r="K133" s="72">
        <f t="shared" si="16"/>
        <v>2754791400</v>
      </c>
      <c r="L133" s="179">
        <f t="shared" ref="L133:L196" si="30">IFERROR(K133/H133,"-")</f>
        <v>2881580.9623430963</v>
      </c>
      <c r="M133" s="186">
        <f t="shared" si="29"/>
        <v>7.4662418093921577E-3</v>
      </c>
    </row>
    <row r="134" spans="2:13" ht="29.25" customHeight="1" thickBot="1">
      <c r="B134" s="367"/>
      <c r="C134" s="361"/>
      <c r="D134" s="383"/>
      <c r="E134" s="84" t="str">
        <f>'高額レセ疾病傾向(患者数順)'!$C$11</f>
        <v>0906</v>
      </c>
      <c r="F134" s="226" t="str">
        <f>'高額レセ疾病傾向(患者数順)'!$D$11</f>
        <v>脳梗塞</v>
      </c>
      <c r="G134" s="226" t="s">
        <v>316</v>
      </c>
      <c r="H134" s="85">
        <v>1102</v>
      </c>
      <c r="I134" s="86">
        <v>3992281980</v>
      </c>
      <c r="J134" s="87">
        <v>311480650</v>
      </c>
      <c r="K134" s="73">
        <f t="shared" ref="K134:K197" si="31">IF(SUM(I134:J134)=0,"-",SUM(I134:J134))</f>
        <v>4303762630</v>
      </c>
      <c r="L134" s="180">
        <f t="shared" si="30"/>
        <v>3905410.7350272234</v>
      </c>
      <c r="M134" s="187">
        <f t="shared" si="29"/>
        <v>8.6064837593620887E-3</v>
      </c>
    </row>
    <row r="135" spans="2:13" ht="29.25" customHeight="1">
      <c r="B135" s="365">
        <v>27</v>
      </c>
      <c r="C135" s="378" t="s">
        <v>37</v>
      </c>
      <c r="D135" s="371">
        <f>Q31</f>
        <v>21977</v>
      </c>
      <c r="E135" s="88" t="str">
        <f>'高額レセ疾病傾向(患者数順)'!$C$7</f>
        <v>1901</v>
      </c>
      <c r="F135" s="224" t="str">
        <f>'高額レセ疾病傾向(患者数順)'!$D$7</f>
        <v>骨折</v>
      </c>
      <c r="G135" s="224" t="s">
        <v>308</v>
      </c>
      <c r="H135" s="137">
        <v>371</v>
      </c>
      <c r="I135" s="138">
        <v>1047693720</v>
      </c>
      <c r="J135" s="139">
        <v>136212130</v>
      </c>
      <c r="K135" s="71">
        <f t="shared" si="31"/>
        <v>1183905850</v>
      </c>
      <c r="L135" s="178">
        <f t="shared" si="30"/>
        <v>3191120.8894878705</v>
      </c>
      <c r="M135" s="185">
        <f>IFERROR(H135/$Q$31,0)</f>
        <v>1.6881284979751558E-2</v>
      </c>
    </row>
    <row r="136" spans="2:13" ht="29.25" customHeight="1">
      <c r="B136" s="366"/>
      <c r="C136" s="359"/>
      <c r="D136" s="376"/>
      <c r="E136" s="80" t="str">
        <f>'高額レセ疾病傾向(患者数順)'!$C$8</f>
        <v>0903</v>
      </c>
      <c r="F136" s="225" t="str">
        <f>'高額レセ疾病傾向(患者数順)'!$D$8</f>
        <v>その他の心疾患</v>
      </c>
      <c r="G136" s="225" t="s">
        <v>318</v>
      </c>
      <c r="H136" s="81">
        <v>271</v>
      </c>
      <c r="I136" s="82">
        <v>779693700</v>
      </c>
      <c r="J136" s="83">
        <v>156244170</v>
      </c>
      <c r="K136" s="72">
        <f t="shared" si="31"/>
        <v>935937870</v>
      </c>
      <c r="L136" s="179">
        <f t="shared" si="30"/>
        <v>3453645.2767527676</v>
      </c>
      <c r="M136" s="186">
        <f t="shared" ref="M136:M139" si="32">IFERROR(H136/$Q$31,0)</f>
        <v>1.2331073394912864E-2</v>
      </c>
    </row>
    <row r="137" spans="2:13" ht="29.25" customHeight="1">
      <c r="B137" s="366"/>
      <c r="C137" s="359"/>
      <c r="D137" s="376"/>
      <c r="E137" s="80" t="str">
        <f>'高額レセ疾病傾向(患者数順)'!$C$9</f>
        <v>0210</v>
      </c>
      <c r="F137" s="225" t="str">
        <f>'高額レセ疾病傾向(患者数順)'!$D$9</f>
        <v>その他の悪性新生物＜腫瘍＞</v>
      </c>
      <c r="G137" s="225" t="s">
        <v>310</v>
      </c>
      <c r="H137" s="81">
        <v>182</v>
      </c>
      <c r="I137" s="82">
        <v>355009020</v>
      </c>
      <c r="J137" s="83">
        <v>283722360</v>
      </c>
      <c r="K137" s="72">
        <f t="shared" si="31"/>
        <v>638731380</v>
      </c>
      <c r="L137" s="179">
        <f t="shared" si="30"/>
        <v>3509513.076923077</v>
      </c>
      <c r="M137" s="186">
        <f t="shared" si="32"/>
        <v>8.281385084406425E-3</v>
      </c>
    </row>
    <row r="138" spans="2:13" ht="29.25" customHeight="1">
      <c r="B138" s="366"/>
      <c r="C138" s="359"/>
      <c r="D138" s="376"/>
      <c r="E138" s="80" t="str">
        <f>'高額レセ疾病傾向(患者数順)'!$C$10</f>
        <v>1011</v>
      </c>
      <c r="F138" s="225" t="str">
        <f>'高額レセ疾病傾向(患者数順)'!$D$10</f>
        <v>その他の呼吸器系の疾患</v>
      </c>
      <c r="G138" s="225" t="s">
        <v>388</v>
      </c>
      <c r="H138" s="81">
        <v>195</v>
      </c>
      <c r="I138" s="82">
        <v>471408620</v>
      </c>
      <c r="J138" s="83">
        <v>93880470</v>
      </c>
      <c r="K138" s="72">
        <f t="shared" si="31"/>
        <v>565289090</v>
      </c>
      <c r="L138" s="179">
        <f t="shared" si="30"/>
        <v>2898918.4102564105</v>
      </c>
      <c r="M138" s="186">
        <f t="shared" si="32"/>
        <v>8.8729125904354559E-3</v>
      </c>
    </row>
    <row r="139" spans="2:13" ht="29.25" customHeight="1" thickBot="1">
      <c r="B139" s="367"/>
      <c r="C139" s="361"/>
      <c r="D139" s="383"/>
      <c r="E139" s="84" t="str">
        <f>'高額レセ疾病傾向(患者数順)'!$C$11</f>
        <v>0906</v>
      </c>
      <c r="F139" s="226" t="str">
        <f>'高額レセ疾病傾向(患者数順)'!$D$11</f>
        <v>脳梗塞</v>
      </c>
      <c r="G139" s="226" t="s">
        <v>594</v>
      </c>
      <c r="H139" s="85">
        <v>179</v>
      </c>
      <c r="I139" s="86">
        <v>667737660</v>
      </c>
      <c r="J139" s="87">
        <v>53154710</v>
      </c>
      <c r="K139" s="73">
        <f t="shared" si="31"/>
        <v>720892370</v>
      </c>
      <c r="L139" s="180">
        <f t="shared" si="30"/>
        <v>4027331.6759776538</v>
      </c>
      <c r="M139" s="186">
        <f t="shared" si="32"/>
        <v>8.1448787368612642E-3</v>
      </c>
    </row>
    <row r="140" spans="2:13" ht="29.25" customHeight="1">
      <c r="B140" s="365">
        <v>28</v>
      </c>
      <c r="C140" s="378" t="s">
        <v>38</v>
      </c>
      <c r="D140" s="371">
        <f>Q32</f>
        <v>17806</v>
      </c>
      <c r="E140" s="88" t="str">
        <f>'高額レセ疾病傾向(患者数順)'!$C$7</f>
        <v>1901</v>
      </c>
      <c r="F140" s="224" t="str">
        <f>'高額レセ疾病傾向(患者数順)'!$D$7</f>
        <v>骨折</v>
      </c>
      <c r="G140" s="224" t="s">
        <v>335</v>
      </c>
      <c r="H140" s="137">
        <v>309</v>
      </c>
      <c r="I140" s="138">
        <v>822441260</v>
      </c>
      <c r="J140" s="139">
        <v>113870820</v>
      </c>
      <c r="K140" s="71">
        <f t="shared" si="31"/>
        <v>936312080</v>
      </c>
      <c r="L140" s="178">
        <f t="shared" si="30"/>
        <v>3030136.1812297734</v>
      </c>
      <c r="M140" s="185">
        <f>IFERROR(H140/$Q$32,0)</f>
        <v>1.7353700999663036E-2</v>
      </c>
    </row>
    <row r="141" spans="2:13" ht="29.25" customHeight="1">
      <c r="B141" s="366"/>
      <c r="C141" s="359"/>
      <c r="D141" s="376"/>
      <c r="E141" s="80" t="str">
        <f>'高額レセ疾病傾向(患者数順)'!$C$8</f>
        <v>0903</v>
      </c>
      <c r="F141" s="225" t="str">
        <f>'高額レセ疾病傾向(患者数順)'!$D$8</f>
        <v>その他の心疾患</v>
      </c>
      <c r="G141" s="225" t="s">
        <v>318</v>
      </c>
      <c r="H141" s="81">
        <v>193</v>
      </c>
      <c r="I141" s="82">
        <v>527609200</v>
      </c>
      <c r="J141" s="83">
        <v>109264720</v>
      </c>
      <c r="K141" s="72">
        <f t="shared" si="31"/>
        <v>636873920</v>
      </c>
      <c r="L141" s="179">
        <f t="shared" si="30"/>
        <v>3299864.8704663212</v>
      </c>
      <c r="M141" s="186">
        <f t="shared" ref="M141:M144" si="33">IFERROR(H141/$Q$32,0)</f>
        <v>1.0839043019207009E-2</v>
      </c>
    </row>
    <row r="142" spans="2:13" ht="29.25" customHeight="1">
      <c r="B142" s="366"/>
      <c r="C142" s="359"/>
      <c r="D142" s="376"/>
      <c r="E142" s="80" t="str">
        <f>'高額レセ疾病傾向(患者数順)'!$C$9</f>
        <v>0210</v>
      </c>
      <c r="F142" s="225" t="str">
        <f>'高額レセ疾病傾向(患者数順)'!$D$9</f>
        <v>その他の悪性新生物＜腫瘍＞</v>
      </c>
      <c r="G142" s="225" t="s">
        <v>350</v>
      </c>
      <c r="H142" s="81">
        <v>143</v>
      </c>
      <c r="I142" s="82">
        <v>327079450</v>
      </c>
      <c r="J142" s="83">
        <v>194937940</v>
      </c>
      <c r="K142" s="72">
        <f t="shared" si="31"/>
        <v>522017390</v>
      </c>
      <c r="L142" s="179">
        <f t="shared" si="30"/>
        <v>3650471.2587412586</v>
      </c>
      <c r="M142" s="186">
        <f t="shared" si="33"/>
        <v>8.0310007862518257E-3</v>
      </c>
    </row>
    <row r="143" spans="2:13" ht="29.25" customHeight="1">
      <c r="B143" s="366"/>
      <c r="C143" s="359"/>
      <c r="D143" s="376"/>
      <c r="E143" s="80" t="str">
        <f>'高額レセ疾病傾向(患者数順)'!$C$10</f>
        <v>1011</v>
      </c>
      <c r="F143" s="225" t="str">
        <f>'高額レセ疾病傾向(患者数順)'!$D$10</f>
        <v>その他の呼吸器系の疾患</v>
      </c>
      <c r="G143" s="225" t="s">
        <v>317</v>
      </c>
      <c r="H143" s="81">
        <v>112</v>
      </c>
      <c r="I143" s="82">
        <v>251684270</v>
      </c>
      <c r="J143" s="83">
        <v>67474160</v>
      </c>
      <c r="K143" s="72">
        <f t="shared" si="31"/>
        <v>319158430</v>
      </c>
      <c r="L143" s="179">
        <f t="shared" si="30"/>
        <v>2849628.8392857141</v>
      </c>
      <c r="M143" s="186">
        <f t="shared" si="33"/>
        <v>6.2900146018196115E-3</v>
      </c>
    </row>
    <row r="144" spans="2:13" ht="29.25" customHeight="1" thickBot="1">
      <c r="B144" s="367"/>
      <c r="C144" s="361"/>
      <c r="D144" s="383"/>
      <c r="E144" s="84" t="str">
        <f>'高額レセ疾病傾向(患者数順)'!$C$11</f>
        <v>0906</v>
      </c>
      <c r="F144" s="226" t="str">
        <f>'高額レセ疾病傾向(患者数順)'!$D$11</f>
        <v>脳梗塞</v>
      </c>
      <c r="G144" s="226" t="s">
        <v>406</v>
      </c>
      <c r="H144" s="85">
        <v>162</v>
      </c>
      <c r="I144" s="86">
        <v>566961290</v>
      </c>
      <c r="J144" s="87">
        <v>47134530</v>
      </c>
      <c r="K144" s="73">
        <f t="shared" si="31"/>
        <v>614095820</v>
      </c>
      <c r="L144" s="180">
        <f t="shared" si="30"/>
        <v>3790714.9382716049</v>
      </c>
      <c r="M144" s="186">
        <f t="shared" si="33"/>
        <v>9.0980568347747946E-3</v>
      </c>
    </row>
    <row r="145" spans="2:13" ht="29.25" customHeight="1">
      <c r="B145" s="365">
        <v>29</v>
      </c>
      <c r="C145" s="378" t="s">
        <v>39</v>
      </c>
      <c r="D145" s="371">
        <f>Q33</f>
        <v>15172</v>
      </c>
      <c r="E145" s="88" t="str">
        <f>'高額レセ疾病傾向(患者数順)'!$C$7</f>
        <v>1901</v>
      </c>
      <c r="F145" s="224" t="str">
        <f>'高額レセ疾病傾向(患者数順)'!$D$7</f>
        <v>骨折</v>
      </c>
      <c r="G145" s="224" t="s">
        <v>335</v>
      </c>
      <c r="H145" s="137">
        <v>256</v>
      </c>
      <c r="I145" s="138">
        <v>762104280</v>
      </c>
      <c r="J145" s="139">
        <v>89400160</v>
      </c>
      <c r="K145" s="71">
        <f t="shared" si="31"/>
        <v>851504440</v>
      </c>
      <c r="L145" s="178">
        <f t="shared" si="30"/>
        <v>3326189.21875</v>
      </c>
      <c r="M145" s="185">
        <f>IFERROR(H145/$Q$33,0)</f>
        <v>1.6873187450566835E-2</v>
      </c>
    </row>
    <row r="146" spans="2:13" ht="29.25" customHeight="1">
      <c r="B146" s="366"/>
      <c r="C146" s="359"/>
      <c r="D146" s="376"/>
      <c r="E146" s="80" t="str">
        <f>'高額レセ疾病傾向(患者数順)'!$C$8</f>
        <v>0903</v>
      </c>
      <c r="F146" s="225" t="str">
        <f>'高額レセ疾病傾向(患者数順)'!$D$8</f>
        <v>その他の心疾患</v>
      </c>
      <c r="G146" s="225" t="s">
        <v>320</v>
      </c>
      <c r="H146" s="81">
        <v>171</v>
      </c>
      <c r="I146" s="82">
        <v>486778140</v>
      </c>
      <c r="J146" s="83">
        <v>116485690</v>
      </c>
      <c r="K146" s="72">
        <f t="shared" si="31"/>
        <v>603263830</v>
      </c>
      <c r="L146" s="179">
        <f t="shared" si="30"/>
        <v>3527858.6549707605</v>
      </c>
      <c r="M146" s="186">
        <f t="shared" ref="M146:M149" si="34">IFERROR(H146/$Q$33,0)</f>
        <v>1.1270761929870815E-2</v>
      </c>
    </row>
    <row r="147" spans="2:13" ht="29.25" customHeight="1">
      <c r="B147" s="366"/>
      <c r="C147" s="359"/>
      <c r="D147" s="376"/>
      <c r="E147" s="80" t="str">
        <f>'高額レセ疾病傾向(患者数順)'!$C$9</f>
        <v>0210</v>
      </c>
      <c r="F147" s="225" t="str">
        <f>'高額レセ疾病傾向(患者数順)'!$D$9</f>
        <v>その他の悪性新生物＜腫瘍＞</v>
      </c>
      <c r="G147" s="225" t="s">
        <v>595</v>
      </c>
      <c r="H147" s="81">
        <v>141</v>
      </c>
      <c r="I147" s="82">
        <v>356352810</v>
      </c>
      <c r="J147" s="83">
        <v>190851000</v>
      </c>
      <c r="K147" s="72">
        <f t="shared" si="31"/>
        <v>547203810</v>
      </c>
      <c r="L147" s="179">
        <f t="shared" si="30"/>
        <v>3880878.0851063831</v>
      </c>
      <c r="M147" s="186">
        <f t="shared" si="34"/>
        <v>9.2934352755075136E-3</v>
      </c>
    </row>
    <row r="148" spans="2:13" ht="29.25" customHeight="1">
      <c r="B148" s="366"/>
      <c r="C148" s="359"/>
      <c r="D148" s="376"/>
      <c r="E148" s="80" t="str">
        <f>'高額レセ疾病傾向(患者数順)'!$C$10</f>
        <v>1011</v>
      </c>
      <c r="F148" s="225" t="str">
        <f>'高額レセ疾病傾向(患者数順)'!$D$10</f>
        <v>その他の呼吸器系の疾患</v>
      </c>
      <c r="G148" s="225" t="s">
        <v>319</v>
      </c>
      <c r="H148" s="81">
        <v>102</v>
      </c>
      <c r="I148" s="82">
        <v>250532200</v>
      </c>
      <c r="J148" s="83">
        <v>43642490</v>
      </c>
      <c r="K148" s="72">
        <f t="shared" si="31"/>
        <v>294174690</v>
      </c>
      <c r="L148" s="179">
        <f t="shared" si="30"/>
        <v>2884065.588235294</v>
      </c>
      <c r="M148" s="186">
        <f t="shared" si="34"/>
        <v>6.722910624835223E-3</v>
      </c>
    </row>
    <row r="149" spans="2:13" ht="29.25" customHeight="1" thickBot="1">
      <c r="B149" s="367"/>
      <c r="C149" s="361"/>
      <c r="D149" s="383"/>
      <c r="E149" s="84" t="str">
        <f>'高額レセ疾病傾向(患者数順)'!$C$11</f>
        <v>0906</v>
      </c>
      <c r="F149" s="226" t="str">
        <f>'高額レセ疾病傾向(患者数順)'!$D$11</f>
        <v>脳梗塞</v>
      </c>
      <c r="G149" s="226" t="s">
        <v>342</v>
      </c>
      <c r="H149" s="85">
        <v>122</v>
      </c>
      <c r="I149" s="86">
        <v>448321410</v>
      </c>
      <c r="J149" s="87">
        <v>34934720</v>
      </c>
      <c r="K149" s="73">
        <f t="shared" si="31"/>
        <v>483256130</v>
      </c>
      <c r="L149" s="180">
        <f t="shared" si="30"/>
        <v>3961115.819672131</v>
      </c>
      <c r="M149" s="186">
        <f t="shared" si="34"/>
        <v>8.0411283944107573E-3</v>
      </c>
    </row>
    <row r="150" spans="2:13" ht="29.25" customHeight="1">
      <c r="B150" s="365">
        <v>30</v>
      </c>
      <c r="C150" s="378" t="s">
        <v>40</v>
      </c>
      <c r="D150" s="371">
        <f>Q34</f>
        <v>20327</v>
      </c>
      <c r="E150" s="88" t="str">
        <f>'高額レセ疾病傾向(患者数順)'!$C$7</f>
        <v>1901</v>
      </c>
      <c r="F150" s="224" t="str">
        <f>'高額レセ疾病傾向(患者数順)'!$D$7</f>
        <v>骨折</v>
      </c>
      <c r="G150" s="224" t="s">
        <v>308</v>
      </c>
      <c r="H150" s="137">
        <v>338</v>
      </c>
      <c r="I150" s="138">
        <v>986484530</v>
      </c>
      <c r="J150" s="139">
        <v>129522940</v>
      </c>
      <c r="K150" s="71">
        <f t="shared" si="31"/>
        <v>1116007470</v>
      </c>
      <c r="L150" s="178">
        <f t="shared" si="30"/>
        <v>3301797.24852071</v>
      </c>
      <c r="M150" s="185">
        <f>IFERROR(H150/$Q$34,0)</f>
        <v>1.6628130073301519E-2</v>
      </c>
    </row>
    <row r="151" spans="2:13" ht="29.25" customHeight="1">
      <c r="B151" s="366"/>
      <c r="C151" s="359"/>
      <c r="D151" s="376"/>
      <c r="E151" s="80" t="str">
        <f>'高額レセ疾病傾向(患者数順)'!$C$8</f>
        <v>0903</v>
      </c>
      <c r="F151" s="225" t="str">
        <f>'高額レセ疾病傾向(患者数順)'!$D$8</f>
        <v>その他の心疾患</v>
      </c>
      <c r="G151" s="225" t="s">
        <v>318</v>
      </c>
      <c r="H151" s="81">
        <v>230</v>
      </c>
      <c r="I151" s="82">
        <v>686818670</v>
      </c>
      <c r="J151" s="83">
        <v>125630590</v>
      </c>
      <c r="K151" s="72">
        <f t="shared" si="31"/>
        <v>812449260</v>
      </c>
      <c r="L151" s="179">
        <f t="shared" si="30"/>
        <v>3532388.086956522</v>
      </c>
      <c r="M151" s="186">
        <f t="shared" ref="M151:M154" si="35">IFERROR(H151/$Q$34,0)</f>
        <v>1.1314999754021745E-2</v>
      </c>
    </row>
    <row r="152" spans="2:13" ht="29.25" customHeight="1">
      <c r="B152" s="366"/>
      <c r="C152" s="359"/>
      <c r="D152" s="376"/>
      <c r="E152" s="80" t="str">
        <f>'高額レセ疾病傾向(患者数順)'!$C$9</f>
        <v>0210</v>
      </c>
      <c r="F152" s="225" t="str">
        <f>'高額レセ疾病傾向(患者数順)'!$D$9</f>
        <v>その他の悪性新生物＜腫瘍＞</v>
      </c>
      <c r="G152" s="225" t="s">
        <v>314</v>
      </c>
      <c r="H152" s="81">
        <v>166</v>
      </c>
      <c r="I152" s="82">
        <v>363724970</v>
      </c>
      <c r="J152" s="83">
        <v>253327020</v>
      </c>
      <c r="K152" s="72">
        <f t="shared" si="31"/>
        <v>617051990</v>
      </c>
      <c r="L152" s="179">
        <f t="shared" si="30"/>
        <v>3717180.6626506024</v>
      </c>
      <c r="M152" s="186">
        <f t="shared" si="35"/>
        <v>8.1664780833374338E-3</v>
      </c>
    </row>
    <row r="153" spans="2:13" ht="29.25" customHeight="1">
      <c r="B153" s="366"/>
      <c r="C153" s="359"/>
      <c r="D153" s="376"/>
      <c r="E153" s="80" t="str">
        <f>'高額レセ疾病傾向(患者数順)'!$C$10</f>
        <v>1011</v>
      </c>
      <c r="F153" s="225" t="str">
        <f>'高額レセ疾病傾向(患者数順)'!$D$10</f>
        <v>その他の呼吸器系の疾患</v>
      </c>
      <c r="G153" s="225" t="s">
        <v>338</v>
      </c>
      <c r="H153" s="81">
        <v>188</v>
      </c>
      <c r="I153" s="82">
        <v>428147070</v>
      </c>
      <c r="J153" s="83">
        <v>89768770</v>
      </c>
      <c r="K153" s="72">
        <f t="shared" si="31"/>
        <v>517915840</v>
      </c>
      <c r="L153" s="179">
        <f t="shared" si="30"/>
        <v>2754871.489361702</v>
      </c>
      <c r="M153" s="186">
        <f t="shared" si="35"/>
        <v>9.2487824076351657E-3</v>
      </c>
    </row>
    <row r="154" spans="2:13" ht="29.25" customHeight="1" thickBot="1">
      <c r="B154" s="367"/>
      <c r="C154" s="361"/>
      <c r="D154" s="383"/>
      <c r="E154" s="84" t="str">
        <f>'高額レセ疾病傾向(患者数順)'!$C$11</f>
        <v>0906</v>
      </c>
      <c r="F154" s="226" t="str">
        <f>'高額レセ疾病傾向(患者数順)'!$D$11</f>
        <v>脳梗塞</v>
      </c>
      <c r="G154" s="226" t="s">
        <v>356</v>
      </c>
      <c r="H154" s="85">
        <v>174</v>
      </c>
      <c r="I154" s="86">
        <v>593916040</v>
      </c>
      <c r="J154" s="87">
        <v>45445650</v>
      </c>
      <c r="K154" s="73">
        <f t="shared" si="31"/>
        <v>639361690</v>
      </c>
      <c r="L154" s="180">
        <f t="shared" si="30"/>
        <v>3674492.4712643679</v>
      </c>
      <c r="M154" s="187">
        <f t="shared" si="35"/>
        <v>8.5600432921729714E-3</v>
      </c>
    </row>
    <row r="155" spans="2:13" ht="29.25" customHeight="1">
      <c r="B155" s="365">
        <v>31</v>
      </c>
      <c r="C155" s="378" t="s">
        <v>41</v>
      </c>
      <c r="D155" s="371">
        <f>Q35</f>
        <v>26559</v>
      </c>
      <c r="E155" s="88" t="str">
        <f>'高額レセ疾病傾向(患者数順)'!$C$7</f>
        <v>1901</v>
      </c>
      <c r="F155" s="224" t="str">
        <f>'高額レセ疾病傾向(患者数順)'!$D$7</f>
        <v>骨折</v>
      </c>
      <c r="G155" s="224" t="s">
        <v>308</v>
      </c>
      <c r="H155" s="137">
        <v>453</v>
      </c>
      <c r="I155" s="138">
        <v>1282991870</v>
      </c>
      <c r="J155" s="139">
        <v>158489100</v>
      </c>
      <c r="K155" s="71">
        <f t="shared" si="31"/>
        <v>1441480970</v>
      </c>
      <c r="L155" s="178">
        <f t="shared" si="30"/>
        <v>3182077.196467991</v>
      </c>
      <c r="M155" s="185">
        <f>IFERROR(H155/$Q$35,0)</f>
        <v>1.705636507398622E-2</v>
      </c>
    </row>
    <row r="156" spans="2:13" ht="29.25" customHeight="1">
      <c r="B156" s="366"/>
      <c r="C156" s="359"/>
      <c r="D156" s="376"/>
      <c r="E156" s="80" t="str">
        <f>'高額レセ疾病傾向(患者数順)'!$C$8</f>
        <v>0903</v>
      </c>
      <c r="F156" s="225" t="str">
        <f>'高額レセ疾病傾向(患者数順)'!$D$8</f>
        <v>その他の心疾患</v>
      </c>
      <c r="G156" s="225" t="s">
        <v>358</v>
      </c>
      <c r="H156" s="81">
        <v>271</v>
      </c>
      <c r="I156" s="82">
        <v>838575880</v>
      </c>
      <c r="J156" s="83">
        <v>184017130</v>
      </c>
      <c r="K156" s="72">
        <f t="shared" si="31"/>
        <v>1022593010</v>
      </c>
      <c r="L156" s="179">
        <f t="shared" si="30"/>
        <v>3773405.9409594098</v>
      </c>
      <c r="M156" s="186">
        <f t="shared" ref="M156:M159" si="36">IFERROR(H156/$Q$35,0)</f>
        <v>1.0203697428367032E-2</v>
      </c>
    </row>
    <row r="157" spans="2:13" ht="29.25" customHeight="1">
      <c r="B157" s="366"/>
      <c r="C157" s="359"/>
      <c r="D157" s="376"/>
      <c r="E157" s="80" t="str">
        <f>'高額レセ疾病傾向(患者数順)'!$C$9</f>
        <v>0210</v>
      </c>
      <c r="F157" s="225" t="str">
        <f>'高額レセ疾病傾向(患者数順)'!$D$9</f>
        <v>その他の悪性新生物＜腫瘍＞</v>
      </c>
      <c r="G157" s="225" t="s">
        <v>571</v>
      </c>
      <c r="H157" s="81">
        <v>264</v>
      </c>
      <c r="I157" s="82">
        <v>523309210</v>
      </c>
      <c r="J157" s="83">
        <v>426830370</v>
      </c>
      <c r="K157" s="72">
        <f t="shared" si="31"/>
        <v>950139580</v>
      </c>
      <c r="L157" s="179">
        <f t="shared" si="30"/>
        <v>3599013.5606060605</v>
      </c>
      <c r="M157" s="186">
        <f t="shared" si="36"/>
        <v>9.9401332881509097E-3</v>
      </c>
    </row>
    <row r="158" spans="2:13" ht="29.25" customHeight="1">
      <c r="B158" s="366"/>
      <c r="C158" s="359"/>
      <c r="D158" s="376"/>
      <c r="E158" s="80" t="str">
        <f>'高額レセ疾病傾向(患者数順)'!$C$10</f>
        <v>1011</v>
      </c>
      <c r="F158" s="225" t="str">
        <f>'高額レセ疾病傾向(患者数順)'!$D$10</f>
        <v>その他の呼吸器系の疾患</v>
      </c>
      <c r="G158" s="225" t="s">
        <v>317</v>
      </c>
      <c r="H158" s="81">
        <v>145</v>
      </c>
      <c r="I158" s="82">
        <v>319251640</v>
      </c>
      <c r="J158" s="83">
        <v>108188920</v>
      </c>
      <c r="K158" s="72">
        <f t="shared" si="31"/>
        <v>427440560</v>
      </c>
      <c r="L158" s="179">
        <f t="shared" si="30"/>
        <v>2947865.9310344825</v>
      </c>
      <c r="M158" s="186">
        <f t="shared" si="36"/>
        <v>5.4595429044768254E-3</v>
      </c>
    </row>
    <row r="159" spans="2:13" ht="29.25" customHeight="1" thickBot="1">
      <c r="B159" s="367"/>
      <c r="C159" s="361"/>
      <c r="D159" s="383"/>
      <c r="E159" s="84" t="str">
        <f>'高額レセ疾病傾向(患者数順)'!$C$11</f>
        <v>0906</v>
      </c>
      <c r="F159" s="226" t="str">
        <f>'高額レセ疾病傾向(患者数順)'!$D$11</f>
        <v>脳梗塞</v>
      </c>
      <c r="G159" s="226" t="s">
        <v>360</v>
      </c>
      <c r="H159" s="85">
        <v>241</v>
      </c>
      <c r="I159" s="86">
        <v>868609380</v>
      </c>
      <c r="J159" s="87">
        <v>70920260</v>
      </c>
      <c r="K159" s="73">
        <f t="shared" si="31"/>
        <v>939529640</v>
      </c>
      <c r="L159" s="180">
        <f t="shared" si="30"/>
        <v>3898463.2365145227</v>
      </c>
      <c r="M159" s="186">
        <f t="shared" si="36"/>
        <v>9.074136827440793E-3</v>
      </c>
    </row>
    <row r="160" spans="2:13" ht="29.25" customHeight="1">
      <c r="B160" s="365">
        <v>32</v>
      </c>
      <c r="C160" s="378" t="s">
        <v>42</v>
      </c>
      <c r="D160" s="371">
        <f>Q36</f>
        <v>22707</v>
      </c>
      <c r="E160" s="88" t="str">
        <f>'高額レセ疾病傾向(患者数順)'!$C$7</f>
        <v>1901</v>
      </c>
      <c r="F160" s="224" t="str">
        <f>'高額レセ疾病傾向(患者数順)'!$D$7</f>
        <v>骨折</v>
      </c>
      <c r="G160" s="224" t="s">
        <v>308</v>
      </c>
      <c r="H160" s="137">
        <v>373</v>
      </c>
      <c r="I160" s="138">
        <v>1060333240</v>
      </c>
      <c r="J160" s="139">
        <v>128980990</v>
      </c>
      <c r="K160" s="71">
        <f t="shared" si="31"/>
        <v>1189314230</v>
      </c>
      <c r="L160" s="178">
        <f t="shared" si="30"/>
        <v>3188510</v>
      </c>
      <c r="M160" s="185">
        <f>IFERROR(H160/$Q$36,0)</f>
        <v>1.6426652574096094E-2</v>
      </c>
    </row>
    <row r="161" spans="2:13" ht="29.25" customHeight="1">
      <c r="B161" s="366"/>
      <c r="C161" s="359"/>
      <c r="D161" s="376"/>
      <c r="E161" s="80" t="str">
        <f>'高額レセ疾病傾向(患者数順)'!$C$8</f>
        <v>0903</v>
      </c>
      <c r="F161" s="225" t="str">
        <f>'高額レセ疾病傾向(患者数順)'!$D$8</f>
        <v>その他の心疾患</v>
      </c>
      <c r="G161" s="225" t="s">
        <v>365</v>
      </c>
      <c r="H161" s="81">
        <v>239</v>
      </c>
      <c r="I161" s="82">
        <v>704216760</v>
      </c>
      <c r="J161" s="83">
        <v>140578750</v>
      </c>
      <c r="K161" s="72">
        <f t="shared" si="31"/>
        <v>844795510</v>
      </c>
      <c r="L161" s="179">
        <f t="shared" si="30"/>
        <v>3534709.2468619249</v>
      </c>
      <c r="M161" s="186">
        <f t="shared" ref="M161:M164" si="37">IFERROR(H161/$Q$36,0)</f>
        <v>1.0525388646672832E-2</v>
      </c>
    </row>
    <row r="162" spans="2:13" ht="29.25" customHeight="1">
      <c r="B162" s="366"/>
      <c r="C162" s="359"/>
      <c r="D162" s="376"/>
      <c r="E162" s="80" t="str">
        <f>'高額レセ疾病傾向(患者数順)'!$C$9</f>
        <v>0210</v>
      </c>
      <c r="F162" s="225" t="str">
        <f>'高額レセ疾病傾向(患者数順)'!$D$9</f>
        <v>その他の悪性新生物＜腫瘍＞</v>
      </c>
      <c r="G162" s="225" t="s">
        <v>348</v>
      </c>
      <c r="H162" s="81">
        <v>228</v>
      </c>
      <c r="I162" s="82">
        <v>483520750</v>
      </c>
      <c r="J162" s="83">
        <v>306177880</v>
      </c>
      <c r="K162" s="72">
        <f t="shared" si="31"/>
        <v>789698630</v>
      </c>
      <c r="L162" s="179">
        <f t="shared" si="30"/>
        <v>3463590.4824561402</v>
      </c>
      <c r="M162" s="186">
        <f t="shared" si="37"/>
        <v>1.0040956533227639E-2</v>
      </c>
    </row>
    <row r="163" spans="2:13" ht="29.25" customHeight="1">
      <c r="B163" s="366"/>
      <c r="C163" s="359"/>
      <c r="D163" s="376"/>
      <c r="E163" s="80" t="str">
        <f>'高額レセ疾病傾向(患者数順)'!$C$10</f>
        <v>1011</v>
      </c>
      <c r="F163" s="225" t="str">
        <f>'高額レセ疾病傾向(患者数順)'!$D$10</f>
        <v>その他の呼吸器系の疾患</v>
      </c>
      <c r="G163" s="225" t="s">
        <v>357</v>
      </c>
      <c r="H163" s="81">
        <v>172</v>
      </c>
      <c r="I163" s="82">
        <v>439507030</v>
      </c>
      <c r="J163" s="83">
        <v>82935640</v>
      </c>
      <c r="K163" s="72">
        <f t="shared" si="31"/>
        <v>522442670</v>
      </c>
      <c r="L163" s="179">
        <f t="shared" si="30"/>
        <v>3037457.3837209302</v>
      </c>
      <c r="M163" s="186">
        <f t="shared" si="37"/>
        <v>7.5747566829612017E-3</v>
      </c>
    </row>
    <row r="164" spans="2:13" ht="29.25" customHeight="1" thickBot="1">
      <c r="B164" s="367"/>
      <c r="C164" s="361"/>
      <c r="D164" s="383"/>
      <c r="E164" s="84" t="str">
        <f>'高額レセ疾病傾向(患者数順)'!$C$11</f>
        <v>0906</v>
      </c>
      <c r="F164" s="226" t="str">
        <f>'高額レセ疾病傾向(患者数順)'!$D$11</f>
        <v>脳梗塞</v>
      </c>
      <c r="G164" s="226" t="s">
        <v>362</v>
      </c>
      <c r="H164" s="85">
        <v>178</v>
      </c>
      <c r="I164" s="86">
        <v>679057460</v>
      </c>
      <c r="J164" s="87">
        <v>50236600</v>
      </c>
      <c r="K164" s="73">
        <f t="shared" si="31"/>
        <v>729294060</v>
      </c>
      <c r="L164" s="180">
        <f t="shared" si="30"/>
        <v>4097157.6404494382</v>
      </c>
      <c r="M164" s="187">
        <f t="shared" si="37"/>
        <v>7.8389923812040348E-3</v>
      </c>
    </row>
    <row r="165" spans="2:13" ht="29.25" customHeight="1">
      <c r="B165" s="365">
        <v>33</v>
      </c>
      <c r="C165" s="378" t="s">
        <v>43</v>
      </c>
      <c r="D165" s="371">
        <f>Q37</f>
        <v>6370</v>
      </c>
      <c r="E165" s="88" t="str">
        <f>'高額レセ疾病傾向(患者数順)'!$C$7</f>
        <v>1901</v>
      </c>
      <c r="F165" s="224" t="str">
        <f>'高額レセ疾病傾向(患者数順)'!$D$7</f>
        <v>骨折</v>
      </c>
      <c r="G165" s="224" t="s">
        <v>335</v>
      </c>
      <c r="H165" s="137">
        <v>120</v>
      </c>
      <c r="I165" s="138">
        <v>294022210</v>
      </c>
      <c r="J165" s="139">
        <v>49082170</v>
      </c>
      <c r="K165" s="71">
        <f t="shared" si="31"/>
        <v>343104380</v>
      </c>
      <c r="L165" s="178">
        <f t="shared" si="30"/>
        <v>2859203.1666666665</v>
      </c>
      <c r="M165" s="185">
        <f>IFERROR(H165/$Q$37,0)</f>
        <v>1.8838304552590265E-2</v>
      </c>
    </row>
    <row r="166" spans="2:13" ht="29.25" customHeight="1">
      <c r="B166" s="366"/>
      <c r="C166" s="359"/>
      <c r="D166" s="376"/>
      <c r="E166" s="80" t="str">
        <f>'高額レセ疾病傾向(患者数順)'!$C$8</f>
        <v>0903</v>
      </c>
      <c r="F166" s="225" t="str">
        <f>'高額レセ疾病傾向(患者数順)'!$D$8</f>
        <v>その他の心疾患</v>
      </c>
      <c r="G166" s="225" t="s">
        <v>309</v>
      </c>
      <c r="H166" s="81">
        <v>77</v>
      </c>
      <c r="I166" s="82">
        <v>279755360</v>
      </c>
      <c r="J166" s="83">
        <v>44767950</v>
      </c>
      <c r="K166" s="72">
        <f t="shared" si="31"/>
        <v>324523310</v>
      </c>
      <c r="L166" s="179">
        <f t="shared" si="30"/>
        <v>4214588.4415584411</v>
      </c>
      <c r="M166" s="186">
        <f t="shared" ref="M166:M169" si="38">IFERROR(H166/$Q$37,0)</f>
        <v>1.2087912087912088E-2</v>
      </c>
    </row>
    <row r="167" spans="2:13" ht="29.25" customHeight="1">
      <c r="B167" s="366"/>
      <c r="C167" s="359"/>
      <c r="D167" s="376"/>
      <c r="E167" s="80" t="str">
        <f>'高額レセ疾病傾向(患者数順)'!$C$9</f>
        <v>0210</v>
      </c>
      <c r="F167" s="225" t="str">
        <f>'高額レセ疾病傾向(患者数順)'!$D$9</f>
        <v>その他の悪性新生物＜腫瘍＞</v>
      </c>
      <c r="G167" s="225" t="s">
        <v>596</v>
      </c>
      <c r="H167" s="81">
        <v>72</v>
      </c>
      <c r="I167" s="82">
        <v>142913750</v>
      </c>
      <c r="J167" s="83">
        <v>130980040</v>
      </c>
      <c r="K167" s="72">
        <f t="shared" si="31"/>
        <v>273893790</v>
      </c>
      <c r="L167" s="179">
        <f t="shared" si="30"/>
        <v>3804080.4166666665</v>
      </c>
      <c r="M167" s="186">
        <f t="shared" si="38"/>
        <v>1.1302982731554161E-2</v>
      </c>
    </row>
    <row r="168" spans="2:13" ht="29.25" customHeight="1">
      <c r="B168" s="366"/>
      <c r="C168" s="359"/>
      <c r="D168" s="376"/>
      <c r="E168" s="80" t="str">
        <f>'高額レセ疾病傾向(患者数順)'!$C$10</f>
        <v>1011</v>
      </c>
      <c r="F168" s="225" t="str">
        <f>'高額レセ疾病傾向(患者数順)'!$D$10</f>
        <v>その他の呼吸器系の疾患</v>
      </c>
      <c r="G168" s="225" t="s">
        <v>319</v>
      </c>
      <c r="H168" s="81">
        <v>42</v>
      </c>
      <c r="I168" s="82">
        <v>86550280</v>
      </c>
      <c r="J168" s="83">
        <v>21819840</v>
      </c>
      <c r="K168" s="72">
        <f t="shared" si="31"/>
        <v>108370120</v>
      </c>
      <c r="L168" s="179">
        <f t="shared" si="30"/>
        <v>2580240.9523809524</v>
      </c>
      <c r="M168" s="186">
        <f t="shared" si="38"/>
        <v>6.5934065934065934E-3</v>
      </c>
    </row>
    <row r="169" spans="2:13" ht="29.25" customHeight="1" thickBot="1">
      <c r="B169" s="367"/>
      <c r="C169" s="361"/>
      <c r="D169" s="383"/>
      <c r="E169" s="84" t="str">
        <f>'高額レセ疾病傾向(患者数順)'!$C$11</f>
        <v>0906</v>
      </c>
      <c r="F169" s="226" t="str">
        <f>'高額レセ疾病傾向(患者数順)'!$D$11</f>
        <v>脳梗塞</v>
      </c>
      <c r="G169" s="226" t="s">
        <v>336</v>
      </c>
      <c r="H169" s="85">
        <v>46</v>
      </c>
      <c r="I169" s="86">
        <v>167678740</v>
      </c>
      <c r="J169" s="87">
        <v>9654180</v>
      </c>
      <c r="K169" s="73">
        <f t="shared" si="31"/>
        <v>177332920</v>
      </c>
      <c r="L169" s="180">
        <f t="shared" si="30"/>
        <v>3855063.4782608696</v>
      </c>
      <c r="M169" s="187">
        <f t="shared" si="38"/>
        <v>7.2213500784929358E-3</v>
      </c>
    </row>
    <row r="170" spans="2:13" ht="29.25" customHeight="1">
      <c r="B170" s="365">
        <v>34</v>
      </c>
      <c r="C170" s="378" t="s">
        <v>45</v>
      </c>
      <c r="D170" s="371">
        <f>Q38</f>
        <v>29031</v>
      </c>
      <c r="E170" s="88" t="str">
        <f>'高額レセ疾病傾向(患者数順)'!$C$7</f>
        <v>1901</v>
      </c>
      <c r="F170" s="224" t="str">
        <f>'高額レセ疾病傾向(患者数順)'!$D$7</f>
        <v>骨折</v>
      </c>
      <c r="G170" s="224" t="s">
        <v>308</v>
      </c>
      <c r="H170" s="137">
        <v>554</v>
      </c>
      <c r="I170" s="138">
        <v>1581309310</v>
      </c>
      <c r="J170" s="139">
        <v>200328730</v>
      </c>
      <c r="K170" s="71">
        <f t="shared" si="31"/>
        <v>1781638040</v>
      </c>
      <c r="L170" s="178">
        <f t="shared" si="30"/>
        <v>3215953.1407942236</v>
      </c>
      <c r="M170" s="185">
        <f>IFERROR(H170/$Q$38,0)</f>
        <v>1.9083049154352244E-2</v>
      </c>
    </row>
    <row r="171" spans="2:13" ht="29.25" customHeight="1">
      <c r="B171" s="366"/>
      <c r="C171" s="359"/>
      <c r="D171" s="376"/>
      <c r="E171" s="80" t="str">
        <f>'高額レセ疾病傾向(患者数順)'!$C$8</f>
        <v>0903</v>
      </c>
      <c r="F171" s="225" t="str">
        <f>'高額レセ疾病傾向(患者数順)'!$D$8</f>
        <v>その他の心疾患</v>
      </c>
      <c r="G171" s="225" t="s">
        <v>358</v>
      </c>
      <c r="H171" s="81">
        <v>323</v>
      </c>
      <c r="I171" s="82">
        <v>1016685090</v>
      </c>
      <c r="J171" s="83">
        <v>178444700</v>
      </c>
      <c r="K171" s="72">
        <f t="shared" si="31"/>
        <v>1195129790</v>
      </c>
      <c r="L171" s="179">
        <f t="shared" si="30"/>
        <v>3700092.2291021673</v>
      </c>
      <c r="M171" s="186">
        <f t="shared" ref="M171:M174" si="39">IFERROR(H171/$Q$38,0)</f>
        <v>1.112603768385519E-2</v>
      </c>
    </row>
    <row r="172" spans="2:13" ht="29.25" customHeight="1">
      <c r="B172" s="366"/>
      <c r="C172" s="359"/>
      <c r="D172" s="376"/>
      <c r="E172" s="80" t="str">
        <f>'高額レセ疾病傾向(患者数順)'!$C$9</f>
        <v>0210</v>
      </c>
      <c r="F172" s="225" t="str">
        <f>'高額レセ疾病傾向(患者数順)'!$D$9</f>
        <v>その他の悪性新生物＜腫瘍＞</v>
      </c>
      <c r="G172" s="225" t="s">
        <v>310</v>
      </c>
      <c r="H172" s="81">
        <v>230</v>
      </c>
      <c r="I172" s="82">
        <v>485723650</v>
      </c>
      <c r="J172" s="83">
        <v>298166710</v>
      </c>
      <c r="K172" s="72">
        <f t="shared" si="31"/>
        <v>783890360</v>
      </c>
      <c r="L172" s="179">
        <f t="shared" si="30"/>
        <v>3408218.9565217393</v>
      </c>
      <c r="M172" s="186">
        <f t="shared" si="39"/>
        <v>7.922565533395336E-3</v>
      </c>
    </row>
    <row r="173" spans="2:13" ht="29.25" customHeight="1">
      <c r="B173" s="366"/>
      <c r="C173" s="359"/>
      <c r="D173" s="376"/>
      <c r="E173" s="80" t="str">
        <f>'高額レセ疾病傾向(患者数順)'!$C$10</f>
        <v>1011</v>
      </c>
      <c r="F173" s="225" t="str">
        <f>'高額レセ疾病傾向(患者数順)'!$D$10</f>
        <v>その他の呼吸器系の疾患</v>
      </c>
      <c r="G173" s="225" t="s">
        <v>312</v>
      </c>
      <c r="H173" s="81">
        <v>180</v>
      </c>
      <c r="I173" s="82">
        <v>419053290</v>
      </c>
      <c r="J173" s="83">
        <v>90259320</v>
      </c>
      <c r="K173" s="72">
        <f t="shared" si="31"/>
        <v>509312610</v>
      </c>
      <c r="L173" s="179">
        <f t="shared" si="30"/>
        <v>2829514.5</v>
      </c>
      <c r="M173" s="186">
        <f t="shared" si="39"/>
        <v>6.2002686783093931E-3</v>
      </c>
    </row>
    <row r="174" spans="2:13" ht="29.25" customHeight="1" thickBot="1">
      <c r="B174" s="367"/>
      <c r="C174" s="361"/>
      <c r="D174" s="383"/>
      <c r="E174" s="84" t="str">
        <f>'高額レセ疾病傾向(患者数順)'!$C$11</f>
        <v>0906</v>
      </c>
      <c r="F174" s="226" t="str">
        <f>'高額レセ疾病傾向(患者数順)'!$D$11</f>
        <v>脳梗塞</v>
      </c>
      <c r="G174" s="226" t="s">
        <v>360</v>
      </c>
      <c r="H174" s="85">
        <v>289</v>
      </c>
      <c r="I174" s="86">
        <v>1169620170</v>
      </c>
      <c r="J174" s="87">
        <v>69347310</v>
      </c>
      <c r="K174" s="73">
        <f t="shared" si="31"/>
        <v>1238967480</v>
      </c>
      <c r="L174" s="180">
        <f t="shared" si="30"/>
        <v>4287084.7058823528</v>
      </c>
      <c r="M174" s="186">
        <f t="shared" si="39"/>
        <v>9.9548758223967481E-3</v>
      </c>
    </row>
    <row r="175" spans="2:13" ht="29.25" customHeight="1">
      <c r="B175" s="365">
        <v>35</v>
      </c>
      <c r="C175" s="378" t="s">
        <v>2</v>
      </c>
      <c r="D175" s="371">
        <f>Q39</f>
        <v>58722</v>
      </c>
      <c r="E175" s="88" t="str">
        <f>'高額レセ疾病傾向(患者数順)'!$C$7</f>
        <v>1901</v>
      </c>
      <c r="F175" s="224" t="str">
        <f>'高額レセ疾病傾向(患者数順)'!$D$7</f>
        <v>骨折</v>
      </c>
      <c r="G175" s="224" t="s">
        <v>308</v>
      </c>
      <c r="H175" s="137">
        <v>878</v>
      </c>
      <c r="I175" s="138">
        <v>2427095730</v>
      </c>
      <c r="J175" s="139">
        <v>339960450</v>
      </c>
      <c r="K175" s="71">
        <f t="shared" si="31"/>
        <v>2767056180</v>
      </c>
      <c r="L175" s="178">
        <f t="shared" si="30"/>
        <v>3151544.6241457858</v>
      </c>
      <c r="M175" s="185">
        <f>IFERROR(H175/$Q$39,0)</f>
        <v>1.495180681856885E-2</v>
      </c>
    </row>
    <row r="176" spans="2:13" ht="29.25" customHeight="1">
      <c r="B176" s="366"/>
      <c r="C176" s="359"/>
      <c r="D176" s="376"/>
      <c r="E176" s="80" t="str">
        <f>'高額レセ疾病傾向(患者数順)'!$C$8</f>
        <v>0903</v>
      </c>
      <c r="F176" s="225" t="str">
        <f>'高額レセ疾病傾向(患者数順)'!$D$8</f>
        <v>その他の心疾患</v>
      </c>
      <c r="G176" s="225" t="s">
        <v>309</v>
      </c>
      <c r="H176" s="81">
        <v>581</v>
      </c>
      <c r="I176" s="82">
        <v>1571140860</v>
      </c>
      <c r="J176" s="83">
        <v>342918890</v>
      </c>
      <c r="K176" s="72">
        <f t="shared" si="31"/>
        <v>1914059750</v>
      </c>
      <c r="L176" s="179">
        <f t="shared" si="30"/>
        <v>3294422.9776247847</v>
      </c>
      <c r="M176" s="186">
        <f t="shared" ref="M176:M179" si="40">IFERROR(H176/$Q$39,0)</f>
        <v>9.8940771772078606E-3</v>
      </c>
    </row>
    <row r="177" spans="2:13" ht="29.25" customHeight="1">
      <c r="B177" s="366"/>
      <c r="C177" s="359"/>
      <c r="D177" s="376"/>
      <c r="E177" s="80" t="str">
        <f>'高額レセ疾病傾向(患者数順)'!$C$9</f>
        <v>0210</v>
      </c>
      <c r="F177" s="225" t="str">
        <f>'高額レセ疾病傾向(患者数順)'!$D$9</f>
        <v>その他の悪性新生物＜腫瘍＞</v>
      </c>
      <c r="G177" s="225" t="s">
        <v>350</v>
      </c>
      <c r="H177" s="81">
        <v>563</v>
      </c>
      <c r="I177" s="82">
        <v>1163358540</v>
      </c>
      <c r="J177" s="83">
        <v>878455030</v>
      </c>
      <c r="K177" s="72">
        <f t="shared" si="31"/>
        <v>2041813570</v>
      </c>
      <c r="L177" s="179">
        <f t="shared" si="30"/>
        <v>3626667.0870337477</v>
      </c>
      <c r="M177" s="186">
        <f t="shared" si="40"/>
        <v>9.5875481080344681E-3</v>
      </c>
    </row>
    <row r="178" spans="2:13" ht="29.25" customHeight="1">
      <c r="B178" s="366"/>
      <c r="C178" s="359"/>
      <c r="D178" s="376"/>
      <c r="E178" s="80" t="str">
        <f>'高額レセ疾病傾向(患者数順)'!$C$10</f>
        <v>1011</v>
      </c>
      <c r="F178" s="225" t="str">
        <f>'高額レセ疾病傾向(患者数順)'!$D$10</f>
        <v>その他の呼吸器系の疾患</v>
      </c>
      <c r="G178" s="225" t="s">
        <v>312</v>
      </c>
      <c r="H178" s="81">
        <v>460</v>
      </c>
      <c r="I178" s="82">
        <v>1145908180</v>
      </c>
      <c r="J178" s="83">
        <v>236784280</v>
      </c>
      <c r="K178" s="72">
        <f t="shared" si="31"/>
        <v>1382692460</v>
      </c>
      <c r="L178" s="179">
        <f t="shared" si="30"/>
        <v>3005853.1739130435</v>
      </c>
      <c r="M178" s="186">
        <f t="shared" si="40"/>
        <v>7.8335206566533845E-3</v>
      </c>
    </row>
    <row r="179" spans="2:13" ht="29.25" customHeight="1" thickBot="1">
      <c r="B179" s="367"/>
      <c r="C179" s="361"/>
      <c r="D179" s="383"/>
      <c r="E179" s="84" t="str">
        <f>'高額レセ疾病傾向(患者数順)'!$C$11</f>
        <v>0906</v>
      </c>
      <c r="F179" s="226" t="str">
        <f>'高額レセ疾病傾向(患者数順)'!$D$11</f>
        <v>脳梗塞</v>
      </c>
      <c r="G179" s="226" t="s">
        <v>315</v>
      </c>
      <c r="H179" s="85">
        <v>451</v>
      </c>
      <c r="I179" s="86">
        <v>1709190440</v>
      </c>
      <c r="J179" s="87">
        <v>149366970</v>
      </c>
      <c r="K179" s="73">
        <f t="shared" si="31"/>
        <v>1858557410</v>
      </c>
      <c r="L179" s="180">
        <f t="shared" si="30"/>
        <v>4120969.8669623062</v>
      </c>
      <c r="M179" s="186">
        <f t="shared" si="40"/>
        <v>7.6802561220666874E-3</v>
      </c>
    </row>
    <row r="180" spans="2:13" ht="29.25" customHeight="1">
      <c r="B180" s="365">
        <v>36</v>
      </c>
      <c r="C180" s="378" t="s">
        <v>3</v>
      </c>
      <c r="D180" s="371">
        <f>Q40</f>
        <v>16236</v>
      </c>
      <c r="E180" s="88" t="str">
        <f>'高額レセ疾病傾向(患者数順)'!$C$7</f>
        <v>1901</v>
      </c>
      <c r="F180" s="224" t="str">
        <f>'高額レセ疾病傾向(患者数順)'!$D$7</f>
        <v>骨折</v>
      </c>
      <c r="G180" s="224" t="s">
        <v>308</v>
      </c>
      <c r="H180" s="137">
        <v>247</v>
      </c>
      <c r="I180" s="138">
        <v>680226570</v>
      </c>
      <c r="J180" s="139">
        <v>86715690</v>
      </c>
      <c r="K180" s="71">
        <f t="shared" si="31"/>
        <v>766942260</v>
      </c>
      <c r="L180" s="178">
        <f t="shared" si="30"/>
        <v>3105029.3927125507</v>
      </c>
      <c r="M180" s="185">
        <f>IFERROR(H180/$Q$40,0)</f>
        <v>1.521310667652131E-2</v>
      </c>
    </row>
    <row r="181" spans="2:13" ht="29.25" customHeight="1">
      <c r="B181" s="366"/>
      <c r="C181" s="359"/>
      <c r="D181" s="376"/>
      <c r="E181" s="80" t="str">
        <f>'高額レセ疾病傾向(患者数順)'!$C$8</f>
        <v>0903</v>
      </c>
      <c r="F181" s="225" t="str">
        <f>'高額レセ疾病傾向(患者数順)'!$D$8</f>
        <v>その他の心疾患</v>
      </c>
      <c r="G181" s="225" t="s">
        <v>597</v>
      </c>
      <c r="H181" s="81">
        <v>179</v>
      </c>
      <c r="I181" s="82">
        <v>428207400</v>
      </c>
      <c r="J181" s="83">
        <v>94022810</v>
      </c>
      <c r="K181" s="72">
        <f t="shared" si="31"/>
        <v>522230210</v>
      </c>
      <c r="L181" s="179">
        <f t="shared" si="30"/>
        <v>2917487.2067039106</v>
      </c>
      <c r="M181" s="186">
        <f t="shared" ref="M181:M184" si="41">IFERROR(H181/$Q$40,0)</f>
        <v>1.1024882976102489E-2</v>
      </c>
    </row>
    <row r="182" spans="2:13" ht="29.25" customHeight="1">
      <c r="B182" s="366"/>
      <c r="C182" s="359"/>
      <c r="D182" s="376"/>
      <c r="E182" s="80" t="str">
        <f>'高額レセ疾病傾向(患者数順)'!$C$9</f>
        <v>0210</v>
      </c>
      <c r="F182" s="225" t="str">
        <f>'高額レセ疾病傾向(患者数順)'!$D$9</f>
        <v>その他の悪性新生物＜腫瘍＞</v>
      </c>
      <c r="G182" s="225" t="s">
        <v>310</v>
      </c>
      <c r="H182" s="81">
        <v>157</v>
      </c>
      <c r="I182" s="82">
        <v>268426860</v>
      </c>
      <c r="J182" s="83">
        <v>270817830</v>
      </c>
      <c r="K182" s="72">
        <f t="shared" si="31"/>
        <v>539244690</v>
      </c>
      <c r="L182" s="179">
        <f t="shared" si="30"/>
        <v>3434679.5541401273</v>
      </c>
      <c r="M182" s="186">
        <f t="shared" si="41"/>
        <v>9.6698694259669867E-3</v>
      </c>
    </row>
    <row r="183" spans="2:13" ht="29.25" customHeight="1">
      <c r="B183" s="366"/>
      <c r="C183" s="359"/>
      <c r="D183" s="376"/>
      <c r="E183" s="80" t="str">
        <f>'高額レセ疾病傾向(患者数順)'!$C$10</f>
        <v>1011</v>
      </c>
      <c r="F183" s="225" t="str">
        <f>'高額レセ疾病傾向(患者数順)'!$D$10</f>
        <v>その他の呼吸器系の疾患</v>
      </c>
      <c r="G183" s="225" t="s">
        <v>598</v>
      </c>
      <c r="H183" s="81">
        <v>149</v>
      </c>
      <c r="I183" s="82">
        <v>327004160</v>
      </c>
      <c r="J183" s="83">
        <v>69979170</v>
      </c>
      <c r="K183" s="72">
        <f t="shared" si="31"/>
        <v>396983330</v>
      </c>
      <c r="L183" s="179">
        <f t="shared" si="30"/>
        <v>2664317.6510067112</v>
      </c>
      <c r="M183" s="186">
        <f t="shared" si="41"/>
        <v>9.1771372259177135E-3</v>
      </c>
    </row>
    <row r="184" spans="2:13" ht="29.25" customHeight="1" thickBot="1">
      <c r="B184" s="367"/>
      <c r="C184" s="361"/>
      <c r="D184" s="383"/>
      <c r="E184" s="84" t="str">
        <f>'高額レセ疾病傾向(患者数順)'!$C$11</f>
        <v>0906</v>
      </c>
      <c r="F184" s="226" t="str">
        <f>'高額レセ疾病傾向(患者数順)'!$D$11</f>
        <v>脳梗塞</v>
      </c>
      <c r="G184" s="226" t="s">
        <v>351</v>
      </c>
      <c r="H184" s="85">
        <v>133</v>
      </c>
      <c r="I184" s="86">
        <v>469675870</v>
      </c>
      <c r="J184" s="87">
        <v>40811960</v>
      </c>
      <c r="K184" s="73">
        <f t="shared" si="31"/>
        <v>510487830</v>
      </c>
      <c r="L184" s="180">
        <f t="shared" si="30"/>
        <v>3838254.3609022559</v>
      </c>
      <c r="M184" s="187">
        <f t="shared" si="41"/>
        <v>8.1916728258191671E-3</v>
      </c>
    </row>
    <row r="185" spans="2:13" ht="29.25" customHeight="1">
      <c r="B185" s="365">
        <v>37</v>
      </c>
      <c r="C185" s="378" t="s">
        <v>4</v>
      </c>
      <c r="D185" s="371">
        <f>Q41</f>
        <v>49221</v>
      </c>
      <c r="E185" s="88" t="str">
        <f>'高額レセ疾病傾向(患者数順)'!$C$7</f>
        <v>1901</v>
      </c>
      <c r="F185" s="224" t="str">
        <f>'高額レセ疾病傾向(患者数順)'!$D$7</f>
        <v>骨折</v>
      </c>
      <c r="G185" s="224" t="s">
        <v>308</v>
      </c>
      <c r="H185" s="137">
        <v>819</v>
      </c>
      <c r="I185" s="138">
        <v>2275803110</v>
      </c>
      <c r="J185" s="139">
        <v>348129130</v>
      </c>
      <c r="K185" s="71">
        <f t="shared" si="31"/>
        <v>2623932240</v>
      </c>
      <c r="L185" s="178">
        <f t="shared" si="30"/>
        <v>3203824.4688644689</v>
      </c>
      <c r="M185" s="185">
        <f>IFERROR(H185/$Q$41,0)</f>
        <v>1.6639239349058327E-2</v>
      </c>
    </row>
    <row r="186" spans="2:13" ht="29.25" customHeight="1">
      <c r="B186" s="366"/>
      <c r="C186" s="359"/>
      <c r="D186" s="376"/>
      <c r="E186" s="80" t="str">
        <f>'高額レセ疾病傾向(患者数順)'!$C$8</f>
        <v>0903</v>
      </c>
      <c r="F186" s="225" t="str">
        <f>'高額レセ疾病傾向(患者数順)'!$D$8</f>
        <v>その他の心疾患</v>
      </c>
      <c r="G186" s="225" t="s">
        <v>309</v>
      </c>
      <c r="H186" s="81">
        <v>547</v>
      </c>
      <c r="I186" s="82">
        <v>1599130360</v>
      </c>
      <c r="J186" s="83">
        <v>314987840</v>
      </c>
      <c r="K186" s="72">
        <f t="shared" si="31"/>
        <v>1914118200</v>
      </c>
      <c r="L186" s="179">
        <f t="shared" si="30"/>
        <v>3499302.0109689212</v>
      </c>
      <c r="M186" s="186">
        <f t="shared" ref="M186:M189" si="42">IFERROR(H186/$Q$41,0)</f>
        <v>1.1113142764267284E-2</v>
      </c>
    </row>
    <row r="187" spans="2:13" ht="29.25" customHeight="1">
      <c r="B187" s="366"/>
      <c r="C187" s="359"/>
      <c r="D187" s="376"/>
      <c r="E187" s="80" t="str">
        <f>'高額レセ疾病傾向(患者数順)'!$C$9</f>
        <v>0210</v>
      </c>
      <c r="F187" s="225" t="str">
        <f>'高額レセ疾病傾向(患者数順)'!$D$9</f>
        <v>その他の悪性新生物＜腫瘍＞</v>
      </c>
      <c r="G187" s="225" t="s">
        <v>314</v>
      </c>
      <c r="H187" s="81">
        <v>453</v>
      </c>
      <c r="I187" s="82">
        <v>905659870</v>
      </c>
      <c r="J187" s="83">
        <v>685920050</v>
      </c>
      <c r="K187" s="72">
        <f t="shared" si="31"/>
        <v>1591579920</v>
      </c>
      <c r="L187" s="179">
        <f t="shared" si="30"/>
        <v>3513421.4569536424</v>
      </c>
      <c r="M187" s="186">
        <f t="shared" si="42"/>
        <v>9.2033887974644971E-3</v>
      </c>
    </row>
    <row r="188" spans="2:13" ht="29.25" customHeight="1">
      <c r="B188" s="366"/>
      <c r="C188" s="359"/>
      <c r="D188" s="376"/>
      <c r="E188" s="80" t="str">
        <f>'高額レセ疾病傾向(患者数順)'!$C$10</f>
        <v>1011</v>
      </c>
      <c r="F188" s="225" t="str">
        <f>'高額レセ疾病傾向(患者数順)'!$D$10</f>
        <v>その他の呼吸器系の疾患</v>
      </c>
      <c r="G188" s="225" t="s">
        <v>312</v>
      </c>
      <c r="H188" s="81">
        <v>456</v>
      </c>
      <c r="I188" s="82">
        <v>1143693410</v>
      </c>
      <c r="J188" s="83">
        <v>204918990</v>
      </c>
      <c r="K188" s="72">
        <f t="shared" si="31"/>
        <v>1348612400</v>
      </c>
      <c r="L188" s="179">
        <f t="shared" si="30"/>
        <v>2957483.3333333335</v>
      </c>
      <c r="M188" s="186">
        <f t="shared" si="42"/>
        <v>9.2643383921496916E-3</v>
      </c>
    </row>
    <row r="189" spans="2:13" ht="29.25" customHeight="1" thickBot="1">
      <c r="B189" s="367"/>
      <c r="C189" s="361"/>
      <c r="D189" s="383"/>
      <c r="E189" s="84" t="str">
        <f>'高額レセ疾病傾向(患者数順)'!$C$11</f>
        <v>0906</v>
      </c>
      <c r="F189" s="226" t="str">
        <f>'高額レセ疾病傾向(患者数順)'!$D$11</f>
        <v>脳梗塞</v>
      </c>
      <c r="G189" s="226" t="s">
        <v>311</v>
      </c>
      <c r="H189" s="85">
        <v>318</v>
      </c>
      <c r="I189" s="86">
        <v>1098020630</v>
      </c>
      <c r="J189" s="87">
        <v>112349220</v>
      </c>
      <c r="K189" s="73">
        <f t="shared" si="31"/>
        <v>1210369850</v>
      </c>
      <c r="L189" s="180">
        <f t="shared" si="30"/>
        <v>3806194.496855346</v>
      </c>
      <c r="M189" s="186">
        <f t="shared" si="42"/>
        <v>6.4606570366307061E-3</v>
      </c>
    </row>
    <row r="190" spans="2:13" ht="29.25" customHeight="1">
      <c r="B190" s="365">
        <v>38</v>
      </c>
      <c r="C190" s="378" t="s">
        <v>46</v>
      </c>
      <c r="D190" s="371">
        <f>Q42</f>
        <v>10441</v>
      </c>
      <c r="E190" s="88" t="str">
        <f>'高額レセ疾病傾向(患者数順)'!$C$7</f>
        <v>1901</v>
      </c>
      <c r="F190" s="224" t="str">
        <f>'高額レセ疾病傾向(患者数順)'!$D$7</f>
        <v>骨折</v>
      </c>
      <c r="G190" s="224" t="s">
        <v>308</v>
      </c>
      <c r="H190" s="137">
        <v>220</v>
      </c>
      <c r="I190" s="138">
        <v>537603370</v>
      </c>
      <c r="J190" s="139">
        <v>86234230</v>
      </c>
      <c r="K190" s="71">
        <f t="shared" si="31"/>
        <v>623837600</v>
      </c>
      <c r="L190" s="178">
        <f t="shared" si="30"/>
        <v>2835625.4545454546</v>
      </c>
      <c r="M190" s="185">
        <f>IFERROR(H190/$Q$42,0)</f>
        <v>2.1070778661047791E-2</v>
      </c>
    </row>
    <row r="191" spans="2:13" ht="29.25" customHeight="1">
      <c r="B191" s="366"/>
      <c r="C191" s="359"/>
      <c r="D191" s="376"/>
      <c r="E191" s="80" t="str">
        <f>'高額レセ疾病傾向(患者数順)'!$C$8</f>
        <v>0903</v>
      </c>
      <c r="F191" s="225" t="str">
        <f>'高額レセ疾病傾向(患者数順)'!$D$8</f>
        <v>その他の心疾患</v>
      </c>
      <c r="G191" s="225" t="s">
        <v>403</v>
      </c>
      <c r="H191" s="81">
        <v>127</v>
      </c>
      <c r="I191" s="82">
        <v>361160690</v>
      </c>
      <c r="J191" s="83">
        <v>65767830</v>
      </c>
      <c r="K191" s="72">
        <f t="shared" si="31"/>
        <v>426928520</v>
      </c>
      <c r="L191" s="179">
        <f t="shared" si="30"/>
        <v>3361641.8897637795</v>
      </c>
      <c r="M191" s="186">
        <f t="shared" ref="M191:M194" si="43">IFERROR(H191/$Q$42,0)</f>
        <v>1.2163585863423044E-2</v>
      </c>
    </row>
    <row r="192" spans="2:13" ht="29.25" customHeight="1">
      <c r="B192" s="366"/>
      <c r="C192" s="359"/>
      <c r="D192" s="376"/>
      <c r="E192" s="80" t="str">
        <f>'高額レセ疾病傾向(患者数順)'!$C$9</f>
        <v>0210</v>
      </c>
      <c r="F192" s="225" t="str">
        <f>'高額レセ疾病傾向(患者数順)'!$D$9</f>
        <v>その他の悪性新生物＜腫瘍＞</v>
      </c>
      <c r="G192" s="225" t="s">
        <v>599</v>
      </c>
      <c r="H192" s="81">
        <v>85</v>
      </c>
      <c r="I192" s="82">
        <v>146894230</v>
      </c>
      <c r="J192" s="83">
        <v>133580720</v>
      </c>
      <c r="K192" s="72">
        <f t="shared" si="31"/>
        <v>280474950</v>
      </c>
      <c r="L192" s="179">
        <f t="shared" si="30"/>
        <v>3299705.2941176472</v>
      </c>
      <c r="M192" s="186">
        <f t="shared" si="43"/>
        <v>8.1409826644957377E-3</v>
      </c>
    </row>
    <row r="193" spans="2:13" ht="29.25" customHeight="1">
      <c r="B193" s="366"/>
      <c r="C193" s="359"/>
      <c r="D193" s="376"/>
      <c r="E193" s="80" t="str">
        <f>'高額レセ疾病傾向(患者数順)'!$C$10</f>
        <v>1011</v>
      </c>
      <c r="F193" s="225" t="str">
        <f>'高額レセ疾病傾向(患者数順)'!$D$10</f>
        <v>その他の呼吸器系の疾患</v>
      </c>
      <c r="G193" s="225" t="s">
        <v>317</v>
      </c>
      <c r="H193" s="81">
        <v>75</v>
      </c>
      <c r="I193" s="82">
        <v>146150560</v>
      </c>
      <c r="J193" s="83">
        <v>41595040</v>
      </c>
      <c r="K193" s="72">
        <f t="shared" si="31"/>
        <v>187745600</v>
      </c>
      <c r="L193" s="179">
        <f t="shared" si="30"/>
        <v>2503274.6666666665</v>
      </c>
      <c r="M193" s="186">
        <f t="shared" si="43"/>
        <v>7.1832199980844747E-3</v>
      </c>
    </row>
    <row r="194" spans="2:13" ht="29.25" customHeight="1" thickBot="1">
      <c r="B194" s="367"/>
      <c r="C194" s="361"/>
      <c r="D194" s="383"/>
      <c r="E194" s="84" t="str">
        <f>'高額レセ疾病傾向(患者数順)'!$C$11</f>
        <v>0906</v>
      </c>
      <c r="F194" s="226" t="str">
        <f>'高額レセ疾病傾向(患者数順)'!$D$11</f>
        <v>脳梗塞</v>
      </c>
      <c r="G194" s="226" t="s">
        <v>316</v>
      </c>
      <c r="H194" s="85">
        <v>72</v>
      </c>
      <c r="I194" s="86">
        <v>284062880</v>
      </c>
      <c r="J194" s="87">
        <v>22915350</v>
      </c>
      <c r="K194" s="73">
        <f t="shared" si="31"/>
        <v>306978230</v>
      </c>
      <c r="L194" s="180">
        <f t="shared" si="30"/>
        <v>4263586.527777778</v>
      </c>
      <c r="M194" s="186">
        <f t="shared" si="43"/>
        <v>6.8958911981610955E-3</v>
      </c>
    </row>
    <row r="195" spans="2:13" ht="29.25" customHeight="1">
      <c r="B195" s="365">
        <v>39</v>
      </c>
      <c r="C195" s="378" t="s">
        <v>9</v>
      </c>
      <c r="D195" s="371">
        <f>Q43</f>
        <v>58499</v>
      </c>
      <c r="E195" s="88" t="str">
        <f>'高額レセ疾病傾向(患者数順)'!$C$7</f>
        <v>1901</v>
      </c>
      <c r="F195" s="224" t="str">
        <f>'高額レセ疾病傾向(患者数順)'!$D$7</f>
        <v>骨折</v>
      </c>
      <c r="G195" s="224" t="s">
        <v>308</v>
      </c>
      <c r="H195" s="137">
        <v>1026</v>
      </c>
      <c r="I195" s="138">
        <v>2829062050</v>
      </c>
      <c r="J195" s="139">
        <v>393693580</v>
      </c>
      <c r="K195" s="71">
        <f t="shared" si="31"/>
        <v>3222755630</v>
      </c>
      <c r="L195" s="178">
        <f t="shared" si="30"/>
        <v>3141087.3586744638</v>
      </c>
      <c r="M195" s="185">
        <f>IFERROR(H195/$Q$43,0)</f>
        <v>1.7538761346347801E-2</v>
      </c>
    </row>
    <row r="196" spans="2:13" ht="29.25" customHeight="1">
      <c r="B196" s="366"/>
      <c r="C196" s="359"/>
      <c r="D196" s="376"/>
      <c r="E196" s="80" t="str">
        <f>'高額レセ疾病傾向(患者数順)'!$C$8</f>
        <v>0903</v>
      </c>
      <c r="F196" s="225" t="str">
        <f>'高額レセ疾病傾向(患者数順)'!$D$8</f>
        <v>その他の心疾患</v>
      </c>
      <c r="G196" s="225" t="s">
        <v>313</v>
      </c>
      <c r="H196" s="81">
        <v>733</v>
      </c>
      <c r="I196" s="82">
        <v>1884544340</v>
      </c>
      <c r="J196" s="83">
        <v>475015970</v>
      </c>
      <c r="K196" s="72">
        <f t="shared" si="31"/>
        <v>2359560310</v>
      </c>
      <c r="L196" s="179">
        <f t="shared" si="30"/>
        <v>3219045.4433833561</v>
      </c>
      <c r="M196" s="186">
        <f t="shared" ref="M196:M199" si="44">IFERROR(H196/$Q$43,0)</f>
        <v>1.2530128720149062E-2</v>
      </c>
    </row>
    <row r="197" spans="2:13" ht="29.25" customHeight="1">
      <c r="B197" s="366"/>
      <c r="C197" s="359"/>
      <c r="D197" s="376"/>
      <c r="E197" s="80" t="str">
        <f>'高額レセ疾病傾向(患者数順)'!$C$9</f>
        <v>0210</v>
      </c>
      <c r="F197" s="225" t="str">
        <f>'高額レセ疾病傾向(患者数順)'!$D$9</f>
        <v>その他の悪性新生物＜腫瘍＞</v>
      </c>
      <c r="G197" s="225" t="s">
        <v>590</v>
      </c>
      <c r="H197" s="81">
        <v>561</v>
      </c>
      <c r="I197" s="82">
        <v>1351797350</v>
      </c>
      <c r="J197" s="83">
        <v>857516490</v>
      </c>
      <c r="K197" s="72">
        <f t="shared" si="31"/>
        <v>2209313840</v>
      </c>
      <c r="L197" s="179">
        <f t="shared" ref="L197:L260" si="45">IFERROR(K197/H197,"-")</f>
        <v>3938170.8377896613</v>
      </c>
      <c r="M197" s="186">
        <f t="shared" si="44"/>
        <v>9.5899075197866633E-3</v>
      </c>
    </row>
    <row r="198" spans="2:13" ht="29.25" customHeight="1">
      <c r="B198" s="366"/>
      <c r="C198" s="359"/>
      <c r="D198" s="376"/>
      <c r="E198" s="80" t="str">
        <f>'高額レセ疾病傾向(患者数順)'!$C$10</f>
        <v>1011</v>
      </c>
      <c r="F198" s="225" t="str">
        <f>'高額レセ疾病傾向(患者数順)'!$D$10</f>
        <v>その他の呼吸器系の疾患</v>
      </c>
      <c r="G198" s="225" t="s">
        <v>312</v>
      </c>
      <c r="H198" s="81">
        <v>504</v>
      </c>
      <c r="I198" s="82">
        <v>1199267550</v>
      </c>
      <c r="J198" s="83">
        <v>259311720</v>
      </c>
      <c r="K198" s="72">
        <f t="shared" ref="K198:K261" si="46">IF(SUM(I198:J198)=0,"-",SUM(I198:J198))</f>
        <v>1458579270</v>
      </c>
      <c r="L198" s="179">
        <f t="shared" si="45"/>
        <v>2894006.4880952379</v>
      </c>
      <c r="M198" s="186">
        <f t="shared" si="44"/>
        <v>8.6155318894340083E-3</v>
      </c>
    </row>
    <row r="199" spans="2:13" ht="29.25" customHeight="1" thickBot="1">
      <c r="B199" s="367"/>
      <c r="C199" s="361"/>
      <c r="D199" s="383"/>
      <c r="E199" s="84" t="str">
        <f>'高額レセ疾病傾向(患者数順)'!$C$11</f>
        <v>0906</v>
      </c>
      <c r="F199" s="226" t="str">
        <f>'高額レセ疾病傾向(患者数順)'!$D$11</f>
        <v>脳梗塞</v>
      </c>
      <c r="G199" s="226" t="s">
        <v>587</v>
      </c>
      <c r="H199" s="85">
        <v>406</v>
      </c>
      <c r="I199" s="86">
        <v>1593720780</v>
      </c>
      <c r="J199" s="87">
        <v>102944520</v>
      </c>
      <c r="K199" s="73">
        <f t="shared" si="46"/>
        <v>1696665300</v>
      </c>
      <c r="L199" s="180">
        <f t="shared" si="45"/>
        <v>4178978.5714285714</v>
      </c>
      <c r="M199" s="186">
        <f t="shared" si="44"/>
        <v>6.9402895775996171E-3</v>
      </c>
    </row>
    <row r="200" spans="2:13" ht="29.25" customHeight="1">
      <c r="B200" s="365">
        <v>40</v>
      </c>
      <c r="C200" s="378" t="s">
        <v>47</v>
      </c>
      <c r="D200" s="371">
        <f>Q44</f>
        <v>12853</v>
      </c>
      <c r="E200" s="88" t="str">
        <f>'高額レセ疾病傾向(患者数順)'!$C$7</f>
        <v>1901</v>
      </c>
      <c r="F200" s="224" t="str">
        <f>'高額レセ疾病傾向(患者数順)'!$D$7</f>
        <v>骨折</v>
      </c>
      <c r="G200" s="224" t="s">
        <v>335</v>
      </c>
      <c r="H200" s="137">
        <v>243</v>
      </c>
      <c r="I200" s="138">
        <v>627523310</v>
      </c>
      <c r="J200" s="139">
        <v>78117630</v>
      </c>
      <c r="K200" s="71">
        <f t="shared" si="46"/>
        <v>705640940</v>
      </c>
      <c r="L200" s="178">
        <f t="shared" si="45"/>
        <v>2903872.181069959</v>
      </c>
      <c r="M200" s="185">
        <f>IFERROR(H200/$Q$44,0)</f>
        <v>1.8906091962965846E-2</v>
      </c>
    </row>
    <row r="201" spans="2:13" ht="29.25" customHeight="1">
      <c r="B201" s="366"/>
      <c r="C201" s="359"/>
      <c r="D201" s="376"/>
      <c r="E201" s="80" t="str">
        <f>'高額レセ疾病傾向(患者数順)'!$C$8</f>
        <v>0903</v>
      </c>
      <c r="F201" s="225" t="str">
        <f>'高額レセ疾病傾向(患者数順)'!$D$8</f>
        <v>その他の心疾患</v>
      </c>
      <c r="G201" s="225" t="s">
        <v>358</v>
      </c>
      <c r="H201" s="81">
        <v>141</v>
      </c>
      <c r="I201" s="82">
        <v>436228880</v>
      </c>
      <c r="J201" s="83">
        <v>76472120</v>
      </c>
      <c r="K201" s="72">
        <f t="shared" si="46"/>
        <v>512701000</v>
      </c>
      <c r="L201" s="179">
        <f t="shared" si="45"/>
        <v>3636177.3049645391</v>
      </c>
      <c r="M201" s="186">
        <f t="shared" ref="M201:M204" si="47">IFERROR(H201/$Q$44,0)</f>
        <v>1.0970201509375244E-2</v>
      </c>
    </row>
    <row r="202" spans="2:13" ht="29.25" customHeight="1">
      <c r="B202" s="366"/>
      <c r="C202" s="359"/>
      <c r="D202" s="376"/>
      <c r="E202" s="80" t="str">
        <f>'高額レセ疾病傾向(患者数順)'!$C$9</f>
        <v>0210</v>
      </c>
      <c r="F202" s="225" t="str">
        <f>'高額レセ疾病傾向(患者数順)'!$D$9</f>
        <v>その他の悪性新生物＜腫瘍＞</v>
      </c>
      <c r="G202" s="225" t="s">
        <v>348</v>
      </c>
      <c r="H202" s="81">
        <v>126</v>
      </c>
      <c r="I202" s="82">
        <v>213253640</v>
      </c>
      <c r="J202" s="83">
        <v>196212530</v>
      </c>
      <c r="K202" s="72">
        <f t="shared" si="46"/>
        <v>409466170</v>
      </c>
      <c r="L202" s="179">
        <f t="shared" si="45"/>
        <v>3249731.5079365079</v>
      </c>
      <c r="M202" s="186">
        <f t="shared" si="47"/>
        <v>9.8031587956119194E-3</v>
      </c>
    </row>
    <row r="203" spans="2:13" ht="29.25" customHeight="1">
      <c r="B203" s="366"/>
      <c r="C203" s="359"/>
      <c r="D203" s="376"/>
      <c r="E203" s="80" t="str">
        <f>'高額レセ疾病傾向(患者数順)'!$C$10</f>
        <v>1011</v>
      </c>
      <c r="F203" s="225" t="str">
        <f>'高額レセ疾病傾向(患者数順)'!$D$10</f>
        <v>その他の呼吸器系の疾患</v>
      </c>
      <c r="G203" s="225" t="s">
        <v>312</v>
      </c>
      <c r="H203" s="81">
        <v>72</v>
      </c>
      <c r="I203" s="82">
        <v>193832820</v>
      </c>
      <c r="J203" s="83">
        <v>41346620</v>
      </c>
      <c r="K203" s="72">
        <f t="shared" si="46"/>
        <v>235179440</v>
      </c>
      <c r="L203" s="179">
        <f t="shared" si="45"/>
        <v>3266381.111111111</v>
      </c>
      <c r="M203" s="186">
        <f t="shared" si="47"/>
        <v>5.6018050260639536E-3</v>
      </c>
    </row>
    <row r="204" spans="2:13" ht="29.25" customHeight="1" thickBot="1">
      <c r="B204" s="367"/>
      <c r="C204" s="361"/>
      <c r="D204" s="383"/>
      <c r="E204" s="84" t="str">
        <f>'高額レセ疾病傾向(患者数順)'!$C$11</f>
        <v>0906</v>
      </c>
      <c r="F204" s="226" t="str">
        <f>'高額レセ疾病傾向(患者数順)'!$D$11</f>
        <v>脳梗塞</v>
      </c>
      <c r="G204" s="226" t="s">
        <v>316</v>
      </c>
      <c r="H204" s="85">
        <v>93</v>
      </c>
      <c r="I204" s="86">
        <v>353327800</v>
      </c>
      <c r="J204" s="87">
        <v>22557060</v>
      </c>
      <c r="K204" s="73">
        <f t="shared" si="46"/>
        <v>375884860</v>
      </c>
      <c r="L204" s="180">
        <f t="shared" si="45"/>
        <v>4041772.6881720428</v>
      </c>
      <c r="M204" s="187">
        <f t="shared" si="47"/>
        <v>7.2356648253326071E-3</v>
      </c>
    </row>
    <row r="205" spans="2:13" ht="29.25" customHeight="1">
      <c r="B205" s="365">
        <v>41</v>
      </c>
      <c r="C205" s="378" t="s">
        <v>14</v>
      </c>
      <c r="D205" s="371">
        <f>Q45</f>
        <v>23492</v>
      </c>
      <c r="E205" s="88" t="str">
        <f>'高額レセ疾病傾向(患者数順)'!$C$7</f>
        <v>1901</v>
      </c>
      <c r="F205" s="224" t="str">
        <f>'高額レセ疾病傾向(患者数順)'!$D$7</f>
        <v>骨折</v>
      </c>
      <c r="G205" s="224" t="s">
        <v>308</v>
      </c>
      <c r="H205" s="137">
        <v>411</v>
      </c>
      <c r="I205" s="138">
        <v>1058746330</v>
      </c>
      <c r="J205" s="139">
        <v>162116810</v>
      </c>
      <c r="K205" s="71">
        <f t="shared" si="46"/>
        <v>1220863140</v>
      </c>
      <c r="L205" s="178">
        <f t="shared" si="45"/>
        <v>2970469.9270072994</v>
      </c>
      <c r="M205" s="185">
        <f>IFERROR(H205/$Q$45,0)</f>
        <v>1.749531755491231E-2</v>
      </c>
    </row>
    <row r="206" spans="2:13" ht="29.25" customHeight="1">
      <c r="B206" s="366"/>
      <c r="C206" s="359"/>
      <c r="D206" s="376"/>
      <c r="E206" s="80" t="str">
        <f>'高額レセ疾病傾向(患者数順)'!$C$8</f>
        <v>0903</v>
      </c>
      <c r="F206" s="225" t="str">
        <f>'高額レセ疾病傾向(患者数順)'!$D$8</f>
        <v>その他の心疾患</v>
      </c>
      <c r="G206" s="225" t="s">
        <v>313</v>
      </c>
      <c r="H206" s="81">
        <v>299</v>
      </c>
      <c r="I206" s="82">
        <v>787528690</v>
      </c>
      <c r="J206" s="83">
        <v>202984730</v>
      </c>
      <c r="K206" s="72">
        <f t="shared" si="46"/>
        <v>990513420</v>
      </c>
      <c r="L206" s="179">
        <f t="shared" si="45"/>
        <v>3312753.913043478</v>
      </c>
      <c r="M206" s="186">
        <f t="shared" ref="M206:M209" si="48">IFERROR(H206/$Q$45,0)</f>
        <v>1.2727737101992168E-2</v>
      </c>
    </row>
    <row r="207" spans="2:13" ht="29.25" customHeight="1">
      <c r="B207" s="366"/>
      <c r="C207" s="359"/>
      <c r="D207" s="376"/>
      <c r="E207" s="80" t="str">
        <f>'高額レセ疾病傾向(患者数順)'!$C$9</f>
        <v>0210</v>
      </c>
      <c r="F207" s="225" t="str">
        <f>'高額レセ疾病傾向(患者数順)'!$D$9</f>
        <v>その他の悪性新生物＜腫瘍＞</v>
      </c>
      <c r="G207" s="225" t="s">
        <v>314</v>
      </c>
      <c r="H207" s="81">
        <v>195</v>
      </c>
      <c r="I207" s="82">
        <v>401543250</v>
      </c>
      <c r="J207" s="83">
        <v>337647720</v>
      </c>
      <c r="K207" s="72">
        <f t="shared" si="46"/>
        <v>739190970</v>
      </c>
      <c r="L207" s="179">
        <f t="shared" si="45"/>
        <v>3790722.923076923</v>
      </c>
      <c r="M207" s="186">
        <f t="shared" si="48"/>
        <v>8.3006981099948921E-3</v>
      </c>
    </row>
    <row r="208" spans="2:13" ht="29.25" customHeight="1">
      <c r="B208" s="366"/>
      <c r="C208" s="359"/>
      <c r="D208" s="376"/>
      <c r="E208" s="80" t="str">
        <f>'高額レセ疾病傾向(患者数順)'!$C$10</f>
        <v>1011</v>
      </c>
      <c r="F208" s="225" t="str">
        <f>'高額レセ疾病傾向(患者数順)'!$D$10</f>
        <v>その他の呼吸器系の疾患</v>
      </c>
      <c r="G208" s="225" t="s">
        <v>600</v>
      </c>
      <c r="H208" s="81">
        <v>214</v>
      </c>
      <c r="I208" s="82">
        <v>501845740</v>
      </c>
      <c r="J208" s="83">
        <v>91560080</v>
      </c>
      <c r="K208" s="72">
        <f t="shared" si="46"/>
        <v>593405820</v>
      </c>
      <c r="L208" s="179">
        <f t="shared" si="45"/>
        <v>2772924.3925233646</v>
      </c>
      <c r="M208" s="186">
        <f t="shared" si="48"/>
        <v>9.1094840796867027E-3</v>
      </c>
    </row>
    <row r="209" spans="2:13" ht="29.25" customHeight="1" thickBot="1">
      <c r="B209" s="367"/>
      <c r="C209" s="361"/>
      <c r="D209" s="383"/>
      <c r="E209" s="84" t="str">
        <f>'高額レセ疾病傾向(患者数順)'!$C$11</f>
        <v>0906</v>
      </c>
      <c r="F209" s="226" t="str">
        <f>'高額レセ疾病傾向(患者数順)'!$D$11</f>
        <v>脳梗塞</v>
      </c>
      <c r="G209" s="226" t="s">
        <v>398</v>
      </c>
      <c r="H209" s="85">
        <v>163</v>
      </c>
      <c r="I209" s="86">
        <v>509366670</v>
      </c>
      <c r="J209" s="87">
        <v>56742500</v>
      </c>
      <c r="K209" s="73">
        <f t="shared" si="46"/>
        <v>566109170</v>
      </c>
      <c r="L209" s="180">
        <f t="shared" si="45"/>
        <v>3473062.392638037</v>
      </c>
      <c r="M209" s="186">
        <f t="shared" si="48"/>
        <v>6.9385322663034227E-3</v>
      </c>
    </row>
    <row r="210" spans="2:13" ht="29.25" customHeight="1">
      <c r="B210" s="365">
        <v>42</v>
      </c>
      <c r="C210" s="378" t="s">
        <v>15</v>
      </c>
      <c r="D210" s="371">
        <f>Q46</f>
        <v>60650</v>
      </c>
      <c r="E210" s="88" t="str">
        <f>'高額レセ疾病傾向(患者数順)'!$C$7</f>
        <v>1901</v>
      </c>
      <c r="F210" s="224" t="str">
        <f>'高額レセ疾病傾向(患者数順)'!$D$7</f>
        <v>骨折</v>
      </c>
      <c r="G210" s="224" t="s">
        <v>308</v>
      </c>
      <c r="H210" s="137">
        <v>1021</v>
      </c>
      <c r="I210" s="138">
        <v>2526768310</v>
      </c>
      <c r="J210" s="139">
        <v>400321660</v>
      </c>
      <c r="K210" s="71">
        <f t="shared" si="46"/>
        <v>2927089970</v>
      </c>
      <c r="L210" s="178">
        <f t="shared" si="45"/>
        <v>2866885.3770812927</v>
      </c>
      <c r="M210" s="185">
        <f>IFERROR(H210/$Q$46,0)</f>
        <v>1.683429513602638E-2</v>
      </c>
    </row>
    <row r="211" spans="2:13" ht="29.25" customHeight="1">
      <c r="B211" s="366"/>
      <c r="C211" s="359"/>
      <c r="D211" s="376"/>
      <c r="E211" s="80" t="str">
        <f>'高額レセ疾病傾向(患者数順)'!$C$8</f>
        <v>0903</v>
      </c>
      <c r="F211" s="225" t="str">
        <f>'高額レセ疾病傾向(患者数順)'!$D$8</f>
        <v>その他の心疾患</v>
      </c>
      <c r="G211" s="225" t="s">
        <v>309</v>
      </c>
      <c r="H211" s="81">
        <v>676</v>
      </c>
      <c r="I211" s="82">
        <v>1752977260</v>
      </c>
      <c r="J211" s="83">
        <v>417093930</v>
      </c>
      <c r="K211" s="72">
        <f t="shared" si="46"/>
        <v>2170071190</v>
      </c>
      <c r="L211" s="179">
        <f t="shared" si="45"/>
        <v>3210164.4822485205</v>
      </c>
      <c r="M211" s="186">
        <f t="shared" ref="M211:M214" si="49">IFERROR(H211/$Q$46,0)</f>
        <v>1.1145919208573784E-2</v>
      </c>
    </row>
    <row r="212" spans="2:13" ht="29.25" customHeight="1">
      <c r="B212" s="366"/>
      <c r="C212" s="359"/>
      <c r="D212" s="376"/>
      <c r="E212" s="80" t="str">
        <f>'高額レセ疾病傾向(患者数順)'!$C$9</f>
        <v>0210</v>
      </c>
      <c r="F212" s="225" t="str">
        <f>'高額レセ疾病傾向(患者数順)'!$D$9</f>
        <v>その他の悪性新生物＜腫瘍＞</v>
      </c>
      <c r="G212" s="225" t="s">
        <v>348</v>
      </c>
      <c r="H212" s="81">
        <v>597</v>
      </c>
      <c r="I212" s="82">
        <v>1225835770</v>
      </c>
      <c r="J212" s="83">
        <v>943731740</v>
      </c>
      <c r="K212" s="72">
        <f t="shared" si="46"/>
        <v>2169567510</v>
      </c>
      <c r="L212" s="179">
        <f t="shared" si="45"/>
        <v>3634116.432160804</v>
      </c>
      <c r="M212" s="186">
        <f t="shared" si="49"/>
        <v>9.8433635614179719E-3</v>
      </c>
    </row>
    <row r="213" spans="2:13" ht="29.25" customHeight="1">
      <c r="B213" s="366"/>
      <c r="C213" s="359"/>
      <c r="D213" s="376"/>
      <c r="E213" s="80" t="str">
        <f>'高額レセ疾病傾向(患者数順)'!$C$10</f>
        <v>1011</v>
      </c>
      <c r="F213" s="225" t="str">
        <f>'高額レセ疾病傾向(患者数順)'!$D$10</f>
        <v>その他の呼吸器系の疾患</v>
      </c>
      <c r="G213" s="225" t="s">
        <v>312</v>
      </c>
      <c r="H213" s="81">
        <v>492</v>
      </c>
      <c r="I213" s="82">
        <v>1061585070</v>
      </c>
      <c r="J213" s="83">
        <v>248095430</v>
      </c>
      <c r="K213" s="72">
        <f t="shared" si="46"/>
        <v>1309680500</v>
      </c>
      <c r="L213" s="179">
        <f t="shared" si="45"/>
        <v>2661952.2357723578</v>
      </c>
      <c r="M213" s="186">
        <f t="shared" si="49"/>
        <v>8.1121187139323991E-3</v>
      </c>
    </row>
    <row r="214" spans="2:13" ht="29.25" customHeight="1" thickBot="1">
      <c r="B214" s="367"/>
      <c r="C214" s="361"/>
      <c r="D214" s="383"/>
      <c r="E214" s="84" t="str">
        <f>'高額レセ疾病傾向(患者数順)'!$C$11</f>
        <v>0906</v>
      </c>
      <c r="F214" s="226" t="str">
        <f>'高額レセ疾病傾向(患者数順)'!$D$11</f>
        <v>脳梗塞</v>
      </c>
      <c r="G214" s="226" t="s">
        <v>601</v>
      </c>
      <c r="H214" s="85">
        <v>524</v>
      </c>
      <c r="I214" s="86">
        <v>1787465240</v>
      </c>
      <c r="J214" s="87">
        <v>148004380</v>
      </c>
      <c r="K214" s="73">
        <f t="shared" si="46"/>
        <v>1935469620</v>
      </c>
      <c r="L214" s="180">
        <f t="shared" si="45"/>
        <v>3693644.3129770993</v>
      </c>
      <c r="M214" s="187">
        <f t="shared" si="49"/>
        <v>8.6397361912613352E-3</v>
      </c>
    </row>
    <row r="215" spans="2:13" ht="29.25" customHeight="1">
      <c r="B215" s="365">
        <v>43</v>
      </c>
      <c r="C215" s="378" t="s">
        <v>10</v>
      </c>
      <c r="D215" s="371">
        <f>Q47</f>
        <v>37162</v>
      </c>
      <c r="E215" s="88" t="str">
        <f>'高額レセ疾病傾向(患者数順)'!$C$7</f>
        <v>1901</v>
      </c>
      <c r="F215" s="224" t="str">
        <f>'高額レセ疾病傾向(患者数順)'!$D$7</f>
        <v>骨折</v>
      </c>
      <c r="G215" s="224" t="s">
        <v>308</v>
      </c>
      <c r="H215" s="137">
        <v>644</v>
      </c>
      <c r="I215" s="138">
        <v>1767945040</v>
      </c>
      <c r="J215" s="139">
        <v>241338530</v>
      </c>
      <c r="K215" s="71">
        <f t="shared" si="46"/>
        <v>2009283570</v>
      </c>
      <c r="L215" s="178">
        <f t="shared" si="45"/>
        <v>3120005.5434782607</v>
      </c>
      <c r="M215" s="185">
        <f>IFERROR(H215/$Q$47,0)</f>
        <v>1.732953016522254E-2</v>
      </c>
    </row>
    <row r="216" spans="2:13" ht="29.25" customHeight="1">
      <c r="B216" s="366"/>
      <c r="C216" s="359"/>
      <c r="D216" s="376"/>
      <c r="E216" s="80" t="str">
        <f>'高額レセ疾病傾向(患者数順)'!$C$8</f>
        <v>0903</v>
      </c>
      <c r="F216" s="225" t="str">
        <f>'高額レセ疾病傾向(患者数順)'!$D$8</f>
        <v>その他の心疾患</v>
      </c>
      <c r="G216" s="225" t="s">
        <v>408</v>
      </c>
      <c r="H216" s="81">
        <v>403</v>
      </c>
      <c r="I216" s="82">
        <v>1056039300</v>
      </c>
      <c r="J216" s="83">
        <v>271958740</v>
      </c>
      <c r="K216" s="72">
        <f t="shared" si="46"/>
        <v>1327998040</v>
      </c>
      <c r="L216" s="179">
        <f t="shared" si="45"/>
        <v>3295280.4962779158</v>
      </c>
      <c r="M216" s="186">
        <f t="shared" ref="M216:M219" si="50">IFERROR(H216/$Q$47,0)</f>
        <v>1.0844410957429633E-2</v>
      </c>
    </row>
    <row r="217" spans="2:13" ht="29.25" customHeight="1">
      <c r="B217" s="366"/>
      <c r="C217" s="359"/>
      <c r="D217" s="376"/>
      <c r="E217" s="80" t="str">
        <f>'高額レセ疾病傾向(患者数順)'!$C$9</f>
        <v>0210</v>
      </c>
      <c r="F217" s="225" t="str">
        <f>'高額レセ疾病傾向(患者数順)'!$D$9</f>
        <v>その他の悪性新生物＜腫瘍＞</v>
      </c>
      <c r="G217" s="225" t="s">
        <v>314</v>
      </c>
      <c r="H217" s="81">
        <v>364</v>
      </c>
      <c r="I217" s="82">
        <v>785027310</v>
      </c>
      <c r="J217" s="83">
        <v>477563760</v>
      </c>
      <c r="K217" s="72">
        <f t="shared" si="46"/>
        <v>1262591070</v>
      </c>
      <c r="L217" s="179">
        <f t="shared" si="45"/>
        <v>3468656.7857142859</v>
      </c>
      <c r="M217" s="186">
        <f t="shared" si="50"/>
        <v>9.7949518325170879E-3</v>
      </c>
    </row>
    <row r="218" spans="2:13" ht="29.25" customHeight="1">
      <c r="B218" s="366"/>
      <c r="C218" s="359"/>
      <c r="D218" s="376"/>
      <c r="E218" s="80" t="str">
        <f>'高額レセ疾病傾向(患者数順)'!$C$10</f>
        <v>1011</v>
      </c>
      <c r="F218" s="225" t="str">
        <f>'高額レセ疾病傾向(患者数順)'!$D$10</f>
        <v>その他の呼吸器系の疾患</v>
      </c>
      <c r="G218" s="225" t="s">
        <v>602</v>
      </c>
      <c r="H218" s="81">
        <v>327</v>
      </c>
      <c r="I218" s="82">
        <v>805235530</v>
      </c>
      <c r="J218" s="83">
        <v>140399910</v>
      </c>
      <c r="K218" s="72">
        <f t="shared" si="46"/>
        <v>945635440</v>
      </c>
      <c r="L218" s="179">
        <f t="shared" si="45"/>
        <v>2891851.4984709481</v>
      </c>
      <c r="M218" s="186">
        <f t="shared" si="50"/>
        <v>8.7993111242667243E-3</v>
      </c>
    </row>
    <row r="219" spans="2:13" ht="29.25" customHeight="1" thickBot="1">
      <c r="B219" s="367"/>
      <c r="C219" s="361"/>
      <c r="D219" s="383"/>
      <c r="E219" s="84" t="str">
        <f>'高額レセ疾病傾向(患者数順)'!$C$11</f>
        <v>0906</v>
      </c>
      <c r="F219" s="226" t="str">
        <f>'高額レセ疾病傾向(患者数順)'!$D$11</f>
        <v>脳梗塞</v>
      </c>
      <c r="G219" s="226" t="s">
        <v>342</v>
      </c>
      <c r="H219" s="85">
        <v>261</v>
      </c>
      <c r="I219" s="86">
        <v>917388950</v>
      </c>
      <c r="J219" s="87">
        <v>79872140</v>
      </c>
      <c r="K219" s="73">
        <f t="shared" si="46"/>
        <v>997261090</v>
      </c>
      <c r="L219" s="180">
        <f t="shared" si="45"/>
        <v>3820923.7164750956</v>
      </c>
      <c r="M219" s="186">
        <f t="shared" si="50"/>
        <v>7.0233033744147248E-3</v>
      </c>
    </row>
    <row r="220" spans="2:13" ht="29.25" customHeight="1">
      <c r="B220" s="365">
        <v>44</v>
      </c>
      <c r="C220" s="378" t="s">
        <v>22</v>
      </c>
      <c r="D220" s="371">
        <f>Q48</f>
        <v>41693</v>
      </c>
      <c r="E220" s="88" t="str">
        <f>'高額レセ疾病傾向(患者数順)'!$C$7</f>
        <v>1901</v>
      </c>
      <c r="F220" s="224" t="str">
        <f>'高額レセ疾病傾向(患者数順)'!$D$7</f>
        <v>骨折</v>
      </c>
      <c r="G220" s="224" t="s">
        <v>308</v>
      </c>
      <c r="H220" s="137">
        <v>618</v>
      </c>
      <c r="I220" s="138">
        <v>1588854460</v>
      </c>
      <c r="J220" s="139">
        <v>258601810</v>
      </c>
      <c r="K220" s="71">
        <f t="shared" si="46"/>
        <v>1847456270</v>
      </c>
      <c r="L220" s="178">
        <f t="shared" si="45"/>
        <v>2989411.4401294501</v>
      </c>
      <c r="M220" s="185">
        <f>IFERROR(H220/$Q$48,0)</f>
        <v>1.4822632096515003E-2</v>
      </c>
    </row>
    <row r="221" spans="2:13" ht="29.25" customHeight="1">
      <c r="B221" s="366"/>
      <c r="C221" s="359"/>
      <c r="D221" s="376"/>
      <c r="E221" s="80" t="str">
        <f>'高額レセ疾病傾向(患者数順)'!$C$8</f>
        <v>0903</v>
      </c>
      <c r="F221" s="225" t="str">
        <f>'高額レセ疾病傾向(患者数順)'!$D$8</f>
        <v>その他の心疾患</v>
      </c>
      <c r="G221" s="225" t="s">
        <v>309</v>
      </c>
      <c r="H221" s="81">
        <v>435</v>
      </c>
      <c r="I221" s="82">
        <v>1179393520</v>
      </c>
      <c r="J221" s="83">
        <v>259896760</v>
      </c>
      <c r="K221" s="72">
        <f t="shared" si="46"/>
        <v>1439290280</v>
      </c>
      <c r="L221" s="179">
        <f t="shared" si="45"/>
        <v>3308713.2873563217</v>
      </c>
      <c r="M221" s="186">
        <f t="shared" ref="M221:M224" si="51">IFERROR(H221/$Q$48,0)</f>
        <v>1.0433406087352793E-2</v>
      </c>
    </row>
    <row r="222" spans="2:13" ht="29.25" customHeight="1">
      <c r="B222" s="366"/>
      <c r="C222" s="359"/>
      <c r="D222" s="376"/>
      <c r="E222" s="80" t="str">
        <f>'高額レセ疾病傾向(患者数順)'!$C$9</f>
        <v>0210</v>
      </c>
      <c r="F222" s="225" t="str">
        <f>'高額レセ疾病傾向(患者数順)'!$D$9</f>
        <v>その他の悪性新生物＜腫瘍＞</v>
      </c>
      <c r="G222" s="225" t="s">
        <v>603</v>
      </c>
      <c r="H222" s="81">
        <v>330</v>
      </c>
      <c r="I222" s="82">
        <v>592021970</v>
      </c>
      <c r="J222" s="83">
        <v>538235310</v>
      </c>
      <c r="K222" s="72">
        <f t="shared" si="46"/>
        <v>1130257280</v>
      </c>
      <c r="L222" s="179">
        <f t="shared" si="45"/>
        <v>3425022.0606060605</v>
      </c>
      <c r="M222" s="186">
        <f t="shared" si="51"/>
        <v>7.9149977214400501E-3</v>
      </c>
    </row>
    <row r="223" spans="2:13" ht="29.25" customHeight="1">
      <c r="B223" s="366"/>
      <c r="C223" s="359"/>
      <c r="D223" s="376"/>
      <c r="E223" s="80" t="str">
        <f>'高額レセ疾病傾向(患者数順)'!$C$10</f>
        <v>1011</v>
      </c>
      <c r="F223" s="225" t="str">
        <f>'高額レセ疾病傾向(患者数順)'!$D$10</f>
        <v>その他の呼吸器系の疾患</v>
      </c>
      <c r="G223" s="225" t="s">
        <v>604</v>
      </c>
      <c r="H223" s="81">
        <v>337</v>
      </c>
      <c r="I223" s="82">
        <v>789708730</v>
      </c>
      <c r="J223" s="83">
        <v>166755690</v>
      </c>
      <c r="K223" s="72">
        <f t="shared" si="46"/>
        <v>956464420</v>
      </c>
      <c r="L223" s="179">
        <f t="shared" si="45"/>
        <v>2838173.3531157272</v>
      </c>
      <c r="M223" s="186">
        <f t="shared" si="51"/>
        <v>8.082891612500899E-3</v>
      </c>
    </row>
    <row r="224" spans="2:13" ht="29.25" customHeight="1" thickBot="1">
      <c r="B224" s="367"/>
      <c r="C224" s="361"/>
      <c r="D224" s="383"/>
      <c r="E224" s="84" t="str">
        <f>'高額レセ疾病傾向(患者数順)'!$C$11</f>
        <v>0906</v>
      </c>
      <c r="F224" s="226" t="str">
        <f>'高額レセ疾病傾向(患者数順)'!$D$11</f>
        <v>脳梗塞</v>
      </c>
      <c r="G224" s="226" t="s">
        <v>396</v>
      </c>
      <c r="H224" s="85">
        <v>276</v>
      </c>
      <c r="I224" s="86">
        <v>943528610</v>
      </c>
      <c r="J224" s="87">
        <v>94778110</v>
      </c>
      <c r="K224" s="73">
        <f t="shared" si="46"/>
        <v>1038306720</v>
      </c>
      <c r="L224" s="180">
        <f t="shared" si="45"/>
        <v>3761980.8695652173</v>
      </c>
      <c r="M224" s="186">
        <f t="shared" si="51"/>
        <v>6.6198162761134964E-3</v>
      </c>
    </row>
    <row r="225" spans="2:13" ht="29.25" customHeight="1">
      <c r="B225" s="365">
        <v>45</v>
      </c>
      <c r="C225" s="378" t="s">
        <v>48</v>
      </c>
      <c r="D225" s="371">
        <f>Q49</f>
        <v>14543</v>
      </c>
      <c r="E225" s="88" t="str">
        <f>'高額レセ疾病傾向(患者数順)'!$C$7</f>
        <v>1901</v>
      </c>
      <c r="F225" s="224" t="str">
        <f>'高額レセ疾病傾向(患者数順)'!$D$7</f>
        <v>骨折</v>
      </c>
      <c r="G225" s="224" t="s">
        <v>363</v>
      </c>
      <c r="H225" s="137">
        <v>233</v>
      </c>
      <c r="I225" s="138">
        <v>573927480</v>
      </c>
      <c r="J225" s="139">
        <v>89095500</v>
      </c>
      <c r="K225" s="71">
        <f t="shared" si="46"/>
        <v>663022980</v>
      </c>
      <c r="L225" s="178">
        <f t="shared" si="45"/>
        <v>2845592.1888412018</v>
      </c>
      <c r="M225" s="185">
        <f>IFERROR(H225/$Q$49,0)</f>
        <v>1.6021453620298425E-2</v>
      </c>
    </row>
    <row r="226" spans="2:13" ht="29.25" customHeight="1">
      <c r="B226" s="366"/>
      <c r="C226" s="359"/>
      <c r="D226" s="376"/>
      <c r="E226" s="80" t="str">
        <f>'高額レセ疾病傾向(患者数順)'!$C$8</f>
        <v>0903</v>
      </c>
      <c r="F226" s="225" t="str">
        <f>'高額レセ疾病傾向(患者数順)'!$D$8</f>
        <v>その他の心疾患</v>
      </c>
      <c r="G226" s="225" t="s">
        <v>341</v>
      </c>
      <c r="H226" s="81">
        <v>146</v>
      </c>
      <c r="I226" s="82">
        <v>424647760</v>
      </c>
      <c r="J226" s="83">
        <v>82872300</v>
      </c>
      <c r="K226" s="72">
        <f t="shared" si="46"/>
        <v>507520060</v>
      </c>
      <c r="L226" s="179">
        <f t="shared" si="45"/>
        <v>3476164.7945205481</v>
      </c>
      <c r="M226" s="186">
        <f t="shared" ref="M226:M229" si="52">IFERROR(H226/$Q$49,0)</f>
        <v>1.0039194114006739E-2</v>
      </c>
    </row>
    <row r="227" spans="2:13" ht="29.25" customHeight="1">
      <c r="B227" s="366"/>
      <c r="C227" s="359"/>
      <c r="D227" s="376"/>
      <c r="E227" s="80" t="str">
        <f>'高額レセ疾病傾向(患者数順)'!$C$9</f>
        <v>0210</v>
      </c>
      <c r="F227" s="225" t="str">
        <f>'高額レセ疾病傾向(患者数順)'!$D$9</f>
        <v>その他の悪性新生物＜腫瘍＞</v>
      </c>
      <c r="G227" s="225" t="s">
        <v>352</v>
      </c>
      <c r="H227" s="81">
        <v>121</v>
      </c>
      <c r="I227" s="82">
        <v>230801730</v>
      </c>
      <c r="J227" s="83">
        <v>162552290</v>
      </c>
      <c r="K227" s="72">
        <f t="shared" si="46"/>
        <v>393354020</v>
      </c>
      <c r="L227" s="179">
        <f t="shared" si="45"/>
        <v>3250859.6694214875</v>
      </c>
      <c r="M227" s="186">
        <f t="shared" si="52"/>
        <v>8.3201540259918855E-3</v>
      </c>
    </row>
    <row r="228" spans="2:13" ht="29.25" customHeight="1">
      <c r="B228" s="366"/>
      <c r="C228" s="359"/>
      <c r="D228" s="376"/>
      <c r="E228" s="80" t="str">
        <f>'高額レセ疾病傾向(患者数順)'!$C$10</f>
        <v>1011</v>
      </c>
      <c r="F228" s="225" t="str">
        <f>'高額レセ疾病傾向(患者数順)'!$D$10</f>
        <v>その他の呼吸器系の疾患</v>
      </c>
      <c r="G228" s="225" t="s">
        <v>602</v>
      </c>
      <c r="H228" s="81">
        <v>96</v>
      </c>
      <c r="I228" s="82">
        <v>256997950</v>
      </c>
      <c r="J228" s="83">
        <v>39273550</v>
      </c>
      <c r="K228" s="72">
        <f t="shared" si="46"/>
        <v>296271500</v>
      </c>
      <c r="L228" s="179">
        <f t="shared" si="45"/>
        <v>3086161.4583333335</v>
      </c>
      <c r="M228" s="186">
        <f t="shared" si="52"/>
        <v>6.6011139379770333E-3</v>
      </c>
    </row>
    <row r="229" spans="2:13" ht="29.25" customHeight="1" thickBot="1">
      <c r="B229" s="367"/>
      <c r="C229" s="361"/>
      <c r="D229" s="383"/>
      <c r="E229" s="84" t="str">
        <f>'高額レセ疾病傾向(患者数順)'!$C$11</f>
        <v>0906</v>
      </c>
      <c r="F229" s="226" t="str">
        <f>'高額レセ疾病傾向(患者数順)'!$D$11</f>
        <v>脳梗塞</v>
      </c>
      <c r="G229" s="226" t="s">
        <v>316</v>
      </c>
      <c r="H229" s="85">
        <v>92</v>
      </c>
      <c r="I229" s="86">
        <v>348762420</v>
      </c>
      <c r="J229" s="87">
        <v>26611160</v>
      </c>
      <c r="K229" s="73">
        <f t="shared" si="46"/>
        <v>375373580</v>
      </c>
      <c r="L229" s="180">
        <f t="shared" si="45"/>
        <v>4080147.6086956523</v>
      </c>
      <c r="M229" s="186">
        <f t="shared" si="52"/>
        <v>6.3260675238946571E-3</v>
      </c>
    </row>
    <row r="230" spans="2:13" ht="29.25" customHeight="1">
      <c r="B230" s="365">
        <v>46</v>
      </c>
      <c r="C230" s="378" t="s">
        <v>26</v>
      </c>
      <c r="D230" s="371">
        <f>Q50</f>
        <v>18436</v>
      </c>
      <c r="E230" s="88" t="str">
        <f>'高額レセ疾病傾向(患者数順)'!$C$7</f>
        <v>1901</v>
      </c>
      <c r="F230" s="224" t="str">
        <f>'高額レセ疾病傾向(患者数順)'!$D$7</f>
        <v>骨折</v>
      </c>
      <c r="G230" s="224" t="s">
        <v>308</v>
      </c>
      <c r="H230" s="137">
        <v>333</v>
      </c>
      <c r="I230" s="138">
        <v>720204710</v>
      </c>
      <c r="J230" s="139">
        <v>118576990</v>
      </c>
      <c r="K230" s="71">
        <f t="shared" si="46"/>
        <v>838781700</v>
      </c>
      <c r="L230" s="178">
        <f t="shared" si="45"/>
        <v>2518863.963963964</v>
      </c>
      <c r="M230" s="185">
        <f>IFERROR(H230/$Q$50,0)</f>
        <v>1.8062486439574744E-2</v>
      </c>
    </row>
    <row r="231" spans="2:13" ht="29.25" customHeight="1">
      <c r="B231" s="366"/>
      <c r="C231" s="359"/>
      <c r="D231" s="376"/>
      <c r="E231" s="80" t="str">
        <f>'高額レセ疾病傾向(患者数順)'!$C$8</f>
        <v>0903</v>
      </c>
      <c r="F231" s="225" t="str">
        <f>'高額レセ疾病傾向(患者数順)'!$D$8</f>
        <v>その他の心疾患</v>
      </c>
      <c r="G231" s="225" t="s">
        <v>309</v>
      </c>
      <c r="H231" s="81">
        <v>177</v>
      </c>
      <c r="I231" s="82">
        <v>448415210</v>
      </c>
      <c r="J231" s="83">
        <v>102270350</v>
      </c>
      <c r="K231" s="72">
        <f t="shared" si="46"/>
        <v>550685560</v>
      </c>
      <c r="L231" s="179">
        <f t="shared" si="45"/>
        <v>3111217.8531073448</v>
      </c>
      <c r="M231" s="186">
        <f t="shared" ref="M231:M234" si="53">IFERROR(H231/$Q$50,0)</f>
        <v>9.6007810804946848E-3</v>
      </c>
    </row>
    <row r="232" spans="2:13" ht="29.25" customHeight="1">
      <c r="B232" s="366"/>
      <c r="C232" s="359"/>
      <c r="D232" s="376"/>
      <c r="E232" s="80" t="str">
        <f>'高額レセ疾病傾向(患者数順)'!$C$9</f>
        <v>0210</v>
      </c>
      <c r="F232" s="225" t="str">
        <f>'高額レセ疾病傾向(患者数順)'!$D$9</f>
        <v>その他の悪性新生物＜腫瘍＞</v>
      </c>
      <c r="G232" s="225" t="s">
        <v>605</v>
      </c>
      <c r="H232" s="81">
        <v>184</v>
      </c>
      <c r="I232" s="82">
        <v>405096680</v>
      </c>
      <c r="J232" s="83">
        <v>316387190</v>
      </c>
      <c r="K232" s="72">
        <f t="shared" si="46"/>
        <v>721483870</v>
      </c>
      <c r="L232" s="179">
        <f t="shared" si="45"/>
        <v>3921107.9891304346</v>
      </c>
      <c r="M232" s="186">
        <f t="shared" si="53"/>
        <v>9.9804729876328928E-3</v>
      </c>
    </row>
    <row r="233" spans="2:13" ht="29.25" customHeight="1">
      <c r="B233" s="366"/>
      <c r="C233" s="359"/>
      <c r="D233" s="376"/>
      <c r="E233" s="80" t="str">
        <f>'高額レセ疾病傾向(患者数順)'!$C$10</f>
        <v>1011</v>
      </c>
      <c r="F233" s="225" t="str">
        <f>'高額レセ疾病傾向(患者数順)'!$D$10</f>
        <v>その他の呼吸器系の疾患</v>
      </c>
      <c r="G233" s="225" t="s">
        <v>312</v>
      </c>
      <c r="H233" s="81">
        <v>161</v>
      </c>
      <c r="I233" s="82">
        <v>453671330</v>
      </c>
      <c r="J233" s="83">
        <v>54155240</v>
      </c>
      <c r="K233" s="72">
        <f t="shared" si="46"/>
        <v>507826570</v>
      </c>
      <c r="L233" s="179">
        <f t="shared" si="45"/>
        <v>3154202.2981366459</v>
      </c>
      <c r="M233" s="186">
        <f t="shared" si="53"/>
        <v>8.7329138641787808E-3</v>
      </c>
    </row>
    <row r="234" spans="2:13" ht="29.25" customHeight="1" thickBot="1">
      <c r="B234" s="367"/>
      <c r="C234" s="361"/>
      <c r="D234" s="383"/>
      <c r="E234" s="84" t="str">
        <f>'高額レセ疾病傾向(患者数順)'!$C$11</f>
        <v>0906</v>
      </c>
      <c r="F234" s="226" t="str">
        <f>'高額レセ疾病傾向(患者数順)'!$D$11</f>
        <v>脳梗塞</v>
      </c>
      <c r="G234" s="226" t="s">
        <v>606</v>
      </c>
      <c r="H234" s="85">
        <v>133</v>
      </c>
      <c r="I234" s="86">
        <v>452472370</v>
      </c>
      <c r="J234" s="87">
        <v>34803030</v>
      </c>
      <c r="K234" s="73">
        <f t="shared" si="46"/>
        <v>487275400</v>
      </c>
      <c r="L234" s="180">
        <f t="shared" si="45"/>
        <v>3663724.8120300751</v>
      </c>
      <c r="M234" s="186">
        <f t="shared" si="53"/>
        <v>7.2141462356259496E-3</v>
      </c>
    </row>
    <row r="235" spans="2:13" ht="29.25" customHeight="1">
      <c r="B235" s="365">
        <v>47</v>
      </c>
      <c r="C235" s="378" t="s">
        <v>16</v>
      </c>
      <c r="D235" s="371">
        <f>Q51</f>
        <v>37305</v>
      </c>
      <c r="E235" s="88" t="str">
        <f>'高額レセ疾病傾向(患者数順)'!$C$7</f>
        <v>1901</v>
      </c>
      <c r="F235" s="224" t="str">
        <f>'高額レセ疾病傾向(患者数順)'!$D$7</f>
        <v>骨折</v>
      </c>
      <c r="G235" s="224" t="s">
        <v>308</v>
      </c>
      <c r="H235" s="137">
        <v>592</v>
      </c>
      <c r="I235" s="138">
        <v>1353637020</v>
      </c>
      <c r="J235" s="139">
        <v>243788280</v>
      </c>
      <c r="K235" s="71">
        <f t="shared" si="46"/>
        <v>1597425300</v>
      </c>
      <c r="L235" s="178">
        <f t="shared" si="45"/>
        <v>2698353.5472972975</v>
      </c>
      <c r="M235" s="185">
        <f>IFERROR(H235/$Q$51,0)</f>
        <v>1.5869186436134566E-2</v>
      </c>
    </row>
    <row r="236" spans="2:13" ht="29.25" customHeight="1">
      <c r="B236" s="366"/>
      <c r="C236" s="359"/>
      <c r="D236" s="376"/>
      <c r="E236" s="80" t="str">
        <f>'高額レセ疾病傾向(患者数順)'!$C$8</f>
        <v>0903</v>
      </c>
      <c r="F236" s="225" t="str">
        <f>'高額レセ疾病傾向(患者数順)'!$D$8</f>
        <v>その他の心疾患</v>
      </c>
      <c r="G236" s="225" t="s">
        <v>309</v>
      </c>
      <c r="H236" s="81">
        <v>407</v>
      </c>
      <c r="I236" s="82">
        <v>1127620800</v>
      </c>
      <c r="J236" s="83">
        <v>298464890</v>
      </c>
      <c r="K236" s="72">
        <f t="shared" si="46"/>
        <v>1426085690</v>
      </c>
      <c r="L236" s="179">
        <f t="shared" si="45"/>
        <v>3503896.0442260443</v>
      </c>
      <c r="M236" s="186">
        <f t="shared" ref="M236:M239" si="54">IFERROR(H236/$Q$51,0)</f>
        <v>1.0910065674842515E-2</v>
      </c>
    </row>
    <row r="237" spans="2:13" ht="29.25" customHeight="1">
      <c r="B237" s="366"/>
      <c r="C237" s="359"/>
      <c r="D237" s="376"/>
      <c r="E237" s="80" t="str">
        <f>'高額レセ疾病傾向(患者数順)'!$C$9</f>
        <v>0210</v>
      </c>
      <c r="F237" s="225" t="str">
        <f>'高額レセ疾病傾向(患者数順)'!$D$9</f>
        <v>その他の悪性新生物＜腫瘍＞</v>
      </c>
      <c r="G237" s="225" t="s">
        <v>310</v>
      </c>
      <c r="H237" s="81">
        <v>337</v>
      </c>
      <c r="I237" s="82">
        <v>708119780</v>
      </c>
      <c r="J237" s="83">
        <v>692702370</v>
      </c>
      <c r="K237" s="72">
        <f t="shared" si="46"/>
        <v>1400822150</v>
      </c>
      <c r="L237" s="179">
        <f t="shared" si="45"/>
        <v>4156742.284866469</v>
      </c>
      <c r="M237" s="186">
        <f t="shared" si="54"/>
        <v>9.0336416030022786E-3</v>
      </c>
    </row>
    <row r="238" spans="2:13" ht="29.25" customHeight="1">
      <c r="B238" s="366"/>
      <c r="C238" s="359"/>
      <c r="D238" s="376"/>
      <c r="E238" s="80" t="str">
        <f>'高額レセ疾病傾向(患者数順)'!$C$10</f>
        <v>1011</v>
      </c>
      <c r="F238" s="225" t="str">
        <f>'高額レセ疾病傾向(患者数順)'!$D$10</f>
        <v>その他の呼吸器系の疾患</v>
      </c>
      <c r="G238" s="225" t="s">
        <v>317</v>
      </c>
      <c r="H238" s="81">
        <v>324</v>
      </c>
      <c r="I238" s="82">
        <v>709438890</v>
      </c>
      <c r="J238" s="83">
        <v>176927170</v>
      </c>
      <c r="K238" s="72">
        <f t="shared" si="46"/>
        <v>886366060</v>
      </c>
      <c r="L238" s="179">
        <f t="shared" si="45"/>
        <v>2735697.7160493829</v>
      </c>
      <c r="M238" s="186">
        <f t="shared" si="54"/>
        <v>8.6851628468033772E-3</v>
      </c>
    </row>
    <row r="239" spans="2:13" ht="29.25" customHeight="1" thickBot="1">
      <c r="B239" s="367"/>
      <c r="C239" s="361"/>
      <c r="D239" s="383"/>
      <c r="E239" s="84" t="str">
        <f>'高額レセ疾病傾向(患者数順)'!$C$11</f>
        <v>0906</v>
      </c>
      <c r="F239" s="226" t="str">
        <f>'高額レセ疾病傾向(患者数順)'!$D$11</f>
        <v>脳梗塞</v>
      </c>
      <c r="G239" s="226" t="s">
        <v>316</v>
      </c>
      <c r="H239" s="85">
        <v>304</v>
      </c>
      <c r="I239" s="86">
        <v>1044707750</v>
      </c>
      <c r="J239" s="87">
        <v>77241260</v>
      </c>
      <c r="K239" s="73">
        <f t="shared" si="46"/>
        <v>1121949010</v>
      </c>
      <c r="L239" s="180">
        <f t="shared" si="45"/>
        <v>3690621.7434210526</v>
      </c>
      <c r="M239" s="186">
        <f t="shared" si="54"/>
        <v>8.1490416834204531E-3</v>
      </c>
    </row>
    <row r="240" spans="2:13" ht="29.25" customHeight="1">
      <c r="B240" s="365">
        <v>48</v>
      </c>
      <c r="C240" s="378" t="s">
        <v>27</v>
      </c>
      <c r="D240" s="371">
        <f>Q52</f>
        <v>20008</v>
      </c>
      <c r="E240" s="88" t="str">
        <f>'高額レセ疾病傾向(患者数順)'!$C$7</f>
        <v>1901</v>
      </c>
      <c r="F240" s="224" t="str">
        <f>'高額レセ疾病傾向(患者数順)'!$D$7</f>
        <v>骨折</v>
      </c>
      <c r="G240" s="224" t="s">
        <v>335</v>
      </c>
      <c r="H240" s="137">
        <v>295</v>
      </c>
      <c r="I240" s="138">
        <v>730705600</v>
      </c>
      <c r="J240" s="139">
        <v>107753240</v>
      </c>
      <c r="K240" s="71">
        <f t="shared" si="46"/>
        <v>838458840</v>
      </c>
      <c r="L240" s="178">
        <f t="shared" si="45"/>
        <v>2842233.3559322036</v>
      </c>
      <c r="M240" s="185">
        <f>IFERROR(H240/$Q$52,0)</f>
        <v>1.4744102359056377E-2</v>
      </c>
    </row>
    <row r="241" spans="2:13" ht="29.25" customHeight="1">
      <c r="B241" s="366"/>
      <c r="C241" s="359"/>
      <c r="D241" s="376"/>
      <c r="E241" s="80" t="str">
        <f>'高額レセ疾病傾向(患者数順)'!$C$8</f>
        <v>0903</v>
      </c>
      <c r="F241" s="225" t="str">
        <f>'高額レセ疾病傾向(患者数順)'!$D$8</f>
        <v>その他の心疾患</v>
      </c>
      <c r="G241" s="225" t="s">
        <v>309</v>
      </c>
      <c r="H241" s="81">
        <v>226</v>
      </c>
      <c r="I241" s="82">
        <v>589319400</v>
      </c>
      <c r="J241" s="83">
        <v>131849220</v>
      </c>
      <c r="K241" s="72">
        <f t="shared" si="46"/>
        <v>721168620</v>
      </c>
      <c r="L241" s="179">
        <f t="shared" si="45"/>
        <v>3191011.5929203541</v>
      </c>
      <c r="M241" s="186">
        <f t="shared" ref="M241:M244" si="55">IFERROR(H241/$Q$52,0)</f>
        <v>1.1295481807277089E-2</v>
      </c>
    </row>
    <row r="242" spans="2:13" ht="29.25" customHeight="1">
      <c r="B242" s="366"/>
      <c r="C242" s="359"/>
      <c r="D242" s="376"/>
      <c r="E242" s="80" t="str">
        <f>'高額レセ疾病傾向(患者数順)'!$C$9</f>
        <v>0210</v>
      </c>
      <c r="F242" s="225" t="str">
        <f>'高額レセ疾病傾向(患者数順)'!$D$9</f>
        <v>その他の悪性新生物＜腫瘍＞</v>
      </c>
      <c r="G242" s="225" t="s">
        <v>349</v>
      </c>
      <c r="H242" s="81">
        <v>175</v>
      </c>
      <c r="I242" s="82">
        <v>321651060</v>
      </c>
      <c r="J242" s="83">
        <v>294367160</v>
      </c>
      <c r="K242" s="72">
        <f t="shared" si="46"/>
        <v>616018220</v>
      </c>
      <c r="L242" s="179">
        <f t="shared" si="45"/>
        <v>3520104.1142857145</v>
      </c>
      <c r="M242" s="186">
        <f t="shared" si="55"/>
        <v>8.7465013994402242E-3</v>
      </c>
    </row>
    <row r="243" spans="2:13" ht="29.25" customHeight="1">
      <c r="B243" s="366"/>
      <c r="C243" s="359"/>
      <c r="D243" s="376"/>
      <c r="E243" s="80" t="str">
        <f>'高額レセ疾病傾向(患者数順)'!$C$10</f>
        <v>1011</v>
      </c>
      <c r="F243" s="225" t="str">
        <f>'高額レセ疾病傾向(患者数順)'!$D$10</f>
        <v>その他の呼吸器系の疾患</v>
      </c>
      <c r="G243" s="225" t="s">
        <v>317</v>
      </c>
      <c r="H243" s="81">
        <v>150</v>
      </c>
      <c r="I243" s="82">
        <v>378500850</v>
      </c>
      <c r="J243" s="83">
        <v>79404570</v>
      </c>
      <c r="K243" s="72">
        <f t="shared" si="46"/>
        <v>457905420</v>
      </c>
      <c r="L243" s="179">
        <f t="shared" si="45"/>
        <v>3052702.8</v>
      </c>
      <c r="M243" s="186">
        <f t="shared" si="55"/>
        <v>7.4970011995201917E-3</v>
      </c>
    </row>
    <row r="244" spans="2:13" ht="29.25" customHeight="1" thickBot="1">
      <c r="B244" s="367"/>
      <c r="C244" s="361"/>
      <c r="D244" s="383"/>
      <c r="E244" s="84" t="str">
        <f>'高額レセ疾病傾向(患者数順)'!$C$11</f>
        <v>0906</v>
      </c>
      <c r="F244" s="226" t="str">
        <f>'高額レセ疾病傾向(患者数順)'!$D$11</f>
        <v>脳梗塞</v>
      </c>
      <c r="G244" s="226" t="s">
        <v>315</v>
      </c>
      <c r="H244" s="85">
        <v>151</v>
      </c>
      <c r="I244" s="86">
        <v>453140580</v>
      </c>
      <c r="J244" s="87">
        <v>41200750</v>
      </c>
      <c r="K244" s="73">
        <f t="shared" si="46"/>
        <v>494341330</v>
      </c>
      <c r="L244" s="180">
        <f t="shared" si="45"/>
        <v>3273783.6423841058</v>
      </c>
      <c r="M244" s="187">
        <f t="shared" si="55"/>
        <v>7.5469812075169935E-3</v>
      </c>
    </row>
    <row r="245" spans="2:13" ht="29.25" customHeight="1">
      <c r="B245" s="365">
        <v>49</v>
      </c>
      <c r="C245" s="378" t="s">
        <v>28</v>
      </c>
      <c r="D245" s="371">
        <f>Q53</f>
        <v>20272</v>
      </c>
      <c r="E245" s="88" t="str">
        <f>'高額レセ疾病傾向(患者数順)'!$C$7</f>
        <v>1901</v>
      </c>
      <c r="F245" s="224" t="str">
        <f>'高額レセ疾病傾向(患者数順)'!$D$7</f>
        <v>骨折</v>
      </c>
      <c r="G245" s="224" t="s">
        <v>308</v>
      </c>
      <c r="H245" s="137">
        <v>319</v>
      </c>
      <c r="I245" s="138">
        <v>774915660</v>
      </c>
      <c r="J245" s="139">
        <v>120307310</v>
      </c>
      <c r="K245" s="71">
        <f t="shared" si="46"/>
        <v>895222970</v>
      </c>
      <c r="L245" s="178">
        <f t="shared" si="45"/>
        <v>2806341.5987460813</v>
      </c>
      <c r="M245" s="185">
        <f>IFERROR(H245/$Q$53,0)</f>
        <v>1.5735990528808207E-2</v>
      </c>
    </row>
    <row r="246" spans="2:13" ht="29.25" customHeight="1">
      <c r="B246" s="366"/>
      <c r="C246" s="359"/>
      <c r="D246" s="376"/>
      <c r="E246" s="80" t="str">
        <f>'高額レセ疾病傾向(患者数順)'!$C$8</f>
        <v>0903</v>
      </c>
      <c r="F246" s="225" t="str">
        <f>'高額レセ疾病傾向(患者数順)'!$D$8</f>
        <v>その他の心疾患</v>
      </c>
      <c r="G246" s="225" t="s">
        <v>359</v>
      </c>
      <c r="H246" s="81">
        <v>180</v>
      </c>
      <c r="I246" s="82">
        <v>512340040</v>
      </c>
      <c r="J246" s="83">
        <v>87488010</v>
      </c>
      <c r="K246" s="72">
        <f t="shared" si="46"/>
        <v>599828050</v>
      </c>
      <c r="L246" s="179">
        <f t="shared" si="45"/>
        <v>3332378.0555555555</v>
      </c>
      <c r="M246" s="186">
        <f t="shared" ref="M246:M249" si="56">IFERROR(H246/$Q$53,0)</f>
        <v>8.8792423046566687E-3</v>
      </c>
    </row>
    <row r="247" spans="2:13" ht="29.25" customHeight="1">
      <c r="B247" s="366"/>
      <c r="C247" s="359"/>
      <c r="D247" s="376"/>
      <c r="E247" s="80" t="str">
        <f>'高額レセ疾病傾向(患者数順)'!$C$9</f>
        <v>0210</v>
      </c>
      <c r="F247" s="225" t="str">
        <f>'高額レセ疾病傾向(患者数順)'!$D$9</f>
        <v>その他の悪性新生物＜腫瘍＞</v>
      </c>
      <c r="G247" s="225" t="s">
        <v>349</v>
      </c>
      <c r="H247" s="81">
        <v>173</v>
      </c>
      <c r="I247" s="82">
        <v>372048550</v>
      </c>
      <c r="J247" s="83">
        <v>264099650</v>
      </c>
      <c r="K247" s="72">
        <f t="shared" si="46"/>
        <v>636148200</v>
      </c>
      <c r="L247" s="179">
        <f t="shared" si="45"/>
        <v>3677157.2254335261</v>
      </c>
      <c r="M247" s="186">
        <f t="shared" si="56"/>
        <v>8.5339384372533546E-3</v>
      </c>
    </row>
    <row r="248" spans="2:13" ht="29.25" customHeight="1">
      <c r="B248" s="366"/>
      <c r="C248" s="359"/>
      <c r="D248" s="376"/>
      <c r="E248" s="80" t="str">
        <f>'高額レセ疾病傾向(患者数順)'!$C$10</f>
        <v>1011</v>
      </c>
      <c r="F248" s="225" t="str">
        <f>'高額レセ疾病傾向(患者数順)'!$D$10</f>
        <v>その他の呼吸器系の疾患</v>
      </c>
      <c r="G248" s="225" t="s">
        <v>602</v>
      </c>
      <c r="H248" s="81">
        <v>123</v>
      </c>
      <c r="I248" s="82">
        <v>298361760</v>
      </c>
      <c r="J248" s="83">
        <v>51598210</v>
      </c>
      <c r="K248" s="72">
        <f t="shared" si="46"/>
        <v>349959970</v>
      </c>
      <c r="L248" s="179">
        <f t="shared" si="45"/>
        <v>2845203.0081300815</v>
      </c>
      <c r="M248" s="186">
        <f t="shared" si="56"/>
        <v>6.0674822415153909E-3</v>
      </c>
    </row>
    <row r="249" spans="2:13" ht="29.25" customHeight="1" thickBot="1">
      <c r="B249" s="367"/>
      <c r="C249" s="361"/>
      <c r="D249" s="383"/>
      <c r="E249" s="84" t="str">
        <f>'高額レセ疾病傾向(患者数順)'!$C$11</f>
        <v>0906</v>
      </c>
      <c r="F249" s="226" t="str">
        <f>'高額レセ疾病傾向(患者数順)'!$D$11</f>
        <v>脳梗塞</v>
      </c>
      <c r="G249" s="226" t="s">
        <v>404</v>
      </c>
      <c r="H249" s="85">
        <v>123</v>
      </c>
      <c r="I249" s="86">
        <v>356157040</v>
      </c>
      <c r="J249" s="87">
        <v>41535920</v>
      </c>
      <c r="K249" s="73">
        <f t="shared" si="46"/>
        <v>397692960</v>
      </c>
      <c r="L249" s="180">
        <f t="shared" si="45"/>
        <v>3233276.0975609757</v>
      </c>
      <c r="M249" s="186">
        <f t="shared" si="56"/>
        <v>6.0674822415153909E-3</v>
      </c>
    </row>
    <row r="250" spans="2:13" ht="29.25" customHeight="1">
      <c r="B250" s="365">
        <v>50</v>
      </c>
      <c r="C250" s="378" t="s">
        <v>17</v>
      </c>
      <c r="D250" s="371">
        <f>Q54</f>
        <v>18094</v>
      </c>
      <c r="E250" s="88" t="str">
        <f>'高額レセ疾病傾向(患者数順)'!$C$7</f>
        <v>1901</v>
      </c>
      <c r="F250" s="224" t="str">
        <f>'高額レセ疾病傾向(患者数順)'!$D$7</f>
        <v>骨折</v>
      </c>
      <c r="G250" s="224" t="s">
        <v>308</v>
      </c>
      <c r="H250" s="137">
        <v>273</v>
      </c>
      <c r="I250" s="138">
        <v>776501310</v>
      </c>
      <c r="J250" s="139">
        <v>97438270</v>
      </c>
      <c r="K250" s="71">
        <f t="shared" si="46"/>
        <v>873939580</v>
      </c>
      <c r="L250" s="178">
        <f t="shared" si="45"/>
        <v>3201243.8827838828</v>
      </c>
      <c r="M250" s="185">
        <f>IFERROR(H250/$Q$54,0)</f>
        <v>1.5087874433513872E-2</v>
      </c>
    </row>
    <row r="251" spans="2:13" ht="29.25" customHeight="1">
      <c r="B251" s="366"/>
      <c r="C251" s="359"/>
      <c r="D251" s="376"/>
      <c r="E251" s="80" t="str">
        <f>'高額レセ疾病傾向(患者数順)'!$C$8</f>
        <v>0903</v>
      </c>
      <c r="F251" s="225" t="str">
        <f>'高額レセ疾病傾向(患者数順)'!$D$8</f>
        <v>その他の心疾患</v>
      </c>
      <c r="G251" s="225" t="s">
        <v>347</v>
      </c>
      <c r="H251" s="81">
        <v>163</v>
      </c>
      <c r="I251" s="82">
        <v>482137900</v>
      </c>
      <c r="J251" s="83">
        <v>90905610</v>
      </c>
      <c r="K251" s="72">
        <f t="shared" si="46"/>
        <v>573043510</v>
      </c>
      <c r="L251" s="179">
        <f t="shared" si="45"/>
        <v>3515604.355828221</v>
      </c>
      <c r="M251" s="188">
        <f t="shared" ref="M251:M254" si="57">IFERROR(H251/$Q$54,0)</f>
        <v>9.0085111086548025E-3</v>
      </c>
    </row>
    <row r="252" spans="2:13" ht="29.25" customHeight="1">
      <c r="B252" s="366"/>
      <c r="C252" s="359"/>
      <c r="D252" s="376"/>
      <c r="E252" s="80" t="str">
        <f>'高額レセ疾病傾向(患者数順)'!$C$9</f>
        <v>0210</v>
      </c>
      <c r="F252" s="225" t="str">
        <f>'高額レセ疾病傾向(患者数順)'!$D$9</f>
        <v>その他の悪性新生物＜腫瘍＞</v>
      </c>
      <c r="G252" s="225" t="s">
        <v>349</v>
      </c>
      <c r="H252" s="81">
        <v>161</v>
      </c>
      <c r="I252" s="82">
        <v>325800890</v>
      </c>
      <c r="J252" s="83">
        <v>266490320</v>
      </c>
      <c r="K252" s="72">
        <f t="shared" si="46"/>
        <v>592291210</v>
      </c>
      <c r="L252" s="179">
        <f t="shared" si="45"/>
        <v>3678827.3913043477</v>
      </c>
      <c r="M252" s="186">
        <f t="shared" si="57"/>
        <v>8.8979772300210019E-3</v>
      </c>
    </row>
    <row r="253" spans="2:13" ht="29.25" customHeight="1">
      <c r="B253" s="366"/>
      <c r="C253" s="359"/>
      <c r="D253" s="376"/>
      <c r="E253" s="80" t="str">
        <f>'高額レセ疾病傾向(患者数順)'!$C$10</f>
        <v>1011</v>
      </c>
      <c r="F253" s="225" t="str">
        <f>'高額レセ疾病傾向(患者数順)'!$D$10</f>
        <v>その他の呼吸器系の疾患</v>
      </c>
      <c r="G253" s="225" t="s">
        <v>388</v>
      </c>
      <c r="H253" s="81">
        <v>120</v>
      </c>
      <c r="I253" s="82">
        <v>336859740</v>
      </c>
      <c r="J253" s="83">
        <v>54357620</v>
      </c>
      <c r="K253" s="72">
        <f t="shared" si="46"/>
        <v>391217360</v>
      </c>
      <c r="L253" s="179">
        <f t="shared" si="45"/>
        <v>3260144.6666666665</v>
      </c>
      <c r="M253" s="186">
        <f t="shared" si="57"/>
        <v>6.6320327180280757E-3</v>
      </c>
    </row>
    <row r="254" spans="2:13" ht="29.25" customHeight="1" thickBot="1">
      <c r="B254" s="367"/>
      <c r="C254" s="361"/>
      <c r="D254" s="383"/>
      <c r="E254" s="84" t="str">
        <f>'高額レセ疾病傾向(患者数順)'!$C$11</f>
        <v>0906</v>
      </c>
      <c r="F254" s="226" t="str">
        <f>'高額レセ疾病傾向(患者数順)'!$D$11</f>
        <v>脳梗塞</v>
      </c>
      <c r="G254" s="226" t="s">
        <v>316</v>
      </c>
      <c r="H254" s="85">
        <v>146</v>
      </c>
      <c r="I254" s="86">
        <v>503074390</v>
      </c>
      <c r="J254" s="87">
        <v>39636750</v>
      </c>
      <c r="K254" s="73">
        <f t="shared" si="46"/>
        <v>542711140</v>
      </c>
      <c r="L254" s="180">
        <f t="shared" si="45"/>
        <v>3717199.5890410957</v>
      </c>
      <c r="M254" s="187">
        <f t="shared" si="57"/>
        <v>8.0689731402674922E-3</v>
      </c>
    </row>
    <row r="255" spans="2:13" ht="29.25" customHeight="1">
      <c r="B255" s="365">
        <v>51</v>
      </c>
      <c r="C255" s="378" t="s">
        <v>49</v>
      </c>
      <c r="D255" s="371">
        <f>Q55</f>
        <v>24024</v>
      </c>
      <c r="E255" s="88" t="str">
        <f>'高額レセ疾病傾向(患者数順)'!$C$7</f>
        <v>1901</v>
      </c>
      <c r="F255" s="224" t="str">
        <f>'高額レセ疾病傾向(患者数順)'!$D$7</f>
        <v>骨折</v>
      </c>
      <c r="G255" s="224" t="s">
        <v>308</v>
      </c>
      <c r="H255" s="137">
        <v>422</v>
      </c>
      <c r="I255" s="138">
        <v>1146733310</v>
      </c>
      <c r="J255" s="139">
        <v>142544840</v>
      </c>
      <c r="K255" s="71">
        <f t="shared" si="46"/>
        <v>1289278150</v>
      </c>
      <c r="L255" s="178">
        <f t="shared" si="45"/>
        <v>3055161.4928909955</v>
      </c>
      <c r="M255" s="185">
        <f>IFERROR(H255/$Q$55,0)</f>
        <v>1.7565767565767564E-2</v>
      </c>
    </row>
    <row r="256" spans="2:13" ht="29.25" customHeight="1">
      <c r="B256" s="366"/>
      <c r="C256" s="359"/>
      <c r="D256" s="376"/>
      <c r="E256" s="80" t="str">
        <f>'高額レセ疾病傾向(患者数順)'!$C$8</f>
        <v>0903</v>
      </c>
      <c r="F256" s="225" t="str">
        <f>'高額レセ疾病傾向(患者数順)'!$D$8</f>
        <v>その他の心疾患</v>
      </c>
      <c r="G256" s="225" t="s">
        <v>343</v>
      </c>
      <c r="H256" s="81">
        <v>253</v>
      </c>
      <c r="I256" s="82">
        <v>696577580</v>
      </c>
      <c r="J256" s="83">
        <v>149189490</v>
      </c>
      <c r="K256" s="72">
        <f t="shared" si="46"/>
        <v>845767070</v>
      </c>
      <c r="L256" s="179">
        <f t="shared" si="45"/>
        <v>3342952.8458498023</v>
      </c>
      <c r="M256" s="186">
        <f t="shared" ref="M256:M259" si="58">IFERROR(H256/$Q$55,0)</f>
        <v>1.0531135531135532E-2</v>
      </c>
    </row>
    <row r="257" spans="2:13" ht="29.25" customHeight="1">
      <c r="B257" s="366"/>
      <c r="C257" s="359"/>
      <c r="D257" s="376"/>
      <c r="E257" s="80" t="str">
        <f>'高額レセ疾病傾向(患者数順)'!$C$9</f>
        <v>0210</v>
      </c>
      <c r="F257" s="225" t="str">
        <f>'高額レセ疾病傾向(患者数順)'!$D$9</f>
        <v>その他の悪性新生物＜腫瘍＞</v>
      </c>
      <c r="G257" s="225" t="s">
        <v>314</v>
      </c>
      <c r="H257" s="81">
        <v>228</v>
      </c>
      <c r="I257" s="82">
        <v>453508240</v>
      </c>
      <c r="J257" s="83">
        <v>449010990</v>
      </c>
      <c r="K257" s="72">
        <f t="shared" si="46"/>
        <v>902519230</v>
      </c>
      <c r="L257" s="179">
        <f t="shared" si="45"/>
        <v>3958417.6754385964</v>
      </c>
      <c r="M257" s="186">
        <f t="shared" si="58"/>
        <v>9.4905094905094901E-3</v>
      </c>
    </row>
    <row r="258" spans="2:13" ht="29.25" customHeight="1">
      <c r="B258" s="366"/>
      <c r="C258" s="359"/>
      <c r="D258" s="376"/>
      <c r="E258" s="80" t="str">
        <f>'高額レセ疾病傾向(患者数順)'!$C$10</f>
        <v>1011</v>
      </c>
      <c r="F258" s="225" t="str">
        <f>'高額レセ疾病傾向(患者数順)'!$D$10</f>
        <v>その他の呼吸器系の疾患</v>
      </c>
      <c r="G258" s="225" t="s">
        <v>338</v>
      </c>
      <c r="H258" s="81">
        <v>196</v>
      </c>
      <c r="I258" s="82">
        <v>474225490</v>
      </c>
      <c r="J258" s="83">
        <v>127033720</v>
      </c>
      <c r="K258" s="72">
        <f t="shared" si="46"/>
        <v>601259210</v>
      </c>
      <c r="L258" s="179">
        <f t="shared" si="45"/>
        <v>3067649.0306122447</v>
      </c>
      <c r="M258" s="186">
        <f t="shared" si="58"/>
        <v>8.1585081585081581E-3</v>
      </c>
    </row>
    <row r="259" spans="2:13" ht="29.25" customHeight="1" thickBot="1">
      <c r="B259" s="367"/>
      <c r="C259" s="361"/>
      <c r="D259" s="383"/>
      <c r="E259" s="84" t="str">
        <f>'高額レセ疾病傾向(患者数順)'!$C$11</f>
        <v>0906</v>
      </c>
      <c r="F259" s="226" t="str">
        <f>'高額レセ疾病傾向(患者数順)'!$D$11</f>
        <v>脳梗塞</v>
      </c>
      <c r="G259" s="226" t="s">
        <v>607</v>
      </c>
      <c r="H259" s="85">
        <v>200</v>
      </c>
      <c r="I259" s="86">
        <v>802473670</v>
      </c>
      <c r="J259" s="87">
        <v>50188580</v>
      </c>
      <c r="K259" s="73">
        <f t="shared" si="46"/>
        <v>852662250</v>
      </c>
      <c r="L259" s="180">
        <f t="shared" si="45"/>
        <v>4263311.25</v>
      </c>
      <c r="M259" s="186">
        <f t="shared" si="58"/>
        <v>8.3250083250083259E-3</v>
      </c>
    </row>
    <row r="260" spans="2:13" ht="29.25" customHeight="1">
      <c r="B260" s="365">
        <v>52</v>
      </c>
      <c r="C260" s="378" t="s">
        <v>5</v>
      </c>
      <c r="D260" s="371">
        <f>Q56</f>
        <v>19635</v>
      </c>
      <c r="E260" s="88" t="str">
        <f>'高額レセ疾病傾向(患者数順)'!$C$7</f>
        <v>1901</v>
      </c>
      <c r="F260" s="224" t="str">
        <f>'高額レセ疾病傾向(患者数順)'!$D$7</f>
        <v>骨折</v>
      </c>
      <c r="G260" s="224" t="s">
        <v>308</v>
      </c>
      <c r="H260" s="137">
        <v>338</v>
      </c>
      <c r="I260" s="138">
        <v>936282270</v>
      </c>
      <c r="J260" s="139">
        <v>134395220</v>
      </c>
      <c r="K260" s="71">
        <f t="shared" si="46"/>
        <v>1070677490</v>
      </c>
      <c r="L260" s="178">
        <f t="shared" si="45"/>
        <v>3167684.8816568046</v>
      </c>
      <c r="M260" s="185">
        <f>IFERROR(H260/$Q$56,0)</f>
        <v>1.7214158390628977E-2</v>
      </c>
    </row>
    <row r="261" spans="2:13" ht="29.25" customHeight="1">
      <c r="B261" s="366"/>
      <c r="C261" s="359"/>
      <c r="D261" s="376"/>
      <c r="E261" s="80" t="str">
        <f>'高額レセ疾病傾向(患者数順)'!$C$8</f>
        <v>0903</v>
      </c>
      <c r="F261" s="225" t="str">
        <f>'高額レセ疾病傾向(患者数順)'!$D$8</f>
        <v>その他の心疾患</v>
      </c>
      <c r="G261" s="225" t="s">
        <v>343</v>
      </c>
      <c r="H261" s="81">
        <v>222</v>
      </c>
      <c r="I261" s="82">
        <v>600939690</v>
      </c>
      <c r="J261" s="83">
        <v>127470760</v>
      </c>
      <c r="K261" s="72">
        <f t="shared" si="46"/>
        <v>728410450</v>
      </c>
      <c r="L261" s="179">
        <f t="shared" ref="L261:L324" si="59">IFERROR(K261/H261,"-")</f>
        <v>3281128.1531531531</v>
      </c>
      <c r="M261" s="186">
        <f t="shared" ref="M261:M264" si="60">IFERROR(H261/$Q$56,0)</f>
        <v>1.1306340718105424E-2</v>
      </c>
    </row>
    <row r="262" spans="2:13" ht="29.25" customHeight="1">
      <c r="B262" s="366"/>
      <c r="C262" s="359"/>
      <c r="D262" s="376"/>
      <c r="E262" s="80" t="str">
        <f>'高額レセ疾病傾向(患者数順)'!$C$9</f>
        <v>0210</v>
      </c>
      <c r="F262" s="225" t="str">
        <f>'高額レセ疾病傾向(患者数順)'!$D$9</f>
        <v>その他の悪性新生物＜腫瘍＞</v>
      </c>
      <c r="G262" s="225" t="s">
        <v>314</v>
      </c>
      <c r="H262" s="81">
        <v>191</v>
      </c>
      <c r="I262" s="82">
        <v>431352610</v>
      </c>
      <c r="J262" s="83">
        <v>329689590</v>
      </c>
      <c r="K262" s="72">
        <f t="shared" ref="K262:K325" si="61">IF(SUM(I262:J262)=0,"-",SUM(I262:J262))</f>
        <v>761042200</v>
      </c>
      <c r="L262" s="179">
        <f t="shared" si="59"/>
        <v>3984514.1361256544</v>
      </c>
      <c r="M262" s="186">
        <f t="shared" si="60"/>
        <v>9.7275273745861986E-3</v>
      </c>
    </row>
    <row r="263" spans="2:13" ht="29.25" customHeight="1">
      <c r="B263" s="366"/>
      <c r="C263" s="359"/>
      <c r="D263" s="376"/>
      <c r="E263" s="80" t="str">
        <f>'高額レセ疾病傾向(患者数順)'!$C$10</f>
        <v>1011</v>
      </c>
      <c r="F263" s="225" t="str">
        <f>'高額レセ疾病傾向(患者数順)'!$D$10</f>
        <v>その他の呼吸器系の疾患</v>
      </c>
      <c r="G263" s="225" t="s">
        <v>319</v>
      </c>
      <c r="H263" s="81">
        <v>169</v>
      </c>
      <c r="I263" s="82">
        <v>389353100</v>
      </c>
      <c r="J263" s="83">
        <v>81786520</v>
      </c>
      <c r="K263" s="72">
        <f t="shared" si="61"/>
        <v>471139620</v>
      </c>
      <c r="L263" s="179">
        <f t="shared" si="59"/>
        <v>2787808.402366864</v>
      </c>
      <c r="M263" s="186">
        <f t="shared" si="60"/>
        <v>8.6070791953144887E-3</v>
      </c>
    </row>
    <row r="264" spans="2:13" ht="29.25" customHeight="1" thickBot="1">
      <c r="B264" s="367"/>
      <c r="C264" s="361"/>
      <c r="D264" s="383"/>
      <c r="E264" s="84" t="str">
        <f>'高額レセ疾病傾向(患者数順)'!$C$11</f>
        <v>0906</v>
      </c>
      <c r="F264" s="226" t="str">
        <f>'高額レセ疾病傾向(患者数順)'!$D$11</f>
        <v>脳梗塞</v>
      </c>
      <c r="G264" s="226" t="s">
        <v>311</v>
      </c>
      <c r="H264" s="85">
        <v>144</v>
      </c>
      <c r="I264" s="86">
        <v>520552850</v>
      </c>
      <c r="J264" s="87">
        <v>41994080</v>
      </c>
      <c r="K264" s="73">
        <f t="shared" si="61"/>
        <v>562546930</v>
      </c>
      <c r="L264" s="180">
        <f t="shared" si="59"/>
        <v>3906575.902777778</v>
      </c>
      <c r="M264" s="186">
        <f t="shared" si="60"/>
        <v>7.3338426279602751E-3</v>
      </c>
    </row>
    <row r="265" spans="2:13" ht="29.25" customHeight="1">
      <c r="B265" s="365">
        <v>53</v>
      </c>
      <c r="C265" s="378" t="s">
        <v>23</v>
      </c>
      <c r="D265" s="371">
        <f>Q57</f>
        <v>11060</v>
      </c>
      <c r="E265" s="88" t="str">
        <f>'高額レセ疾病傾向(患者数順)'!$C$7</f>
        <v>1901</v>
      </c>
      <c r="F265" s="224" t="str">
        <f>'高額レセ疾病傾向(患者数順)'!$D$7</f>
        <v>骨折</v>
      </c>
      <c r="G265" s="224" t="s">
        <v>608</v>
      </c>
      <c r="H265" s="137">
        <v>180</v>
      </c>
      <c r="I265" s="138">
        <v>412687110</v>
      </c>
      <c r="J265" s="139">
        <v>69535360</v>
      </c>
      <c r="K265" s="71">
        <f t="shared" si="61"/>
        <v>482222470</v>
      </c>
      <c r="L265" s="178">
        <f t="shared" si="59"/>
        <v>2679013.722222222</v>
      </c>
      <c r="M265" s="185">
        <f>IFERROR(H265/$Q$57,0)</f>
        <v>1.62748643761302E-2</v>
      </c>
    </row>
    <row r="266" spans="2:13" ht="29.25" customHeight="1">
      <c r="B266" s="366"/>
      <c r="C266" s="359"/>
      <c r="D266" s="376"/>
      <c r="E266" s="80" t="str">
        <f>'高額レセ疾病傾向(患者数順)'!$C$8</f>
        <v>0903</v>
      </c>
      <c r="F266" s="225" t="str">
        <f>'高額レセ疾病傾向(患者数順)'!$D$8</f>
        <v>その他の心疾患</v>
      </c>
      <c r="G266" s="225" t="s">
        <v>341</v>
      </c>
      <c r="H266" s="81">
        <v>107</v>
      </c>
      <c r="I266" s="82">
        <v>234242160</v>
      </c>
      <c r="J266" s="83">
        <v>62355870</v>
      </c>
      <c r="K266" s="72">
        <f t="shared" si="61"/>
        <v>296598030</v>
      </c>
      <c r="L266" s="179">
        <f t="shared" si="59"/>
        <v>2771944.2056074766</v>
      </c>
      <c r="M266" s="186">
        <f t="shared" ref="M266:M269" si="62">IFERROR(H266/$Q$57,0)</f>
        <v>9.6745027124773963E-3</v>
      </c>
    </row>
    <row r="267" spans="2:13" ht="29.25" customHeight="1">
      <c r="B267" s="366"/>
      <c r="C267" s="359"/>
      <c r="D267" s="376"/>
      <c r="E267" s="80" t="str">
        <f>'高額レセ疾病傾向(患者数順)'!$C$9</f>
        <v>0210</v>
      </c>
      <c r="F267" s="225" t="str">
        <f>'高額レセ疾病傾向(患者数順)'!$D$9</f>
        <v>その他の悪性新生物＜腫瘍＞</v>
      </c>
      <c r="G267" s="225" t="s">
        <v>609</v>
      </c>
      <c r="H267" s="81">
        <v>96</v>
      </c>
      <c r="I267" s="82">
        <v>208966830</v>
      </c>
      <c r="J267" s="83">
        <v>198188440</v>
      </c>
      <c r="K267" s="72">
        <f t="shared" si="61"/>
        <v>407155270</v>
      </c>
      <c r="L267" s="179">
        <f t="shared" si="59"/>
        <v>4241200.729166667</v>
      </c>
      <c r="M267" s="186">
        <f t="shared" si="62"/>
        <v>8.6799276672694398E-3</v>
      </c>
    </row>
    <row r="268" spans="2:13" ht="29.25" customHeight="1">
      <c r="B268" s="366"/>
      <c r="C268" s="359"/>
      <c r="D268" s="376"/>
      <c r="E268" s="80" t="str">
        <f>'高額レセ疾病傾向(患者数順)'!$C$10</f>
        <v>1011</v>
      </c>
      <c r="F268" s="225" t="str">
        <f>'高額レセ疾病傾向(患者数順)'!$D$10</f>
        <v>その他の呼吸器系の疾患</v>
      </c>
      <c r="G268" s="225" t="s">
        <v>319</v>
      </c>
      <c r="H268" s="81">
        <v>88</v>
      </c>
      <c r="I268" s="82">
        <v>180727210</v>
      </c>
      <c r="J268" s="83">
        <v>46137530</v>
      </c>
      <c r="K268" s="72">
        <f t="shared" si="61"/>
        <v>226864740</v>
      </c>
      <c r="L268" s="179">
        <f t="shared" si="59"/>
        <v>2578008.4090909092</v>
      </c>
      <c r="M268" s="186">
        <f t="shared" si="62"/>
        <v>7.9566003616636533E-3</v>
      </c>
    </row>
    <row r="269" spans="2:13" ht="29.25" customHeight="1" thickBot="1">
      <c r="B269" s="367"/>
      <c r="C269" s="361"/>
      <c r="D269" s="383"/>
      <c r="E269" s="84" t="str">
        <f>'高額レセ疾病傾向(患者数順)'!$C$11</f>
        <v>0906</v>
      </c>
      <c r="F269" s="226" t="str">
        <f>'高額レセ疾病傾向(患者数順)'!$D$11</f>
        <v>脳梗塞</v>
      </c>
      <c r="G269" s="226" t="s">
        <v>587</v>
      </c>
      <c r="H269" s="85">
        <v>51</v>
      </c>
      <c r="I269" s="86">
        <v>168399930</v>
      </c>
      <c r="J269" s="87">
        <v>11382830</v>
      </c>
      <c r="K269" s="73">
        <f t="shared" si="61"/>
        <v>179782760</v>
      </c>
      <c r="L269" s="180">
        <f t="shared" si="59"/>
        <v>3525152.1568627451</v>
      </c>
      <c r="M269" s="186">
        <f t="shared" si="62"/>
        <v>4.6112115732368899E-3</v>
      </c>
    </row>
    <row r="270" spans="2:13" ht="29.25" customHeight="1">
      <c r="B270" s="365">
        <v>54</v>
      </c>
      <c r="C270" s="378" t="s">
        <v>29</v>
      </c>
      <c r="D270" s="371">
        <f>Q58</f>
        <v>18634</v>
      </c>
      <c r="E270" s="88" t="str">
        <f>'高額レセ疾病傾向(患者数順)'!$C$7</f>
        <v>1901</v>
      </c>
      <c r="F270" s="224" t="str">
        <f>'高額レセ疾病傾向(患者数順)'!$D$7</f>
        <v>骨折</v>
      </c>
      <c r="G270" s="224" t="s">
        <v>346</v>
      </c>
      <c r="H270" s="137">
        <v>300</v>
      </c>
      <c r="I270" s="138">
        <v>740151850</v>
      </c>
      <c r="J270" s="139">
        <v>117425930</v>
      </c>
      <c r="K270" s="71">
        <f t="shared" si="61"/>
        <v>857577780</v>
      </c>
      <c r="L270" s="178">
        <f t="shared" si="59"/>
        <v>2858592.6</v>
      </c>
      <c r="M270" s="185">
        <f>IFERROR(H270/$Q$58,0)</f>
        <v>1.6099602876462379E-2</v>
      </c>
    </row>
    <row r="271" spans="2:13" ht="29.25" customHeight="1">
      <c r="B271" s="366"/>
      <c r="C271" s="359"/>
      <c r="D271" s="376"/>
      <c r="E271" s="80" t="str">
        <f>'高額レセ疾病傾向(患者数順)'!$C$8</f>
        <v>0903</v>
      </c>
      <c r="F271" s="225" t="str">
        <f>'高額レセ疾病傾向(患者数順)'!$D$8</f>
        <v>その他の心疾患</v>
      </c>
      <c r="G271" s="225" t="s">
        <v>318</v>
      </c>
      <c r="H271" s="81">
        <v>212</v>
      </c>
      <c r="I271" s="82">
        <v>621043350</v>
      </c>
      <c r="J271" s="83">
        <v>141046040</v>
      </c>
      <c r="K271" s="72">
        <f t="shared" si="61"/>
        <v>762089390</v>
      </c>
      <c r="L271" s="179">
        <f t="shared" si="59"/>
        <v>3594761.2735849055</v>
      </c>
      <c r="M271" s="186">
        <f t="shared" ref="M271:M274" si="63">IFERROR(H271/$Q$58,0)</f>
        <v>1.1377052699366749E-2</v>
      </c>
    </row>
    <row r="272" spans="2:13" ht="29.25" customHeight="1">
      <c r="B272" s="366"/>
      <c r="C272" s="359"/>
      <c r="D272" s="376"/>
      <c r="E272" s="80" t="str">
        <f>'高額レセ疾病傾向(患者数順)'!$C$9</f>
        <v>0210</v>
      </c>
      <c r="F272" s="225" t="str">
        <f>'高額レセ疾病傾向(患者数順)'!$D$9</f>
        <v>その他の悪性新生物＜腫瘍＞</v>
      </c>
      <c r="G272" s="225" t="s">
        <v>350</v>
      </c>
      <c r="H272" s="81">
        <v>145</v>
      </c>
      <c r="I272" s="82">
        <v>319741940</v>
      </c>
      <c r="J272" s="83">
        <v>249998920</v>
      </c>
      <c r="K272" s="72">
        <f t="shared" si="61"/>
        <v>569740860</v>
      </c>
      <c r="L272" s="179">
        <f t="shared" si="59"/>
        <v>3929247.3103448274</v>
      </c>
      <c r="M272" s="186">
        <f t="shared" si="63"/>
        <v>7.7814747236234841E-3</v>
      </c>
    </row>
    <row r="273" spans="2:13" ht="29.25" customHeight="1">
      <c r="B273" s="366"/>
      <c r="C273" s="359"/>
      <c r="D273" s="376"/>
      <c r="E273" s="80" t="str">
        <f>'高額レセ疾病傾向(患者数順)'!$C$10</f>
        <v>1011</v>
      </c>
      <c r="F273" s="225" t="str">
        <f>'高額レセ疾病傾向(患者数順)'!$D$10</f>
        <v>その他の呼吸器系の疾患</v>
      </c>
      <c r="G273" s="225" t="s">
        <v>317</v>
      </c>
      <c r="H273" s="81">
        <v>146</v>
      </c>
      <c r="I273" s="82">
        <v>344107080</v>
      </c>
      <c r="J273" s="83">
        <v>77903830</v>
      </c>
      <c r="K273" s="72">
        <f t="shared" si="61"/>
        <v>422010910</v>
      </c>
      <c r="L273" s="179">
        <f t="shared" si="59"/>
        <v>2890485.6849315069</v>
      </c>
      <c r="M273" s="186">
        <f t="shared" si="63"/>
        <v>7.8351400665450256E-3</v>
      </c>
    </row>
    <row r="274" spans="2:13" ht="29.25" customHeight="1" thickBot="1">
      <c r="B274" s="367"/>
      <c r="C274" s="361"/>
      <c r="D274" s="383"/>
      <c r="E274" s="84" t="str">
        <f>'高額レセ疾病傾向(患者数順)'!$C$11</f>
        <v>0906</v>
      </c>
      <c r="F274" s="226" t="str">
        <f>'高額レセ疾病傾向(患者数順)'!$D$11</f>
        <v>脳梗塞</v>
      </c>
      <c r="G274" s="226" t="s">
        <v>409</v>
      </c>
      <c r="H274" s="85">
        <v>93</v>
      </c>
      <c r="I274" s="86">
        <v>289428440</v>
      </c>
      <c r="J274" s="87">
        <v>29365170</v>
      </c>
      <c r="K274" s="73">
        <f t="shared" si="61"/>
        <v>318793610</v>
      </c>
      <c r="L274" s="180">
        <f t="shared" si="59"/>
        <v>3427888.2795698927</v>
      </c>
      <c r="M274" s="187">
        <f t="shared" si="63"/>
        <v>4.9908768917033379E-3</v>
      </c>
    </row>
    <row r="275" spans="2:13" ht="29.25" customHeight="1">
      <c r="B275" s="365">
        <v>55</v>
      </c>
      <c r="C275" s="378" t="s">
        <v>18</v>
      </c>
      <c r="D275" s="371">
        <f>Q59</f>
        <v>19451</v>
      </c>
      <c r="E275" s="88" t="str">
        <f>'高額レセ疾病傾向(患者数順)'!$C$7</f>
        <v>1901</v>
      </c>
      <c r="F275" s="224" t="str">
        <f>'高額レセ疾病傾向(患者数順)'!$D$7</f>
        <v>骨折</v>
      </c>
      <c r="G275" s="224" t="s">
        <v>337</v>
      </c>
      <c r="H275" s="137">
        <v>349</v>
      </c>
      <c r="I275" s="138">
        <v>812082870</v>
      </c>
      <c r="J275" s="139">
        <v>122641530</v>
      </c>
      <c r="K275" s="71">
        <f t="shared" si="61"/>
        <v>934724400</v>
      </c>
      <c r="L275" s="178">
        <f t="shared" si="59"/>
        <v>2678293.4097421202</v>
      </c>
      <c r="M275" s="185">
        <f>IFERROR(H275/$Q$59,0)</f>
        <v>1.794252223536065E-2</v>
      </c>
    </row>
    <row r="276" spans="2:13" ht="29.25" customHeight="1">
      <c r="B276" s="366"/>
      <c r="C276" s="359"/>
      <c r="D276" s="376"/>
      <c r="E276" s="80" t="str">
        <f>'高額レセ疾病傾向(患者数順)'!$C$8</f>
        <v>0903</v>
      </c>
      <c r="F276" s="225" t="str">
        <f>'高額レセ疾病傾向(患者数順)'!$D$8</f>
        <v>その他の心疾患</v>
      </c>
      <c r="G276" s="225" t="s">
        <v>364</v>
      </c>
      <c r="H276" s="81">
        <v>217</v>
      </c>
      <c r="I276" s="82">
        <v>614055820</v>
      </c>
      <c r="J276" s="83">
        <v>133476950</v>
      </c>
      <c r="K276" s="72">
        <f t="shared" si="61"/>
        <v>747532770</v>
      </c>
      <c r="L276" s="179">
        <f t="shared" si="59"/>
        <v>3444851.4746543779</v>
      </c>
      <c r="M276" s="186">
        <f t="shared" ref="M276:M279" si="64">IFERROR(H276/$Q$59,0)</f>
        <v>1.1156238753791578E-2</v>
      </c>
    </row>
    <row r="277" spans="2:13" ht="29.25" customHeight="1">
      <c r="B277" s="366"/>
      <c r="C277" s="359"/>
      <c r="D277" s="376"/>
      <c r="E277" s="80" t="str">
        <f>'高額レセ疾病傾向(患者数順)'!$C$9</f>
        <v>0210</v>
      </c>
      <c r="F277" s="225" t="str">
        <f>'高額レセ疾病傾向(患者数順)'!$D$9</f>
        <v>その他の悪性新生物＜腫瘍＞</v>
      </c>
      <c r="G277" s="225" t="s">
        <v>310</v>
      </c>
      <c r="H277" s="81">
        <v>167</v>
      </c>
      <c r="I277" s="82">
        <v>391317350</v>
      </c>
      <c r="J277" s="83">
        <v>289864770</v>
      </c>
      <c r="K277" s="72">
        <f t="shared" si="61"/>
        <v>681182120</v>
      </c>
      <c r="L277" s="179">
        <f t="shared" si="59"/>
        <v>4078934.8502994012</v>
      </c>
      <c r="M277" s="186">
        <f t="shared" si="64"/>
        <v>8.5856768289548097E-3</v>
      </c>
    </row>
    <row r="278" spans="2:13" ht="29.25" customHeight="1">
      <c r="B278" s="366"/>
      <c r="C278" s="359"/>
      <c r="D278" s="376"/>
      <c r="E278" s="80" t="str">
        <f>'高額レセ疾病傾向(患者数順)'!$C$10</f>
        <v>1011</v>
      </c>
      <c r="F278" s="225" t="str">
        <f>'高額レセ疾病傾向(患者数順)'!$D$10</f>
        <v>その他の呼吸器系の疾患</v>
      </c>
      <c r="G278" s="225" t="s">
        <v>397</v>
      </c>
      <c r="H278" s="81">
        <v>139</v>
      </c>
      <c r="I278" s="82">
        <v>368381890</v>
      </c>
      <c r="J278" s="83">
        <v>60375790</v>
      </c>
      <c r="K278" s="72">
        <f t="shared" si="61"/>
        <v>428757680</v>
      </c>
      <c r="L278" s="179">
        <f t="shared" si="59"/>
        <v>3084587.6258992804</v>
      </c>
      <c r="M278" s="186">
        <f t="shared" si="64"/>
        <v>7.1461621510462191E-3</v>
      </c>
    </row>
    <row r="279" spans="2:13" ht="29.25" customHeight="1" thickBot="1">
      <c r="B279" s="367"/>
      <c r="C279" s="361"/>
      <c r="D279" s="383"/>
      <c r="E279" s="84" t="str">
        <f>'高額レセ疾病傾向(患者数順)'!$C$11</f>
        <v>0906</v>
      </c>
      <c r="F279" s="226" t="str">
        <f>'高額レセ疾病傾向(患者数順)'!$D$11</f>
        <v>脳梗塞</v>
      </c>
      <c r="G279" s="226" t="s">
        <v>342</v>
      </c>
      <c r="H279" s="85">
        <v>153</v>
      </c>
      <c r="I279" s="86">
        <v>574092280</v>
      </c>
      <c r="J279" s="87">
        <v>45098890</v>
      </c>
      <c r="K279" s="73">
        <f t="shared" si="61"/>
        <v>619191170</v>
      </c>
      <c r="L279" s="180">
        <f t="shared" si="59"/>
        <v>4047001.111111111</v>
      </c>
      <c r="M279" s="186">
        <f t="shared" si="64"/>
        <v>7.8659194900005149E-3</v>
      </c>
    </row>
    <row r="280" spans="2:13" ht="29.25" customHeight="1">
      <c r="B280" s="365">
        <v>56</v>
      </c>
      <c r="C280" s="378" t="s">
        <v>11</v>
      </c>
      <c r="D280" s="371">
        <f>Q60</f>
        <v>12084</v>
      </c>
      <c r="E280" s="88" t="str">
        <f>'高額レセ疾病傾向(患者数順)'!$C$7</f>
        <v>1901</v>
      </c>
      <c r="F280" s="224" t="str">
        <f>'高額レセ疾病傾向(患者数順)'!$D$7</f>
        <v>骨折</v>
      </c>
      <c r="G280" s="224" t="s">
        <v>335</v>
      </c>
      <c r="H280" s="137">
        <v>194</v>
      </c>
      <c r="I280" s="138">
        <v>508176320</v>
      </c>
      <c r="J280" s="139">
        <v>78676520</v>
      </c>
      <c r="K280" s="71">
        <f t="shared" si="61"/>
        <v>586852840</v>
      </c>
      <c r="L280" s="178">
        <f t="shared" si="59"/>
        <v>3025014.6391752576</v>
      </c>
      <c r="M280" s="185">
        <f>IFERROR(H280/$Q$60,0)</f>
        <v>1.6054286660046341E-2</v>
      </c>
    </row>
    <row r="281" spans="2:13" ht="29.25" customHeight="1">
      <c r="B281" s="366"/>
      <c r="C281" s="359"/>
      <c r="D281" s="376"/>
      <c r="E281" s="80" t="str">
        <f>'高額レセ疾病傾向(患者数順)'!$C$8</f>
        <v>0903</v>
      </c>
      <c r="F281" s="225" t="str">
        <f>'高額レセ疾病傾向(患者数順)'!$D$8</f>
        <v>その他の心疾患</v>
      </c>
      <c r="G281" s="225" t="s">
        <v>320</v>
      </c>
      <c r="H281" s="81">
        <v>108</v>
      </c>
      <c r="I281" s="82">
        <v>270425110</v>
      </c>
      <c r="J281" s="83">
        <v>64835410</v>
      </c>
      <c r="K281" s="72">
        <f t="shared" si="61"/>
        <v>335260520</v>
      </c>
      <c r="L281" s="179">
        <f t="shared" si="59"/>
        <v>3104264.0740740742</v>
      </c>
      <c r="M281" s="186">
        <f t="shared" ref="M281:M284" si="65">IFERROR(H281/$Q$60,0)</f>
        <v>8.9374379344587893E-3</v>
      </c>
    </row>
    <row r="282" spans="2:13" ht="29.25" customHeight="1">
      <c r="B282" s="366"/>
      <c r="C282" s="359"/>
      <c r="D282" s="376"/>
      <c r="E282" s="80" t="str">
        <f>'高額レセ疾病傾向(患者数順)'!$C$9</f>
        <v>0210</v>
      </c>
      <c r="F282" s="225" t="str">
        <f>'高額レセ疾病傾向(患者数順)'!$D$9</f>
        <v>その他の悪性新生物＜腫瘍＞</v>
      </c>
      <c r="G282" s="225" t="s">
        <v>310</v>
      </c>
      <c r="H282" s="81">
        <v>109</v>
      </c>
      <c r="I282" s="82">
        <v>250605050</v>
      </c>
      <c r="J282" s="83">
        <v>148437390</v>
      </c>
      <c r="K282" s="72">
        <f t="shared" si="61"/>
        <v>399042440</v>
      </c>
      <c r="L282" s="179">
        <f t="shared" si="59"/>
        <v>3660939.8165137614</v>
      </c>
      <c r="M282" s="186">
        <f t="shared" si="65"/>
        <v>9.0201919894074816E-3</v>
      </c>
    </row>
    <row r="283" spans="2:13" ht="29.25" customHeight="1">
      <c r="B283" s="366"/>
      <c r="C283" s="359"/>
      <c r="D283" s="376"/>
      <c r="E283" s="80" t="str">
        <f>'高額レセ疾病傾向(患者数順)'!$C$10</f>
        <v>1011</v>
      </c>
      <c r="F283" s="225" t="str">
        <f>'高額レセ疾病傾向(患者数順)'!$D$10</f>
        <v>その他の呼吸器系の疾患</v>
      </c>
      <c r="G283" s="225" t="s">
        <v>610</v>
      </c>
      <c r="H283" s="81">
        <v>94</v>
      </c>
      <c r="I283" s="82">
        <v>213511330</v>
      </c>
      <c r="J283" s="83">
        <v>37301680</v>
      </c>
      <c r="K283" s="72">
        <f t="shared" si="61"/>
        <v>250813010</v>
      </c>
      <c r="L283" s="179">
        <f t="shared" si="59"/>
        <v>2668223.510638298</v>
      </c>
      <c r="M283" s="186">
        <f t="shared" si="65"/>
        <v>7.7788811651770939E-3</v>
      </c>
    </row>
    <row r="284" spans="2:13" ht="29.25" customHeight="1" thickBot="1">
      <c r="B284" s="367"/>
      <c r="C284" s="361"/>
      <c r="D284" s="383"/>
      <c r="E284" s="84" t="str">
        <f>'高額レセ疾病傾向(患者数順)'!$C$11</f>
        <v>0906</v>
      </c>
      <c r="F284" s="226" t="str">
        <f>'高額レセ疾病傾向(患者数順)'!$D$11</f>
        <v>脳梗塞</v>
      </c>
      <c r="G284" s="226" t="s">
        <v>406</v>
      </c>
      <c r="H284" s="85">
        <v>76</v>
      </c>
      <c r="I284" s="86">
        <v>233219870</v>
      </c>
      <c r="J284" s="87">
        <v>21650740</v>
      </c>
      <c r="K284" s="73">
        <f t="shared" si="61"/>
        <v>254870610</v>
      </c>
      <c r="L284" s="180">
        <f t="shared" si="59"/>
        <v>3353560.6578947366</v>
      </c>
      <c r="M284" s="187">
        <f t="shared" si="65"/>
        <v>6.2893081761006293E-3</v>
      </c>
    </row>
    <row r="285" spans="2:13" ht="29.25" customHeight="1">
      <c r="B285" s="365">
        <v>57</v>
      </c>
      <c r="C285" s="378" t="s">
        <v>50</v>
      </c>
      <c r="D285" s="371">
        <f>Q61</f>
        <v>8898</v>
      </c>
      <c r="E285" s="88" t="str">
        <f>'高額レセ疾病傾向(患者数順)'!$C$7</f>
        <v>1901</v>
      </c>
      <c r="F285" s="224" t="str">
        <f>'高額レセ疾病傾向(患者数順)'!$D$7</f>
        <v>骨折</v>
      </c>
      <c r="G285" s="224" t="s">
        <v>337</v>
      </c>
      <c r="H285" s="137">
        <v>159</v>
      </c>
      <c r="I285" s="138">
        <v>441824750</v>
      </c>
      <c r="J285" s="139">
        <v>58176190</v>
      </c>
      <c r="K285" s="71">
        <f t="shared" si="61"/>
        <v>500000940</v>
      </c>
      <c r="L285" s="178">
        <f t="shared" si="59"/>
        <v>3144660</v>
      </c>
      <c r="M285" s="185">
        <f>IFERROR(H285/$Q$61,0)</f>
        <v>1.7869184086311531E-2</v>
      </c>
    </row>
    <row r="286" spans="2:13" ht="29.25" customHeight="1">
      <c r="B286" s="366"/>
      <c r="C286" s="359"/>
      <c r="D286" s="376"/>
      <c r="E286" s="80" t="str">
        <f>'高額レセ疾病傾向(患者数順)'!$C$8</f>
        <v>0903</v>
      </c>
      <c r="F286" s="225" t="str">
        <f>'高額レセ疾病傾向(患者数順)'!$D$8</f>
        <v>その他の心疾患</v>
      </c>
      <c r="G286" s="225" t="s">
        <v>365</v>
      </c>
      <c r="H286" s="81">
        <v>96</v>
      </c>
      <c r="I286" s="82">
        <v>253766140</v>
      </c>
      <c r="J286" s="83">
        <v>59503300</v>
      </c>
      <c r="K286" s="72">
        <f t="shared" si="61"/>
        <v>313269440</v>
      </c>
      <c r="L286" s="179">
        <f t="shared" si="59"/>
        <v>3263223.3333333335</v>
      </c>
      <c r="M286" s="186">
        <f t="shared" ref="M286:M289" si="66">IFERROR(H286/$Q$61,0)</f>
        <v>1.078894133513149E-2</v>
      </c>
    </row>
    <row r="287" spans="2:13" ht="29.25" customHeight="1">
      <c r="B287" s="366"/>
      <c r="C287" s="359"/>
      <c r="D287" s="376"/>
      <c r="E287" s="80" t="str">
        <f>'高額レセ疾病傾向(患者数順)'!$C$9</f>
        <v>0210</v>
      </c>
      <c r="F287" s="225" t="str">
        <f>'高額レセ疾病傾向(患者数順)'!$D$9</f>
        <v>その他の悪性新生物＜腫瘍＞</v>
      </c>
      <c r="G287" s="225" t="s">
        <v>609</v>
      </c>
      <c r="H287" s="81">
        <v>76</v>
      </c>
      <c r="I287" s="82">
        <v>139239160</v>
      </c>
      <c r="J287" s="83">
        <v>136387800</v>
      </c>
      <c r="K287" s="72">
        <f t="shared" si="61"/>
        <v>275626960</v>
      </c>
      <c r="L287" s="179">
        <f t="shared" si="59"/>
        <v>3626670.5263157897</v>
      </c>
      <c r="M287" s="186">
        <f t="shared" si="66"/>
        <v>8.5412452236457628E-3</v>
      </c>
    </row>
    <row r="288" spans="2:13" ht="29.25" customHeight="1">
      <c r="B288" s="366"/>
      <c r="C288" s="359"/>
      <c r="D288" s="376"/>
      <c r="E288" s="80" t="str">
        <f>'高額レセ疾病傾向(患者数順)'!$C$10</f>
        <v>1011</v>
      </c>
      <c r="F288" s="225" t="str">
        <f>'高額レセ疾病傾向(患者数順)'!$D$10</f>
        <v>その他の呼吸器系の疾患</v>
      </c>
      <c r="G288" s="225" t="s">
        <v>357</v>
      </c>
      <c r="H288" s="81">
        <v>62</v>
      </c>
      <c r="I288" s="82">
        <v>144581930</v>
      </c>
      <c r="J288" s="83">
        <v>29158650</v>
      </c>
      <c r="K288" s="72">
        <f t="shared" si="61"/>
        <v>173740580</v>
      </c>
      <c r="L288" s="179">
        <f t="shared" si="59"/>
        <v>2802267.4193548388</v>
      </c>
      <c r="M288" s="186">
        <f t="shared" si="66"/>
        <v>6.9678579456057543E-3</v>
      </c>
    </row>
    <row r="289" spans="2:13" ht="29.25" customHeight="1" thickBot="1">
      <c r="B289" s="367"/>
      <c r="C289" s="361"/>
      <c r="D289" s="383"/>
      <c r="E289" s="84" t="str">
        <f>'高額レセ疾病傾向(患者数順)'!$C$11</f>
        <v>0906</v>
      </c>
      <c r="F289" s="226" t="str">
        <f>'高額レセ疾病傾向(患者数順)'!$D$11</f>
        <v>脳梗塞</v>
      </c>
      <c r="G289" s="226" t="s">
        <v>316</v>
      </c>
      <c r="H289" s="85">
        <v>67</v>
      </c>
      <c r="I289" s="86">
        <v>240397840</v>
      </c>
      <c r="J289" s="87">
        <v>18556090</v>
      </c>
      <c r="K289" s="73">
        <f t="shared" si="61"/>
        <v>258953930</v>
      </c>
      <c r="L289" s="180">
        <f t="shared" si="59"/>
        <v>3864984.029850746</v>
      </c>
      <c r="M289" s="186">
        <f t="shared" si="66"/>
        <v>7.5297819734771862E-3</v>
      </c>
    </row>
    <row r="290" spans="2:13" ht="29.25" customHeight="1">
      <c r="B290" s="365">
        <v>58</v>
      </c>
      <c r="C290" s="378" t="s">
        <v>30</v>
      </c>
      <c r="D290" s="371">
        <f>Q62</f>
        <v>10383</v>
      </c>
      <c r="E290" s="88" t="str">
        <f>'高額レセ疾病傾向(患者数順)'!$C$7</f>
        <v>1901</v>
      </c>
      <c r="F290" s="224" t="str">
        <f>'高額レセ疾病傾向(患者数順)'!$D$7</f>
        <v>骨折</v>
      </c>
      <c r="G290" s="224" t="s">
        <v>346</v>
      </c>
      <c r="H290" s="137">
        <v>172</v>
      </c>
      <c r="I290" s="138">
        <v>379241800</v>
      </c>
      <c r="J290" s="139">
        <v>73506890</v>
      </c>
      <c r="K290" s="71">
        <f t="shared" si="61"/>
        <v>452748690</v>
      </c>
      <c r="L290" s="178">
        <f t="shared" si="59"/>
        <v>2632259.8255813955</v>
      </c>
      <c r="M290" s="185">
        <f>IFERROR(H290/$Q$62,0)</f>
        <v>1.6565539824713475E-2</v>
      </c>
    </row>
    <row r="291" spans="2:13" ht="29.25" customHeight="1">
      <c r="B291" s="366"/>
      <c r="C291" s="359"/>
      <c r="D291" s="376"/>
      <c r="E291" s="80" t="str">
        <f>'高額レセ疾病傾向(患者数順)'!$C$8</f>
        <v>0903</v>
      </c>
      <c r="F291" s="225" t="str">
        <f>'高額レセ疾病傾向(患者数順)'!$D$8</f>
        <v>その他の心疾患</v>
      </c>
      <c r="G291" s="225" t="s">
        <v>343</v>
      </c>
      <c r="H291" s="81">
        <v>133</v>
      </c>
      <c r="I291" s="82">
        <v>365431050</v>
      </c>
      <c r="J291" s="83">
        <v>87911840</v>
      </c>
      <c r="K291" s="72">
        <f t="shared" si="61"/>
        <v>453342890</v>
      </c>
      <c r="L291" s="179">
        <f t="shared" si="59"/>
        <v>3408593.1578947366</v>
      </c>
      <c r="M291" s="186">
        <f t="shared" ref="M291:M294" si="67">IFERROR(H291/$Q$62,0)</f>
        <v>1.2809399980737744E-2</v>
      </c>
    </row>
    <row r="292" spans="2:13" ht="29.25" customHeight="1">
      <c r="B292" s="366"/>
      <c r="C292" s="359"/>
      <c r="D292" s="376"/>
      <c r="E292" s="80" t="str">
        <f>'高額レセ疾病傾向(患者数順)'!$C$9</f>
        <v>0210</v>
      </c>
      <c r="F292" s="225" t="str">
        <f>'高額レセ疾病傾向(患者数順)'!$D$9</f>
        <v>その他の悪性新生物＜腫瘍＞</v>
      </c>
      <c r="G292" s="225" t="s">
        <v>611</v>
      </c>
      <c r="H292" s="81">
        <v>74</v>
      </c>
      <c r="I292" s="82">
        <v>153641360</v>
      </c>
      <c r="J292" s="83">
        <v>120503770</v>
      </c>
      <c r="K292" s="72">
        <f t="shared" si="61"/>
        <v>274145130</v>
      </c>
      <c r="L292" s="179">
        <f t="shared" si="59"/>
        <v>3704663.9189189188</v>
      </c>
      <c r="M292" s="186">
        <f t="shared" si="67"/>
        <v>7.1270345757488201E-3</v>
      </c>
    </row>
    <row r="293" spans="2:13" ht="29.25" customHeight="1">
      <c r="B293" s="366"/>
      <c r="C293" s="359"/>
      <c r="D293" s="376"/>
      <c r="E293" s="80" t="str">
        <f>'高額レセ疾病傾向(患者数順)'!$C$10</f>
        <v>1011</v>
      </c>
      <c r="F293" s="225" t="str">
        <f>'高額レセ疾病傾向(患者数順)'!$D$10</f>
        <v>その他の呼吸器系の疾患</v>
      </c>
      <c r="G293" s="225" t="s">
        <v>317</v>
      </c>
      <c r="H293" s="81">
        <v>79</v>
      </c>
      <c r="I293" s="82">
        <v>161386620</v>
      </c>
      <c r="J293" s="83">
        <v>41508620</v>
      </c>
      <c r="K293" s="72">
        <f t="shared" si="61"/>
        <v>202895240</v>
      </c>
      <c r="L293" s="179">
        <f t="shared" si="59"/>
        <v>2568294.1772151897</v>
      </c>
      <c r="M293" s="186">
        <f t="shared" si="67"/>
        <v>7.6085909660021187E-3</v>
      </c>
    </row>
    <row r="294" spans="2:13" ht="29.25" customHeight="1" thickBot="1">
      <c r="B294" s="367"/>
      <c r="C294" s="361"/>
      <c r="D294" s="383"/>
      <c r="E294" s="84" t="str">
        <f>'高額レセ疾病傾向(患者数順)'!$C$11</f>
        <v>0906</v>
      </c>
      <c r="F294" s="226" t="str">
        <f>'高額レセ疾病傾向(患者数順)'!$D$11</f>
        <v>脳梗塞</v>
      </c>
      <c r="G294" s="226" t="s">
        <v>399</v>
      </c>
      <c r="H294" s="85">
        <v>42</v>
      </c>
      <c r="I294" s="86">
        <v>119589720</v>
      </c>
      <c r="J294" s="87">
        <v>12135290</v>
      </c>
      <c r="K294" s="73">
        <f t="shared" si="61"/>
        <v>131725010</v>
      </c>
      <c r="L294" s="180">
        <f t="shared" si="59"/>
        <v>3136309.7619047621</v>
      </c>
      <c r="M294" s="186">
        <f t="shared" si="67"/>
        <v>4.0450736781277091E-3</v>
      </c>
    </row>
    <row r="295" spans="2:13" ht="29.25" customHeight="1">
      <c r="B295" s="365">
        <v>59</v>
      </c>
      <c r="C295" s="378" t="s">
        <v>24</v>
      </c>
      <c r="D295" s="371">
        <f>Q63</f>
        <v>74266</v>
      </c>
      <c r="E295" s="88" t="str">
        <f>'高額レセ疾病傾向(患者数順)'!$C$7</f>
        <v>1901</v>
      </c>
      <c r="F295" s="224" t="str">
        <f>'高額レセ疾病傾向(患者数順)'!$D$7</f>
        <v>骨折</v>
      </c>
      <c r="G295" s="224" t="s">
        <v>308</v>
      </c>
      <c r="H295" s="137">
        <v>1282</v>
      </c>
      <c r="I295" s="138">
        <v>3367965370</v>
      </c>
      <c r="J295" s="139">
        <v>504540150</v>
      </c>
      <c r="K295" s="71">
        <f t="shared" si="61"/>
        <v>3872505520</v>
      </c>
      <c r="L295" s="178">
        <f t="shared" si="59"/>
        <v>3020675.132605304</v>
      </c>
      <c r="M295" s="185">
        <f>IFERROR(H295/$Q$63,0)</f>
        <v>1.7262273449492365E-2</v>
      </c>
    </row>
    <row r="296" spans="2:13" ht="29.25" customHeight="1">
      <c r="B296" s="366"/>
      <c r="C296" s="359"/>
      <c r="D296" s="376"/>
      <c r="E296" s="80" t="str">
        <f>'高額レセ疾病傾向(患者数順)'!$C$8</f>
        <v>0903</v>
      </c>
      <c r="F296" s="225" t="str">
        <f>'高額レセ疾病傾向(患者数順)'!$D$8</f>
        <v>その他の心疾患</v>
      </c>
      <c r="G296" s="225" t="s">
        <v>313</v>
      </c>
      <c r="H296" s="81">
        <v>826</v>
      </c>
      <c r="I296" s="82">
        <v>2413735760</v>
      </c>
      <c r="J296" s="83">
        <v>449727200</v>
      </c>
      <c r="K296" s="72">
        <f t="shared" si="61"/>
        <v>2863462960</v>
      </c>
      <c r="L296" s="179">
        <f t="shared" si="59"/>
        <v>3466662.1791767552</v>
      </c>
      <c r="M296" s="186">
        <f t="shared" ref="M296:M299" si="68">IFERROR(H296/$Q$63,0)</f>
        <v>1.1122182425335955E-2</v>
      </c>
    </row>
    <row r="297" spans="2:13" ht="29.25" customHeight="1">
      <c r="B297" s="366"/>
      <c r="C297" s="359"/>
      <c r="D297" s="376"/>
      <c r="E297" s="80" t="str">
        <f>'高額レセ疾病傾向(患者数順)'!$C$9</f>
        <v>0210</v>
      </c>
      <c r="F297" s="225" t="str">
        <f>'高額レセ疾病傾向(患者数順)'!$D$9</f>
        <v>その他の悪性新生物＜腫瘍＞</v>
      </c>
      <c r="G297" s="225" t="s">
        <v>400</v>
      </c>
      <c r="H297" s="81">
        <v>675</v>
      </c>
      <c r="I297" s="82">
        <v>1426786080</v>
      </c>
      <c r="J297" s="83">
        <v>975938780</v>
      </c>
      <c r="K297" s="72">
        <f t="shared" si="61"/>
        <v>2402724860</v>
      </c>
      <c r="L297" s="179">
        <f t="shared" si="59"/>
        <v>3559592.3851851854</v>
      </c>
      <c r="M297" s="186">
        <f t="shared" si="68"/>
        <v>9.088950529178897E-3</v>
      </c>
    </row>
    <row r="298" spans="2:13" ht="29.25" customHeight="1">
      <c r="B298" s="366"/>
      <c r="C298" s="359"/>
      <c r="D298" s="376"/>
      <c r="E298" s="80" t="str">
        <f>'高額レセ疾病傾向(患者数順)'!$C$10</f>
        <v>1011</v>
      </c>
      <c r="F298" s="225" t="str">
        <f>'高額レセ疾病傾向(患者数順)'!$D$10</f>
        <v>その他の呼吸器系の疾患</v>
      </c>
      <c r="G298" s="225" t="s">
        <v>338</v>
      </c>
      <c r="H298" s="81">
        <v>607</v>
      </c>
      <c r="I298" s="82">
        <v>1484388050</v>
      </c>
      <c r="J298" s="83">
        <v>256259780</v>
      </c>
      <c r="K298" s="72">
        <f t="shared" si="61"/>
        <v>1740647830</v>
      </c>
      <c r="L298" s="179">
        <f t="shared" si="59"/>
        <v>2867624.1021416802</v>
      </c>
      <c r="M298" s="186">
        <f t="shared" si="68"/>
        <v>8.173322920313468E-3</v>
      </c>
    </row>
    <row r="299" spans="2:13" ht="29.25" customHeight="1" thickBot="1">
      <c r="B299" s="367"/>
      <c r="C299" s="361"/>
      <c r="D299" s="383"/>
      <c r="E299" s="84" t="str">
        <f>'高額レセ疾病傾向(患者数順)'!$C$11</f>
        <v>0906</v>
      </c>
      <c r="F299" s="226" t="str">
        <f>'高額レセ疾病傾向(患者数順)'!$D$11</f>
        <v>脳梗塞</v>
      </c>
      <c r="G299" s="226" t="s">
        <v>316</v>
      </c>
      <c r="H299" s="85">
        <v>562</v>
      </c>
      <c r="I299" s="86">
        <v>2013142000</v>
      </c>
      <c r="J299" s="87">
        <v>163974530</v>
      </c>
      <c r="K299" s="73">
        <f t="shared" si="61"/>
        <v>2177116530</v>
      </c>
      <c r="L299" s="180">
        <f t="shared" si="59"/>
        <v>3873872.8291814947</v>
      </c>
      <c r="M299" s="186">
        <f t="shared" si="68"/>
        <v>7.5673928850348744E-3</v>
      </c>
    </row>
    <row r="300" spans="2:13" ht="29.25" customHeight="1">
      <c r="B300" s="365">
        <v>60</v>
      </c>
      <c r="C300" s="378" t="s">
        <v>51</v>
      </c>
      <c r="D300" s="371">
        <f>Q64</f>
        <v>9658</v>
      </c>
      <c r="E300" s="88" t="str">
        <f>'高額レセ疾病傾向(患者数順)'!$C$7</f>
        <v>1901</v>
      </c>
      <c r="F300" s="224" t="str">
        <f>'高額レセ疾病傾向(患者数順)'!$D$7</f>
        <v>骨折</v>
      </c>
      <c r="G300" s="224" t="s">
        <v>308</v>
      </c>
      <c r="H300" s="137">
        <v>161</v>
      </c>
      <c r="I300" s="138">
        <v>490389040</v>
      </c>
      <c r="J300" s="139">
        <v>46516860</v>
      </c>
      <c r="K300" s="71">
        <f t="shared" si="61"/>
        <v>536905900</v>
      </c>
      <c r="L300" s="178">
        <f t="shared" si="59"/>
        <v>3334819.2546583852</v>
      </c>
      <c r="M300" s="185">
        <f>IFERROR(H300/$Q$64,0)</f>
        <v>1.6670118036860634E-2</v>
      </c>
    </row>
    <row r="301" spans="2:13" ht="29.25" customHeight="1">
      <c r="B301" s="366"/>
      <c r="C301" s="359"/>
      <c r="D301" s="376"/>
      <c r="E301" s="80" t="str">
        <f>'高額レセ疾病傾向(患者数順)'!$C$8</f>
        <v>0903</v>
      </c>
      <c r="F301" s="225" t="str">
        <f>'高額レセ疾病傾向(患者数順)'!$D$8</f>
        <v>その他の心疾患</v>
      </c>
      <c r="G301" s="225" t="s">
        <v>612</v>
      </c>
      <c r="H301" s="81">
        <v>98</v>
      </c>
      <c r="I301" s="82">
        <v>292255000</v>
      </c>
      <c r="J301" s="83">
        <v>59936140</v>
      </c>
      <c r="K301" s="72">
        <f t="shared" si="61"/>
        <v>352191140</v>
      </c>
      <c r="L301" s="179">
        <f t="shared" si="59"/>
        <v>3593787.1428571427</v>
      </c>
      <c r="M301" s="186">
        <f t="shared" ref="M301:M304" si="69">IFERROR(H301/$Q$64,0)</f>
        <v>1.0147028370262995E-2</v>
      </c>
    </row>
    <row r="302" spans="2:13" ht="29.25" customHeight="1">
      <c r="B302" s="366"/>
      <c r="C302" s="359"/>
      <c r="D302" s="376"/>
      <c r="E302" s="80" t="str">
        <f>'高額レセ疾病傾向(患者数順)'!$C$9</f>
        <v>0210</v>
      </c>
      <c r="F302" s="225" t="str">
        <f>'高額レセ疾病傾向(患者数順)'!$D$9</f>
        <v>その他の悪性新生物＜腫瘍＞</v>
      </c>
      <c r="G302" s="225" t="s">
        <v>613</v>
      </c>
      <c r="H302" s="81">
        <v>70</v>
      </c>
      <c r="I302" s="82">
        <v>128981740</v>
      </c>
      <c r="J302" s="83">
        <v>95180100</v>
      </c>
      <c r="K302" s="72">
        <f t="shared" si="61"/>
        <v>224161840</v>
      </c>
      <c r="L302" s="179">
        <f t="shared" si="59"/>
        <v>3202312</v>
      </c>
      <c r="M302" s="186">
        <f t="shared" si="69"/>
        <v>7.2478774073307106E-3</v>
      </c>
    </row>
    <row r="303" spans="2:13" ht="29.25" customHeight="1">
      <c r="B303" s="366"/>
      <c r="C303" s="359"/>
      <c r="D303" s="376"/>
      <c r="E303" s="80" t="str">
        <f>'高額レセ疾病傾向(患者数順)'!$C$10</f>
        <v>1011</v>
      </c>
      <c r="F303" s="225" t="str">
        <f>'高額レセ疾病傾向(患者数順)'!$D$10</f>
        <v>その他の呼吸器系の疾患</v>
      </c>
      <c r="G303" s="225" t="s">
        <v>357</v>
      </c>
      <c r="H303" s="81">
        <v>48</v>
      </c>
      <c r="I303" s="82">
        <v>156120490</v>
      </c>
      <c r="J303" s="83">
        <v>10209350</v>
      </c>
      <c r="K303" s="72">
        <f t="shared" si="61"/>
        <v>166329840</v>
      </c>
      <c r="L303" s="179">
        <f t="shared" si="59"/>
        <v>3465205</v>
      </c>
      <c r="M303" s="186">
        <f t="shared" si="69"/>
        <v>4.9699730793124871E-3</v>
      </c>
    </row>
    <row r="304" spans="2:13" ht="29.25" customHeight="1" thickBot="1">
      <c r="B304" s="367"/>
      <c r="C304" s="361"/>
      <c r="D304" s="383"/>
      <c r="E304" s="84" t="str">
        <f>'高額レセ疾病傾向(患者数順)'!$C$11</f>
        <v>0906</v>
      </c>
      <c r="F304" s="226" t="str">
        <f>'高額レセ疾病傾向(患者数順)'!$D$11</f>
        <v>脳梗塞</v>
      </c>
      <c r="G304" s="226" t="s">
        <v>316</v>
      </c>
      <c r="H304" s="85">
        <v>77</v>
      </c>
      <c r="I304" s="86">
        <v>268082600</v>
      </c>
      <c r="J304" s="87">
        <v>17722280</v>
      </c>
      <c r="K304" s="73">
        <f t="shared" si="61"/>
        <v>285804880</v>
      </c>
      <c r="L304" s="180">
        <f t="shared" si="59"/>
        <v>3711751.6883116881</v>
      </c>
      <c r="M304" s="187">
        <f t="shared" si="69"/>
        <v>7.972665148063782E-3</v>
      </c>
    </row>
    <row r="305" spans="2:13" ht="29.25" customHeight="1">
      <c r="B305" s="365">
        <v>61</v>
      </c>
      <c r="C305" s="378" t="s">
        <v>19</v>
      </c>
      <c r="D305" s="371">
        <f>Q65</f>
        <v>8401</v>
      </c>
      <c r="E305" s="88" t="str">
        <f>'高額レセ疾病傾向(患者数順)'!$C$7</f>
        <v>1901</v>
      </c>
      <c r="F305" s="224" t="str">
        <f>'高額レセ疾病傾向(患者数順)'!$D$7</f>
        <v>骨折</v>
      </c>
      <c r="G305" s="224" t="s">
        <v>346</v>
      </c>
      <c r="H305" s="137">
        <v>139</v>
      </c>
      <c r="I305" s="138">
        <v>320119370</v>
      </c>
      <c r="J305" s="139">
        <v>49364450</v>
      </c>
      <c r="K305" s="71">
        <f t="shared" si="61"/>
        <v>369483820</v>
      </c>
      <c r="L305" s="178">
        <f t="shared" si="59"/>
        <v>2658156.9784172662</v>
      </c>
      <c r="M305" s="185">
        <f>IFERROR(H305/$Q$65,0)</f>
        <v>1.6545649327461016E-2</v>
      </c>
    </row>
    <row r="306" spans="2:13" ht="29.25" customHeight="1">
      <c r="B306" s="366"/>
      <c r="C306" s="359"/>
      <c r="D306" s="376"/>
      <c r="E306" s="80" t="str">
        <f>'高額レセ疾病傾向(患者数順)'!$C$8</f>
        <v>0903</v>
      </c>
      <c r="F306" s="225" t="str">
        <f>'高額レセ疾病傾向(患者数順)'!$D$8</f>
        <v>その他の心疾患</v>
      </c>
      <c r="G306" s="225" t="s">
        <v>309</v>
      </c>
      <c r="H306" s="81">
        <v>74</v>
      </c>
      <c r="I306" s="82">
        <v>226620020</v>
      </c>
      <c r="J306" s="83">
        <v>52942030</v>
      </c>
      <c r="K306" s="72">
        <f t="shared" si="61"/>
        <v>279562050</v>
      </c>
      <c r="L306" s="179">
        <f t="shared" si="59"/>
        <v>3777865.5405405406</v>
      </c>
      <c r="M306" s="186">
        <f t="shared" ref="M306:M309" si="70">IFERROR(H306/$Q$65,0)</f>
        <v>8.8084751815260091E-3</v>
      </c>
    </row>
    <row r="307" spans="2:13" ht="29.25" customHeight="1">
      <c r="B307" s="366"/>
      <c r="C307" s="359"/>
      <c r="D307" s="376"/>
      <c r="E307" s="80" t="str">
        <f>'高額レセ疾病傾向(患者数順)'!$C$9</f>
        <v>0210</v>
      </c>
      <c r="F307" s="225" t="str">
        <f>'高額レセ疾病傾向(患者数順)'!$D$9</f>
        <v>その他の悪性新生物＜腫瘍＞</v>
      </c>
      <c r="G307" s="225" t="s">
        <v>614</v>
      </c>
      <c r="H307" s="81">
        <v>88</v>
      </c>
      <c r="I307" s="82">
        <v>195609800</v>
      </c>
      <c r="J307" s="83">
        <v>132854950</v>
      </c>
      <c r="K307" s="72">
        <f t="shared" si="61"/>
        <v>328464750</v>
      </c>
      <c r="L307" s="179">
        <f t="shared" si="59"/>
        <v>3732553.9772727271</v>
      </c>
      <c r="M307" s="186">
        <f t="shared" si="70"/>
        <v>1.0474943459112011E-2</v>
      </c>
    </row>
    <row r="308" spans="2:13" ht="29.25" customHeight="1">
      <c r="B308" s="366"/>
      <c r="C308" s="359"/>
      <c r="D308" s="376"/>
      <c r="E308" s="80" t="str">
        <f>'高額レセ疾病傾向(患者数順)'!$C$10</f>
        <v>1011</v>
      </c>
      <c r="F308" s="225" t="str">
        <f>'高額レセ疾病傾向(患者数順)'!$D$10</f>
        <v>その他の呼吸器系の疾患</v>
      </c>
      <c r="G308" s="225" t="s">
        <v>615</v>
      </c>
      <c r="H308" s="81">
        <v>76</v>
      </c>
      <c r="I308" s="82">
        <v>186213560</v>
      </c>
      <c r="J308" s="83">
        <v>32300400</v>
      </c>
      <c r="K308" s="72">
        <f t="shared" si="61"/>
        <v>218513960</v>
      </c>
      <c r="L308" s="179">
        <f t="shared" si="59"/>
        <v>2875183.6842105263</v>
      </c>
      <c r="M308" s="186">
        <f t="shared" si="70"/>
        <v>9.0465420783240099E-3</v>
      </c>
    </row>
    <row r="309" spans="2:13" ht="29.25" customHeight="1" thickBot="1">
      <c r="B309" s="367"/>
      <c r="C309" s="361"/>
      <c r="D309" s="383"/>
      <c r="E309" s="84" t="str">
        <f>'高額レセ疾病傾向(患者数順)'!$C$11</f>
        <v>0906</v>
      </c>
      <c r="F309" s="226" t="str">
        <f>'高額レセ疾病傾向(患者数順)'!$D$11</f>
        <v>脳梗塞</v>
      </c>
      <c r="G309" s="226" t="s">
        <v>616</v>
      </c>
      <c r="H309" s="85">
        <v>82</v>
      </c>
      <c r="I309" s="86">
        <v>277255360</v>
      </c>
      <c r="J309" s="87">
        <v>25273250</v>
      </c>
      <c r="K309" s="73">
        <f t="shared" si="61"/>
        <v>302528610</v>
      </c>
      <c r="L309" s="180">
        <f t="shared" si="59"/>
        <v>3689373.2926829266</v>
      </c>
      <c r="M309" s="186">
        <f t="shared" si="70"/>
        <v>9.7607427687180105E-3</v>
      </c>
    </row>
    <row r="310" spans="2:13" ht="29.25" customHeight="1">
      <c r="B310" s="365">
        <v>62</v>
      </c>
      <c r="C310" s="378" t="s">
        <v>20</v>
      </c>
      <c r="D310" s="371">
        <f>Q66</f>
        <v>12392</v>
      </c>
      <c r="E310" s="88" t="str">
        <f>'高額レセ疾病傾向(患者数順)'!$C$7</f>
        <v>1901</v>
      </c>
      <c r="F310" s="224" t="str">
        <f>'高額レセ疾病傾向(患者数順)'!$D$7</f>
        <v>骨折</v>
      </c>
      <c r="G310" s="224" t="s">
        <v>337</v>
      </c>
      <c r="H310" s="137">
        <v>207</v>
      </c>
      <c r="I310" s="138">
        <v>481199560</v>
      </c>
      <c r="J310" s="139">
        <v>73008760</v>
      </c>
      <c r="K310" s="71">
        <f t="shared" si="61"/>
        <v>554208320</v>
      </c>
      <c r="L310" s="178">
        <f t="shared" si="59"/>
        <v>2677334.8792270529</v>
      </c>
      <c r="M310" s="185">
        <f>IFERROR(H310/$Q$66,0)</f>
        <v>1.6704325371207231E-2</v>
      </c>
    </row>
    <row r="311" spans="2:13" ht="29.25" customHeight="1">
      <c r="B311" s="366"/>
      <c r="C311" s="359"/>
      <c r="D311" s="376"/>
      <c r="E311" s="80" t="str">
        <f>'高額レセ疾病傾向(患者数順)'!$C$8</f>
        <v>0903</v>
      </c>
      <c r="F311" s="225" t="str">
        <f>'高額レセ疾病傾向(患者数順)'!$D$8</f>
        <v>その他の心疾患</v>
      </c>
      <c r="G311" s="225" t="s">
        <v>617</v>
      </c>
      <c r="H311" s="81">
        <v>125</v>
      </c>
      <c r="I311" s="82">
        <v>328558080</v>
      </c>
      <c r="J311" s="83">
        <v>99158130</v>
      </c>
      <c r="K311" s="72">
        <f t="shared" si="61"/>
        <v>427716210</v>
      </c>
      <c r="L311" s="179">
        <f t="shared" si="59"/>
        <v>3421729.68</v>
      </c>
      <c r="M311" s="186">
        <f t="shared" ref="M311:M314" si="71">IFERROR(H311/$Q$66,0)</f>
        <v>1.0087153001936734E-2</v>
      </c>
    </row>
    <row r="312" spans="2:13" ht="29.25" customHeight="1">
      <c r="B312" s="366"/>
      <c r="C312" s="359"/>
      <c r="D312" s="376"/>
      <c r="E312" s="80" t="str">
        <f>'高額レセ疾病傾向(患者数順)'!$C$9</f>
        <v>0210</v>
      </c>
      <c r="F312" s="225" t="str">
        <f>'高額レセ疾病傾向(患者数順)'!$D$9</f>
        <v>その他の悪性新生物＜腫瘍＞</v>
      </c>
      <c r="G312" s="225" t="s">
        <v>310</v>
      </c>
      <c r="H312" s="81">
        <v>116</v>
      </c>
      <c r="I312" s="82">
        <v>249425190</v>
      </c>
      <c r="J312" s="83">
        <v>211608640</v>
      </c>
      <c r="K312" s="72">
        <f t="shared" si="61"/>
        <v>461033830</v>
      </c>
      <c r="L312" s="179">
        <f t="shared" si="59"/>
        <v>3974429.5689655175</v>
      </c>
      <c r="M312" s="186">
        <f t="shared" si="71"/>
        <v>9.3608779857972894E-3</v>
      </c>
    </row>
    <row r="313" spans="2:13" ht="29.25" customHeight="1">
      <c r="B313" s="366"/>
      <c r="C313" s="359"/>
      <c r="D313" s="376"/>
      <c r="E313" s="80" t="str">
        <f>'高額レセ疾病傾向(患者数順)'!$C$10</f>
        <v>1011</v>
      </c>
      <c r="F313" s="225" t="str">
        <f>'高額レセ疾病傾向(患者数順)'!$D$10</f>
        <v>その他の呼吸器系の疾患</v>
      </c>
      <c r="G313" s="225" t="s">
        <v>583</v>
      </c>
      <c r="H313" s="81">
        <v>87</v>
      </c>
      <c r="I313" s="82">
        <v>172737480</v>
      </c>
      <c r="J313" s="83">
        <v>49730730</v>
      </c>
      <c r="K313" s="72">
        <f t="shared" si="61"/>
        <v>222468210</v>
      </c>
      <c r="L313" s="179">
        <f t="shared" si="59"/>
        <v>2557105.8620689656</v>
      </c>
      <c r="M313" s="186">
        <f t="shared" si="71"/>
        <v>7.0206584893479666E-3</v>
      </c>
    </row>
    <row r="314" spans="2:13" ht="29.25" customHeight="1" thickBot="1">
      <c r="B314" s="367"/>
      <c r="C314" s="361"/>
      <c r="D314" s="383"/>
      <c r="E314" s="84" t="str">
        <f>'高額レセ疾病傾向(患者数順)'!$C$11</f>
        <v>0906</v>
      </c>
      <c r="F314" s="226" t="str">
        <f>'高額レセ疾病傾向(患者数順)'!$D$11</f>
        <v>脳梗塞</v>
      </c>
      <c r="G314" s="226" t="s">
        <v>367</v>
      </c>
      <c r="H314" s="85">
        <v>89</v>
      </c>
      <c r="I314" s="86">
        <v>285929760</v>
      </c>
      <c r="J314" s="87">
        <v>23774240</v>
      </c>
      <c r="K314" s="73">
        <f t="shared" si="61"/>
        <v>309704000</v>
      </c>
      <c r="L314" s="180">
        <f t="shared" si="59"/>
        <v>3479820.2247191011</v>
      </c>
      <c r="M314" s="186">
        <f t="shared" si="71"/>
        <v>7.1820529373789544E-3</v>
      </c>
    </row>
    <row r="315" spans="2:13" ht="29.25" customHeight="1">
      <c r="B315" s="365">
        <v>63</v>
      </c>
      <c r="C315" s="378" t="s">
        <v>31</v>
      </c>
      <c r="D315" s="371">
        <f>Q67</f>
        <v>9042</v>
      </c>
      <c r="E315" s="88" t="str">
        <f>'高額レセ疾病傾向(患者数順)'!$C$7</f>
        <v>1901</v>
      </c>
      <c r="F315" s="224" t="str">
        <f>'高額レセ疾病傾向(患者数順)'!$D$7</f>
        <v>骨折</v>
      </c>
      <c r="G315" s="224" t="s">
        <v>335</v>
      </c>
      <c r="H315" s="137">
        <v>161</v>
      </c>
      <c r="I315" s="138">
        <v>385010740</v>
      </c>
      <c r="J315" s="139">
        <v>59947550</v>
      </c>
      <c r="K315" s="71">
        <f t="shared" si="61"/>
        <v>444958290</v>
      </c>
      <c r="L315" s="178">
        <f t="shared" si="59"/>
        <v>2763716.086956522</v>
      </c>
      <c r="M315" s="185">
        <f>IFERROR(H315/$Q$67,0)</f>
        <v>1.7805795178057953E-2</v>
      </c>
    </row>
    <row r="316" spans="2:13" ht="29.25" customHeight="1">
      <c r="B316" s="366"/>
      <c r="C316" s="359"/>
      <c r="D316" s="376"/>
      <c r="E316" s="80" t="str">
        <f>'高額レセ疾病傾向(患者数順)'!$C$8</f>
        <v>0903</v>
      </c>
      <c r="F316" s="225" t="str">
        <f>'高額レセ疾病傾向(患者数順)'!$D$8</f>
        <v>その他の心疾患</v>
      </c>
      <c r="G316" s="225" t="s">
        <v>309</v>
      </c>
      <c r="H316" s="81">
        <v>95</v>
      </c>
      <c r="I316" s="82">
        <v>243732040</v>
      </c>
      <c r="J316" s="83">
        <v>76450790</v>
      </c>
      <c r="K316" s="72">
        <f t="shared" si="61"/>
        <v>320182830</v>
      </c>
      <c r="L316" s="179">
        <f t="shared" si="59"/>
        <v>3370345.5789473685</v>
      </c>
      <c r="M316" s="186">
        <f t="shared" ref="M316:M319" si="72">IFERROR(H316/$Q$67,0)</f>
        <v>1.0506525105065251E-2</v>
      </c>
    </row>
    <row r="317" spans="2:13" ht="29.25" customHeight="1">
      <c r="B317" s="366"/>
      <c r="C317" s="359"/>
      <c r="D317" s="376"/>
      <c r="E317" s="80" t="str">
        <f>'高額レセ疾病傾向(患者数順)'!$C$9</f>
        <v>0210</v>
      </c>
      <c r="F317" s="225" t="str">
        <f>'高額レセ疾病傾向(患者数順)'!$D$9</f>
        <v>その他の悪性新生物＜腫瘍＞</v>
      </c>
      <c r="G317" s="225" t="s">
        <v>618</v>
      </c>
      <c r="H317" s="81">
        <v>80</v>
      </c>
      <c r="I317" s="82">
        <v>155483020</v>
      </c>
      <c r="J317" s="83">
        <v>175794270</v>
      </c>
      <c r="K317" s="72">
        <f t="shared" si="61"/>
        <v>331277290</v>
      </c>
      <c r="L317" s="179">
        <f t="shared" si="59"/>
        <v>4140966.125</v>
      </c>
      <c r="M317" s="186">
        <f t="shared" si="72"/>
        <v>8.8476000884760014E-3</v>
      </c>
    </row>
    <row r="318" spans="2:13" ht="29.25" customHeight="1">
      <c r="B318" s="366"/>
      <c r="C318" s="359"/>
      <c r="D318" s="376"/>
      <c r="E318" s="80" t="str">
        <f>'高額レセ疾病傾向(患者数順)'!$C$10</f>
        <v>1011</v>
      </c>
      <c r="F318" s="225" t="str">
        <f>'高額レセ疾病傾向(患者数順)'!$D$10</f>
        <v>その他の呼吸器系の疾患</v>
      </c>
      <c r="G318" s="225" t="s">
        <v>354</v>
      </c>
      <c r="H318" s="81">
        <v>62</v>
      </c>
      <c r="I318" s="82">
        <v>136083250</v>
      </c>
      <c r="J318" s="83">
        <v>40176240</v>
      </c>
      <c r="K318" s="72">
        <f t="shared" si="61"/>
        <v>176259490</v>
      </c>
      <c r="L318" s="179">
        <f t="shared" si="59"/>
        <v>2842895</v>
      </c>
      <c r="M318" s="186">
        <f t="shared" si="72"/>
        <v>6.8568900685689006E-3</v>
      </c>
    </row>
    <row r="319" spans="2:13" ht="29.25" customHeight="1" thickBot="1">
      <c r="B319" s="367"/>
      <c r="C319" s="361"/>
      <c r="D319" s="383"/>
      <c r="E319" s="84" t="str">
        <f>'高額レセ疾病傾向(患者数順)'!$C$11</f>
        <v>0906</v>
      </c>
      <c r="F319" s="226" t="str">
        <f>'高額レセ疾病傾向(患者数順)'!$D$11</f>
        <v>脳梗塞</v>
      </c>
      <c r="G319" s="226" t="s">
        <v>410</v>
      </c>
      <c r="H319" s="85">
        <v>81</v>
      </c>
      <c r="I319" s="86">
        <v>246408270</v>
      </c>
      <c r="J319" s="87">
        <v>20847160</v>
      </c>
      <c r="K319" s="73">
        <f t="shared" si="61"/>
        <v>267255430</v>
      </c>
      <c r="L319" s="180">
        <f t="shared" si="59"/>
        <v>3299449.7530864198</v>
      </c>
      <c r="M319" s="186">
        <f t="shared" si="72"/>
        <v>8.9581950895819516E-3</v>
      </c>
    </row>
    <row r="320" spans="2:13" ht="29.25" customHeight="1">
      <c r="B320" s="365">
        <v>64</v>
      </c>
      <c r="C320" s="378" t="s">
        <v>52</v>
      </c>
      <c r="D320" s="371">
        <f>Q68</f>
        <v>9557</v>
      </c>
      <c r="E320" s="88" t="str">
        <f>'高額レセ疾病傾向(患者数順)'!$C$7</f>
        <v>1901</v>
      </c>
      <c r="F320" s="224" t="str">
        <f>'高額レセ疾病傾向(患者数順)'!$D$7</f>
        <v>骨折</v>
      </c>
      <c r="G320" s="224" t="s">
        <v>337</v>
      </c>
      <c r="H320" s="137">
        <v>174</v>
      </c>
      <c r="I320" s="138">
        <v>465425970</v>
      </c>
      <c r="J320" s="139">
        <v>63387090</v>
      </c>
      <c r="K320" s="71">
        <f t="shared" si="61"/>
        <v>528813060</v>
      </c>
      <c r="L320" s="178">
        <f t="shared" si="59"/>
        <v>3039155.5172413792</v>
      </c>
      <c r="M320" s="185">
        <f>IFERROR(H320/$Q$68,0)</f>
        <v>1.8206550172648321E-2</v>
      </c>
    </row>
    <row r="321" spans="2:13" ht="29.25" customHeight="1">
      <c r="B321" s="366"/>
      <c r="C321" s="359"/>
      <c r="D321" s="376"/>
      <c r="E321" s="80" t="str">
        <f>'高額レセ疾病傾向(患者数順)'!$C$8</f>
        <v>0903</v>
      </c>
      <c r="F321" s="225" t="str">
        <f>'高額レセ疾病傾向(患者数順)'!$D$8</f>
        <v>その他の心疾患</v>
      </c>
      <c r="G321" s="225" t="s">
        <v>343</v>
      </c>
      <c r="H321" s="81">
        <v>107</v>
      </c>
      <c r="I321" s="82">
        <v>312752970</v>
      </c>
      <c r="J321" s="83">
        <v>69501420</v>
      </c>
      <c r="K321" s="72">
        <f t="shared" si="61"/>
        <v>382254390</v>
      </c>
      <c r="L321" s="179">
        <f t="shared" si="59"/>
        <v>3572470.9345794395</v>
      </c>
      <c r="M321" s="186">
        <f t="shared" ref="M321:M324" si="73">IFERROR(H321/$Q$68,0)</f>
        <v>1.1195982002720518E-2</v>
      </c>
    </row>
    <row r="322" spans="2:13" ht="29.25" customHeight="1">
      <c r="B322" s="366"/>
      <c r="C322" s="359"/>
      <c r="D322" s="376"/>
      <c r="E322" s="80" t="str">
        <f>'高額レセ疾病傾向(患者数順)'!$C$9</f>
        <v>0210</v>
      </c>
      <c r="F322" s="225" t="str">
        <f>'高額レセ疾病傾向(患者数順)'!$D$9</f>
        <v>その他の悪性新生物＜腫瘍＞</v>
      </c>
      <c r="G322" s="225" t="s">
        <v>619</v>
      </c>
      <c r="H322" s="81">
        <v>77</v>
      </c>
      <c r="I322" s="82">
        <v>154478300</v>
      </c>
      <c r="J322" s="83">
        <v>100146010</v>
      </c>
      <c r="K322" s="72">
        <f t="shared" si="61"/>
        <v>254624310</v>
      </c>
      <c r="L322" s="179">
        <f t="shared" si="59"/>
        <v>3306809.2207792206</v>
      </c>
      <c r="M322" s="186">
        <f t="shared" si="73"/>
        <v>8.0569216281259817E-3</v>
      </c>
    </row>
    <row r="323" spans="2:13" ht="29.25" customHeight="1">
      <c r="B323" s="366"/>
      <c r="C323" s="359"/>
      <c r="D323" s="376"/>
      <c r="E323" s="80" t="str">
        <f>'高額レセ疾病傾向(患者数順)'!$C$10</f>
        <v>1011</v>
      </c>
      <c r="F323" s="225" t="str">
        <f>'高額レセ疾病傾向(患者数順)'!$D$10</f>
        <v>その他の呼吸器系の疾患</v>
      </c>
      <c r="G323" s="225" t="s">
        <v>312</v>
      </c>
      <c r="H323" s="81">
        <v>49</v>
      </c>
      <c r="I323" s="82">
        <v>118098720</v>
      </c>
      <c r="J323" s="83">
        <v>27668720</v>
      </c>
      <c r="K323" s="72">
        <f t="shared" si="61"/>
        <v>145767440</v>
      </c>
      <c r="L323" s="179">
        <f t="shared" si="59"/>
        <v>2974845.7142857141</v>
      </c>
      <c r="M323" s="186">
        <f t="shared" si="73"/>
        <v>5.1271319451710786E-3</v>
      </c>
    </row>
    <row r="324" spans="2:13" ht="29.25" customHeight="1" thickBot="1">
      <c r="B324" s="367"/>
      <c r="C324" s="361"/>
      <c r="D324" s="383"/>
      <c r="E324" s="84" t="str">
        <f>'高額レセ疾病傾向(患者数順)'!$C$11</f>
        <v>0906</v>
      </c>
      <c r="F324" s="226" t="str">
        <f>'高額レセ疾病傾向(患者数順)'!$D$11</f>
        <v>脳梗塞</v>
      </c>
      <c r="G324" s="226" t="s">
        <v>340</v>
      </c>
      <c r="H324" s="85">
        <v>56</v>
      </c>
      <c r="I324" s="86">
        <v>170265820</v>
      </c>
      <c r="J324" s="87">
        <v>19396280</v>
      </c>
      <c r="K324" s="73">
        <f t="shared" si="61"/>
        <v>189662100</v>
      </c>
      <c r="L324" s="180">
        <f t="shared" si="59"/>
        <v>3386823.2142857141</v>
      </c>
      <c r="M324" s="187">
        <f t="shared" si="73"/>
        <v>5.8595793659098044E-3</v>
      </c>
    </row>
    <row r="325" spans="2:13" ht="29.25" customHeight="1">
      <c r="B325" s="365">
        <v>65</v>
      </c>
      <c r="C325" s="378" t="s">
        <v>12</v>
      </c>
      <c r="D325" s="371">
        <f>Q69</f>
        <v>4628</v>
      </c>
      <c r="E325" s="88" t="str">
        <f>'高額レセ疾病傾向(患者数順)'!$C$7</f>
        <v>1901</v>
      </c>
      <c r="F325" s="224" t="str">
        <f>'高額レセ疾病傾向(患者数順)'!$D$7</f>
        <v>骨折</v>
      </c>
      <c r="G325" s="224" t="s">
        <v>620</v>
      </c>
      <c r="H325" s="137">
        <v>96</v>
      </c>
      <c r="I325" s="138">
        <v>250403070</v>
      </c>
      <c r="J325" s="139">
        <v>30387940</v>
      </c>
      <c r="K325" s="71">
        <f t="shared" si="61"/>
        <v>280791010</v>
      </c>
      <c r="L325" s="178">
        <f t="shared" ref="L325:L374" si="74">IFERROR(K325/H325,"-")</f>
        <v>2924906.3541666665</v>
      </c>
      <c r="M325" s="185">
        <f>IFERROR(H325/$Q$69,0)</f>
        <v>2.0743301642178046E-2</v>
      </c>
    </row>
    <row r="326" spans="2:13" ht="29.25" customHeight="1">
      <c r="B326" s="366"/>
      <c r="C326" s="359"/>
      <c r="D326" s="376"/>
      <c r="E326" s="80" t="str">
        <f>'高額レセ疾病傾向(患者数順)'!$C$8</f>
        <v>0903</v>
      </c>
      <c r="F326" s="225" t="str">
        <f>'高額レセ疾病傾向(患者数順)'!$D$8</f>
        <v>その他の心疾患</v>
      </c>
      <c r="G326" s="225" t="s">
        <v>621</v>
      </c>
      <c r="H326" s="81">
        <v>44</v>
      </c>
      <c r="I326" s="82">
        <v>115631570</v>
      </c>
      <c r="J326" s="83">
        <v>26546360</v>
      </c>
      <c r="K326" s="72">
        <f t="shared" ref="K326:K373" si="75">IF(SUM(I326:J326)=0,"-",SUM(I326:J326))</f>
        <v>142177930</v>
      </c>
      <c r="L326" s="179">
        <f t="shared" si="74"/>
        <v>3231316.5909090908</v>
      </c>
      <c r="M326" s="186">
        <f t="shared" ref="M326:M329" si="76">IFERROR(H326/$Q$69,0)</f>
        <v>9.5073465859982706E-3</v>
      </c>
    </row>
    <row r="327" spans="2:13" ht="29.25" customHeight="1">
      <c r="B327" s="366"/>
      <c r="C327" s="359"/>
      <c r="D327" s="376"/>
      <c r="E327" s="80" t="str">
        <f>'高額レセ疾病傾向(患者数順)'!$C$9</f>
        <v>0210</v>
      </c>
      <c r="F327" s="225" t="str">
        <f>'高額レセ疾病傾向(患者数順)'!$D$9</f>
        <v>その他の悪性新生物＜腫瘍＞</v>
      </c>
      <c r="G327" s="225" t="s">
        <v>580</v>
      </c>
      <c r="H327" s="81">
        <v>45</v>
      </c>
      <c r="I327" s="82">
        <v>86160450</v>
      </c>
      <c r="J327" s="83">
        <v>70521680</v>
      </c>
      <c r="K327" s="72">
        <f t="shared" si="75"/>
        <v>156682130</v>
      </c>
      <c r="L327" s="179">
        <f t="shared" si="74"/>
        <v>3481825.111111111</v>
      </c>
      <c r="M327" s="186">
        <f t="shared" si="76"/>
        <v>9.7234226447709595E-3</v>
      </c>
    </row>
    <row r="328" spans="2:13" ht="29.25" customHeight="1">
      <c r="B328" s="366"/>
      <c r="C328" s="359"/>
      <c r="D328" s="376"/>
      <c r="E328" s="80" t="str">
        <f>'高額レセ疾病傾向(患者数順)'!$C$10</f>
        <v>1011</v>
      </c>
      <c r="F328" s="225" t="str">
        <f>'高額レセ疾病傾向(患者数順)'!$D$10</f>
        <v>その他の呼吸器系の疾患</v>
      </c>
      <c r="G328" s="225" t="s">
        <v>317</v>
      </c>
      <c r="H328" s="81">
        <v>46</v>
      </c>
      <c r="I328" s="82">
        <v>116332390</v>
      </c>
      <c r="J328" s="83">
        <v>25028490</v>
      </c>
      <c r="K328" s="72">
        <f t="shared" si="75"/>
        <v>141360880</v>
      </c>
      <c r="L328" s="179">
        <f t="shared" si="74"/>
        <v>3073062.6086956523</v>
      </c>
      <c r="M328" s="186">
        <f t="shared" si="76"/>
        <v>9.9394987035436467E-3</v>
      </c>
    </row>
    <row r="329" spans="2:13" ht="29.25" customHeight="1" thickBot="1">
      <c r="B329" s="367"/>
      <c r="C329" s="361"/>
      <c r="D329" s="383"/>
      <c r="E329" s="84" t="str">
        <f>'高額レセ疾病傾向(患者数順)'!$C$11</f>
        <v>0906</v>
      </c>
      <c r="F329" s="226" t="str">
        <f>'高額レセ疾病傾向(患者数順)'!$D$11</f>
        <v>脳梗塞</v>
      </c>
      <c r="G329" s="226" t="s">
        <v>360</v>
      </c>
      <c r="H329" s="85">
        <v>40</v>
      </c>
      <c r="I329" s="86">
        <v>116462610</v>
      </c>
      <c r="J329" s="87">
        <v>8522140</v>
      </c>
      <c r="K329" s="73">
        <f t="shared" si="75"/>
        <v>124984750</v>
      </c>
      <c r="L329" s="180">
        <f t="shared" si="74"/>
        <v>3124618.75</v>
      </c>
      <c r="M329" s="186">
        <f t="shared" si="76"/>
        <v>8.6430423509075201E-3</v>
      </c>
    </row>
    <row r="330" spans="2:13" ht="29.25" customHeight="1">
      <c r="B330" s="365">
        <v>66</v>
      </c>
      <c r="C330" s="378" t="s">
        <v>6</v>
      </c>
      <c r="D330" s="371">
        <f>Q70</f>
        <v>4761</v>
      </c>
      <c r="E330" s="88" t="str">
        <f>'高額レセ疾病傾向(患者数順)'!$C$7</f>
        <v>1901</v>
      </c>
      <c r="F330" s="224" t="str">
        <f>'高額レセ疾病傾向(患者数順)'!$D$7</f>
        <v>骨折</v>
      </c>
      <c r="G330" s="224" t="s">
        <v>308</v>
      </c>
      <c r="H330" s="137">
        <v>81</v>
      </c>
      <c r="I330" s="138">
        <v>195214170</v>
      </c>
      <c r="J330" s="139">
        <v>26509480</v>
      </c>
      <c r="K330" s="71">
        <f t="shared" si="75"/>
        <v>221723650</v>
      </c>
      <c r="L330" s="178">
        <f t="shared" si="74"/>
        <v>2737329.0123456791</v>
      </c>
      <c r="M330" s="185">
        <f>IFERROR(H330/$Q$70,0)</f>
        <v>1.7013232514177693E-2</v>
      </c>
    </row>
    <row r="331" spans="2:13" ht="29.25" customHeight="1">
      <c r="B331" s="366"/>
      <c r="C331" s="359"/>
      <c r="D331" s="376"/>
      <c r="E331" s="80" t="str">
        <f>'高額レセ疾病傾向(患者数順)'!$C$8</f>
        <v>0903</v>
      </c>
      <c r="F331" s="225" t="str">
        <f>'高額レセ疾病傾向(患者数順)'!$D$8</f>
        <v>その他の心疾患</v>
      </c>
      <c r="G331" s="225" t="s">
        <v>313</v>
      </c>
      <c r="H331" s="81">
        <v>58</v>
      </c>
      <c r="I331" s="82">
        <v>140733690</v>
      </c>
      <c r="J331" s="83">
        <v>36374750</v>
      </c>
      <c r="K331" s="72">
        <f t="shared" si="75"/>
        <v>177108440</v>
      </c>
      <c r="L331" s="179">
        <f t="shared" si="74"/>
        <v>3053593.7931034481</v>
      </c>
      <c r="M331" s="186">
        <f t="shared" ref="M331:M334" si="77">IFERROR(H331/$Q$70,0)</f>
        <v>1.2182314639781559E-2</v>
      </c>
    </row>
    <row r="332" spans="2:13" ht="29.25" customHeight="1">
      <c r="B332" s="366"/>
      <c r="C332" s="359"/>
      <c r="D332" s="376"/>
      <c r="E332" s="80" t="str">
        <f>'高額レセ疾病傾向(患者数順)'!$C$9</f>
        <v>0210</v>
      </c>
      <c r="F332" s="225" t="str">
        <f>'高額レセ疾病傾向(患者数順)'!$D$9</f>
        <v>その他の悪性新生物＜腫瘍＞</v>
      </c>
      <c r="G332" s="225" t="s">
        <v>366</v>
      </c>
      <c r="H332" s="81">
        <v>33</v>
      </c>
      <c r="I332" s="82">
        <v>77212130</v>
      </c>
      <c r="J332" s="83">
        <v>59692200</v>
      </c>
      <c r="K332" s="72">
        <f t="shared" si="75"/>
        <v>136904330</v>
      </c>
      <c r="L332" s="179">
        <f t="shared" si="74"/>
        <v>4148616.0606060605</v>
      </c>
      <c r="M332" s="186">
        <f t="shared" si="77"/>
        <v>6.9313169502205419E-3</v>
      </c>
    </row>
    <row r="333" spans="2:13" ht="29.25" customHeight="1">
      <c r="B333" s="366"/>
      <c r="C333" s="359"/>
      <c r="D333" s="376"/>
      <c r="E333" s="80" t="str">
        <f>'高額レセ疾病傾向(患者数順)'!$C$10</f>
        <v>1011</v>
      </c>
      <c r="F333" s="225" t="str">
        <f>'高額レセ疾病傾向(患者数順)'!$D$10</f>
        <v>その他の呼吸器系の疾患</v>
      </c>
      <c r="G333" s="225" t="s">
        <v>312</v>
      </c>
      <c r="H333" s="81">
        <v>29</v>
      </c>
      <c r="I333" s="82">
        <v>71578830</v>
      </c>
      <c r="J333" s="83">
        <v>10249650</v>
      </c>
      <c r="K333" s="72">
        <f t="shared" si="75"/>
        <v>81828480</v>
      </c>
      <c r="L333" s="179">
        <f t="shared" si="74"/>
        <v>2821671.7241379311</v>
      </c>
      <c r="M333" s="186">
        <f t="shared" si="77"/>
        <v>6.0911573198907795E-3</v>
      </c>
    </row>
    <row r="334" spans="2:13" ht="29.25" customHeight="1" thickBot="1">
      <c r="B334" s="367"/>
      <c r="C334" s="361"/>
      <c r="D334" s="383"/>
      <c r="E334" s="84" t="str">
        <f>'高額レセ疾病傾向(患者数順)'!$C$11</f>
        <v>0906</v>
      </c>
      <c r="F334" s="226" t="str">
        <f>'高額レセ疾病傾向(患者数順)'!$D$11</f>
        <v>脳梗塞</v>
      </c>
      <c r="G334" s="226" t="s">
        <v>622</v>
      </c>
      <c r="H334" s="85">
        <v>31</v>
      </c>
      <c r="I334" s="86">
        <v>113932080</v>
      </c>
      <c r="J334" s="87">
        <v>7872910</v>
      </c>
      <c r="K334" s="73">
        <f t="shared" si="75"/>
        <v>121804990</v>
      </c>
      <c r="L334" s="180">
        <f t="shared" si="74"/>
        <v>3929193.2258064514</v>
      </c>
      <c r="M334" s="187">
        <f t="shared" si="77"/>
        <v>6.5112371350556607E-3</v>
      </c>
    </row>
    <row r="335" spans="2:13" ht="29.25" customHeight="1">
      <c r="B335" s="365">
        <v>67</v>
      </c>
      <c r="C335" s="378" t="s">
        <v>7</v>
      </c>
      <c r="D335" s="371">
        <f>Q71</f>
        <v>2107</v>
      </c>
      <c r="E335" s="88" t="str">
        <f>'高額レセ疾病傾向(患者数順)'!$C$7</f>
        <v>1901</v>
      </c>
      <c r="F335" s="224" t="str">
        <f>'高額レセ疾病傾向(患者数順)'!$D$7</f>
        <v>骨折</v>
      </c>
      <c r="G335" s="224" t="s">
        <v>308</v>
      </c>
      <c r="H335" s="137">
        <v>35</v>
      </c>
      <c r="I335" s="138">
        <v>105043610</v>
      </c>
      <c r="J335" s="139">
        <v>9944110</v>
      </c>
      <c r="K335" s="71">
        <f t="shared" si="75"/>
        <v>114987720</v>
      </c>
      <c r="L335" s="178">
        <f t="shared" si="74"/>
        <v>3285363.4285714286</v>
      </c>
      <c r="M335" s="185">
        <f>IFERROR(H335/$Q$71,0)</f>
        <v>1.6611295681063124E-2</v>
      </c>
    </row>
    <row r="336" spans="2:13" ht="29.25" customHeight="1">
      <c r="B336" s="366"/>
      <c r="C336" s="359"/>
      <c r="D336" s="376"/>
      <c r="E336" s="80" t="str">
        <f>'高額レセ疾病傾向(患者数順)'!$C$8</f>
        <v>0903</v>
      </c>
      <c r="F336" s="225" t="str">
        <f>'高額レセ疾病傾向(患者数順)'!$D$8</f>
        <v>その他の心疾患</v>
      </c>
      <c r="G336" s="225" t="s">
        <v>364</v>
      </c>
      <c r="H336" s="81">
        <v>23</v>
      </c>
      <c r="I336" s="82">
        <v>64557620</v>
      </c>
      <c r="J336" s="83">
        <v>10919980</v>
      </c>
      <c r="K336" s="72">
        <f t="shared" si="75"/>
        <v>75477600</v>
      </c>
      <c r="L336" s="179">
        <f t="shared" si="74"/>
        <v>3281634.7826086958</v>
      </c>
      <c r="M336" s="186">
        <f t="shared" ref="M336:M339" si="78">IFERROR(H336/$Q$71,0)</f>
        <v>1.0915994304698624E-2</v>
      </c>
    </row>
    <row r="337" spans="2:13" ht="29.25" customHeight="1">
      <c r="B337" s="366"/>
      <c r="C337" s="359"/>
      <c r="D337" s="376"/>
      <c r="E337" s="80" t="str">
        <f>'高額レセ疾病傾向(患者数順)'!$C$9</f>
        <v>0210</v>
      </c>
      <c r="F337" s="225" t="str">
        <f>'高額レセ疾病傾向(患者数順)'!$D$9</f>
        <v>その他の悪性新生物＜腫瘍＞</v>
      </c>
      <c r="G337" s="225" t="s">
        <v>623</v>
      </c>
      <c r="H337" s="81">
        <v>20</v>
      </c>
      <c r="I337" s="82">
        <v>38984060</v>
      </c>
      <c r="J337" s="83">
        <v>24276840</v>
      </c>
      <c r="K337" s="72">
        <f t="shared" si="75"/>
        <v>63260900</v>
      </c>
      <c r="L337" s="179">
        <f t="shared" si="74"/>
        <v>3163045</v>
      </c>
      <c r="M337" s="186">
        <f t="shared" si="78"/>
        <v>9.4921689606074985E-3</v>
      </c>
    </row>
    <row r="338" spans="2:13" ht="29.25" customHeight="1">
      <c r="B338" s="366"/>
      <c r="C338" s="359"/>
      <c r="D338" s="376"/>
      <c r="E338" s="80" t="str">
        <f>'高額レセ疾病傾向(患者数順)'!$C$10</f>
        <v>1011</v>
      </c>
      <c r="F338" s="225" t="str">
        <f>'高額レセ疾病傾向(患者数順)'!$D$10</f>
        <v>その他の呼吸器系の疾患</v>
      </c>
      <c r="G338" s="225" t="s">
        <v>624</v>
      </c>
      <c r="H338" s="81">
        <v>11</v>
      </c>
      <c r="I338" s="82">
        <v>24794200</v>
      </c>
      <c r="J338" s="83">
        <v>3917970</v>
      </c>
      <c r="K338" s="72">
        <f t="shared" si="75"/>
        <v>28712170</v>
      </c>
      <c r="L338" s="179">
        <f t="shared" si="74"/>
        <v>2610197.2727272729</v>
      </c>
      <c r="M338" s="186">
        <f t="shared" si="78"/>
        <v>5.2206929283341247E-3</v>
      </c>
    </row>
    <row r="339" spans="2:13" ht="29.25" customHeight="1" thickBot="1">
      <c r="B339" s="367"/>
      <c r="C339" s="361"/>
      <c r="D339" s="383"/>
      <c r="E339" s="84" t="str">
        <f>'高額レセ疾病傾向(患者数順)'!$C$11</f>
        <v>0906</v>
      </c>
      <c r="F339" s="226" t="str">
        <f>'高額レセ疾病傾向(患者数順)'!$D$11</f>
        <v>脳梗塞</v>
      </c>
      <c r="G339" s="226" t="s">
        <v>625</v>
      </c>
      <c r="H339" s="85">
        <v>19</v>
      </c>
      <c r="I339" s="86">
        <v>93051110</v>
      </c>
      <c r="J339" s="87">
        <v>4424130</v>
      </c>
      <c r="K339" s="73">
        <f t="shared" si="75"/>
        <v>97475240</v>
      </c>
      <c r="L339" s="180">
        <f t="shared" si="74"/>
        <v>5130275.7894736845</v>
      </c>
      <c r="M339" s="186">
        <f t="shared" si="78"/>
        <v>9.017560512577124E-3</v>
      </c>
    </row>
    <row r="340" spans="2:13" ht="29.25" customHeight="1">
      <c r="B340" s="365">
        <v>68</v>
      </c>
      <c r="C340" s="378" t="s">
        <v>53</v>
      </c>
      <c r="D340" s="371">
        <f>Q72</f>
        <v>2853</v>
      </c>
      <c r="E340" s="88" t="str">
        <f>'高額レセ疾病傾向(患者数順)'!$C$7</f>
        <v>1901</v>
      </c>
      <c r="F340" s="224" t="str">
        <f>'高額レセ疾病傾向(患者数順)'!$D$7</f>
        <v>骨折</v>
      </c>
      <c r="G340" s="224" t="s">
        <v>368</v>
      </c>
      <c r="H340" s="137">
        <v>62</v>
      </c>
      <c r="I340" s="138">
        <v>185217520</v>
      </c>
      <c r="J340" s="139">
        <v>24680000</v>
      </c>
      <c r="K340" s="71">
        <f t="shared" si="75"/>
        <v>209897520</v>
      </c>
      <c r="L340" s="178">
        <f t="shared" si="74"/>
        <v>3385443.8709677421</v>
      </c>
      <c r="M340" s="185">
        <f>IFERROR(H340/$Q$72,0)</f>
        <v>2.1731510690501228E-2</v>
      </c>
    </row>
    <row r="341" spans="2:13" ht="29.25" customHeight="1">
      <c r="B341" s="366"/>
      <c r="C341" s="359"/>
      <c r="D341" s="376"/>
      <c r="E341" s="80" t="str">
        <f>'高額レセ疾病傾向(患者数順)'!$C$8</f>
        <v>0903</v>
      </c>
      <c r="F341" s="225" t="str">
        <f>'高額レセ疾病傾向(患者数順)'!$D$8</f>
        <v>その他の心疾患</v>
      </c>
      <c r="G341" s="225" t="s">
        <v>626</v>
      </c>
      <c r="H341" s="81">
        <v>31</v>
      </c>
      <c r="I341" s="82">
        <v>76184340</v>
      </c>
      <c r="J341" s="83">
        <v>17769400</v>
      </c>
      <c r="K341" s="72">
        <f t="shared" si="75"/>
        <v>93953740</v>
      </c>
      <c r="L341" s="179">
        <f t="shared" si="74"/>
        <v>3030765.8064516131</v>
      </c>
      <c r="M341" s="186">
        <f t="shared" ref="M341:M344" si="79">IFERROR(H341/$Q$72,0)</f>
        <v>1.0865755345250614E-2</v>
      </c>
    </row>
    <row r="342" spans="2:13" ht="29.25" customHeight="1">
      <c r="B342" s="366"/>
      <c r="C342" s="359"/>
      <c r="D342" s="376"/>
      <c r="E342" s="80" t="str">
        <f>'高額レセ疾病傾向(患者数順)'!$C$9</f>
        <v>0210</v>
      </c>
      <c r="F342" s="225" t="str">
        <f>'高額レセ疾病傾向(患者数順)'!$D$9</f>
        <v>その他の悪性新生物＜腫瘍＞</v>
      </c>
      <c r="G342" s="225" t="s">
        <v>627</v>
      </c>
      <c r="H342" s="81">
        <v>16</v>
      </c>
      <c r="I342" s="82">
        <v>28760420</v>
      </c>
      <c r="J342" s="83">
        <v>19253420</v>
      </c>
      <c r="K342" s="72">
        <f t="shared" si="75"/>
        <v>48013840</v>
      </c>
      <c r="L342" s="179">
        <f t="shared" si="74"/>
        <v>3000865</v>
      </c>
      <c r="M342" s="186">
        <f t="shared" si="79"/>
        <v>5.6081317910970912E-3</v>
      </c>
    </row>
    <row r="343" spans="2:13" ht="29.25" customHeight="1">
      <c r="B343" s="366"/>
      <c r="C343" s="359"/>
      <c r="D343" s="376"/>
      <c r="E343" s="80" t="str">
        <f>'高額レセ疾病傾向(患者数順)'!$C$10</f>
        <v>1011</v>
      </c>
      <c r="F343" s="225" t="str">
        <f>'高額レセ疾病傾向(患者数順)'!$D$10</f>
        <v>その他の呼吸器系の疾患</v>
      </c>
      <c r="G343" s="225" t="s">
        <v>628</v>
      </c>
      <c r="H343" s="81">
        <v>13</v>
      </c>
      <c r="I343" s="82">
        <v>26130030</v>
      </c>
      <c r="J343" s="83">
        <v>7368140</v>
      </c>
      <c r="K343" s="72">
        <f t="shared" si="75"/>
        <v>33498170</v>
      </c>
      <c r="L343" s="179">
        <f t="shared" si="74"/>
        <v>2576782.3076923075</v>
      </c>
      <c r="M343" s="186">
        <f t="shared" si="79"/>
        <v>4.5566070802663863E-3</v>
      </c>
    </row>
    <row r="344" spans="2:13" ht="29.25" customHeight="1" thickBot="1">
      <c r="B344" s="367"/>
      <c r="C344" s="361"/>
      <c r="D344" s="383"/>
      <c r="E344" s="84" t="str">
        <f>'高額レセ疾病傾向(患者数順)'!$C$11</f>
        <v>0906</v>
      </c>
      <c r="F344" s="226" t="str">
        <f>'高額レセ疾病傾向(患者数順)'!$D$11</f>
        <v>脳梗塞</v>
      </c>
      <c r="G344" s="226" t="s">
        <v>315</v>
      </c>
      <c r="H344" s="85">
        <v>24</v>
      </c>
      <c r="I344" s="86">
        <v>90144860</v>
      </c>
      <c r="J344" s="87">
        <v>6106700</v>
      </c>
      <c r="K344" s="73">
        <f t="shared" si="75"/>
        <v>96251560</v>
      </c>
      <c r="L344" s="180">
        <f t="shared" si="74"/>
        <v>4010481.6666666665</v>
      </c>
      <c r="M344" s="186">
        <f t="shared" si="79"/>
        <v>8.4121976866456359E-3</v>
      </c>
    </row>
    <row r="345" spans="2:13" ht="29.25" customHeight="1">
      <c r="B345" s="365">
        <v>69</v>
      </c>
      <c r="C345" s="378" t="s">
        <v>54</v>
      </c>
      <c r="D345" s="371">
        <f>Q73</f>
        <v>6453</v>
      </c>
      <c r="E345" s="88" t="str">
        <f>'高額レセ疾病傾向(患者数順)'!$C$7</f>
        <v>1901</v>
      </c>
      <c r="F345" s="224" t="str">
        <f>'高額レセ疾病傾向(患者数順)'!$D$7</f>
        <v>骨折</v>
      </c>
      <c r="G345" s="224" t="s">
        <v>308</v>
      </c>
      <c r="H345" s="137">
        <v>127</v>
      </c>
      <c r="I345" s="138">
        <v>330944690</v>
      </c>
      <c r="J345" s="139">
        <v>46769370</v>
      </c>
      <c r="K345" s="71">
        <f t="shared" si="75"/>
        <v>377714060</v>
      </c>
      <c r="L345" s="178">
        <f t="shared" si="74"/>
        <v>2974126.4566929135</v>
      </c>
      <c r="M345" s="185">
        <f>IFERROR(H345/$Q$73,0)</f>
        <v>1.968076863474353E-2</v>
      </c>
    </row>
    <row r="346" spans="2:13" ht="29.25" customHeight="1">
      <c r="B346" s="366"/>
      <c r="C346" s="359"/>
      <c r="D346" s="376"/>
      <c r="E346" s="80" t="str">
        <f>'高額レセ疾病傾向(患者数順)'!$C$8</f>
        <v>0903</v>
      </c>
      <c r="F346" s="225" t="str">
        <f>'高額レセ疾病傾向(患者数順)'!$D$8</f>
        <v>その他の心疾患</v>
      </c>
      <c r="G346" s="225" t="s">
        <v>343</v>
      </c>
      <c r="H346" s="81">
        <v>57</v>
      </c>
      <c r="I346" s="82">
        <v>217529420</v>
      </c>
      <c r="J346" s="83">
        <v>25265340</v>
      </c>
      <c r="K346" s="72">
        <f t="shared" si="75"/>
        <v>242794760</v>
      </c>
      <c r="L346" s="179">
        <f t="shared" si="74"/>
        <v>4259557.1929824557</v>
      </c>
      <c r="M346" s="186">
        <f t="shared" ref="M346:M349" si="80">IFERROR(H346/$Q$73,0)</f>
        <v>8.8331008833100882E-3</v>
      </c>
    </row>
    <row r="347" spans="2:13" ht="29.25" customHeight="1">
      <c r="B347" s="366"/>
      <c r="C347" s="359"/>
      <c r="D347" s="376"/>
      <c r="E347" s="80" t="str">
        <f>'高額レセ疾病傾向(患者数順)'!$C$9</f>
        <v>0210</v>
      </c>
      <c r="F347" s="225" t="str">
        <f>'高額レセ疾病傾向(患者数順)'!$D$9</f>
        <v>その他の悪性新生物＜腫瘍＞</v>
      </c>
      <c r="G347" s="225" t="s">
        <v>348</v>
      </c>
      <c r="H347" s="81">
        <v>40</v>
      </c>
      <c r="I347" s="82">
        <v>82949570</v>
      </c>
      <c r="J347" s="83">
        <v>69637650</v>
      </c>
      <c r="K347" s="72">
        <f t="shared" si="75"/>
        <v>152587220</v>
      </c>
      <c r="L347" s="179">
        <f t="shared" si="74"/>
        <v>3814680.5</v>
      </c>
      <c r="M347" s="186">
        <f t="shared" si="80"/>
        <v>6.1986672865333957E-3</v>
      </c>
    </row>
    <row r="348" spans="2:13" ht="29.25" customHeight="1">
      <c r="B348" s="366"/>
      <c r="C348" s="359"/>
      <c r="D348" s="376"/>
      <c r="E348" s="80" t="str">
        <f>'高額レセ疾病傾向(患者数順)'!$C$10</f>
        <v>1011</v>
      </c>
      <c r="F348" s="225" t="str">
        <f>'高額レセ疾病傾向(患者数順)'!$D$10</f>
        <v>その他の呼吸器系の疾患</v>
      </c>
      <c r="G348" s="225" t="s">
        <v>629</v>
      </c>
      <c r="H348" s="81">
        <v>56</v>
      </c>
      <c r="I348" s="82">
        <v>125228170</v>
      </c>
      <c r="J348" s="83">
        <v>28005850</v>
      </c>
      <c r="K348" s="72">
        <f t="shared" si="75"/>
        <v>153234020</v>
      </c>
      <c r="L348" s="179">
        <f t="shared" si="74"/>
        <v>2736321.7857142859</v>
      </c>
      <c r="M348" s="186">
        <f t="shared" si="80"/>
        <v>8.6781342011467543E-3</v>
      </c>
    </row>
    <row r="349" spans="2:13" ht="29.25" customHeight="1" thickBot="1">
      <c r="B349" s="367"/>
      <c r="C349" s="361"/>
      <c r="D349" s="383"/>
      <c r="E349" s="84" t="str">
        <f>'高額レセ疾病傾向(患者数順)'!$C$11</f>
        <v>0906</v>
      </c>
      <c r="F349" s="226" t="str">
        <f>'高額レセ疾病傾向(患者数順)'!$D$11</f>
        <v>脳梗塞</v>
      </c>
      <c r="G349" s="226" t="s">
        <v>342</v>
      </c>
      <c r="H349" s="85">
        <v>48</v>
      </c>
      <c r="I349" s="86">
        <v>193183040</v>
      </c>
      <c r="J349" s="87">
        <v>12821940</v>
      </c>
      <c r="K349" s="73">
        <f t="shared" si="75"/>
        <v>206004980</v>
      </c>
      <c r="L349" s="180">
        <f t="shared" si="74"/>
        <v>4291770.416666667</v>
      </c>
      <c r="M349" s="186">
        <f t="shared" si="80"/>
        <v>7.4384007438400741E-3</v>
      </c>
    </row>
    <row r="350" spans="2:13" ht="29.25" customHeight="1">
      <c r="B350" s="365">
        <v>70</v>
      </c>
      <c r="C350" s="378" t="s">
        <v>55</v>
      </c>
      <c r="D350" s="371">
        <f>Q74</f>
        <v>1180</v>
      </c>
      <c r="E350" s="88" t="str">
        <f>'高額レセ疾病傾向(患者数順)'!$C$7</f>
        <v>1901</v>
      </c>
      <c r="F350" s="224" t="str">
        <f>'高額レセ疾病傾向(患者数順)'!$D$7</f>
        <v>骨折</v>
      </c>
      <c r="G350" s="224" t="s">
        <v>337</v>
      </c>
      <c r="H350" s="137">
        <v>21</v>
      </c>
      <c r="I350" s="138">
        <v>49644740</v>
      </c>
      <c r="J350" s="139">
        <v>9026550</v>
      </c>
      <c r="K350" s="71">
        <f t="shared" si="75"/>
        <v>58671290</v>
      </c>
      <c r="L350" s="178">
        <f t="shared" si="74"/>
        <v>2793870.9523809524</v>
      </c>
      <c r="M350" s="185">
        <f>IFERROR(H350/$Q$74,0)</f>
        <v>1.7796610169491526E-2</v>
      </c>
    </row>
    <row r="351" spans="2:13" ht="29.25" customHeight="1">
      <c r="B351" s="366"/>
      <c r="C351" s="359"/>
      <c r="D351" s="376"/>
      <c r="E351" s="80" t="str">
        <f>'高額レセ疾病傾向(患者数順)'!$C$8</f>
        <v>0903</v>
      </c>
      <c r="F351" s="225" t="str">
        <f>'高額レセ疾病傾向(患者数順)'!$D$8</f>
        <v>その他の心疾患</v>
      </c>
      <c r="G351" s="225" t="s">
        <v>630</v>
      </c>
      <c r="H351" s="81">
        <v>17</v>
      </c>
      <c r="I351" s="82">
        <v>32685710</v>
      </c>
      <c r="J351" s="83">
        <v>6042910</v>
      </c>
      <c r="K351" s="72">
        <f t="shared" si="75"/>
        <v>38728620</v>
      </c>
      <c r="L351" s="179">
        <f t="shared" si="74"/>
        <v>2278154.1176470588</v>
      </c>
      <c r="M351" s="186">
        <f t="shared" ref="M351:M354" si="81">IFERROR(H351/$Q$74,0)</f>
        <v>1.4406779661016949E-2</v>
      </c>
    </row>
    <row r="352" spans="2:13" ht="29.25" customHeight="1">
      <c r="B352" s="366"/>
      <c r="C352" s="359"/>
      <c r="D352" s="376"/>
      <c r="E352" s="80" t="str">
        <f>'高額レセ疾病傾向(患者数順)'!$C$9</f>
        <v>0210</v>
      </c>
      <c r="F352" s="225" t="str">
        <f>'高額レセ疾病傾向(患者数順)'!$D$9</f>
        <v>その他の悪性新生物＜腫瘍＞</v>
      </c>
      <c r="G352" s="225" t="s">
        <v>631</v>
      </c>
      <c r="H352" s="81">
        <v>13</v>
      </c>
      <c r="I352" s="82">
        <v>16874960</v>
      </c>
      <c r="J352" s="83">
        <v>16728020</v>
      </c>
      <c r="K352" s="72">
        <f t="shared" si="75"/>
        <v>33602980</v>
      </c>
      <c r="L352" s="179">
        <f t="shared" si="74"/>
        <v>2584844.6153846155</v>
      </c>
      <c r="M352" s="186">
        <f t="shared" si="81"/>
        <v>1.1016949152542373E-2</v>
      </c>
    </row>
    <row r="353" spans="2:13" ht="29.25" customHeight="1">
      <c r="B353" s="366"/>
      <c r="C353" s="359"/>
      <c r="D353" s="376"/>
      <c r="E353" s="80" t="str">
        <f>'高額レセ疾病傾向(患者数順)'!$C$10</f>
        <v>1011</v>
      </c>
      <c r="F353" s="225" t="str">
        <f>'高額レセ疾病傾向(患者数順)'!$D$10</f>
        <v>その他の呼吸器系の疾患</v>
      </c>
      <c r="G353" s="225" t="s">
        <v>632</v>
      </c>
      <c r="H353" s="81">
        <v>7</v>
      </c>
      <c r="I353" s="82">
        <v>22144890</v>
      </c>
      <c r="J353" s="83">
        <v>5135440</v>
      </c>
      <c r="K353" s="72">
        <f t="shared" si="75"/>
        <v>27280330</v>
      </c>
      <c r="L353" s="179">
        <f t="shared" si="74"/>
        <v>3897190</v>
      </c>
      <c r="M353" s="186">
        <f t="shared" si="81"/>
        <v>5.9322033898305086E-3</v>
      </c>
    </row>
    <row r="354" spans="2:13" ht="29.25" customHeight="1" thickBot="1">
      <c r="B354" s="367"/>
      <c r="C354" s="361"/>
      <c r="D354" s="383"/>
      <c r="E354" s="84" t="str">
        <f>'高額レセ疾病傾向(患者数順)'!$C$11</f>
        <v>0906</v>
      </c>
      <c r="F354" s="226" t="str">
        <f>'高額レセ疾病傾向(患者数順)'!$D$11</f>
        <v>脳梗塞</v>
      </c>
      <c r="G354" s="226" t="s">
        <v>411</v>
      </c>
      <c r="H354" s="85">
        <v>7</v>
      </c>
      <c r="I354" s="86">
        <v>18437530</v>
      </c>
      <c r="J354" s="87">
        <v>1664510</v>
      </c>
      <c r="K354" s="73">
        <f t="shared" si="75"/>
        <v>20102040</v>
      </c>
      <c r="L354" s="180">
        <f t="shared" si="74"/>
        <v>2871720</v>
      </c>
      <c r="M354" s="186">
        <f t="shared" si="81"/>
        <v>5.9322033898305086E-3</v>
      </c>
    </row>
    <row r="355" spans="2:13" ht="29.25" customHeight="1">
      <c r="B355" s="365">
        <v>71</v>
      </c>
      <c r="C355" s="378" t="s">
        <v>56</v>
      </c>
      <c r="D355" s="371">
        <f>Q75</f>
        <v>3491</v>
      </c>
      <c r="E355" s="88" t="str">
        <f>'高額レセ疾病傾向(患者数順)'!$C$7</f>
        <v>1901</v>
      </c>
      <c r="F355" s="224" t="str">
        <f>'高額レセ疾病傾向(患者数順)'!$D$7</f>
        <v>骨折</v>
      </c>
      <c r="G355" s="224" t="s">
        <v>308</v>
      </c>
      <c r="H355" s="137">
        <v>99</v>
      </c>
      <c r="I355" s="138">
        <v>313830590</v>
      </c>
      <c r="J355" s="139">
        <v>39080220</v>
      </c>
      <c r="K355" s="71">
        <f t="shared" si="75"/>
        <v>352910810</v>
      </c>
      <c r="L355" s="178">
        <f t="shared" si="74"/>
        <v>3564755.6565656564</v>
      </c>
      <c r="M355" s="185">
        <f>IFERROR(H355/$Q$75,0)</f>
        <v>2.8358636493841308E-2</v>
      </c>
    </row>
    <row r="356" spans="2:13" ht="29.25" customHeight="1">
      <c r="B356" s="366"/>
      <c r="C356" s="359"/>
      <c r="D356" s="376"/>
      <c r="E356" s="80" t="str">
        <f>'高額レセ疾病傾向(患者数順)'!$C$8</f>
        <v>0903</v>
      </c>
      <c r="F356" s="225" t="str">
        <f>'高額レセ疾病傾向(患者数順)'!$D$8</f>
        <v>その他の心疾患</v>
      </c>
      <c r="G356" s="225" t="s">
        <v>365</v>
      </c>
      <c r="H356" s="81">
        <v>42</v>
      </c>
      <c r="I356" s="82">
        <v>101043360</v>
      </c>
      <c r="J356" s="83">
        <v>36816280</v>
      </c>
      <c r="K356" s="72">
        <f t="shared" si="75"/>
        <v>137859640</v>
      </c>
      <c r="L356" s="179">
        <f t="shared" si="74"/>
        <v>3282372.3809523811</v>
      </c>
      <c r="M356" s="186">
        <f t="shared" ref="M356:M359" si="82">IFERROR(H356/$Q$75,0)</f>
        <v>1.2030936694356918E-2</v>
      </c>
    </row>
    <row r="357" spans="2:13" ht="29.25" customHeight="1">
      <c r="B357" s="366"/>
      <c r="C357" s="359"/>
      <c r="D357" s="376"/>
      <c r="E357" s="80" t="str">
        <f>'高額レセ疾病傾向(患者数順)'!$C$9</f>
        <v>0210</v>
      </c>
      <c r="F357" s="225" t="str">
        <f>'高額レセ疾病傾向(患者数順)'!$D$9</f>
        <v>その他の悪性新生物＜腫瘍＞</v>
      </c>
      <c r="G357" s="225" t="s">
        <v>633</v>
      </c>
      <c r="H357" s="81">
        <v>35</v>
      </c>
      <c r="I357" s="82">
        <v>80417550</v>
      </c>
      <c r="J357" s="83">
        <v>46066120</v>
      </c>
      <c r="K357" s="72">
        <f t="shared" si="75"/>
        <v>126483670</v>
      </c>
      <c r="L357" s="179">
        <f t="shared" si="74"/>
        <v>3613819.1428571427</v>
      </c>
      <c r="M357" s="186">
        <f t="shared" si="82"/>
        <v>1.0025780578630765E-2</v>
      </c>
    </row>
    <row r="358" spans="2:13" ht="29.25" customHeight="1">
      <c r="B358" s="366"/>
      <c r="C358" s="359"/>
      <c r="D358" s="376"/>
      <c r="E358" s="80" t="str">
        <f>'高額レセ疾病傾向(患者数順)'!$C$10</f>
        <v>1011</v>
      </c>
      <c r="F358" s="225" t="str">
        <f>'高額レセ疾病傾向(患者数順)'!$D$10</f>
        <v>その他の呼吸器系の疾患</v>
      </c>
      <c r="G358" s="225" t="s">
        <v>634</v>
      </c>
      <c r="H358" s="81">
        <v>15</v>
      </c>
      <c r="I358" s="82">
        <v>49258210</v>
      </c>
      <c r="J358" s="83">
        <v>5762310</v>
      </c>
      <c r="K358" s="72">
        <f t="shared" si="75"/>
        <v>55020520</v>
      </c>
      <c r="L358" s="179">
        <f t="shared" si="74"/>
        <v>3668034.6666666665</v>
      </c>
      <c r="M358" s="186">
        <f t="shared" si="82"/>
        <v>4.2967631051274704E-3</v>
      </c>
    </row>
    <row r="359" spans="2:13" ht="29.25" customHeight="1" thickBot="1">
      <c r="B359" s="367"/>
      <c r="C359" s="361"/>
      <c r="D359" s="383"/>
      <c r="E359" s="84" t="str">
        <f>'高額レセ疾病傾向(患者数順)'!$C$11</f>
        <v>0906</v>
      </c>
      <c r="F359" s="226" t="str">
        <f>'高額レセ疾病傾向(患者数順)'!$D$11</f>
        <v>脳梗塞</v>
      </c>
      <c r="G359" s="226" t="s">
        <v>360</v>
      </c>
      <c r="H359" s="85">
        <v>26</v>
      </c>
      <c r="I359" s="86">
        <v>88844170</v>
      </c>
      <c r="J359" s="87">
        <v>11742020</v>
      </c>
      <c r="K359" s="73">
        <f t="shared" si="75"/>
        <v>100586190</v>
      </c>
      <c r="L359" s="180">
        <f t="shared" si="74"/>
        <v>3868699.6153846155</v>
      </c>
      <c r="M359" s="186">
        <f t="shared" si="82"/>
        <v>7.4477227155542829E-3</v>
      </c>
    </row>
    <row r="360" spans="2:13" ht="29.25" customHeight="1">
      <c r="B360" s="365">
        <v>72</v>
      </c>
      <c r="C360" s="378" t="s">
        <v>32</v>
      </c>
      <c r="D360" s="371">
        <f>Q76</f>
        <v>2107</v>
      </c>
      <c r="E360" s="88" t="str">
        <f>'高額レセ疾病傾向(患者数順)'!$C$7</f>
        <v>1901</v>
      </c>
      <c r="F360" s="224" t="str">
        <f>'高額レセ疾病傾向(患者数順)'!$D$7</f>
        <v>骨折</v>
      </c>
      <c r="G360" s="224" t="s">
        <v>346</v>
      </c>
      <c r="H360" s="137">
        <v>35</v>
      </c>
      <c r="I360" s="138">
        <v>74574620</v>
      </c>
      <c r="J360" s="139">
        <v>12651030</v>
      </c>
      <c r="K360" s="71">
        <f t="shared" si="75"/>
        <v>87225650</v>
      </c>
      <c r="L360" s="178">
        <f t="shared" si="74"/>
        <v>2492161.4285714286</v>
      </c>
      <c r="M360" s="185">
        <f>IFERROR(H360/$Q$76,0)</f>
        <v>1.6611295681063124E-2</v>
      </c>
    </row>
    <row r="361" spans="2:13" ht="29.25" customHeight="1">
      <c r="B361" s="366"/>
      <c r="C361" s="359"/>
      <c r="D361" s="376"/>
      <c r="E361" s="80" t="str">
        <f>'高額レセ疾病傾向(患者数順)'!$C$8</f>
        <v>0903</v>
      </c>
      <c r="F361" s="225" t="str">
        <f>'高額レセ疾病傾向(患者数順)'!$D$8</f>
        <v>その他の心疾患</v>
      </c>
      <c r="G361" s="225" t="s">
        <v>635</v>
      </c>
      <c r="H361" s="81">
        <v>24</v>
      </c>
      <c r="I361" s="82">
        <v>62909710</v>
      </c>
      <c r="J361" s="83">
        <v>11508290</v>
      </c>
      <c r="K361" s="72">
        <f t="shared" si="75"/>
        <v>74418000</v>
      </c>
      <c r="L361" s="179">
        <f t="shared" si="74"/>
        <v>3100750</v>
      </c>
      <c r="M361" s="186">
        <f t="shared" ref="M361:M364" si="83">IFERROR(H361/$Q$76,0)</f>
        <v>1.1390602752728999E-2</v>
      </c>
    </row>
    <row r="362" spans="2:13" ht="29.25" customHeight="1">
      <c r="B362" s="366"/>
      <c r="C362" s="359"/>
      <c r="D362" s="376"/>
      <c r="E362" s="80" t="str">
        <f>'高額レセ疾病傾向(患者数順)'!$C$9</f>
        <v>0210</v>
      </c>
      <c r="F362" s="225" t="str">
        <f>'高額レセ疾病傾向(患者数順)'!$D$9</f>
        <v>その他の悪性新生物＜腫瘍＞</v>
      </c>
      <c r="G362" s="225" t="s">
        <v>636</v>
      </c>
      <c r="H362" s="81">
        <v>20</v>
      </c>
      <c r="I362" s="82">
        <v>48826110</v>
      </c>
      <c r="J362" s="83">
        <v>22326480</v>
      </c>
      <c r="K362" s="72">
        <f t="shared" si="75"/>
        <v>71152590</v>
      </c>
      <c r="L362" s="179">
        <f t="shared" si="74"/>
        <v>3557629.5</v>
      </c>
      <c r="M362" s="186">
        <f t="shared" si="83"/>
        <v>9.4921689606074985E-3</v>
      </c>
    </row>
    <row r="363" spans="2:13" ht="29.25" customHeight="1">
      <c r="B363" s="366"/>
      <c r="C363" s="359"/>
      <c r="D363" s="376"/>
      <c r="E363" s="80" t="str">
        <f>'高額レセ疾病傾向(患者数順)'!$C$10</f>
        <v>1011</v>
      </c>
      <c r="F363" s="225" t="str">
        <f>'高額レセ疾病傾向(患者数順)'!$D$10</f>
        <v>その他の呼吸器系の疾患</v>
      </c>
      <c r="G363" s="225" t="s">
        <v>338</v>
      </c>
      <c r="H363" s="81">
        <v>22</v>
      </c>
      <c r="I363" s="82">
        <v>44050610</v>
      </c>
      <c r="J363" s="83">
        <v>9621830</v>
      </c>
      <c r="K363" s="72">
        <f t="shared" si="75"/>
        <v>53672440</v>
      </c>
      <c r="L363" s="179">
        <f t="shared" si="74"/>
        <v>2439656.3636363638</v>
      </c>
      <c r="M363" s="186">
        <f t="shared" si="83"/>
        <v>1.0441385856668249E-2</v>
      </c>
    </row>
    <row r="364" spans="2:13" ht="29.25" customHeight="1" thickBot="1">
      <c r="B364" s="367"/>
      <c r="C364" s="361"/>
      <c r="D364" s="383"/>
      <c r="E364" s="84" t="str">
        <f>'高額レセ疾病傾向(患者数順)'!$C$11</f>
        <v>0906</v>
      </c>
      <c r="F364" s="226" t="str">
        <f>'高額レセ疾病傾向(患者数順)'!$D$11</f>
        <v>脳梗塞</v>
      </c>
      <c r="G364" s="226" t="s">
        <v>316</v>
      </c>
      <c r="H364" s="85">
        <v>20</v>
      </c>
      <c r="I364" s="86">
        <v>47599890</v>
      </c>
      <c r="J364" s="87">
        <v>7409960</v>
      </c>
      <c r="K364" s="73">
        <f t="shared" si="75"/>
        <v>55009850</v>
      </c>
      <c r="L364" s="180">
        <f t="shared" si="74"/>
        <v>2750492.5</v>
      </c>
      <c r="M364" s="187">
        <f t="shared" si="83"/>
        <v>9.4921689606074985E-3</v>
      </c>
    </row>
    <row r="365" spans="2:13" ht="29.25" customHeight="1">
      <c r="B365" s="365">
        <v>73</v>
      </c>
      <c r="C365" s="378" t="s">
        <v>33</v>
      </c>
      <c r="D365" s="371">
        <f>Q77</f>
        <v>2906</v>
      </c>
      <c r="E365" s="88" t="str">
        <f>'高額レセ疾病傾向(患者数順)'!$C$7</f>
        <v>1901</v>
      </c>
      <c r="F365" s="224" t="str">
        <f>'高額レセ疾病傾向(患者数順)'!$D$7</f>
        <v>骨折</v>
      </c>
      <c r="G365" s="224" t="s">
        <v>575</v>
      </c>
      <c r="H365" s="137">
        <v>65</v>
      </c>
      <c r="I365" s="138">
        <v>127872980</v>
      </c>
      <c r="J365" s="139">
        <v>23940530</v>
      </c>
      <c r="K365" s="71">
        <f t="shared" si="75"/>
        <v>151813510</v>
      </c>
      <c r="L365" s="178">
        <f t="shared" si="74"/>
        <v>2335592.4615384615</v>
      </c>
      <c r="M365" s="185">
        <f>IFERROR(H365/$Q$77,0)</f>
        <v>2.2367515485203028E-2</v>
      </c>
    </row>
    <row r="366" spans="2:13" ht="29.25" customHeight="1">
      <c r="B366" s="366"/>
      <c r="C366" s="359"/>
      <c r="D366" s="376"/>
      <c r="E366" s="80" t="str">
        <f>'高額レセ疾病傾向(患者数順)'!$C$8</f>
        <v>0903</v>
      </c>
      <c r="F366" s="225" t="str">
        <f>'高額レセ疾病傾向(患者数順)'!$D$8</f>
        <v>その他の心疾患</v>
      </c>
      <c r="G366" s="225" t="s">
        <v>637</v>
      </c>
      <c r="H366" s="81">
        <v>36</v>
      </c>
      <c r="I366" s="82">
        <v>104132560</v>
      </c>
      <c r="J366" s="83">
        <v>23183350</v>
      </c>
      <c r="K366" s="72">
        <f t="shared" si="75"/>
        <v>127315910</v>
      </c>
      <c r="L366" s="179">
        <f t="shared" si="74"/>
        <v>3536553.0555555555</v>
      </c>
      <c r="M366" s="186">
        <f t="shared" ref="M366:M369" si="84">IFERROR(H366/$Q$77,0)</f>
        <v>1.2388162422573986E-2</v>
      </c>
    </row>
    <row r="367" spans="2:13" ht="29.25" customHeight="1">
      <c r="B367" s="366"/>
      <c r="C367" s="359"/>
      <c r="D367" s="376"/>
      <c r="E367" s="80" t="str">
        <f>'高額レセ疾病傾向(患者数順)'!$C$9</f>
        <v>0210</v>
      </c>
      <c r="F367" s="225" t="str">
        <f>'高額レセ疾病傾向(患者数順)'!$D$9</f>
        <v>その他の悪性新生物＜腫瘍＞</v>
      </c>
      <c r="G367" s="225" t="s">
        <v>638</v>
      </c>
      <c r="H367" s="81">
        <v>34</v>
      </c>
      <c r="I367" s="82">
        <v>62562100</v>
      </c>
      <c r="J367" s="83">
        <v>62016470</v>
      </c>
      <c r="K367" s="72">
        <f t="shared" si="75"/>
        <v>124578570</v>
      </c>
      <c r="L367" s="179">
        <f t="shared" si="74"/>
        <v>3664075.588235294</v>
      </c>
      <c r="M367" s="186">
        <f t="shared" si="84"/>
        <v>1.1699931176875429E-2</v>
      </c>
    </row>
    <row r="368" spans="2:13" ht="29.25" customHeight="1">
      <c r="B368" s="366"/>
      <c r="C368" s="359"/>
      <c r="D368" s="376"/>
      <c r="E368" s="80" t="str">
        <f>'高額レセ疾病傾向(患者数順)'!$C$10</f>
        <v>1011</v>
      </c>
      <c r="F368" s="225" t="str">
        <f>'高額レセ疾病傾向(患者数順)'!$D$10</f>
        <v>その他の呼吸器系の疾患</v>
      </c>
      <c r="G368" s="225" t="s">
        <v>639</v>
      </c>
      <c r="H368" s="81">
        <v>22</v>
      </c>
      <c r="I368" s="82">
        <v>48382430</v>
      </c>
      <c r="J368" s="83">
        <v>11200280</v>
      </c>
      <c r="K368" s="72">
        <f t="shared" si="75"/>
        <v>59582710</v>
      </c>
      <c r="L368" s="179">
        <f t="shared" si="74"/>
        <v>2708305</v>
      </c>
      <c r="M368" s="186">
        <f t="shared" si="84"/>
        <v>7.5705437026841018E-3</v>
      </c>
    </row>
    <row r="369" spans="2:13" ht="29.25" customHeight="1" thickBot="1">
      <c r="B369" s="367"/>
      <c r="C369" s="361"/>
      <c r="D369" s="383"/>
      <c r="E369" s="84" t="str">
        <f>'高額レセ疾病傾向(患者数順)'!$C$11</f>
        <v>0906</v>
      </c>
      <c r="F369" s="226" t="str">
        <f>'高額レセ疾病傾向(患者数順)'!$D$11</f>
        <v>脳梗塞</v>
      </c>
      <c r="G369" s="226" t="s">
        <v>594</v>
      </c>
      <c r="H369" s="85">
        <v>17</v>
      </c>
      <c r="I369" s="86">
        <v>37372540</v>
      </c>
      <c r="J369" s="87">
        <v>6680290</v>
      </c>
      <c r="K369" s="73">
        <f t="shared" si="75"/>
        <v>44052830</v>
      </c>
      <c r="L369" s="180">
        <f t="shared" si="74"/>
        <v>2591342.9411764704</v>
      </c>
      <c r="M369" s="186">
        <f t="shared" si="84"/>
        <v>5.8499655884377147E-3</v>
      </c>
    </row>
    <row r="370" spans="2:13" ht="29.25" customHeight="1">
      <c r="B370" s="365">
        <v>74</v>
      </c>
      <c r="C370" s="378" t="s">
        <v>34</v>
      </c>
      <c r="D370" s="371">
        <f>Q78</f>
        <v>1325</v>
      </c>
      <c r="E370" s="88" t="str">
        <f>'高額レセ疾病傾向(患者数順)'!$C$7</f>
        <v>1901</v>
      </c>
      <c r="F370" s="224" t="str">
        <f>'高額レセ疾病傾向(患者数順)'!$D$7</f>
        <v>骨折</v>
      </c>
      <c r="G370" s="224" t="s">
        <v>337</v>
      </c>
      <c r="H370" s="137">
        <v>24</v>
      </c>
      <c r="I370" s="138">
        <v>54547840</v>
      </c>
      <c r="J370" s="139">
        <v>9107640</v>
      </c>
      <c r="K370" s="71">
        <f t="shared" si="75"/>
        <v>63655480</v>
      </c>
      <c r="L370" s="178">
        <f t="shared" si="74"/>
        <v>2652311.6666666665</v>
      </c>
      <c r="M370" s="185">
        <f>IFERROR(H370/$Q$78,0)</f>
        <v>1.8113207547169812E-2</v>
      </c>
    </row>
    <row r="371" spans="2:13" ht="29.25" customHeight="1">
      <c r="B371" s="366"/>
      <c r="C371" s="359"/>
      <c r="D371" s="376"/>
      <c r="E371" s="80" t="str">
        <f>'高額レセ疾病傾向(患者数順)'!$C$8</f>
        <v>0903</v>
      </c>
      <c r="F371" s="225" t="str">
        <f>'高額レセ疾病傾向(患者数順)'!$D$8</f>
        <v>その他の心疾患</v>
      </c>
      <c r="G371" s="225" t="s">
        <v>405</v>
      </c>
      <c r="H371" s="81">
        <v>13</v>
      </c>
      <c r="I371" s="82">
        <v>33798640</v>
      </c>
      <c r="J371" s="83">
        <v>4779900</v>
      </c>
      <c r="K371" s="72">
        <f t="shared" si="75"/>
        <v>38578540</v>
      </c>
      <c r="L371" s="179">
        <f t="shared" si="74"/>
        <v>2967580</v>
      </c>
      <c r="M371" s="186">
        <f t="shared" ref="M371:M374" si="85">IFERROR(H371/$Q$78,0)</f>
        <v>9.8113207547169817E-3</v>
      </c>
    </row>
    <row r="372" spans="2:13" ht="29.25" customHeight="1">
      <c r="B372" s="366"/>
      <c r="C372" s="359"/>
      <c r="D372" s="376"/>
      <c r="E372" s="80" t="str">
        <f>'高額レセ疾病傾向(患者数順)'!$C$9</f>
        <v>0210</v>
      </c>
      <c r="F372" s="225" t="str">
        <f>'高額レセ疾病傾向(患者数順)'!$D$9</f>
        <v>その他の悪性新生物＜腫瘍＞</v>
      </c>
      <c r="G372" s="225" t="s">
        <v>350</v>
      </c>
      <c r="H372" s="81">
        <v>18</v>
      </c>
      <c r="I372" s="82">
        <v>29195910</v>
      </c>
      <c r="J372" s="83">
        <v>44307810</v>
      </c>
      <c r="K372" s="72">
        <f t="shared" si="75"/>
        <v>73503720</v>
      </c>
      <c r="L372" s="179">
        <f t="shared" si="74"/>
        <v>4083540</v>
      </c>
      <c r="M372" s="186">
        <f t="shared" si="85"/>
        <v>1.3584905660377358E-2</v>
      </c>
    </row>
    <row r="373" spans="2:13" ht="29.25" customHeight="1">
      <c r="B373" s="366"/>
      <c r="C373" s="359"/>
      <c r="D373" s="376"/>
      <c r="E373" s="80" t="str">
        <f>'高額レセ疾病傾向(患者数順)'!$C$10</f>
        <v>1011</v>
      </c>
      <c r="F373" s="225" t="str">
        <f>'高額レセ疾病傾向(患者数順)'!$D$10</f>
        <v>その他の呼吸器系の疾患</v>
      </c>
      <c r="G373" s="225" t="s">
        <v>338</v>
      </c>
      <c r="H373" s="81">
        <v>17</v>
      </c>
      <c r="I373" s="82">
        <v>35592320</v>
      </c>
      <c r="J373" s="83">
        <v>11126370</v>
      </c>
      <c r="K373" s="72">
        <f t="shared" si="75"/>
        <v>46718690</v>
      </c>
      <c r="L373" s="179">
        <f t="shared" si="74"/>
        <v>2748158.2352941176</v>
      </c>
      <c r="M373" s="186">
        <f t="shared" si="85"/>
        <v>1.2830188679245283E-2</v>
      </c>
    </row>
    <row r="374" spans="2:13" ht="29.25" customHeight="1" thickBot="1">
      <c r="B374" s="366"/>
      <c r="C374" s="359"/>
      <c r="D374" s="376"/>
      <c r="E374" s="89" t="str">
        <f>'高額レセ疾病傾向(患者数順)'!$C$11</f>
        <v>0906</v>
      </c>
      <c r="F374" s="227" t="str">
        <f>'高額レセ疾病傾向(患者数順)'!$D$11</f>
        <v>脳梗塞</v>
      </c>
      <c r="G374" s="227" t="s">
        <v>640</v>
      </c>
      <c r="H374" s="140">
        <v>11</v>
      </c>
      <c r="I374" s="141">
        <v>47621110</v>
      </c>
      <c r="J374" s="87">
        <v>1680950</v>
      </c>
      <c r="K374" s="73">
        <f>IF(SUM(I374:J374)=0,"-",SUM(I374:J374))</f>
        <v>49302060</v>
      </c>
      <c r="L374" s="180">
        <f t="shared" si="74"/>
        <v>4482005.4545454541</v>
      </c>
      <c r="M374" s="188">
        <f t="shared" si="85"/>
        <v>8.3018867924528304E-3</v>
      </c>
    </row>
    <row r="375" spans="2:13" ht="29.25" customHeight="1" thickTop="1">
      <c r="B375" s="356" t="s">
        <v>412</v>
      </c>
      <c r="C375" s="357"/>
      <c r="D375" s="374">
        <f>Q79</f>
        <v>1264913</v>
      </c>
      <c r="E375" s="75" t="str">
        <f>'高額レセ疾病傾向(患者数順)'!$C$7</f>
        <v>1901</v>
      </c>
      <c r="F375" s="228" t="str">
        <f>'高額レセ疾病傾向(患者数順)'!$D$7</f>
        <v>骨折</v>
      </c>
      <c r="G375" s="228" t="str">
        <f>'高額レセ疾病傾向(患者数順)'!$E$7</f>
        <v>大腿骨頚部骨折，大腿骨転子部骨折，腰椎圧迫骨折</v>
      </c>
      <c r="H375" s="76">
        <f>'高額レセ疾病傾向(患者数順)'!$F$7</f>
        <v>22209</v>
      </c>
      <c r="I375" s="77">
        <f>'高額レセ疾病傾向(患者数順)'!$G$7</f>
        <v>58473206940</v>
      </c>
      <c r="J375" s="78">
        <f>'高額レセ疾病傾向(患者数順)'!$H$7</f>
        <v>8605200490</v>
      </c>
      <c r="K375" s="79">
        <f>'高額レセ疾病傾向(患者数順)'!$I$7</f>
        <v>67078407430</v>
      </c>
      <c r="L375" s="79">
        <f>'高額レセ疾病傾向(患者数順)'!J7</f>
        <v>3020325.42797965</v>
      </c>
      <c r="M375" s="267">
        <f>'高額レセ疾病傾向(患者数順)'!K7</f>
        <v>1.7557729266755896E-2</v>
      </c>
    </row>
    <row r="376" spans="2:13" ht="29.25" customHeight="1">
      <c r="B376" s="358"/>
      <c r="C376" s="359"/>
      <c r="D376" s="376"/>
      <c r="E376" s="80" t="str">
        <f>'高額レセ疾病傾向(患者数順)'!$C$8</f>
        <v>0903</v>
      </c>
      <c r="F376" s="225" t="str">
        <f>'高額レセ疾病傾向(患者数順)'!$D$8</f>
        <v>その他の心疾患</v>
      </c>
      <c r="G376" s="225" t="str">
        <f>'高額レセ疾病傾向(患者数順)'!$E$8</f>
        <v>うっ血性心不全，慢性心不全，慢性うっ血性心不全</v>
      </c>
      <c r="H376" s="81">
        <f>'高額レセ疾病傾向(患者数順)'!$F$8</f>
        <v>14724</v>
      </c>
      <c r="I376" s="82">
        <f>'高額レセ疾病傾向(患者数順)'!$G$8</f>
        <v>40819844290</v>
      </c>
      <c r="J376" s="83">
        <f>'高額レセ疾病傾向(患者数順)'!$H$8</f>
        <v>8972039660</v>
      </c>
      <c r="K376" s="72">
        <f>'高額レセ疾病傾向(患者数順)'!$I$8</f>
        <v>49791883950</v>
      </c>
      <c r="L376" s="268">
        <f>'高額レセ疾病傾向(患者数順)'!J8</f>
        <v>3381681.8765281201</v>
      </c>
      <c r="M376" s="186">
        <f>'高額レセ疾病傾向(患者数順)'!K8</f>
        <v>1.1640326251686876E-2</v>
      </c>
    </row>
    <row r="377" spans="2:13" ht="29.25" customHeight="1">
      <c r="B377" s="358"/>
      <c r="C377" s="359"/>
      <c r="D377" s="376"/>
      <c r="E377" s="80" t="str">
        <f>'高額レセ疾病傾向(患者数順)'!$C$9</f>
        <v>0210</v>
      </c>
      <c r="F377" s="225" t="str">
        <f>'高額レセ疾病傾向(患者数順)'!$D$9</f>
        <v>その他の悪性新生物＜腫瘍＞</v>
      </c>
      <c r="G377" s="225" t="str">
        <f>'高額レセ疾病傾向(患者数順)'!$E$9</f>
        <v>前立腺癌，膵頭部癌，多発性骨髄腫</v>
      </c>
      <c r="H377" s="81">
        <f>'高額レセ疾病傾向(患者数順)'!$F$9</f>
        <v>11701</v>
      </c>
      <c r="I377" s="82">
        <f>'高額レセ疾病傾向(患者数順)'!$G$9</f>
        <v>24629348830</v>
      </c>
      <c r="J377" s="83">
        <f>'高額レセ疾病傾向(患者数順)'!$H$9</f>
        <v>18450023360</v>
      </c>
      <c r="K377" s="72">
        <f>'高額レセ疾病傾向(患者数順)'!$I$9</f>
        <v>43079372190</v>
      </c>
      <c r="L377" s="181">
        <f>'高額レセ疾病傾向(患者数順)'!J9</f>
        <v>3681682.9493205701</v>
      </c>
      <c r="M377" s="186">
        <f>'高額レセ疾病傾向(患者数順)'!K9</f>
        <v>9.2504385677117714E-3</v>
      </c>
    </row>
    <row r="378" spans="2:13" ht="29.25" customHeight="1">
      <c r="B378" s="358"/>
      <c r="C378" s="359"/>
      <c r="D378" s="376"/>
      <c r="E378" s="80" t="str">
        <f>'高額レセ疾病傾向(患者数順)'!$C$10</f>
        <v>1011</v>
      </c>
      <c r="F378" s="225" t="str">
        <f>'高額レセ疾病傾向(患者数順)'!$D$10</f>
        <v>その他の呼吸器系の疾患</v>
      </c>
      <c r="G378" s="225" t="str">
        <f>'高額レセ疾病傾向(患者数順)'!$E$10</f>
        <v>誤嚥性肺炎，間質性肺炎，特発性間質性肺炎</v>
      </c>
      <c r="H378" s="81">
        <f>'高額レセ疾病傾向(患者数順)'!$F$10</f>
        <v>10510</v>
      </c>
      <c r="I378" s="82">
        <f>'高額レセ疾病傾向(患者数順)'!$G$10</f>
        <v>25298603370</v>
      </c>
      <c r="J378" s="83">
        <f>'高額レセ疾病傾向(患者数順)'!$H$10</f>
        <v>5113485060</v>
      </c>
      <c r="K378" s="72">
        <f>'高額レセ疾病傾向(患者数順)'!$I$10</f>
        <v>30412088430</v>
      </c>
      <c r="L378" s="74">
        <f>'高額レセ疾病傾向(患者数順)'!J10</f>
        <v>2893633.5328258802</v>
      </c>
      <c r="M378" s="188">
        <f>'高額レセ疾病傾向(患者数順)'!K10</f>
        <v>8.3088718354542967E-3</v>
      </c>
    </row>
    <row r="379" spans="2:13" ht="29.25" customHeight="1" thickBot="1">
      <c r="B379" s="360"/>
      <c r="C379" s="361"/>
      <c r="D379" s="383"/>
      <c r="E379" s="84" t="str">
        <f>'高額レセ疾病傾向(患者数順)'!$C$11</f>
        <v>0906</v>
      </c>
      <c r="F379" s="226" t="str">
        <f>'高額レセ疾病傾向(患者数順)'!$D$11</f>
        <v>脳梗塞</v>
      </c>
      <c r="G379" s="226" t="str">
        <f>'高額レセ疾病傾向(患者数順)'!$E$11</f>
        <v>心原性脳塞栓症，脳梗塞，アテローム血栓性脳梗塞</v>
      </c>
      <c r="H379" s="85">
        <f>'高額レセ疾病傾向(患者数順)'!$F$11</f>
        <v>10061</v>
      </c>
      <c r="I379" s="86">
        <f>'高額レセ疾病傾向(患者数順)'!$G$11</f>
        <v>35692344220</v>
      </c>
      <c r="J379" s="87">
        <f>'高額レセ疾病傾向(患者数順)'!$H$11</f>
        <v>2970557990</v>
      </c>
      <c r="K379" s="73">
        <f>'高額レセ疾病傾向(患者数順)'!$I$11</f>
        <v>38662902210</v>
      </c>
      <c r="L379" s="73">
        <f>'高額レセ疾病傾向(患者数順)'!J11</f>
        <v>3842848.8430573498</v>
      </c>
      <c r="M379" s="187">
        <f>'高額レセ疾病傾向(患者数順)'!K11</f>
        <v>7.9539067113706639E-3</v>
      </c>
    </row>
    <row r="380" spans="2:13" ht="13.5" customHeight="1">
      <c r="B380" s="23" t="s">
        <v>414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231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254</v>
      </c>
      <c r="D383" s="70"/>
      <c r="G383" s="26"/>
    </row>
    <row r="384" spans="2:13" ht="13.5" customHeight="1">
      <c r="B384" s="70" t="s">
        <v>378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M3:M4"/>
    <mergeCell ref="D355:D359"/>
    <mergeCell ref="D360:D364"/>
    <mergeCell ref="D365:D369"/>
    <mergeCell ref="D370:D374"/>
    <mergeCell ref="D375:D379"/>
    <mergeCell ref="D330:D334"/>
    <mergeCell ref="D335:D339"/>
    <mergeCell ref="D340:D344"/>
    <mergeCell ref="D345:D349"/>
    <mergeCell ref="D350:D354"/>
    <mergeCell ref="D305:D309"/>
    <mergeCell ref="D310:D314"/>
    <mergeCell ref="D315:D319"/>
    <mergeCell ref="D320:D324"/>
    <mergeCell ref="D325:D329"/>
    <mergeCell ref="D280:D284"/>
    <mergeCell ref="D285:D289"/>
    <mergeCell ref="D290:D294"/>
    <mergeCell ref="D295:D299"/>
    <mergeCell ref="D300:D304"/>
    <mergeCell ref="D255:D259"/>
    <mergeCell ref="D260:D264"/>
    <mergeCell ref="D265:D269"/>
    <mergeCell ref="D270:D274"/>
    <mergeCell ref="D275:D279"/>
    <mergeCell ref="D230:D234"/>
    <mergeCell ref="D235:D239"/>
    <mergeCell ref="D240:D244"/>
    <mergeCell ref="D245:D249"/>
    <mergeCell ref="D250:D254"/>
    <mergeCell ref="D205:D209"/>
    <mergeCell ref="D210:D214"/>
    <mergeCell ref="D215:D219"/>
    <mergeCell ref="D220:D224"/>
    <mergeCell ref="D225:D229"/>
    <mergeCell ref="D180:D184"/>
    <mergeCell ref="D185:D189"/>
    <mergeCell ref="D190:D194"/>
    <mergeCell ref="D195:D199"/>
    <mergeCell ref="D200:D204"/>
    <mergeCell ref="D155:D159"/>
    <mergeCell ref="D160:D164"/>
    <mergeCell ref="D165:D169"/>
    <mergeCell ref="D170:D174"/>
    <mergeCell ref="D175:D179"/>
    <mergeCell ref="D130:D134"/>
    <mergeCell ref="D135:D139"/>
    <mergeCell ref="D140:D144"/>
    <mergeCell ref="D145:D149"/>
    <mergeCell ref="D150:D154"/>
    <mergeCell ref="D105:D109"/>
    <mergeCell ref="D110:D114"/>
    <mergeCell ref="D115:D119"/>
    <mergeCell ref="D120:D124"/>
    <mergeCell ref="D125:D129"/>
    <mergeCell ref="D80:D84"/>
    <mergeCell ref="D85:D89"/>
    <mergeCell ref="D90:D94"/>
    <mergeCell ref="D95:D99"/>
    <mergeCell ref="D100:D104"/>
    <mergeCell ref="D55:D59"/>
    <mergeCell ref="D60:D64"/>
    <mergeCell ref="D65:D69"/>
    <mergeCell ref="D70:D74"/>
    <mergeCell ref="D75:D79"/>
    <mergeCell ref="D30:D34"/>
    <mergeCell ref="D35:D39"/>
    <mergeCell ref="D40:D44"/>
    <mergeCell ref="D45:D49"/>
    <mergeCell ref="D50:D54"/>
    <mergeCell ref="C360:C364"/>
    <mergeCell ref="C365:C369"/>
    <mergeCell ref="C370:C374"/>
    <mergeCell ref="C330:C334"/>
    <mergeCell ref="C335:C339"/>
    <mergeCell ref="C340:C344"/>
    <mergeCell ref="C345:C349"/>
    <mergeCell ref="C350:C354"/>
    <mergeCell ref="C355:C359"/>
    <mergeCell ref="C325:C329"/>
    <mergeCell ref="C270:C27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265:C269"/>
    <mergeCell ref="C210:C21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05:C209"/>
    <mergeCell ref="C150:C15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145:C149"/>
    <mergeCell ref="C90:C9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85:C89"/>
    <mergeCell ref="C30:C3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25:C29"/>
    <mergeCell ref="C3:C4"/>
    <mergeCell ref="E3:F4"/>
    <mergeCell ref="G3:G4"/>
    <mergeCell ref="H3:H4"/>
    <mergeCell ref="D25:D29"/>
    <mergeCell ref="L3:L4"/>
    <mergeCell ref="C5:C9"/>
    <mergeCell ref="C10:C14"/>
    <mergeCell ref="C15:C19"/>
    <mergeCell ref="C20:C24"/>
    <mergeCell ref="I3:K3"/>
    <mergeCell ref="D3:D4"/>
    <mergeCell ref="D5:D9"/>
    <mergeCell ref="D10:D14"/>
    <mergeCell ref="D15:D19"/>
    <mergeCell ref="D20:D2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75:C379"/>
    <mergeCell ref="B360:B364"/>
    <mergeCell ref="B365:B369"/>
    <mergeCell ref="B370:B37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  <mergeCell ref="C315:C319"/>
    <mergeCell ref="C320:C324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9" manualBreakCount="9">
    <brk id="44" max="12" man="1"/>
    <brk id="84" max="12" man="1"/>
    <brk id="124" max="12" man="1"/>
    <brk id="164" max="12" man="1"/>
    <brk id="204" max="12" man="1"/>
    <brk id="244" max="12" man="1"/>
    <brk id="284" max="12" man="1"/>
    <brk id="324" max="12" man="1"/>
    <brk id="364" max="12" man="1"/>
  </rowBreaks>
  <ignoredErrors>
    <ignoredError sqref="K5:K37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Q55"/>
  <sheetViews>
    <sheetView showGridLines="0" zoomScaleNormal="100" zoomScaleSheetLayoutView="100" workbookViewId="0"/>
  </sheetViews>
  <sheetFormatPr defaultColWidth="9" defaultRowHeight="29.25" customHeight="1"/>
  <cols>
    <col min="1" max="1" width="4.625" style="6" customWidth="1"/>
    <col min="2" max="2" width="3.375" style="6" customWidth="1"/>
    <col min="3" max="3" width="11.625" style="6" customWidth="1"/>
    <col min="4" max="4" width="10.75" style="3" customWidth="1"/>
    <col min="5" max="5" width="5.625" style="6" customWidth="1"/>
    <col min="6" max="6" width="24" style="6" customWidth="1"/>
    <col min="7" max="7" width="33.125" style="6" customWidth="1"/>
    <col min="8" max="8" width="7.375" style="6" customWidth="1"/>
    <col min="9" max="12" width="9.625" style="6" customWidth="1"/>
    <col min="13" max="13" width="10.25" style="3" customWidth="1"/>
    <col min="14" max="15" width="9" style="6"/>
    <col min="16" max="16" width="16.5" style="3" customWidth="1"/>
    <col min="17" max="17" width="15.5" style="3" bestFit="1" customWidth="1"/>
    <col min="18" max="16384" width="9" style="6"/>
  </cols>
  <sheetData>
    <row r="1" spans="1:17" ht="16.5" customHeight="1">
      <c r="A1" s="99" t="s">
        <v>268</v>
      </c>
      <c r="B1" s="99"/>
      <c r="D1" s="99"/>
      <c r="E1" s="4"/>
      <c r="F1" s="4"/>
      <c r="G1" s="4"/>
      <c r="H1" s="4"/>
      <c r="I1" s="4"/>
      <c r="J1" s="4"/>
      <c r="K1" s="4"/>
      <c r="L1" s="4"/>
    </row>
    <row r="2" spans="1:17" ht="16.5" customHeight="1">
      <c r="A2" s="8" t="s">
        <v>255</v>
      </c>
      <c r="B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63"/>
      <c r="C3" s="347" t="s">
        <v>114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  <c r="Q3" s="6"/>
    </row>
    <row r="4" spans="1:17" ht="24.95" customHeight="1" thickBot="1">
      <c r="A4" s="8"/>
      <c r="B4" s="364"/>
      <c r="C4" s="362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88</v>
      </c>
      <c r="L4" s="379"/>
      <c r="M4" s="382"/>
      <c r="P4" s="69" t="s">
        <v>114</v>
      </c>
      <c r="Q4" s="176" t="s">
        <v>296</v>
      </c>
    </row>
    <row r="5" spans="1:17" ht="29.25" customHeight="1">
      <c r="B5" s="365">
        <v>1</v>
      </c>
      <c r="C5" s="368" t="s">
        <v>142</v>
      </c>
      <c r="D5" s="385">
        <f>Q5</f>
        <v>149036</v>
      </c>
      <c r="E5" s="88" t="s">
        <v>153</v>
      </c>
      <c r="F5" s="224" t="s">
        <v>550</v>
      </c>
      <c r="G5" s="224" t="s">
        <v>199</v>
      </c>
      <c r="H5" s="137">
        <v>1</v>
      </c>
      <c r="I5" s="138">
        <v>8325170</v>
      </c>
      <c r="J5" s="139">
        <v>0</v>
      </c>
      <c r="K5" s="71">
        <f>SUM(I5:J5)</f>
        <v>8325170</v>
      </c>
      <c r="L5" s="178">
        <f t="shared" ref="L5:L44" si="0">IFERROR(K5/H5,"-")</f>
        <v>8325170</v>
      </c>
      <c r="M5" s="185">
        <f>IFERROR(H5/$Q$5,0)</f>
        <v>6.7097882390831743E-6</v>
      </c>
      <c r="P5" s="49" t="s">
        <v>287</v>
      </c>
      <c r="Q5" s="210">
        <f>地区別_患者数!$AM6</f>
        <v>149036</v>
      </c>
    </row>
    <row r="6" spans="1:17" ht="29.25" customHeight="1">
      <c r="B6" s="366"/>
      <c r="C6" s="369"/>
      <c r="D6" s="386"/>
      <c r="E6" s="80" t="s">
        <v>184</v>
      </c>
      <c r="F6" s="225" t="s">
        <v>551</v>
      </c>
      <c r="G6" s="225" t="s">
        <v>185</v>
      </c>
      <c r="H6" s="81">
        <v>2</v>
      </c>
      <c r="I6" s="82">
        <v>12963940</v>
      </c>
      <c r="J6" s="83">
        <v>0</v>
      </c>
      <c r="K6" s="72">
        <f>SUM(I6:J6)</f>
        <v>12963940</v>
      </c>
      <c r="L6" s="179">
        <f t="shared" si="0"/>
        <v>6481970</v>
      </c>
      <c r="M6" s="186">
        <f t="shared" ref="M6:M9" si="1">IFERROR(H6/$Q$5,0)</f>
        <v>1.3419576478166349E-5</v>
      </c>
      <c r="P6" s="49" t="s">
        <v>288</v>
      </c>
      <c r="Q6" s="210">
        <f>地区別_患者数!$AM7</f>
        <v>111560</v>
      </c>
    </row>
    <row r="7" spans="1:17" ht="29.25" customHeight="1">
      <c r="B7" s="366"/>
      <c r="C7" s="369"/>
      <c r="D7" s="386"/>
      <c r="E7" s="80" t="s">
        <v>151</v>
      </c>
      <c r="F7" s="225" t="s">
        <v>160</v>
      </c>
      <c r="G7" s="225" t="s">
        <v>422</v>
      </c>
      <c r="H7" s="81">
        <v>67</v>
      </c>
      <c r="I7" s="82">
        <v>402817770</v>
      </c>
      <c r="J7" s="83">
        <v>12967490</v>
      </c>
      <c r="K7" s="72">
        <f t="shared" ref="K7:K44" si="2">SUM(I7:J7)</f>
        <v>415785260</v>
      </c>
      <c r="L7" s="179">
        <f t="shared" si="0"/>
        <v>6205750.1492537316</v>
      </c>
      <c r="M7" s="186">
        <f t="shared" si="1"/>
        <v>4.4955581201857269E-4</v>
      </c>
      <c r="P7" s="49" t="s">
        <v>289</v>
      </c>
      <c r="Q7" s="210">
        <f>地区別_患者数!$AM8</f>
        <v>177561</v>
      </c>
    </row>
    <row r="8" spans="1:17" ht="29.25" customHeight="1">
      <c r="B8" s="366"/>
      <c r="C8" s="369"/>
      <c r="D8" s="386"/>
      <c r="E8" s="80" t="s">
        <v>150</v>
      </c>
      <c r="F8" s="225" t="s">
        <v>167</v>
      </c>
      <c r="G8" s="225" t="s">
        <v>322</v>
      </c>
      <c r="H8" s="81">
        <v>609</v>
      </c>
      <c r="I8" s="82">
        <v>1819633930</v>
      </c>
      <c r="J8" s="83">
        <v>1884081960</v>
      </c>
      <c r="K8" s="72">
        <f t="shared" si="2"/>
        <v>3703715890</v>
      </c>
      <c r="L8" s="179">
        <f t="shared" si="0"/>
        <v>6081635.2873563217</v>
      </c>
      <c r="M8" s="186">
        <f t="shared" si="1"/>
        <v>4.0862610376016534E-3</v>
      </c>
      <c r="P8" s="49" t="s">
        <v>290</v>
      </c>
      <c r="Q8" s="210">
        <f>地区別_患者数!$AM9</f>
        <v>126386</v>
      </c>
    </row>
    <row r="9" spans="1:17" ht="29.25" customHeight="1" thickBot="1">
      <c r="B9" s="367"/>
      <c r="C9" s="370"/>
      <c r="D9" s="388"/>
      <c r="E9" s="84" t="s">
        <v>197</v>
      </c>
      <c r="F9" s="226" t="s">
        <v>198</v>
      </c>
      <c r="G9" s="226" t="s">
        <v>552</v>
      </c>
      <c r="H9" s="85">
        <v>345</v>
      </c>
      <c r="I9" s="86">
        <v>1702765530</v>
      </c>
      <c r="J9" s="87">
        <v>88554090</v>
      </c>
      <c r="K9" s="73">
        <f t="shared" si="2"/>
        <v>1791319620</v>
      </c>
      <c r="L9" s="180">
        <f t="shared" si="0"/>
        <v>5192230.7826086953</v>
      </c>
      <c r="M9" s="187">
        <f t="shared" si="1"/>
        <v>2.3148769424836953E-3</v>
      </c>
      <c r="P9" s="49" t="s">
        <v>291</v>
      </c>
      <c r="Q9" s="210">
        <f>地区別_患者数!$AM10</f>
        <v>102040</v>
      </c>
    </row>
    <row r="10" spans="1:17" ht="29.25" customHeight="1">
      <c r="B10" s="365">
        <v>2</v>
      </c>
      <c r="C10" s="368" t="s">
        <v>143</v>
      </c>
      <c r="D10" s="385">
        <f>Q6</f>
        <v>111560</v>
      </c>
      <c r="E10" s="88" t="s">
        <v>150</v>
      </c>
      <c r="F10" s="224" t="s">
        <v>167</v>
      </c>
      <c r="G10" s="224" t="s">
        <v>307</v>
      </c>
      <c r="H10" s="137">
        <v>468</v>
      </c>
      <c r="I10" s="138">
        <v>1437151120</v>
      </c>
      <c r="J10" s="139">
        <v>1350478310</v>
      </c>
      <c r="K10" s="71">
        <f t="shared" si="2"/>
        <v>2787629430</v>
      </c>
      <c r="L10" s="178">
        <f t="shared" si="0"/>
        <v>5956473.141025641</v>
      </c>
      <c r="M10" s="185">
        <f>IFERROR(H10/$Q$6,0)</f>
        <v>4.1950519899605597E-3</v>
      </c>
      <c r="P10" s="49" t="s">
        <v>292</v>
      </c>
      <c r="Q10" s="210">
        <f>地区別_患者数!$AM11</f>
        <v>128043</v>
      </c>
    </row>
    <row r="11" spans="1:17" ht="29.25" customHeight="1">
      <c r="B11" s="366"/>
      <c r="C11" s="369"/>
      <c r="D11" s="386"/>
      <c r="E11" s="80" t="s">
        <v>151</v>
      </c>
      <c r="F11" s="225" t="s">
        <v>160</v>
      </c>
      <c r="G11" s="225" t="s">
        <v>306</v>
      </c>
      <c r="H11" s="81">
        <v>34</v>
      </c>
      <c r="I11" s="82">
        <v>175832220</v>
      </c>
      <c r="J11" s="83">
        <v>12513360</v>
      </c>
      <c r="K11" s="72">
        <f t="shared" si="2"/>
        <v>188345580</v>
      </c>
      <c r="L11" s="179">
        <f t="shared" si="0"/>
        <v>5539575.8823529407</v>
      </c>
      <c r="M11" s="186">
        <f t="shared" ref="M11:M14" si="3">IFERROR(H11/$Q$6,0)</f>
        <v>3.0476873431337396E-4</v>
      </c>
      <c r="P11" s="49" t="s">
        <v>293</v>
      </c>
      <c r="Q11" s="210">
        <f>地区別_患者数!$AM12</f>
        <v>130853</v>
      </c>
    </row>
    <row r="12" spans="1:17" ht="29.25" customHeight="1">
      <c r="B12" s="366"/>
      <c r="C12" s="369"/>
      <c r="D12" s="386"/>
      <c r="E12" s="80" t="s">
        <v>163</v>
      </c>
      <c r="F12" s="225" t="s">
        <v>171</v>
      </c>
      <c r="G12" s="225" t="s">
        <v>369</v>
      </c>
      <c r="H12" s="81">
        <v>145</v>
      </c>
      <c r="I12" s="82">
        <v>660417240</v>
      </c>
      <c r="J12" s="83">
        <v>136741110</v>
      </c>
      <c r="K12" s="72">
        <f t="shared" si="2"/>
        <v>797158350</v>
      </c>
      <c r="L12" s="179">
        <f t="shared" si="0"/>
        <v>5497643.7931034481</v>
      </c>
      <c r="M12" s="186">
        <f t="shared" si="3"/>
        <v>1.2997490139835066E-3</v>
      </c>
      <c r="P12" s="49" t="s">
        <v>294</v>
      </c>
      <c r="Q12" s="210">
        <f>地区別_患者数!$AM13</f>
        <v>359595</v>
      </c>
    </row>
    <row r="13" spans="1:17" ht="29.25" customHeight="1">
      <c r="B13" s="366"/>
      <c r="C13" s="369"/>
      <c r="D13" s="386"/>
      <c r="E13" s="80" t="s">
        <v>152</v>
      </c>
      <c r="F13" s="225" t="s">
        <v>168</v>
      </c>
      <c r="G13" s="225" t="s">
        <v>425</v>
      </c>
      <c r="H13" s="81">
        <v>7</v>
      </c>
      <c r="I13" s="82">
        <v>36323120</v>
      </c>
      <c r="J13" s="83">
        <v>1762610</v>
      </c>
      <c r="K13" s="72">
        <f t="shared" si="2"/>
        <v>38085730</v>
      </c>
      <c r="L13" s="179">
        <f t="shared" si="0"/>
        <v>5440818.5714285718</v>
      </c>
      <c r="M13" s="186">
        <f t="shared" si="3"/>
        <v>6.2746504123341703E-5</v>
      </c>
      <c r="P13" s="49" t="s">
        <v>295</v>
      </c>
      <c r="Q13" s="210">
        <f>地区別_患者数!$AM14</f>
        <v>1264913</v>
      </c>
    </row>
    <row r="14" spans="1:17" ht="29.25" customHeight="1" thickBot="1">
      <c r="B14" s="367"/>
      <c r="C14" s="370"/>
      <c r="D14" s="388"/>
      <c r="E14" s="84" t="s">
        <v>166</v>
      </c>
      <c r="F14" s="226" t="s">
        <v>174</v>
      </c>
      <c r="G14" s="226" t="s">
        <v>387</v>
      </c>
      <c r="H14" s="85">
        <v>2</v>
      </c>
      <c r="I14" s="86">
        <v>9919280</v>
      </c>
      <c r="J14" s="87">
        <v>422650</v>
      </c>
      <c r="K14" s="73">
        <f t="shared" si="2"/>
        <v>10341930</v>
      </c>
      <c r="L14" s="180">
        <f t="shared" si="0"/>
        <v>5170965</v>
      </c>
      <c r="M14" s="187">
        <f t="shared" si="3"/>
        <v>1.7927572606669057E-5</v>
      </c>
    </row>
    <row r="15" spans="1:17" ht="29.25" customHeight="1">
      <c r="B15" s="365">
        <v>3</v>
      </c>
      <c r="C15" s="368" t="s">
        <v>144</v>
      </c>
      <c r="D15" s="385">
        <f>Q7</f>
        <v>177561</v>
      </c>
      <c r="E15" s="88" t="s">
        <v>151</v>
      </c>
      <c r="F15" s="224" t="s">
        <v>160</v>
      </c>
      <c r="G15" s="224" t="s">
        <v>323</v>
      </c>
      <c r="H15" s="137">
        <v>76</v>
      </c>
      <c r="I15" s="138">
        <v>444638660</v>
      </c>
      <c r="J15" s="139">
        <v>9936720</v>
      </c>
      <c r="K15" s="71">
        <f t="shared" si="2"/>
        <v>454575380</v>
      </c>
      <c r="L15" s="178">
        <f t="shared" si="0"/>
        <v>5981255</v>
      </c>
      <c r="M15" s="185">
        <f>IFERROR(H15/$Q$7,0)</f>
        <v>4.2802191922775836E-4</v>
      </c>
    </row>
    <row r="16" spans="1:17" ht="29.25" customHeight="1">
      <c r="B16" s="366"/>
      <c r="C16" s="369"/>
      <c r="D16" s="386"/>
      <c r="E16" s="80" t="s">
        <v>150</v>
      </c>
      <c r="F16" s="225" t="s">
        <v>167</v>
      </c>
      <c r="G16" s="225" t="s">
        <v>302</v>
      </c>
      <c r="H16" s="81">
        <v>958</v>
      </c>
      <c r="I16" s="82">
        <v>2661386150</v>
      </c>
      <c r="J16" s="83">
        <v>2963340350</v>
      </c>
      <c r="K16" s="72">
        <f t="shared" si="2"/>
        <v>5624726500</v>
      </c>
      <c r="L16" s="179">
        <f t="shared" si="0"/>
        <v>5871322.0250521917</v>
      </c>
      <c r="M16" s="186">
        <f t="shared" ref="M16:M19" si="4">IFERROR(H16/$Q$7,0)</f>
        <v>5.3953289292130594E-3</v>
      </c>
    </row>
    <row r="17" spans="2:13" ht="29.25" customHeight="1">
      <c r="B17" s="366"/>
      <c r="C17" s="369"/>
      <c r="D17" s="386"/>
      <c r="E17" s="80" t="s">
        <v>161</v>
      </c>
      <c r="F17" s="225" t="s">
        <v>169</v>
      </c>
      <c r="G17" s="225" t="s">
        <v>305</v>
      </c>
      <c r="H17" s="81">
        <v>84</v>
      </c>
      <c r="I17" s="82">
        <v>239931620</v>
      </c>
      <c r="J17" s="83">
        <v>207590730</v>
      </c>
      <c r="K17" s="72">
        <f t="shared" si="2"/>
        <v>447522350</v>
      </c>
      <c r="L17" s="179">
        <f t="shared" si="0"/>
        <v>5327647.0238095243</v>
      </c>
      <c r="M17" s="186">
        <f t="shared" si="4"/>
        <v>4.7307685809383818E-4</v>
      </c>
    </row>
    <row r="18" spans="2:13" ht="29.25" customHeight="1">
      <c r="B18" s="366"/>
      <c r="C18" s="369"/>
      <c r="D18" s="386"/>
      <c r="E18" s="80" t="s">
        <v>166</v>
      </c>
      <c r="F18" s="225" t="s">
        <v>174</v>
      </c>
      <c r="G18" s="225" t="s">
        <v>553</v>
      </c>
      <c r="H18" s="81">
        <v>1</v>
      </c>
      <c r="I18" s="82">
        <v>4890210</v>
      </c>
      <c r="J18" s="83">
        <v>371530</v>
      </c>
      <c r="K18" s="72">
        <f t="shared" si="2"/>
        <v>5261740</v>
      </c>
      <c r="L18" s="179">
        <f t="shared" si="0"/>
        <v>5261740</v>
      </c>
      <c r="M18" s="186">
        <f t="shared" si="4"/>
        <v>5.6318673582599779E-6</v>
      </c>
    </row>
    <row r="19" spans="2:13" ht="29.25" customHeight="1" thickBot="1">
      <c r="B19" s="367"/>
      <c r="C19" s="370"/>
      <c r="D19" s="388"/>
      <c r="E19" s="84" t="s">
        <v>163</v>
      </c>
      <c r="F19" s="226" t="s">
        <v>171</v>
      </c>
      <c r="G19" s="226" t="s">
        <v>395</v>
      </c>
      <c r="H19" s="85">
        <v>181</v>
      </c>
      <c r="I19" s="86">
        <v>609123900</v>
      </c>
      <c r="J19" s="87">
        <v>288553480</v>
      </c>
      <c r="K19" s="73">
        <f t="shared" si="2"/>
        <v>897677380</v>
      </c>
      <c r="L19" s="180">
        <f t="shared" si="0"/>
        <v>4959543.535911602</v>
      </c>
      <c r="M19" s="187">
        <f t="shared" si="4"/>
        <v>1.0193679918450561E-3</v>
      </c>
    </row>
    <row r="20" spans="2:13" ht="29.25" customHeight="1">
      <c r="B20" s="365">
        <v>4</v>
      </c>
      <c r="C20" s="368" t="s">
        <v>145</v>
      </c>
      <c r="D20" s="385">
        <f>Q8</f>
        <v>126386</v>
      </c>
      <c r="E20" s="88" t="s">
        <v>554</v>
      </c>
      <c r="F20" s="224" t="s">
        <v>555</v>
      </c>
      <c r="G20" s="224" t="s">
        <v>556</v>
      </c>
      <c r="H20" s="137">
        <v>1</v>
      </c>
      <c r="I20" s="138">
        <v>7987480</v>
      </c>
      <c r="J20" s="139">
        <v>0</v>
      </c>
      <c r="K20" s="71">
        <f t="shared" si="2"/>
        <v>7987480</v>
      </c>
      <c r="L20" s="178">
        <f t="shared" si="0"/>
        <v>7987480</v>
      </c>
      <c r="M20" s="185">
        <f>IFERROR(H20/$Q$8,0)</f>
        <v>7.9122687639453742E-6</v>
      </c>
    </row>
    <row r="21" spans="2:13" ht="29.25" customHeight="1">
      <c r="B21" s="366"/>
      <c r="C21" s="369"/>
      <c r="D21" s="386"/>
      <c r="E21" s="80" t="s">
        <v>151</v>
      </c>
      <c r="F21" s="225" t="s">
        <v>160</v>
      </c>
      <c r="G21" s="225" t="s">
        <v>427</v>
      </c>
      <c r="H21" s="81">
        <v>49</v>
      </c>
      <c r="I21" s="82">
        <v>305786210</v>
      </c>
      <c r="J21" s="83">
        <v>12932740</v>
      </c>
      <c r="K21" s="72">
        <f t="shared" si="2"/>
        <v>318718950</v>
      </c>
      <c r="L21" s="179">
        <f t="shared" si="0"/>
        <v>6504468.3673469387</v>
      </c>
      <c r="M21" s="186">
        <f t="shared" ref="M21:M24" si="5">IFERROR(H21/$Q$8,0)</f>
        <v>3.8770116943332334E-4</v>
      </c>
    </row>
    <row r="22" spans="2:13" ht="29.25" customHeight="1">
      <c r="B22" s="366"/>
      <c r="C22" s="369"/>
      <c r="D22" s="386"/>
      <c r="E22" s="80" t="s">
        <v>557</v>
      </c>
      <c r="F22" s="225" t="s">
        <v>558</v>
      </c>
      <c r="G22" s="225" t="s">
        <v>559</v>
      </c>
      <c r="H22" s="81">
        <v>1</v>
      </c>
      <c r="I22" s="82">
        <v>5902900</v>
      </c>
      <c r="J22" s="83">
        <v>202030</v>
      </c>
      <c r="K22" s="72">
        <f t="shared" si="2"/>
        <v>6104930</v>
      </c>
      <c r="L22" s="179">
        <f t="shared" si="0"/>
        <v>6104930</v>
      </c>
      <c r="M22" s="186">
        <f t="shared" si="5"/>
        <v>7.9122687639453742E-6</v>
      </c>
    </row>
    <row r="23" spans="2:13" ht="29.25" customHeight="1">
      <c r="B23" s="366"/>
      <c r="C23" s="369"/>
      <c r="D23" s="386"/>
      <c r="E23" s="80" t="s">
        <v>150</v>
      </c>
      <c r="F23" s="225" t="s">
        <v>167</v>
      </c>
      <c r="G23" s="225" t="s">
        <v>307</v>
      </c>
      <c r="H23" s="81">
        <v>628</v>
      </c>
      <c r="I23" s="82">
        <v>1823777460</v>
      </c>
      <c r="J23" s="83">
        <v>1881948650</v>
      </c>
      <c r="K23" s="72">
        <f t="shared" si="2"/>
        <v>3705726110</v>
      </c>
      <c r="L23" s="179">
        <f t="shared" si="0"/>
        <v>5900837.7547770701</v>
      </c>
      <c r="M23" s="186">
        <f t="shared" si="5"/>
        <v>4.9689047837576947E-3</v>
      </c>
    </row>
    <row r="24" spans="2:13" ht="29.25" customHeight="1" thickBot="1">
      <c r="B24" s="367"/>
      <c r="C24" s="370"/>
      <c r="D24" s="388"/>
      <c r="E24" s="84" t="s">
        <v>161</v>
      </c>
      <c r="F24" s="226" t="s">
        <v>169</v>
      </c>
      <c r="G24" s="226" t="s">
        <v>303</v>
      </c>
      <c r="H24" s="85">
        <v>55</v>
      </c>
      <c r="I24" s="86">
        <v>194925500</v>
      </c>
      <c r="J24" s="87">
        <v>111851200</v>
      </c>
      <c r="K24" s="73">
        <f t="shared" si="2"/>
        <v>306776700</v>
      </c>
      <c r="L24" s="180">
        <f t="shared" si="0"/>
        <v>5577758.1818181816</v>
      </c>
      <c r="M24" s="187">
        <f t="shared" si="5"/>
        <v>4.3517478201699557E-4</v>
      </c>
    </row>
    <row r="25" spans="2:13" ht="29.25" customHeight="1">
      <c r="B25" s="365">
        <v>5</v>
      </c>
      <c r="C25" s="368" t="s">
        <v>146</v>
      </c>
      <c r="D25" s="385">
        <f>Q9</f>
        <v>102040</v>
      </c>
      <c r="E25" s="88" t="s">
        <v>166</v>
      </c>
      <c r="F25" s="224" t="s">
        <v>174</v>
      </c>
      <c r="G25" s="224" t="s">
        <v>387</v>
      </c>
      <c r="H25" s="137">
        <v>1</v>
      </c>
      <c r="I25" s="138">
        <v>6800520</v>
      </c>
      <c r="J25" s="139">
        <v>0</v>
      </c>
      <c r="K25" s="71">
        <f t="shared" si="2"/>
        <v>6800520</v>
      </c>
      <c r="L25" s="178">
        <f t="shared" si="0"/>
        <v>6800520</v>
      </c>
      <c r="M25" s="185">
        <f>IFERROR(H25/$Q$9,0)</f>
        <v>9.800078400627205E-6</v>
      </c>
    </row>
    <row r="26" spans="2:13" ht="29.25" customHeight="1">
      <c r="B26" s="366"/>
      <c r="C26" s="369"/>
      <c r="D26" s="386"/>
      <c r="E26" s="80" t="s">
        <v>151</v>
      </c>
      <c r="F26" s="225" t="s">
        <v>160</v>
      </c>
      <c r="G26" s="225" t="s">
        <v>306</v>
      </c>
      <c r="H26" s="81">
        <v>41</v>
      </c>
      <c r="I26" s="82">
        <v>245214900</v>
      </c>
      <c r="J26" s="83">
        <v>5540840</v>
      </c>
      <c r="K26" s="72">
        <f t="shared" si="2"/>
        <v>250755740</v>
      </c>
      <c r="L26" s="179">
        <f t="shared" si="0"/>
        <v>6115993.658536585</v>
      </c>
      <c r="M26" s="186">
        <f t="shared" ref="M26:M29" si="6">IFERROR(H26/$Q$9,0)</f>
        <v>4.0180321442571541E-4</v>
      </c>
    </row>
    <row r="27" spans="2:13" ht="29.25" customHeight="1">
      <c r="B27" s="366"/>
      <c r="C27" s="369"/>
      <c r="D27" s="386"/>
      <c r="E27" s="80" t="s">
        <v>152</v>
      </c>
      <c r="F27" s="225" t="s">
        <v>168</v>
      </c>
      <c r="G27" s="225" t="s">
        <v>423</v>
      </c>
      <c r="H27" s="81">
        <v>7</v>
      </c>
      <c r="I27" s="82">
        <v>41284360</v>
      </c>
      <c r="J27" s="83">
        <v>332200</v>
      </c>
      <c r="K27" s="72">
        <f t="shared" si="2"/>
        <v>41616560</v>
      </c>
      <c r="L27" s="179">
        <f t="shared" si="0"/>
        <v>5945222.8571428573</v>
      </c>
      <c r="M27" s="186">
        <f t="shared" si="6"/>
        <v>6.8600548804390442E-5</v>
      </c>
    </row>
    <row r="28" spans="2:13" ht="29.25" customHeight="1">
      <c r="B28" s="366"/>
      <c r="C28" s="369"/>
      <c r="D28" s="386"/>
      <c r="E28" s="80" t="s">
        <v>150</v>
      </c>
      <c r="F28" s="225" t="s">
        <v>167</v>
      </c>
      <c r="G28" s="225" t="s">
        <v>302</v>
      </c>
      <c r="H28" s="81">
        <v>486</v>
      </c>
      <c r="I28" s="82">
        <v>1479071790</v>
      </c>
      <c r="J28" s="83">
        <v>1326523300</v>
      </c>
      <c r="K28" s="72">
        <f t="shared" si="2"/>
        <v>2805595090</v>
      </c>
      <c r="L28" s="179">
        <f t="shared" si="0"/>
        <v>5772829.403292181</v>
      </c>
      <c r="M28" s="186">
        <f t="shared" si="6"/>
        <v>4.7628381027048214E-3</v>
      </c>
    </row>
    <row r="29" spans="2:13" ht="29.25" customHeight="1" thickBot="1">
      <c r="B29" s="367"/>
      <c r="C29" s="370"/>
      <c r="D29" s="388"/>
      <c r="E29" s="84" t="s">
        <v>560</v>
      </c>
      <c r="F29" s="226" t="s">
        <v>561</v>
      </c>
      <c r="G29" s="226" t="s">
        <v>562</v>
      </c>
      <c r="H29" s="85">
        <v>48</v>
      </c>
      <c r="I29" s="86">
        <v>246774450</v>
      </c>
      <c r="J29" s="87">
        <v>18820890</v>
      </c>
      <c r="K29" s="73">
        <f t="shared" si="2"/>
        <v>265595340</v>
      </c>
      <c r="L29" s="180">
        <f t="shared" si="0"/>
        <v>5533236.25</v>
      </c>
      <c r="M29" s="187">
        <f t="shared" si="6"/>
        <v>4.7040376323010584E-4</v>
      </c>
    </row>
    <row r="30" spans="2:13" ht="29.25" customHeight="1">
      <c r="B30" s="365">
        <v>6</v>
      </c>
      <c r="C30" s="368" t="s">
        <v>147</v>
      </c>
      <c r="D30" s="385">
        <f>Q10</f>
        <v>128043</v>
      </c>
      <c r="E30" s="88" t="s">
        <v>161</v>
      </c>
      <c r="F30" s="224" t="s">
        <v>169</v>
      </c>
      <c r="G30" s="224" t="s">
        <v>430</v>
      </c>
      <c r="H30" s="137">
        <v>44</v>
      </c>
      <c r="I30" s="138">
        <v>200553710</v>
      </c>
      <c r="J30" s="139">
        <v>131593430</v>
      </c>
      <c r="K30" s="71">
        <f t="shared" si="2"/>
        <v>332147140</v>
      </c>
      <c r="L30" s="178">
        <f t="shared" si="0"/>
        <v>7548798.6363636367</v>
      </c>
      <c r="M30" s="185">
        <f>IFERROR(H30/$Q$10,0)</f>
        <v>3.4363456026491101E-4</v>
      </c>
    </row>
    <row r="31" spans="2:13" ht="29.25" customHeight="1">
      <c r="B31" s="366"/>
      <c r="C31" s="369"/>
      <c r="D31" s="386"/>
      <c r="E31" s="80" t="s">
        <v>151</v>
      </c>
      <c r="F31" s="225" t="s">
        <v>160</v>
      </c>
      <c r="G31" s="225" t="s">
        <v>429</v>
      </c>
      <c r="H31" s="81">
        <v>40</v>
      </c>
      <c r="I31" s="82">
        <v>260005440</v>
      </c>
      <c r="J31" s="83">
        <v>6833200</v>
      </c>
      <c r="K31" s="72">
        <f t="shared" si="2"/>
        <v>266838640</v>
      </c>
      <c r="L31" s="179">
        <f t="shared" si="0"/>
        <v>6670966</v>
      </c>
      <c r="M31" s="186">
        <f t="shared" ref="M31:M34" si="7">IFERROR(H31/$Q$10,0)</f>
        <v>3.1239505478628275E-4</v>
      </c>
    </row>
    <row r="32" spans="2:13" ht="29.25" customHeight="1">
      <c r="B32" s="366"/>
      <c r="C32" s="369"/>
      <c r="D32" s="386"/>
      <c r="E32" s="80" t="s">
        <v>150</v>
      </c>
      <c r="F32" s="225" t="s">
        <v>167</v>
      </c>
      <c r="G32" s="225" t="s">
        <v>307</v>
      </c>
      <c r="H32" s="81">
        <v>620</v>
      </c>
      <c r="I32" s="82">
        <v>2079021550</v>
      </c>
      <c r="J32" s="83">
        <v>1763154130</v>
      </c>
      <c r="K32" s="72">
        <f t="shared" si="2"/>
        <v>3842175680</v>
      </c>
      <c r="L32" s="179">
        <f t="shared" si="0"/>
        <v>6197057.5483870972</v>
      </c>
      <c r="M32" s="186">
        <f t="shared" si="7"/>
        <v>4.8421233491873824E-3</v>
      </c>
    </row>
    <row r="33" spans="2:13" ht="29.25" customHeight="1">
      <c r="B33" s="366"/>
      <c r="C33" s="369"/>
      <c r="D33" s="386"/>
      <c r="E33" s="80" t="s">
        <v>165</v>
      </c>
      <c r="F33" s="225" t="s">
        <v>173</v>
      </c>
      <c r="G33" s="225" t="s">
        <v>563</v>
      </c>
      <c r="H33" s="81">
        <v>47</v>
      </c>
      <c r="I33" s="82">
        <v>254802400</v>
      </c>
      <c r="J33" s="83">
        <v>8710530</v>
      </c>
      <c r="K33" s="72">
        <f t="shared" si="2"/>
        <v>263512930</v>
      </c>
      <c r="L33" s="179">
        <f t="shared" si="0"/>
        <v>5606658.0851063831</v>
      </c>
      <c r="M33" s="186">
        <f t="shared" si="7"/>
        <v>3.670641893738822E-4</v>
      </c>
    </row>
    <row r="34" spans="2:13" ht="29.25" customHeight="1" thickBot="1">
      <c r="B34" s="367"/>
      <c r="C34" s="370"/>
      <c r="D34" s="388"/>
      <c r="E34" s="84" t="s">
        <v>152</v>
      </c>
      <c r="F34" s="226" t="s">
        <v>168</v>
      </c>
      <c r="G34" s="226" t="s">
        <v>370</v>
      </c>
      <c r="H34" s="85">
        <v>5</v>
      </c>
      <c r="I34" s="86">
        <v>27528050</v>
      </c>
      <c r="J34" s="87">
        <v>391610</v>
      </c>
      <c r="K34" s="73">
        <f t="shared" si="2"/>
        <v>27919660</v>
      </c>
      <c r="L34" s="180">
        <f t="shared" si="0"/>
        <v>5583932</v>
      </c>
      <c r="M34" s="187">
        <f t="shared" si="7"/>
        <v>3.9049381848285344E-5</v>
      </c>
    </row>
    <row r="35" spans="2:13" ht="29.25" customHeight="1">
      <c r="B35" s="365">
        <v>7</v>
      </c>
      <c r="C35" s="368" t="s">
        <v>148</v>
      </c>
      <c r="D35" s="385">
        <f>Q11</f>
        <v>130853</v>
      </c>
      <c r="E35" s="88" t="s">
        <v>159</v>
      </c>
      <c r="F35" s="224" t="s">
        <v>564</v>
      </c>
      <c r="G35" s="224" t="s">
        <v>208</v>
      </c>
      <c r="H35" s="137">
        <v>3</v>
      </c>
      <c r="I35" s="138">
        <v>20752200</v>
      </c>
      <c r="J35" s="139">
        <v>8240</v>
      </c>
      <c r="K35" s="71">
        <f t="shared" si="2"/>
        <v>20760440</v>
      </c>
      <c r="L35" s="178">
        <f t="shared" si="0"/>
        <v>6920146.666666667</v>
      </c>
      <c r="M35" s="185">
        <f>IFERROR(H35/$Q$11,0)</f>
        <v>2.2926490030797919E-5</v>
      </c>
    </row>
    <row r="36" spans="2:13" ht="29.25" customHeight="1">
      <c r="B36" s="366"/>
      <c r="C36" s="369"/>
      <c r="D36" s="386"/>
      <c r="E36" s="80" t="s">
        <v>150</v>
      </c>
      <c r="F36" s="225" t="s">
        <v>167</v>
      </c>
      <c r="G36" s="225" t="s">
        <v>307</v>
      </c>
      <c r="H36" s="81">
        <v>731</v>
      </c>
      <c r="I36" s="82">
        <v>2409974980</v>
      </c>
      <c r="J36" s="83">
        <v>2029454500</v>
      </c>
      <c r="K36" s="72">
        <f t="shared" si="2"/>
        <v>4439429480</v>
      </c>
      <c r="L36" s="179">
        <f t="shared" si="0"/>
        <v>6073090.9439124484</v>
      </c>
      <c r="M36" s="186">
        <f t="shared" ref="M36:M39" si="8">IFERROR(H36/$Q$11,0)</f>
        <v>5.5864214041710927E-3</v>
      </c>
    </row>
    <row r="37" spans="2:13" ht="39" customHeight="1">
      <c r="B37" s="366"/>
      <c r="C37" s="369"/>
      <c r="D37" s="386"/>
      <c r="E37" s="80" t="s">
        <v>151</v>
      </c>
      <c r="F37" s="225" t="s">
        <v>160</v>
      </c>
      <c r="G37" s="225" t="s">
        <v>304</v>
      </c>
      <c r="H37" s="81">
        <v>51</v>
      </c>
      <c r="I37" s="82">
        <v>297417320</v>
      </c>
      <c r="J37" s="83">
        <v>10839260</v>
      </c>
      <c r="K37" s="72">
        <f t="shared" si="2"/>
        <v>308256580</v>
      </c>
      <c r="L37" s="179">
        <f t="shared" si="0"/>
        <v>6044246.666666667</v>
      </c>
      <c r="M37" s="186">
        <f t="shared" si="8"/>
        <v>3.8975033052356459E-4</v>
      </c>
    </row>
    <row r="38" spans="2:13" ht="29.25" customHeight="1">
      <c r="B38" s="366"/>
      <c r="C38" s="369"/>
      <c r="D38" s="386"/>
      <c r="E38" s="80" t="s">
        <v>161</v>
      </c>
      <c r="F38" s="225" t="s">
        <v>169</v>
      </c>
      <c r="G38" s="225" t="s">
        <v>305</v>
      </c>
      <c r="H38" s="81">
        <v>65</v>
      </c>
      <c r="I38" s="82">
        <v>214321290</v>
      </c>
      <c r="J38" s="83">
        <v>168323860</v>
      </c>
      <c r="K38" s="72">
        <f t="shared" si="2"/>
        <v>382645150</v>
      </c>
      <c r="L38" s="179">
        <f t="shared" si="0"/>
        <v>5886848.461538462</v>
      </c>
      <c r="M38" s="186">
        <f t="shared" si="8"/>
        <v>4.9674061733395486E-4</v>
      </c>
    </row>
    <row r="39" spans="2:13" ht="29.25" customHeight="1" thickBot="1">
      <c r="B39" s="367"/>
      <c r="C39" s="370"/>
      <c r="D39" s="388"/>
      <c r="E39" s="84" t="s">
        <v>165</v>
      </c>
      <c r="F39" s="226" t="s">
        <v>173</v>
      </c>
      <c r="G39" s="226" t="s">
        <v>565</v>
      </c>
      <c r="H39" s="85">
        <v>52</v>
      </c>
      <c r="I39" s="86">
        <v>266449030</v>
      </c>
      <c r="J39" s="87">
        <v>17543000</v>
      </c>
      <c r="K39" s="73">
        <f t="shared" si="2"/>
        <v>283992030</v>
      </c>
      <c r="L39" s="180">
        <f t="shared" si="0"/>
        <v>5461385.192307692</v>
      </c>
      <c r="M39" s="187">
        <f t="shared" si="8"/>
        <v>3.973924938671639E-4</v>
      </c>
    </row>
    <row r="40" spans="2:13" ht="29.25" customHeight="1">
      <c r="B40" s="365">
        <v>8</v>
      </c>
      <c r="C40" s="368" t="s">
        <v>149</v>
      </c>
      <c r="D40" s="385">
        <f>Q12</f>
        <v>359595</v>
      </c>
      <c r="E40" s="88" t="s">
        <v>166</v>
      </c>
      <c r="F40" s="224" t="s">
        <v>174</v>
      </c>
      <c r="G40" s="224" t="s">
        <v>387</v>
      </c>
      <c r="H40" s="137">
        <v>2</v>
      </c>
      <c r="I40" s="138">
        <v>0</v>
      </c>
      <c r="J40" s="139">
        <v>16613940</v>
      </c>
      <c r="K40" s="71">
        <f t="shared" si="2"/>
        <v>16613940</v>
      </c>
      <c r="L40" s="178">
        <f t="shared" si="0"/>
        <v>8306970</v>
      </c>
      <c r="M40" s="185">
        <f>IFERROR(H40/$Q$12,0)</f>
        <v>5.561812594724621E-6</v>
      </c>
    </row>
    <row r="41" spans="2:13" ht="29.25" customHeight="1">
      <c r="B41" s="366"/>
      <c r="C41" s="369"/>
      <c r="D41" s="386"/>
      <c r="E41" s="80" t="s">
        <v>162</v>
      </c>
      <c r="F41" s="225" t="s">
        <v>170</v>
      </c>
      <c r="G41" s="225" t="s">
        <v>196</v>
      </c>
      <c r="H41" s="81">
        <v>1</v>
      </c>
      <c r="I41" s="82">
        <v>6661010</v>
      </c>
      <c r="J41" s="83">
        <v>7480</v>
      </c>
      <c r="K41" s="72">
        <f t="shared" si="2"/>
        <v>6668490</v>
      </c>
      <c r="L41" s="179">
        <f t="shared" si="0"/>
        <v>6668490</v>
      </c>
      <c r="M41" s="186">
        <f t="shared" ref="M41:M44" si="9">IFERROR(H41/$Q$12,0)</f>
        <v>2.7809062973623105E-6</v>
      </c>
    </row>
    <row r="42" spans="2:13" ht="29.25" customHeight="1">
      <c r="B42" s="366"/>
      <c r="C42" s="369"/>
      <c r="D42" s="386"/>
      <c r="E42" s="80" t="s">
        <v>161</v>
      </c>
      <c r="F42" s="225" t="s">
        <v>169</v>
      </c>
      <c r="G42" s="225" t="s">
        <v>303</v>
      </c>
      <c r="H42" s="81">
        <v>129</v>
      </c>
      <c r="I42" s="82">
        <v>540612380</v>
      </c>
      <c r="J42" s="83">
        <v>291761520</v>
      </c>
      <c r="K42" s="72">
        <f t="shared" si="2"/>
        <v>832373900</v>
      </c>
      <c r="L42" s="179">
        <f t="shared" si="0"/>
        <v>6452510.8527131779</v>
      </c>
      <c r="M42" s="186">
        <f t="shared" si="9"/>
        <v>3.5873691235973801E-4</v>
      </c>
    </row>
    <row r="43" spans="2:13" ht="29.25" customHeight="1">
      <c r="B43" s="366"/>
      <c r="C43" s="369"/>
      <c r="D43" s="386"/>
      <c r="E43" s="80" t="s">
        <v>151</v>
      </c>
      <c r="F43" s="225" t="s">
        <v>160</v>
      </c>
      <c r="G43" s="225" t="s">
        <v>306</v>
      </c>
      <c r="H43" s="81">
        <v>122</v>
      </c>
      <c r="I43" s="82">
        <v>695035700</v>
      </c>
      <c r="J43" s="83">
        <v>31555750</v>
      </c>
      <c r="K43" s="72">
        <f t="shared" si="2"/>
        <v>726591450</v>
      </c>
      <c r="L43" s="179">
        <f t="shared" si="0"/>
        <v>5955667.6229508193</v>
      </c>
      <c r="M43" s="186">
        <f t="shared" si="9"/>
        <v>3.3927056827820186E-4</v>
      </c>
    </row>
    <row r="44" spans="2:13" ht="29.25" customHeight="1" thickBot="1">
      <c r="B44" s="366"/>
      <c r="C44" s="369"/>
      <c r="D44" s="386"/>
      <c r="E44" s="89" t="s">
        <v>150</v>
      </c>
      <c r="F44" s="227" t="s">
        <v>167</v>
      </c>
      <c r="G44" s="227" t="s">
        <v>302</v>
      </c>
      <c r="H44" s="140">
        <v>2085</v>
      </c>
      <c r="I44" s="141">
        <v>6314825370</v>
      </c>
      <c r="J44" s="142">
        <v>6018990040</v>
      </c>
      <c r="K44" s="74">
        <f t="shared" si="2"/>
        <v>12333815410</v>
      </c>
      <c r="L44" s="181">
        <f t="shared" si="0"/>
        <v>5915498.9976019189</v>
      </c>
      <c r="M44" s="188">
        <f t="shared" si="9"/>
        <v>5.7981896300004169E-3</v>
      </c>
    </row>
    <row r="45" spans="2:13" ht="39" customHeight="1" thickTop="1">
      <c r="B45" s="356" t="s">
        <v>412</v>
      </c>
      <c r="C45" s="357"/>
      <c r="D45" s="387">
        <f>Q13</f>
        <v>1264913</v>
      </c>
      <c r="E45" s="75" t="str">
        <f>'高額レセ疾病傾向(患者一人当たり医療費順)'!$C$7</f>
        <v>0904</v>
      </c>
      <c r="F45" s="228" t="str">
        <f>'高額レセ疾病傾向(患者一人当たり医療費順)'!$D$7</f>
        <v>くも膜下出血</v>
      </c>
      <c r="G45" s="228" t="str">
        <f>'高額レセ疾病傾向(患者一人当たり医療費順)'!$E$7</f>
        <v>くも膜下出血，くも膜下出血後遺症，ＩＣ－ＰＣ動脈瘤破裂によるくも膜下出血</v>
      </c>
      <c r="H45" s="76">
        <f>'高額レセ疾病傾向(患者一人当たり医療費順)'!$F$7</f>
        <v>480</v>
      </c>
      <c r="I45" s="77">
        <f>'高額レセ疾病傾向(患者一人当たり医療費順)'!$G$7</f>
        <v>2826748220</v>
      </c>
      <c r="J45" s="78">
        <f>'高額レセ疾病傾向(患者一人当たり医療費順)'!$H$7</f>
        <v>103119360</v>
      </c>
      <c r="K45" s="79">
        <f>'高額レセ疾病傾向(患者一人当たり医療費順)'!$I$7</f>
        <v>2929867580</v>
      </c>
      <c r="L45" s="192">
        <f>'高額レセ疾病傾向(患者一人当たり医療費順)'!J7</f>
        <v>6103890.7916666698</v>
      </c>
      <c r="M45" s="270">
        <f>'高額レセ疾病傾向(患者一人当たり医療費順)'!K7</f>
        <v>3.7947273844129992E-4</v>
      </c>
    </row>
    <row r="46" spans="2:13" ht="29.25" customHeight="1">
      <c r="B46" s="358"/>
      <c r="C46" s="359"/>
      <c r="D46" s="386"/>
      <c r="E46" s="80" t="str">
        <f>'高額レセ疾病傾向(患者一人当たり医療費順)'!$C$8</f>
        <v>0506</v>
      </c>
      <c r="F46" s="225" t="str">
        <f>'高額レセ疾病傾向(患者一人当たり医療費順)'!$D$8</f>
        <v>知的障害＜精神遅滞＞</v>
      </c>
      <c r="G46" s="225" t="str">
        <f>'高額レセ疾病傾向(患者一人当たり医療費順)'!$E$8</f>
        <v>知的障害，最重度知的障害</v>
      </c>
      <c r="H46" s="81">
        <f>'高額レセ疾病傾向(患者一人当たり医療費順)'!$F$8</f>
        <v>5</v>
      </c>
      <c r="I46" s="82">
        <f>'高額レセ疾病傾向(患者一人当たり医療費順)'!$G$8</f>
        <v>30445630</v>
      </c>
      <c r="J46" s="83">
        <f>'高額レセ疾病傾向(患者一人当たり医療費順)'!$H$8</f>
        <v>8240</v>
      </c>
      <c r="K46" s="72">
        <f>'高額レセ疾病傾向(患者一人当たり医療費順)'!$I$8</f>
        <v>30453870</v>
      </c>
      <c r="L46" s="179">
        <f>'高額レセ疾病傾向(患者一人当たり医療費順)'!J8</f>
        <v>6090774</v>
      </c>
      <c r="M46" s="265">
        <f>'高額レセ疾病傾向(患者一人当たり医療費順)'!K8</f>
        <v>3.9528410254302078E-6</v>
      </c>
    </row>
    <row r="47" spans="2:13" ht="29.25" customHeight="1">
      <c r="B47" s="358"/>
      <c r="C47" s="359"/>
      <c r="D47" s="386"/>
      <c r="E47" s="80" t="str">
        <f>'高額レセ疾病傾向(患者一人当たり医療費順)'!$C$9</f>
        <v>1402</v>
      </c>
      <c r="F47" s="225" t="str">
        <f>'高額レセ疾病傾向(患者一人当たり医療費順)'!$D$9</f>
        <v>腎不全</v>
      </c>
      <c r="G47" s="225" t="str">
        <f>'高額レセ疾病傾向(患者一人当たり医療費順)'!$E$9</f>
        <v>慢性腎不全，末期腎不全，腎性貧血</v>
      </c>
      <c r="H47" s="81">
        <f>'高額レセ疾病傾向(患者一人当たり医療費順)'!$F$9</f>
        <v>6585</v>
      </c>
      <c r="I47" s="82">
        <f>'高額レセ疾病傾向(患者一人当たり医療費順)'!$G$9</f>
        <v>20024842350</v>
      </c>
      <c r="J47" s="83">
        <f>'高額レセ疾病傾向(患者一人当たり医療費順)'!$H$9</f>
        <v>19217971240</v>
      </c>
      <c r="K47" s="72">
        <f>'高額レセ疾病傾向(患者一人当たり医療費順)'!$I$9</f>
        <v>39242813590</v>
      </c>
      <c r="L47" s="179">
        <f>'高額レセ疾病傾向(患者一人当たり医療費順)'!J9</f>
        <v>5959424.9946848899</v>
      </c>
      <c r="M47" s="265">
        <f>'高額レセ疾病傾向(患者一人当たり医療費順)'!K9</f>
        <v>5.2058916304915832E-3</v>
      </c>
    </row>
    <row r="48" spans="2:13" ht="29.25" customHeight="1">
      <c r="B48" s="358"/>
      <c r="C48" s="359"/>
      <c r="D48" s="386"/>
      <c r="E48" s="80" t="str">
        <f>'高額レセ疾病傾向(患者一人当たり医療費順)'!$C$10</f>
        <v>0209</v>
      </c>
      <c r="F48" s="225" t="str">
        <f>'高額レセ疾病傾向(患者一人当たり医療費順)'!$D$10</f>
        <v>白血病</v>
      </c>
      <c r="G48" s="225" t="str">
        <f>'高額レセ疾病傾向(患者一人当たり医療費順)'!$E$10</f>
        <v>急性骨髄性白血病，慢性骨髄性白血病，慢性リンパ性白血病</v>
      </c>
      <c r="H48" s="81">
        <f>'高額レセ疾病傾向(患者一人当たり医療費順)'!$F$10</f>
        <v>553</v>
      </c>
      <c r="I48" s="82">
        <f>'高額レセ疾病傾向(患者一人当たり医療費順)'!$G$10</f>
        <v>1912725450</v>
      </c>
      <c r="J48" s="83">
        <f>'高額レセ疾病傾向(患者一人当たり医療費順)'!$H$10</f>
        <v>1273494030</v>
      </c>
      <c r="K48" s="72">
        <f>'高額レセ疾病傾向(患者一人当たり医療費順)'!$I$10</f>
        <v>3186219480</v>
      </c>
      <c r="L48" s="179">
        <f>'高額レセ疾病傾向(患者一人当たり医療費順)'!J10</f>
        <v>5761698.8788426798</v>
      </c>
      <c r="M48" s="265">
        <f>'高額レセ疾病傾向(患者一人当たり医療費順)'!K10</f>
        <v>4.3718421741258096E-4</v>
      </c>
    </row>
    <row r="49" spans="2:13" ht="29.25" customHeight="1" thickBot="1">
      <c r="B49" s="360"/>
      <c r="C49" s="361"/>
      <c r="D49" s="388"/>
      <c r="E49" s="84" t="str">
        <f>'高額レセ疾病傾向(患者一人当たり医療費順)'!$C$11</f>
        <v>0604</v>
      </c>
      <c r="F49" s="226" t="str">
        <f>'高額レセ疾病傾向(患者一人当たり医療費順)'!$D$11</f>
        <v>脳性麻痺及びその他の麻痺性症候群</v>
      </c>
      <c r="G49" s="226" t="str">
        <f>'高額レセ疾病傾向(患者一人当たり医療費順)'!$E$11</f>
        <v>片麻痺，脳性麻痺，四肢麻痺</v>
      </c>
      <c r="H49" s="85">
        <f>'高額レセ疾病傾向(患者一人当たり医療費順)'!$F$11</f>
        <v>151</v>
      </c>
      <c r="I49" s="86">
        <f>'高額レセ疾病傾向(患者一人当たり医療費順)'!$G$11</f>
        <v>727728540</v>
      </c>
      <c r="J49" s="87">
        <f>'高額レセ疾病傾向(患者一人当たり医療費順)'!$H$11</f>
        <v>25611070</v>
      </c>
      <c r="K49" s="73">
        <f>'高額レセ疾病傾向(患者一人当たり医療費順)'!$I$11</f>
        <v>753339610</v>
      </c>
      <c r="L49" s="180">
        <f>'高額レセ疾病傾向(患者一人当たり医療費順)'!J11</f>
        <v>4989004.0397351002</v>
      </c>
      <c r="M49" s="191">
        <f>'高額レセ疾病傾向(患者一人当たり医療費順)'!K11</f>
        <v>1.1937579896799226E-4</v>
      </c>
    </row>
    <row r="50" spans="2:13" ht="13.5" customHeight="1">
      <c r="B50" s="23" t="s">
        <v>414</v>
      </c>
      <c r="D50" s="23"/>
      <c r="E50" s="65"/>
      <c r="F50" s="65"/>
      <c r="G50" s="65"/>
      <c r="H50" s="65"/>
      <c r="I50" s="65"/>
    </row>
    <row r="51" spans="2:13" ht="13.5" customHeight="1">
      <c r="B51" s="54" t="s">
        <v>231</v>
      </c>
      <c r="D51" s="54"/>
    </row>
    <row r="52" spans="2:13" ht="13.5" customHeight="1">
      <c r="B52" s="70" t="s">
        <v>139</v>
      </c>
      <c r="D52" s="70"/>
      <c r="G52" s="26"/>
    </row>
    <row r="53" spans="2:13" ht="13.5" customHeight="1">
      <c r="B53" s="70" t="s">
        <v>254</v>
      </c>
      <c r="D53" s="70"/>
      <c r="G53" s="26"/>
    </row>
    <row r="54" spans="2:13" ht="13.5" customHeight="1">
      <c r="B54" s="70" t="s">
        <v>378</v>
      </c>
      <c r="D54" s="70"/>
      <c r="G54" s="26"/>
    </row>
    <row r="55" spans="2:13" ht="13.5" customHeight="1">
      <c r="B55" s="70" t="s">
        <v>140</v>
      </c>
      <c r="D55" s="70"/>
      <c r="G55" s="26"/>
    </row>
  </sheetData>
  <mergeCells count="35"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H3:H4"/>
    <mergeCell ref="I3:K3"/>
    <mergeCell ref="D3:D4"/>
    <mergeCell ref="D30:D34"/>
    <mergeCell ref="D35:D39"/>
    <mergeCell ref="C25:C29"/>
    <mergeCell ref="C30:C34"/>
    <mergeCell ref="C3:C4"/>
    <mergeCell ref="E3:F4"/>
    <mergeCell ref="G3:G4"/>
    <mergeCell ref="B45:C49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C35:C39"/>
    <mergeCell ref="C40:C44"/>
    <mergeCell ref="C5:C9"/>
    <mergeCell ref="C10:C14"/>
    <mergeCell ref="C15:C19"/>
    <mergeCell ref="C20:C24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E5:E44" numberStoredAsText="1"/>
    <ignoredError sqref="K5:K44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E38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12.25" style="6" customWidth="1"/>
    <col min="5" max="5" width="5.625" style="6" customWidth="1"/>
    <col min="6" max="6" width="24" style="6" customWidth="1"/>
    <col min="7" max="7" width="33.125" style="6" customWidth="1"/>
    <col min="8" max="8" width="7.375" style="6" customWidth="1"/>
    <col min="9" max="12" width="9.625" style="6" customWidth="1"/>
    <col min="13" max="13" width="8.75" style="6" customWidth="1"/>
    <col min="14" max="15" width="9" style="6"/>
    <col min="16" max="16" width="14.5" style="6" customWidth="1"/>
    <col min="17" max="17" width="12.625" style="6" customWidth="1"/>
    <col min="18" max="16384" width="9" style="6"/>
  </cols>
  <sheetData>
    <row r="1" spans="1:31" ht="16.5" customHeight="1">
      <c r="A1" s="99" t="s">
        <v>268</v>
      </c>
      <c r="B1" s="99"/>
      <c r="C1" s="100"/>
      <c r="D1" s="100"/>
      <c r="E1" s="101"/>
      <c r="F1" s="101"/>
      <c r="G1" s="101"/>
      <c r="H1" s="101"/>
      <c r="I1" s="101"/>
      <c r="J1" s="101"/>
      <c r="K1" s="101"/>
      <c r="L1" s="8"/>
    </row>
    <row r="2" spans="1:31" ht="16.5" customHeight="1">
      <c r="A2" s="8" t="s">
        <v>244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31" ht="24.95" customHeight="1">
      <c r="A3" s="8"/>
      <c r="B3" s="362"/>
      <c r="C3" s="347" t="s">
        <v>141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</row>
    <row r="4" spans="1:31" ht="24.95" customHeight="1" thickBot="1">
      <c r="A4" s="8"/>
      <c r="B4" s="377"/>
      <c r="C4" s="362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88</v>
      </c>
      <c r="L4" s="379"/>
      <c r="M4" s="382"/>
      <c r="P4" s="69" t="s">
        <v>137</v>
      </c>
      <c r="Q4" s="176" t="s">
        <v>279</v>
      </c>
      <c r="W4" s="27"/>
      <c r="X4" s="27"/>
      <c r="Y4" s="27"/>
      <c r="Z4" s="27"/>
      <c r="AA4" s="27"/>
      <c r="AB4" s="27"/>
      <c r="AC4" s="27"/>
      <c r="AD4" s="27"/>
      <c r="AE4" s="27"/>
    </row>
    <row r="5" spans="1:31" ht="29.25" customHeight="1">
      <c r="B5" s="365">
        <v>1</v>
      </c>
      <c r="C5" s="378" t="s">
        <v>58</v>
      </c>
      <c r="D5" s="385">
        <f>Q5</f>
        <v>359595</v>
      </c>
      <c r="E5" s="88" t="s">
        <v>166</v>
      </c>
      <c r="F5" s="224" t="s">
        <v>174</v>
      </c>
      <c r="G5" s="224" t="s">
        <v>387</v>
      </c>
      <c r="H5" s="137">
        <v>2</v>
      </c>
      <c r="I5" s="138">
        <v>0</v>
      </c>
      <c r="J5" s="139">
        <v>16613940</v>
      </c>
      <c r="K5" s="71">
        <f>SUM(I5:J5)</f>
        <v>16613940</v>
      </c>
      <c r="L5" s="178">
        <f t="shared" ref="L5:L68" si="0">IFERROR(K5/H5,"-")</f>
        <v>8306970</v>
      </c>
      <c r="M5" s="185">
        <f>IFERROR(H5/$Q$5,0)</f>
        <v>5.561812594724621E-6</v>
      </c>
      <c r="P5" s="49" t="s">
        <v>301</v>
      </c>
      <c r="Q5" s="211">
        <f>市区町村別_患者数!AM6</f>
        <v>359595</v>
      </c>
      <c r="W5" s="27"/>
      <c r="X5" s="27"/>
      <c r="Y5" s="27"/>
      <c r="Z5" s="27"/>
      <c r="AA5" s="27"/>
      <c r="AB5" s="27"/>
      <c r="AC5" s="27"/>
      <c r="AD5" s="27"/>
      <c r="AE5" s="27"/>
    </row>
    <row r="6" spans="1:31" ht="29.25" customHeight="1">
      <c r="B6" s="366"/>
      <c r="C6" s="359"/>
      <c r="D6" s="386"/>
      <c r="E6" s="80" t="s">
        <v>162</v>
      </c>
      <c r="F6" s="225" t="s">
        <v>170</v>
      </c>
      <c r="G6" s="225" t="s">
        <v>196</v>
      </c>
      <c r="H6" s="81">
        <v>1</v>
      </c>
      <c r="I6" s="82">
        <v>6661010</v>
      </c>
      <c r="J6" s="83">
        <v>7480</v>
      </c>
      <c r="K6" s="72">
        <f>SUM(I6:J6)</f>
        <v>6668490</v>
      </c>
      <c r="L6" s="179">
        <f t="shared" si="0"/>
        <v>6668490</v>
      </c>
      <c r="M6" s="186">
        <f t="shared" ref="M6:M9" si="1">IFERROR(H6/$Q$5,0)</f>
        <v>2.7809062973623105E-6</v>
      </c>
      <c r="P6" s="49" t="s">
        <v>115</v>
      </c>
      <c r="Q6" s="211">
        <f>市区町村別_患者数!AM7</f>
        <v>13587</v>
      </c>
      <c r="W6" s="27"/>
      <c r="X6" s="27"/>
      <c r="Y6" s="27"/>
      <c r="Z6" s="27"/>
      <c r="AA6" s="27"/>
      <c r="AB6" s="27"/>
      <c r="AC6" s="27"/>
      <c r="AD6" s="27"/>
      <c r="AE6" s="27"/>
    </row>
    <row r="7" spans="1:31" ht="29.25" customHeight="1">
      <c r="B7" s="366"/>
      <c r="C7" s="359"/>
      <c r="D7" s="386"/>
      <c r="E7" s="80" t="s">
        <v>161</v>
      </c>
      <c r="F7" s="225" t="s">
        <v>169</v>
      </c>
      <c r="G7" s="225" t="s">
        <v>303</v>
      </c>
      <c r="H7" s="81">
        <v>129</v>
      </c>
      <c r="I7" s="82">
        <v>540612380</v>
      </c>
      <c r="J7" s="83">
        <v>291761520</v>
      </c>
      <c r="K7" s="72">
        <f t="shared" ref="K7:K69" si="2">SUM(I7:J7)</f>
        <v>832373900</v>
      </c>
      <c r="L7" s="179">
        <f t="shared" si="0"/>
        <v>6452510.8527131779</v>
      </c>
      <c r="M7" s="186">
        <f t="shared" si="1"/>
        <v>3.5873691235973801E-4</v>
      </c>
      <c r="P7" s="49" t="s">
        <v>116</v>
      </c>
      <c r="Q7" s="211">
        <f>市区町村別_患者数!AM8</f>
        <v>8534</v>
      </c>
      <c r="W7" s="27"/>
      <c r="X7" s="27"/>
      <c r="Y7" s="27"/>
      <c r="Z7" s="27"/>
      <c r="AA7" s="27"/>
      <c r="AB7" s="27"/>
      <c r="AC7" s="27"/>
      <c r="AD7" s="27"/>
      <c r="AE7" s="27"/>
    </row>
    <row r="8" spans="1:31" ht="29.25" customHeight="1">
      <c r="B8" s="366"/>
      <c r="C8" s="359"/>
      <c r="D8" s="386"/>
      <c r="E8" s="80" t="s">
        <v>151</v>
      </c>
      <c r="F8" s="225" t="s">
        <v>160</v>
      </c>
      <c r="G8" s="225" t="s">
        <v>306</v>
      </c>
      <c r="H8" s="81">
        <v>122</v>
      </c>
      <c r="I8" s="82">
        <v>695035700</v>
      </c>
      <c r="J8" s="83">
        <v>31555750</v>
      </c>
      <c r="K8" s="72">
        <f t="shared" si="2"/>
        <v>726591450</v>
      </c>
      <c r="L8" s="179">
        <f t="shared" si="0"/>
        <v>5955667.6229508193</v>
      </c>
      <c r="M8" s="186">
        <f t="shared" si="1"/>
        <v>3.3927056827820186E-4</v>
      </c>
      <c r="P8" s="49" t="s">
        <v>117</v>
      </c>
      <c r="Q8" s="211">
        <f>市区町村別_患者数!AM9</f>
        <v>9792</v>
      </c>
      <c r="W8" s="27"/>
      <c r="X8" s="27"/>
      <c r="Y8" s="27"/>
      <c r="Z8" s="27"/>
      <c r="AA8" s="27"/>
      <c r="AB8" s="27"/>
      <c r="AC8" s="27"/>
      <c r="AD8" s="27"/>
      <c r="AE8" s="27"/>
    </row>
    <row r="9" spans="1:31" ht="29.25" customHeight="1" thickBot="1">
      <c r="B9" s="367"/>
      <c r="C9" s="361"/>
      <c r="D9" s="388"/>
      <c r="E9" s="84" t="s">
        <v>150</v>
      </c>
      <c r="F9" s="226" t="s">
        <v>167</v>
      </c>
      <c r="G9" s="226" t="s">
        <v>302</v>
      </c>
      <c r="H9" s="85">
        <v>2085</v>
      </c>
      <c r="I9" s="86">
        <v>6314825370</v>
      </c>
      <c r="J9" s="87">
        <v>6018990040</v>
      </c>
      <c r="K9" s="73">
        <f t="shared" si="2"/>
        <v>12333815410</v>
      </c>
      <c r="L9" s="180">
        <f t="shared" si="0"/>
        <v>5915498.9976019189</v>
      </c>
      <c r="M9" s="187">
        <f t="shared" si="1"/>
        <v>5.7981896300004169E-3</v>
      </c>
      <c r="P9" s="49" t="s">
        <v>118</v>
      </c>
      <c r="Q9" s="211">
        <f>市区町村別_患者数!AM10</f>
        <v>8474</v>
      </c>
      <c r="W9" s="27"/>
      <c r="X9" s="27"/>
      <c r="Y9" s="27"/>
      <c r="Z9" s="27"/>
      <c r="AA9" s="27"/>
      <c r="AB9" s="27"/>
      <c r="AC9" s="27"/>
      <c r="AD9" s="27"/>
      <c r="AE9" s="27"/>
    </row>
    <row r="10" spans="1:31" ht="29.25" customHeight="1">
      <c r="B10" s="365">
        <v>2</v>
      </c>
      <c r="C10" s="378" t="s">
        <v>115</v>
      </c>
      <c r="D10" s="385">
        <f>Q6</f>
        <v>13587</v>
      </c>
      <c r="E10" s="88" t="s">
        <v>161</v>
      </c>
      <c r="F10" s="224" t="s">
        <v>169</v>
      </c>
      <c r="G10" s="224" t="s">
        <v>679</v>
      </c>
      <c r="H10" s="137">
        <v>5</v>
      </c>
      <c r="I10" s="138">
        <v>71407920</v>
      </c>
      <c r="J10" s="139">
        <v>12416950</v>
      </c>
      <c r="K10" s="71">
        <f t="shared" si="2"/>
        <v>83824870</v>
      </c>
      <c r="L10" s="178">
        <f t="shared" si="0"/>
        <v>16764974</v>
      </c>
      <c r="M10" s="185">
        <f>IFERROR(H10/$Q$6,0)</f>
        <v>3.6799882240376832E-4</v>
      </c>
      <c r="P10" s="49" t="s">
        <v>119</v>
      </c>
      <c r="Q10" s="211">
        <f>市区町村別_患者数!AM11</f>
        <v>12122</v>
      </c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ht="39" customHeight="1">
      <c r="B11" s="366"/>
      <c r="C11" s="359"/>
      <c r="D11" s="386"/>
      <c r="E11" s="80" t="s">
        <v>151</v>
      </c>
      <c r="F11" s="225" t="s">
        <v>160</v>
      </c>
      <c r="G11" s="225" t="s">
        <v>680</v>
      </c>
      <c r="H11" s="81">
        <v>5</v>
      </c>
      <c r="I11" s="82">
        <v>41140430</v>
      </c>
      <c r="J11" s="83">
        <v>761510</v>
      </c>
      <c r="K11" s="72">
        <f t="shared" si="2"/>
        <v>41901940</v>
      </c>
      <c r="L11" s="179">
        <f t="shared" si="0"/>
        <v>8380388</v>
      </c>
      <c r="M11" s="186">
        <f t="shared" ref="M11:M14" si="3">IFERROR(H11/$Q$6,0)</f>
        <v>3.6799882240376832E-4</v>
      </c>
      <c r="P11" s="49" t="s">
        <v>120</v>
      </c>
      <c r="Q11" s="211">
        <f>市区町村別_患者数!AM12</f>
        <v>10791</v>
      </c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ht="29.25" customHeight="1">
      <c r="B12" s="366"/>
      <c r="C12" s="359"/>
      <c r="D12" s="386"/>
      <c r="E12" s="80" t="s">
        <v>681</v>
      </c>
      <c r="F12" s="225" t="s">
        <v>682</v>
      </c>
      <c r="G12" s="225" t="s">
        <v>683</v>
      </c>
      <c r="H12" s="81">
        <v>21</v>
      </c>
      <c r="I12" s="82">
        <v>33228580</v>
      </c>
      <c r="J12" s="83">
        <v>135297350</v>
      </c>
      <c r="K12" s="72">
        <f t="shared" si="2"/>
        <v>168525930</v>
      </c>
      <c r="L12" s="179">
        <f t="shared" si="0"/>
        <v>8025044.2857142854</v>
      </c>
      <c r="M12" s="186">
        <f t="shared" si="3"/>
        <v>1.5455950540958269E-3</v>
      </c>
      <c r="P12" s="49" t="s">
        <v>59</v>
      </c>
      <c r="Q12" s="211">
        <f>市区町村別_患者数!AM13</f>
        <v>8781</v>
      </c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29.25" customHeight="1">
      <c r="B13" s="366"/>
      <c r="C13" s="359"/>
      <c r="D13" s="386"/>
      <c r="E13" s="80" t="s">
        <v>202</v>
      </c>
      <c r="F13" s="225" t="s">
        <v>203</v>
      </c>
      <c r="G13" s="225" t="s">
        <v>684</v>
      </c>
      <c r="H13" s="81">
        <v>10</v>
      </c>
      <c r="I13" s="82">
        <v>38674210</v>
      </c>
      <c r="J13" s="83">
        <v>20353120</v>
      </c>
      <c r="K13" s="72">
        <f t="shared" si="2"/>
        <v>59027330</v>
      </c>
      <c r="L13" s="179">
        <f t="shared" si="0"/>
        <v>5902733</v>
      </c>
      <c r="M13" s="186">
        <f t="shared" si="3"/>
        <v>7.3599764480753664E-4</v>
      </c>
      <c r="P13" s="49" t="s">
        <v>121</v>
      </c>
      <c r="Q13" s="211">
        <f>市区町村別_患者数!AM14</f>
        <v>5637</v>
      </c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29.25" customHeight="1" thickBot="1">
      <c r="B14" s="367"/>
      <c r="C14" s="361"/>
      <c r="D14" s="388"/>
      <c r="E14" s="84" t="s">
        <v>165</v>
      </c>
      <c r="F14" s="226" t="s">
        <v>173</v>
      </c>
      <c r="G14" s="226" t="s">
        <v>685</v>
      </c>
      <c r="H14" s="85">
        <v>2</v>
      </c>
      <c r="I14" s="86">
        <v>11725030</v>
      </c>
      <c r="J14" s="87">
        <v>43340</v>
      </c>
      <c r="K14" s="73">
        <f t="shared" si="2"/>
        <v>11768370</v>
      </c>
      <c r="L14" s="180">
        <f t="shared" si="0"/>
        <v>5884185</v>
      </c>
      <c r="M14" s="187">
        <f t="shared" si="3"/>
        <v>1.4719952896150731E-4</v>
      </c>
      <c r="P14" s="49" t="s">
        <v>60</v>
      </c>
      <c r="Q14" s="211">
        <f>市区町村別_患者数!AM15</f>
        <v>13130</v>
      </c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29.25" customHeight="1">
      <c r="B15" s="365">
        <v>3</v>
      </c>
      <c r="C15" s="378" t="s">
        <v>116</v>
      </c>
      <c r="D15" s="385">
        <f>Q7</f>
        <v>8534</v>
      </c>
      <c r="E15" s="88" t="s">
        <v>166</v>
      </c>
      <c r="F15" s="224" t="s">
        <v>174</v>
      </c>
      <c r="G15" s="224" t="s">
        <v>689</v>
      </c>
      <c r="H15" s="137">
        <v>1</v>
      </c>
      <c r="I15" s="138">
        <v>0</v>
      </c>
      <c r="J15" s="139">
        <v>10893690</v>
      </c>
      <c r="K15" s="71">
        <f t="shared" si="2"/>
        <v>10893690</v>
      </c>
      <c r="L15" s="178">
        <f t="shared" si="0"/>
        <v>10893690</v>
      </c>
      <c r="M15" s="185">
        <f>IFERROR(H15/$Q$7,0)</f>
        <v>1.1717834544176236E-4</v>
      </c>
      <c r="P15" s="49" t="s">
        <v>61</v>
      </c>
      <c r="Q15" s="211">
        <f>市区町村別_患者数!AM16</f>
        <v>22723</v>
      </c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29.25" customHeight="1">
      <c r="B16" s="366"/>
      <c r="C16" s="359"/>
      <c r="D16" s="386"/>
      <c r="E16" s="80" t="s">
        <v>151</v>
      </c>
      <c r="F16" s="225" t="s">
        <v>160</v>
      </c>
      <c r="G16" s="225" t="s">
        <v>192</v>
      </c>
      <c r="H16" s="81">
        <v>1</v>
      </c>
      <c r="I16" s="82">
        <v>8053160</v>
      </c>
      <c r="J16" s="83">
        <v>0</v>
      </c>
      <c r="K16" s="72">
        <f t="shared" si="2"/>
        <v>8053160</v>
      </c>
      <c r="L16" s="179">
        <f t="shared" si="0"/>
        <v>8053160</v>
      </c>
      <c r="M16" s="186">
        <f t="shared" ref="M16:M19" si="4">IFERROR(H16/$Q$7,0)</f>
        <v>1.1717834544176236E-4</v>
      </c>
      <c r="P16" s="49" t="s">
        <v>122</v>
      </c>
      <c r="Q16" s="211">
        <f>市区町村別_患者数!AM17</f>
        <v>11827</v>
      </c>
    </row>
    <row r="17" spans="2:17" ht="29.25" customHeight="1">
      <c r="B17" s="366"/>
      <c r="C17" s="359"/>
      <c r="D17" s="386"/>
      <c r="E17" s="80" t="s">
        <v>690</v>
      </c>
      <c r="F17" s="225" t="s">
        <v>691</v>
      </c>
      <c r="G17" s="225" t="s">
        <v>692</v>
      </c>
      <c r="H17" s="81">
        <v>1</v>
      </c>
      <c r="I17" s="82">
        <v>7360130</v>
      </c>
      <c r="J17" s="83">
        <v>421820</v>
      </c>
      <c r="K17" s="72">
        <f t="shared" si="2"/>
        <v>7781950</v>
      </c>
      <c r="L17" s="179">
        <f t="shared" si="0"/>
        <v>7781950</v>
      </c>
      <c r="M17" s="186">
        <f t="shared" si="4"/>
        <v>1.1717834544176236E-4</v>
      </c>
      <c r="P17" s="49" t="s">
        <v>123</v>
      </c>
      <c r="Q17" s="211">
        <f>市区町村別_患者数!AM18</f>
        <v>20407</v>
      </c>
    </row>
    <row r="18" spans="2:17" ht="29.25" customHeight="1">
      <c r="B18" s="366"/>
      <c r="C18" s="359"/>
      <c r="D18" s="386"/>
      <c r="E18" s="80" t="s">
        <v>681</v>
      </c>
      <c r="F18" s="225" t="s">
        <v>682</v>
      </c>
      <c r="G18" s="225" t="s">
        <v>693</v>
      </c>
      <c r="H18" s="81">
        <v>13</v>
      </c>
      <c r="I18" s="82">
        <v>17396500</v>
      </c>
      <c r="J18" s="83">
        <v>81526900</v>
      </c>
      <c r="K18" s="72">
        <f t="shared" si="2"/>
        <v>98923400</v>
      </c>
      <c r="L18" s="179">
        <f t="shared" si="0"/>
        <v>7609492.307692308</v>
      </c>
      <c r="M18" s="186">
        <f t="shared" si="4"/>
        <v>1.5233184907429108E-3</v>
      </c>
      <c r="P18" s="49" t="s">
        <v>124</v>
      </c>
      <c r="Q18" s="211">
        <f>市区町村別_患者数!AM19</f>
        <v>15377</v>
      </c>
    </row>
    <row r="19" spans="2:17" ht="39" customHeight="1" thickBot="1">
      <c r="B19" s="367"/>
      <c r="C19" s="361"/>
      <c r="D19" s="388"/>
      <c r="E19" s="84" t="s">
        <v>163</v>
      </c>
      <c r="F19" s="226" t="s">
        <v>171</v>
      </c>
      <c r="G19" s="226" t="s">
        <v>694</v>
      </c>
      <c r="H19" s="85">
        <v>5</v>
      </c>
      <c r="I19" s="86">
        <v>34808420</v>
      </c>
      <c r="J19" s="87">
        <v>2310320</v>
      </c>
      <c r="K19" s="73">
        <f t="shared" si="2"/>
        <v>37118740</v>
      </c>
      <c r="L19" s="180">
        <f t="shared" si="0"/>
        <v>7423748</v>
      </c>
      <c r="M19" s="187">
        <f t="shared" si="4"/>
        <v>5.8589172720881178E-4</v>
      </c>
      <c r="P19" s="49" t="s">
        <v>125</v>
      </c>
      <c r="Q19" s="211">
        <f>市区町村別_患者数!AM20</f>
        <v>24632</v>
      </c>
    </row>
    <row r="20" spans="2:17" ht="29.25" customHeight="1">
      <c r="B20" s="365">
        <v>4</v>
      </c>
      <c r="C20" s="378" t="s">
        <v>117</v>
      </c>
      <c r="D20" s="385">
        <f>Q8</f>
        <v>9792</v>
      </c>
      <c r="E20" s="88" t="s">
        <v>161</v>
      </c>
      <c r="F20" s="224" t="s">
        <v>169</v>
      </c>
      <c r="G20" s="224" t="s">
        <v>700</v>
      </c>
      <c r="H20" s="137">
        <v>7</v>
      </c>
      <c r="I20" s="138">
        <v>80747670</v>
      </c>
      <c r="J20" s="139">
        <v>12962800</v>
      </c>
      <c r="K20" s="71">
        <f t="shared" si="2"/>
        <v>93710470</v>
      </c>
      <c r="L20" s="178">
        <f t="shared" si="0"/>
        <v>13387210</v>
      </c>
      <c r="M20" s="185">
        <f>IFERROR(H20/$Q$8,0)</f>
        <v>7.1486928104575159E-4</v>
      </c>
      <c r="P20" s="49" t="s">
        <v>62</v>
      </c>
      <c r="Q20" s="211">
        <f>市区町村別_患者数!AM21</f>
        <v>16597</v>
      </c>
    </row>
    <row r="21" spans="2:17" ht="38.25" customHeight="1">
      <c r="B21" s="366"/>
      <c r="C21" s="359"/>
      <c r="D21" s="386"/>
      <c r="E21" s="80" t="s">
        <v>163</v>
      </c>
      <c r="F21" s="225" t="s">
        <v>171</v>
      </c>
      <c r="G21" s="225" t="s">
        <v>701</v>
      </c>
      <c r="H21" s="81">
        <v>9</v>
      </c>
      <c r="I21" s="82">
        <v>60072680</v>
      </c>
      <c r="J21" s="83">
        <v>2561520</v>
      </c>
      <c r="K21" s="72">
        <f t="shared" si="2"/>
        <v>62634200</v>
      </c>
      <c r="L21" s="179">
        <f t="shared" si="0"/>
        <v>6959355.555555556</v>
      </c>
      <c r="M21" s="186">
        <f t="shared" ref="M21:M24" si="5">IFERROR(H21/$Q$8,0)</f>
        <v>9.1911764705882352E-4</v>
      </c>
      <c r="P21" s="49" t="s">
        <v>126</v>
      </c>
      <c r="Q21" s="211">
        <f>市区町村別_患者数!AM22</f>
        <v>23535</v>
      </c>
    </row>
    <row r="22" spans="2:17" ht="29.25" customHeight="1">
      <c r="B22" s="366"/>
      <c r="C22" s="359"/>
      <c r="D22" s="386"/>
      <c r="E22" s="80" t="s">
        <v>186</v>
      </c>
      <c r="F22" s="225" t="s">
        <v>187</v>
      </c>
      <c r="G22" s="225" t="s">
        <v>702</v>
      </c>
      <c r="H22" s="81">
        <v>2</v>
      </c>
      <c r="I22" s="82">
        <v>13276380</v>
      </c>
      <c r="J22" s="83">
        <v>0</v>
      </c>
      <c r="K22" s="72">
        <f t="shared" si="2"/>
        <v>13276380</v>
      </c>
      <c r="L22" s="179">
        <f t="shared" si="0"/>
        <v>6638190</v>
      </c>
      <c r="M22" s="186">
        <f t="shared" si="5"/>
        <v>2.042483660130719E-4</v>
      </c>
      <c r="P22" s="49" t="s">
        <v>63</v>
      </c>
      <c r="Q22" s="211">
        <f>市区町村別_患者数!AM23</f>
        <v>21156</v>
      </c>
    </row>
    <row r="23" spans="2:17" ht="29.25" customHeight="1">
      <c r="B23" s="366"/>
      <c r="C23" s="359"/>
      <c r="D23" s="386"/>
      <c r="E23" s="80" t="s">
        <v>703</v>
      </c>
      <c r="F23" s="225" t="s">
        <v>704</v>
      </c>
      <c r="G23" s="225" t="s">
        <v>705</v>
      </c>
      <c r="H23" s="81">
        <v>2</v>
      </c>
      <c r="I23" s="82">
        <v>13176840</v>
      </c>
      <c r="J23" s="83">
        <v>0</v>
      </c>
      <c r="K23" s="72">
        <f t="shared" si="2"/>
        <v>13176840</v>
      </c>
      <c r="L23" s="179">
        <f t="shared" si="0"/>
        <v>6588420</v>
      </c>
      <c r="M23" s="186">
        <f t="shared" si="5"/>
        <v>2.042483660130719E-4</v>
      </c>
      <c r="P23" s="49" t="s">
        <v>127</v>
      </c>
      <c r="Q23" s="211">
        <f>市区町村別_患者数!AM24</f>
        <v>14723</v>
      </c>
    </row>
    <row r="24" spans="2:17" ht="29.25" customHeight="1" thickBot="1">
      <c r="B24" s="367"/>
      <c r="C24" s="361"/>
      <c r="D24" s="388"/>
      <c r="E24" s="84" t="s">
        <v>152</v>
      </c>
      <c r="F24" s="226" t="s">
        <v>168</v>
      </c>
      <c r="G24" s="226" t="s">
        <v>183</v>
      </c>
      <c r="H24" s="85">
        <v>1</v>
      </c>
      <c r="I24" s="86">
        <v>6255080</v>
      </c>
      <c r="J24" s="87">
        <v>0</v>
      </c>
      <c r="K24" s="73">
        <f t="shared" si="2"/>
        <v>6255080</v>
      </c>
      <c r="L24" s="180">
        <f t="shared" si="0"/>
        <v>6255080</v>
      </c>
      <c r="M24" s="187">
        <f t="shared" si="5"/>
        <v>1.0212418300653595E-4</v>
      </c>
      <c r="P24" s="49" t="s">
        <v>128</v>
      </c>
      <c r="Q24" s="211">
        <f>市区町村別_患者数!AM25</f>
        <v>21972</v>
      </c>
    </row>
    <row r="25" spans="2:17" ht="29.25" customHeight="1">
      <c r="B25" s="365">
        <v>5</v>
      </c>
      <c r="C25" s="378" t="s">
        <v>118</v>
      </c>
      <c r="D25" s="385">
        <f>Q9</f>
        <v>8474</v>
      </c>
      <c r="E25" s="88" t="s">
        <v>710</v>
      </c>
      <c r="F25" s="224" t="s">
        <v>711</v>
      </c>
      <c r="G25" s="224" t="s">
        <v>712</v>
      </c>
      <c r="H25" s="137">
        <v>4</v>
      </c>
      <c r="I25" s="138">
        <v>20464870</v>
      </c>
      <c r="J25" s="139">
        <v>39030090</v>
      </c>
      <c r="K25" s="71">
        <f t="shared" si="2"/>
        <v>59494960</v>
      </c>
      <c r="L25" s="178">
        <f t="shared" si="0"/>
        <v>14873740</v>
      </c>
      <c r="M25" s="185">
        <f>IFERROR(H25/$Q$9,0)</f>
        <v>4.720320981826764E-4</v>
      </c>
      <c r="P25" s="49" t="s">
        <v>129</v>
      </c>
      <c r="Q25" s="211">
        <f>市区町村別_患者数!AM26</f>
        <v>14633</v>
      </c>
    </row>
    <row r="26" spans="2:17" ht="29.25" customHeight="1">
      <c r="B26" s="366"/>
      <c r="C26" s="359"/>
      <c r="D26" s="386"/>
      <c r="E26" s="80" t="s">
        <v>681</v>
      </c>
      <c r="F26" s="225" t="s">
        <v>682</v>
      </c>
      <c r="G26" s="225" t="s">
        <v>713</v>
      </c>
      <c r="H26" s="81">
        <v>12</v>
      </c>
      <c r="I26" s="82">
        <v>17113430</v>
      </c>
      <c r="J26" s="83">
        <v>66224710</v>
      </c>
      <c r="K26" s="72">
        <f t="shared" si="2"/>
        <v>83338140</v>
      </c>
      <c r="L26" s="179">
        <f t="shared" si="0"/>
        <v>6944845</v>
      </c>
      <c r="M26" s="186">
        <f t="shared" ref="M26:M29" si="6">IFERROR(H26/$Q$9,0)</f>
        <v>1.4160962945480293E-3</v>
      </c>
      <c r="P26" s="49" t="s">
        <v>64</v>
      </c>
      <c r="Q26" s="211">
        <f>市区町村別_患者数!AM27</f>
        <v>18751</v>
      </c>
    </row>
    <row r="27" spans="2:17" ht="29.25" customHeight="1">
      <c r="B27" s="366"/>
      <c r="C27" s="359"/>
      <c r="D27" s="386"/>
      <c r="E27" s="80" t="s">
        <v>186</v>
      </c>
      <c r="F27" s="225" t="s">
        <v>187</v>
      </c>
      <c r="G27" s="225" t="s">
        <v>714</v>
      </c>
      <c r="H27" s="81">
        <v>1</v>
      </c>
      <c r="I27" s="82">
        <v>6515990</v>
      </c>
      <c r="J27" s="83">
        <v>227260</v>
      </c>
      <c r="K27" s="72">
        <f t="shared" si="2"/>
        <v>6743250</v>
      </c>
      <c r="L27" s="179">
        <f t="shared" si="0"/>
        <v>6743250</v>
      </c>
      <c r="M27" s="186">
        <f t="shared" si="6"/>
        <v>1.180080245456691E-4</v>
      </c>
      <c r="P27" s="49" t="s">
        <v>130</v>
      </c>
      <c r="Q27" s="211">
        <f>市区町村別_患者数!AM28</f>
        <v>30883</v>
      </c>
    </row>
    <row r="28" spans="2:17" ht="29.25" customHeight="1">
      <c r="B28" s="366"/>
      <c r="C28" s="359"/>
      <c r="D28" s="386"/>
      <c r="E28" s="80" t="s">
        <v>150</v>
      </c>
      <c r="F28" s="225" t="s">
        <v>167</v>
      </c>
      <c r="G28" s="225" t="s">
        <v>715</v>
      </c>
      <c r="H28" s="81">
        <v>39</v>
      </c>
      <c r="I28" s="82">
        <v>131406370</v>
      </c>
      <c r="J28" s="83">
        <v>108040710</v>
      </c>
      <c r="K28" s="72">
        <f t="shared" si="2"/>
        <v>239447080</v>
      </c>
      <c r="L28" s="179">
        <f t="shared" si="0"/>
        <v>6139668.717948718</v>
      </c>
      <c r="M28" s="186">
        <f t="shared" si="6"/>
        <v>4.6023129572810954E-3</v>
      </c>
      <c r="P28" s="49" t="s">
        <v>131</v>
      </c>
      <c r="Q28" s="211">
        <f>市区町村別_患者数!AM29</f>
        <v>13361</v>
      </c>
    </row>
    <row r="29" spans="2:17" ht="29.25" customHeight="1" thickBot="1">
      <c r="B29" s="367"/>
      <c r="C29" s="361"/>
      <c r="D29" s="388"/>
      <c r="E29" s="84" t="s">
        <v>151</v>
      </c>
      <c r="F29" s="226" t="s">
        <v>160</v>
      </c>
      <c r="G29" s="226" t="s">
        <v>716</v>
      </c>
      <c r="H29" s="85">
        <v>5</v>
      </c>
      <c r="I29" s="86">
        <v>27956830</v>
      </c>
      <c r="J29" s="87">
        <v>458560</v>
      </c>
      <c r="K29" s="73">
        <f t="shared" si="2"/>
        <v>28415390</v>
      </c>
      <c r="L29" s="180">
        <f t="shared" si="0"/>
        <v>5683078</v>
      </c>
      <c r="M29" s="187">
        <f t="shared" si="6"/>
        <v>5.9004012272834551E-4</v>
      </c>
      <c r="P29" s="49" t="s">
        <v>132</v>
      </c>
      <c r="Q29" s="211">
        <f>市区町村別_患者数!AM30</f>
        <v>9235</v>
      </c>
    </row>
    <row r="30" spans="2:17" ht="39" customHeight="1">
      <c r="B30" s="365">
        <v>6</v>
      </c>
      <c r="C30" s="378" t="s">
        <v>119</v>
      </c>
      <c r="D30" s="385">
        <f>Q10</f>
        <v>12122</v>
      </c>
      <c r="E30" s="88" t="s">
        <v>151</v>
      </c>
      <c r="F30" s="224" t="s">
        <v>160</v>
      </c>
      <c r="G30" s="224" t="s">
        <v>719</v>
      </c>
      <c r="H30" s="137">
        <v>6</v>
      </c>
      <c r="I30" s="138">
        <v>39544290</v>
      </c>
      <c r="J30" s="139">
        <v>327410</v>
      </c>
      <c r="K30" s="71">
        <f t="shared" si="2"/>
        <v>39871700</v>
      </c>
      <c r="L30" s="178">
        <f t="shared" si="0"/>
        <v>6645283.333333333</v>
      </c>
      <c r="M30" s="185">
        <f>IFERROR(H30/$Q$10,0)</f>
        <v>4.9496782709123905E-4</v>
      </c>
      <c r="P30" s="49" t="s">
        <v>36</v>
      </c>
      <c r="Q30" s="211">
        <f>市区町村別_患者数!AM31</f>
        <v>128043</v>
      </c>
    </row>
    <row r="31" spans="2:17" ht="29.25" customHeight="1">
      <c r="B31" s="366"/>
      <c r="C31" s="359"/>
      <c r="D31" s="386"/>
      <c r="E31" s="80" t="s">
        <v>186</v>
      </c>
      <c r="F31" s="225" t="s">
        <v>187</v>
      </c>
      <c r="G31" s="225" t="s">
        <v>702</v>
      </c>
      <c r="H31" s="81">
        <v>1</v>
      </c>
      <c r="I31" s="82">
        <v>6415850</v>
      </c>
      <c r="J31" s="83">
        <v>0</v>
      </c>
      <c r="K31" s="72">
        <f t="shared" si="2"/>
        <v>6415850</v>
      </c>
      <c r="L31" s="179">
        <f t="shared" si="0"/>
        <v>6415850</v>
      </c>
      <c r="M31" s="186">
        <f t="shared" ref="M31:M34" si="7">IFERROR(H31/$Q$10,0)</f>
        <v>8.2494637848539842E-5</v>
      </c>
      <c r="P31" s="49" t="s">
        <v>37</v>
      </c>
      <c r="Q31" s="211">
        <f>市区町村別_患者数!AM32</f>
        <v>21977</v>
      </c>
    </row>
    <row r="32" spans="2:17" ht="29.25" customHeight="1">
      <c r="B32" s="366"/>
      <c r="C32" s="359"/>
      <c r="D32" s="386"/>
      <c r="E32" s="80" t="s">
        <v>710</v>
      </c>
      <c r="F32" s="225" t="s">
        <v>711</v>
      </c>
      <c r="G32" s="225" t="s">
        <v>720</v>
      </c>
      <c r="H32" s="81">
        <v>9</v>
      </c>
      <c r="I32" s="82">
        <v>23273250</v>
      </c>
      <c r="J32" s="83">
        <v>28105310</v>
      </c>
      <c r="K32" s="72">
        <f t="shared" si="2"/>
        <v>51378560</v>
      </c>
      <c r="L32" s="179">
        <f t="shared" si="0"/>
        <v>5708728.888888889</v>
      </c>
      <c r="M32" s="186">
        <f t="shared" si="7"/>
        <v>7.4245174063685858E-4</v>
      </c>
      <c r="P32" s="49" t="s">
        <v>38</v>
      </c>
      <c r="Q32" s="211">
        <f>市区町村別_患者数!AM33</f>
        <v>17806</v>
      </c>
    </row>
    <row r="33" spans="2:17" ht="29.25" customHeight="1">
      <c r="B33" s="366"/>
      <c r="C33" s="359"/>
      <c r="D33" s="386"/>
      <c r="E33" s="80" t="s">
        <v>150</v>
      </c>
      <c r="F33" s="225" t="s">
        <v>167</v>
      </c>
      <c r="G33" s="225" t="s">
        <v>643</v>
      </c>
      <c r="H33" s="81">
        <v>81</v>
      </c>
      <c r="I33" s="82">
        <v>247137420</v>
      </c>
      <c r="J33" s="83">
        <v>206238480</v>
      </c>
      <c r="K33" s="72">
        <f t="shared" si="2"/>
        <v>453375900</v>
      </c>
      <c r="L33" s="179">
        <f t="shared" si="0"/>
        <v>5597233.333333333</v>
      </c>
      <c r="M33" s="186">
        <f t="shared" si="7"/>
        <v>6.6820656657317276E-3</v>
      </c>
      <c r="P33" s="49" t="s">
        <v>39</v>
      </c>
      <c r="Q33" s="211">
        <f>市区町村別_患者数!AM34</f>
        <v>15172</v>
      </c>
    </row>
    <row r="34" spans="2:17" ht="29.25" customHeight="1" thickBot="1">
      <c r="B34" s="367"/>
      <c r="C34" s="361"/>
      <c r="D34" s="388"/>
      <c r="E34" s="84" t="s">
        <v>205</v>
      </c>
      <c r="F34" s="226" t="s">
        <v>206</v>
      </c>
      <c r="G34" s="226" t="s">
        <v>721</v>
      </c>
      <c r="H34" s="85">
        <v>23</v>
      </c>
      <c r="I34" s="86">
        <v>99557810</v>
      </c>
      <c r="J34" s="87">
        <v>12311870</v>
      </c>
      <c r="K34" s="73">
        <f t="shared" si="2"/>
        <v>111869680</v>
      </c>
      <c r="L34" s="180">
        <f t="shared" si="0"/>
        <v>4863899.1304347822</v>
      </c>
      <c r="M34" s="187">
        <f t="shared" si="7"/>
        <v>1.8973766705164164E-3</v>
      </c>
      <c r="P34" s="49" t="s">
        <v>40</v>
      </c>
      <c r="Q34" s="211">
        <f>市区町村別_患者数!AM35</f>
        <v>20327</v>
      </c>
    </row>
    <row r="35" spans="2:17" ht="29.25" customHeight="1">
      <c r="B35" s="365">
        <v>7</v>
      </c>
      <c r="C35" s="378" t="s">
        <v>120</v>
      </c>
      <c r="D35" s="385">
        <f>Q11</f>
        <v>10791</v>
      </c>
      <c r="E35" s="88" t="s">
        <v>681</v>
      </c>
      <c r="F35" s="224" t="s">
        <v>682</v>
      </c>
      <c r="G35" s="224" t="s">
        <v>725</v>
      </c>
      <c r="H35" s="137">
        <v>17</v>
      </c>
      <c r="I35" s="138">
        <v>27257750</v>
      </c>
      <c r="J35" s="139">
        <v>168324830</v>
      </c>
      <c r="K35" s="71">
        <f t="shared" si="2"/>
        <v>195582580</v>
      </c>
      <c r="L35" s="178">
        <f t="shared" si="0"/>
        <v>11504857.647058824</v>
      </c>
      <c r="M35" s="185">
        <f>IFERROR(H35/$Q$11,0)</f>
        <v>1.5753868964878139E-3</v>
      </c>
      <c r="P35" s="49" t="s">
        <v>41</v>
      </c>
      <c r="Q35" s="211">
        <f>市区町村別_患者数!AM36</f>
        <v>26559</v>
      </c>
    </row>
    <row r="36" spans="2:17" ht="29.25" customHeight="1">
      <c r="B36" s="366"/>
      <c r="C36" s="359"/>
      <c r="D36" s="386"/>
      <c r="E36" s="80" t="s">
        <v>164</v>
      </c>
      <c r="F36" s="225" t="s">
        <v>172</v>
      </c>
      <c r="G36" s="225" t="s">
        <v>726</v>
      </c>
      <c r="H36" s="81">
        <v>1</v>
      </c>
      <c r="I36" s="82">
        <v>10794940</v>
      </c>
      <c r="J36" s="83">
        <v>0</v>
      </c>
      <c r="K36" s="72">
        <f t="shared" si="2"/>
        <v>10794940</v>
      </c>
      <c r="L36" s="179">
        <f t="shared" si="0"/>
        <v>10794940</v>
      </c>
      <c r="M36" s="186">
        <f t="shared" ref="M36:M39" si="8">IFERROR(H36/$Q$11,0)</f>
        <v>9.2669817440459645E-5</v>
      </c>
      <c r="P36" s="49" t="s">
        <v>42</v>
      </c>
      <c r="Q36" s="211">
        <f>市区町村別_患者数!AM37</f>
        <v>22707</v>
      </c>
    </row>
    <row r="37" spans="2:17" ht="29.25" customHeight="1">
      <c r="B37" s="366"/>
      <c r="C37" s="359"/>
      <c r="D37" s="386"/>
      <c r="E37" s="80" t="s">
        <v>202</v>
      </c>
      <c r="F37" s="225" t="s">
        <v>203</v>
      </c>
      <c r="G37" s="225" t="s">
        <v>727</v>
      </c>
      <c r="H37" s="81">
        <v>12</v>
      </c>
      <c r="I37" s="82">
        <v>86771330</v>
      </c>
      <c r="J37" s="83">
        <v>7410550</v>
      </c>
      <c r="K37" s="72">
        <f t="shared" si="2"/>
        <v>94181880</v>
      </c>
      <c r="L37" s="179">
        <f t="shared" si="0"/>
        <v>7848490</v>
      </c>
      <c r="M37" s="186">
        <f t="shared" si="8"/>
        <v>1.1120378092855157E-3</v>
      </c>
      <c r="P37" s="49" t="s">
        <v>43</v>
      </c>
      <c r="Q37" s="211">
        <f>市区町村別_患者数!AM38</f>
        <v>6370</v>
      </c>
    </row>
    <row r="38" spans="2:17" ht="29.25" customHeight="1">
      <c r="B38" s="366"/>
      <c r="C38" s="359"/>
      <c r="D38" s="386"/>
      <c r="E38" s="80" t="s">
        <v>150</v>
      </c>
      <c r="F38" s="225" t="s">
        <v>167</v>
      </c>
      <c r="G38" s="225" t="s">
        <v>728</v>
      </c>
      <c r="H38" s="81">
        <v>64</v>
      </c>
      <c r="I38" s="82">
        <v>214455790</v>
      </c>
      <c r="J38" s="83">
        <v>211059070</v>
      </c>
      <c r="K38" s="72">
        <f t="shared" si="2"/>
        <v>425514860</v>
      </c>
      <c r="L38" s="179">
        <f t="shared" si="0"/>
        <v>6648669.6875</v>
      </c>
      <c r="M38" s="186">
        <f t="shared" si="8"/>
        <v>5.9308683161894173E-3</v>
      </c>
      <c r="P38" s="49" t="s">
        <v>45</v>
      </c>
      <c r="Q38" s="211">
        <f>市区町村別_患者数!AM39</f>
        <v>29031</v>
      </c>
    </row>
    <row r="39" spans="2:17" ht="29.25" customHeight="1" thickBot="1">
      <c r="B39" s="367"/>
      <c r="C39" s="361"/>
      <c r="D39" s="388"/>
      <c r="E39" s="84" t="s">
        <v>729</v>
      </c>
      <c r="F39" s="226" t="s">
        <v>730</v>
      </c>
      <c r="G39" s="226" t="s">
        <v>731</v>
      </c>
      <c r="H39" s="85">
        <v>1</v>
      </c>
      <c r="I39" s="86">
        <v>6126490</v>
      </c>
      <c r="J39" s="87">
        <v>0</v>
      </c>
      <c r="K39" s="73">
        <f t="shared" si="2"/>
        <v>6126490</v>
      </c>
      <c r="L39" s="180">
        <f t="shared" si="0"/>
        <v>6126490</v>
      </c>
      <c r="M39" s="187">
        <f t="shared" si="8"/>
        <v>9.2669817440459645E-5</v>
      </c>
      <c r="P39" s="49" t="s">
        <v>2</v>
      </c>
      <c r="Q39" s="211">
        <f>市区町村別_患者数!AM40</f>
        <v>58722</v>
      </c>
    </row>
    <row r="40" spans="2:17" ht="29.25" customHeight="1">
      <c r="B40" s="365">
        <v>8</v>
      </c>
      <c r="C40" s="378" t="s">
        <v>59</v>
      </c>
      <c r="D40" s="385">
        <f>Q12</f>
        <v>8781</v>
      </c>
      <c r="E40" s="88" t="s">
        <v>161</v>
      </c>
      <c r="F40" s="224" t="s">
        <v>169</v>
      </c>
      <c r="G40" s="224" t="s">
        <v>213</v>
      </c>
      <c r="H40" s="137">
        <v>1</v>
      </c>
      <c r="I40" s="138">
        <v>13941550</v>
      </c>
      <c r="J40" s="139">
        <v>1568210</v>
      </c>
      <c r="K40" s="71">
        <f t="shared" si="2"/>
        <v>15509760</v>
      </c>
      <c r="L40" s="178">
        <f t="shared" si="0"/>
        <v>15509760</v>
      </c>
      <c r="M40" s="185">
        <f>IFERROR(H40/$Q$12,0)</f>
        <v>1.1388224575788635E-4</v>
      </c>
      <c r="P40" s="49" t="s">
        <v>3</v>
      </c>
      <c r="Q40" s="211">
        <f>市区町村別_患者数!AM41</f>
        <v>16236</v>
      </c>
    </row>
    <row r="41" spans="2:17" ht="29.25" customHeight="1">
      <c r="B41" s="366"/>
      <c r="C41" s="359"/>
      <c r="D41" s="386"/>
      <c r="E41" s="80" t="s">
        <v>194</v>
      </c>
      <c r="F41" s="225" t="s">
        <v>195</v>
      </c>
      <c r="G41" s="225" t="s">
        <v>735</v>
      </c>
      <c r="H41" s="81">
        <v>1</v>
      </c>
      <c r="I41" s="82">
        <v>7577990</v>
      </c>
      <c r="J41" s="83">
        <v>4222660</v>
      </c>
      <c r="K41" s="72">
        <f t="shared" si="2"/>
        <v>11800650</v>
      </c>
      <c r="L41" s="179">
        <f t="shared" si="0"/>
        <v>11800650</v>
      </c>
      <c r="M41" s="186">
        <f t="shared" ref="M41:M44" si="9">IFERROR(H41/$Q$12,0)</f>
        <v>1.1388224575788635E-4</v>
      </c>
      <c r="P41" s="49" t="s">
        <v>4</v>
      </c>
      <c r="Q41" s="211">
        <f>市区町村別_患者数!AM42</f>
        <v>49221</v>
      </c>
    </row>
    <row r="42" spans="2:17" ht="48.95" customHeight="1">
      <c r="B42" s="366"/>
      <c r="C42" s="359"/>
      <c r="D42" s="386"/>
      <c r="E42" s="80" t="s">
        <v>151</v>
      </c>
      <c r="F42" s="225" t="s">
        <v>160</v>
      </c>
      <c r="G42" s="225" t="s">
        <v>736</v>
      </c>
      <c r="H42" s="81">
        <v>4</v>
      </c>
      <c r="I42" s="82">
        <v>26995410</v>
      </c>
      <c r="J42" s="83">
        <v>1187440</v>
      </c>
      <c r="K42" s="72">
        <f t="shared" si="2"/>
        <v>28182850</v>
      </c>
      <c r="L42" s="179">
        <f t="shared" si="0"/>
        <v>7045712.5</v>
      </c>
      <c r="M42" s="186">
        <f t="shared" si="9"/>
        <v>4.555289830315454E-4</v>
      </c>
      <c r="P42" s="49" t="s">
        <v>46</v>
      </c>
      <c r="Q42" s="211">
        <f>市区町村別_患者数!AM43</f>
        <v>10441</v>
      </c>
    </row>
    <row r="43" spans="2:17" ht="29.25" customHeight="1">
      <c r="B43" s="366"/>
      <c r="C43" s="359"/>
      <c r="D43" s="386"/>
      <c r="E43" s="80" t="s">
        <v>150</v>
      </c>
      <c r="F43" s="225" t="s">
        <v>167</v>
      </c>
      <c r="G43" s="225" t="s">
        <v>737</v>
      </c>
      <c r="H43" s="81">
        <v>36</v>
      </c>
      <c r="I43" s="82">
        <v>115218470</v>
      </c>
      <c r="J43" s="83">
        <v>118024570</v>
      </c>
      <c r="K43" s="72">
        <f t="shared" si="2"/>
        <v>233243040</v>
      </c>
      <c r="L43" s="179">
        <f t="shared" si="0"/>
        <v>6478973.333333333</v>
      </c>
      <c r="M43" s="186">
        <f t="shared" si="9"/>
        <v>4.0997608472839089E-3</v>
      </c>
      <c r="P43" s="49" t="s">
        <v>9</v>
      </c>
      <c r="Q43" s="211">
        <f>市区町村別_患者数!AM44</f>
        <v>58499</v>
      </c>
    </row>
    <row r="44" spans="2:17" ht="29.25" customHeight="1" thickBot="1">
      <c r="B44" s="367"/>
      <c r="C44" s="361"/>
      <c r="D44" s="388"/>
      <c r="E44" s="84" t="s">
        <v>560</v>
      </c>
      <c r="F44" s="226" t="s">
        <v>561</v>
      </c>
      <c r="G44" s="226" t="s">
        <v>562</v>
      </c>
      <c r="H44" s="85">
        <v>9</v>
      </c>
      <c r="I44" s="86">
        <v>48020890</v>
      </c>
      <c r="J44" s="87">
        <v>3066730</v>
      </c>
      <c r="K44" s="73">
        <f t="shared" si="2"/>
        <v>51087620</v>
      </c>
      <c r="L44" s="180">
        <f t="shared" si="0"/>
        <v>5676402.222222222</v>
      </c>
      <c r="M44" s="187">
        <f t="shared" si="9"/>
        <v>1.0249402118209772E-3</v>
      </c>
      <c r="P44" s="49" t="s">
        <v>47</v>
      </c>
      <c r="Q44" s="211">
        <f>市区町村別_患者数!AM45</f>
        <v>12853</v>
      </c>
    </row>
    <row r="45" spans="2:17" ht="28.15" customHeight="1">
      <c r="B45" s="365">
        <v>9</v>
      </c>
      <c r="C45" s="378" t="s">
        <v>121</v>
      </c>
      <c r="D45" s="385">
        <f>Q13</f>
        <v>5637</v>
      </c>
      <c r="E45" s="88" t="s">
        <v>681</v>
      </c>
      <c r="F45" s="224" t="s">
        <v>682</v>
      </c>
      <c r="G45" s="224" t="s">
        <v>741</v>
      </c>
      <c r="H45" s="137">
        <v>10</v>
      </c>
      <c r="I45" s="138">
        <v>14853310</v>
      </c>
      <c r="J45" s="139">
        <v>72676390</v>
      </c>
      <c r="K45" s="71">
        <f t="shared" si="2"/>
        <v>87529700</v>
      </c>
      <c r="L45" s="178">
        <f t="shared" si="0"/>
        <v>8752970</v>
      </c>
      <c r="M45" s="185">
        <f>IFERROR(H45/$Q$13,0)</f>
        <v>1.7739932588256165E-3</v>
      </c>
      <c r="P45" s="49" t="s">
        <v>14</v>
      </c>
      <c r="Q45" s="211">
        <f>市区町村別_患者数!AM46</f>
        <v>23492</v>
      </c>
    </row>
    <row r="46" spans="2:17" ht="29.25" customHeight="1">
      <c r="B46" s="366"/>
      <c r="C46" s="359"/>
      <c r="D46" s="386"/>
      <c r="E46" s="80" t="s">
        <v>710</v>
      </c>
      <c r="F46" s="225" t="s">
        <v>711</v>
      </c>
      <c r="G46" s="225" t="s">
        <v>742</v>
      </c>
      <c r="H46" s="81">
        <v>4</v>
      </c>
      <c r="I46" s="82">
        <v>3623110</v>
      </c>
      <c r="J46" s="83">
        <v>24624040</v>
      </c>
      <c r="K46" s="72">
        <f t="shared" si="2"/>
        <v>28247150</v>
      </c>
      <c r="L46" s="179">
        <f t="shared" si="0"/>
        <v>7061787.5</v>
      </c>
      <c r="M46" s="186">
        <f t="shared" ref="M46:M49" si="10">IFERROR(H46/$Q$13,0)</f>
        <v>7.0959730353024658E-4</v>
      </c>
      <c r="P46" s="49" t="s">
        <v>15</v>
      </c>
      <c r="Q46" s="211">
        <f>市区町村別_患者数!AM47</f>
        <v>60650</v>
      </c>
    </row>
    <row r="47" spans="2:17" ht="29.25" customHeight="1">
      <c r="B47" s="366"/>
      <c r="C47" s="359"/>
      <c r="D47" s="386"/>
      <c r="E47" s="80" t="s">
        <v>197</v>
      </c>
      <c r="F47" s="225" t="s">
        <v>198</v>
      </c>
      <c r="G47" s="225" t="s">
        <v>743</v>
      </c>
      <c r="H47" s="81">
        <v>5</v>
      </c>
      <c r="I47" s="82">
        <v>30344600</v>
      </c>
      <c r="J47" s="83">
        <v>727390</v>
      </c>
      <c r="K47" s="72">
        <f t="shared" si="2"/>
        <v>31071990</v>
      </c>
      <c r="L47" s="179">
        <f t="shared" si="0"/>
        <v>6214398</v>
      </c>
      <c r="M47" s="186">
        <f t="shared" si="10"/>
        <v>8.8699662941280825E-4</v>
      </c>
      <c r="P47" s="49" t="s">
        <v>10</v>
      </c>
      <c r="Q47" s="211">
        <f>市区町村別_患者数!AM48</f>
        <v>37162</v>
      </c>
    </row>
    <row r="48" spans="2:17" ht="28.15" customHeight="1">
      <c r="B48" s="366"/>
      <c r="C48" s="359"/>
      <c r="D48" s="386"/>
      <c r="E48" s="80" t="s">
        <v>150</v>
      </c>
      <c r="F48" s="225" t="s">
        <v>167</v>
      </c>
      <c r="G48" s="225" t="s">
        <v>744</v>
      </c>
      <c r="H48" s="81">
        <v>41</v>
      </c>
      <c r="I48" s="82">
        <v>129030410</v>
      </c>
      <c r="J48" s="83">
        <v>114095840</v>
      </c>
      <c r="K48" s="72">
        <f t="shared" si="2"/>
        <v>243126250</v>
      </c>
      <c r="L48" s="179">
        <f t="shared" si="0"/>
        <v>5929908.5365853654</v>
      </c>
      <c r="M48" s="186">
        <f t="shared" si="10"/>
        <v>7.2733723611850274E-3</v>
      </c>
      <c r="P48" s="49" t="s">
        <v>22</v>
      </c>
      <c r="Q48" s="211">
        <f>市区町村別_患者数!AM49</f>
        <v>41693</v>
      </c>
    </row>
    <row r="49" spans="2:17" ht="28.15" customHeight="1" thickBot="1">
      <c r="B49" s="367"/>
      <c r="C49" s="361"/>
      <c r="D49" s="388"/>
      <c r="E49" s="84" t="s">
        <v>745</v>
      </c>
      <c r="F49" s="226" t="s">
        <v>746</v>
      </c>
      <c r="G49" s="226" t="s">
        <v>747</v>
      </c>
      <c r="H49" s="85">
        <v>5</v>
      </c>
      <c r="I49" s="86">
        <v>11672510</v>
      </c>
      <c r="J49" s="87">
        <v>17562680</v>
      </c>
      <c r="K49" s="73">
        <f t="shared" si="2"/>
        <v>29235190</v>
      </c>
      <c r="L49" s="180">
        <f t="shared" si="0"/>
        <v>5847038</v>
      </c>
      <c r="M49" s="187">
        <f t="shared" si="10"/>
        <v>8.8699662941280825E-4</v>
      </c>
      <c r="P49" s="49" t="s">
        <v>48</v>
      </c>
      <c r="Q49" s="211">
        <f>市区町村別_患者数!AM50</f>
        <v>14543</v>
      </c>
    </row>
    <row r="50" spans="2:17" ht="50.1" customHeight="1">
      <c r="B50" s="365">
        <v>10</v>
      </c>
      <c r="C50" s="378" t="s">
        <v>60</v>
      </c>
      <c r="D50" s="385">
        <f>Q14</f>
        <v>13130</v>
      </c>
      <c r="E50" s="88" t="s">
        <v>151</v>
      </c>
      <c r="F50" s="224" t="s">
        <v>160</v>
      </c>
      <c r="G50" s="224" t="s">
        <v>751</v>
      </c>
      <c r="H50" s="137">
        <v>4</v>
      </c>
      <c r="I50" s="138">
        <v>25929440</v>
      </c>
      <c r="J50" s="139">
        <v>4680960</v>
      </c>
      <c r="K50" s="71">
        <f t="shared" si="2"/>
        <v>30610400</v>
      </c>
      <c r="L50" s="178">
        <f t="shared" si="0"/>
        <v>7652600</v>
      </c>
      <c r="M50" s="185">
        <f>IFERROR(H50/$Q$14,0)</f>
        <v>3.0464584920030462E-4</v>
      </c>
      <c r="P50" s="49" t="s">
        <v>26</v>
      </c>
      <c r="Q50" s="211">
        <f>市区町村別_患者数!AM51</f>
        <v>18436</v>
      </c>
    </row>
    <row r="51" spans="2:17" ht="28.15" customHeight="1">
      <c r="B51" s="366"/>
      <c r="C51" s="359"/>
      <c r="D51" s="386"/>
      <c r="E51" s="80" t="s">
        <v>152</v>
      </c>
      <c r="F51" s="225" t="s">
        <v>168</v>
      </c>
      <c r="G51" s="225" t="s">
        <v>451</v>
      </c>
      <c r="H51" s="81">
        <v>1</v>
      </c>
      <c r="I51" s="82">
        <v>7341320</v>
      </c>
      <c r="J51" s="83">
        <v>0</v>
      </c>
      <c r="K51" s="72">
        <f t="shared" si="2"/>
        <v>7341320</v>
      </c>
      <c r="L51" s="179">
        <f t="shared" si="0"/>
        <v>7341320</v>
      </c>
      <c r="M51" s="186">
        <f t="shared" ref="M51:M54" si="11">IFERROR(H51/$Q$14,0)</f>
        <v>7.6161462300076155E-5</v>
      </c>
      <c r="P51" s="49" t="s">
        <v>16</v>
      </c>
      <c r="Q51" s="211">
        <f>市区町村別_患者数!AM52</f>
        <v>37305</v>
      </c>
    </row>
    <row r="52" spans="2:17" ht="36">
      <c r="B52" s="366"/>
      <c r="C52" s="359"/>
      <c r="D52" s="386"/>
      <c r="E52" s="80" t="s">
        <v>163</v>
      </c>
      <c r="F52" s="225" t="s">
        <v>171</v>
      </c>
      <c r="G52" s="225" t="s">
        <v>752</v>
      </c>
      <c r="H52" s="81">
        <v>9</v>
      </c>
      <c r="I52" s="82">
        <v>37265640</v>
      </c>
      <c r="J52" s="83">
        <v>20874920</v>
      </c>
      <c r="K52" s="72">
        <f t="shared" si="2"/>
        <v>58140560</v>
      </c>
      <c r="L52" s="179">
        <f t="shared" si="0"/>
        <v>6460062.222222222</v>
      </c>
      <c r="M52" s="186">
        <f t="shared" si="11"/>
        <v>6.8545316070068544E-4</v>
      </c>
      <c r="P52" s="49" t="s">
        <v>27</v>
      </c>
      <c r="Q52" s="211">
        <f>市区町村別_患者数!AM53</f>
        <v>20008</v>
      </c>
    </row>
    <row r="53" spans="2:17" ht="28.15" customHeight="1">
      <c r="B53" s="366"/>
      <c r="C53" s="359"/>
      <c r="D53" s="386"/>
      <c r="E53" s="80" t="s">
        <v>181</v>
      </c>
      <c r="F53" s="225" t="s">
        <v>182</v>
      </c>
      <c r="G53" s="225" t="s">
        <v>753</v>
      </c>
      <c r="H53" s="81">
        <v>7</v>
      </c>
      <c r="I53" s="82">
        <v>42250750</v>
      </c>
      <c r="J53" s="83">
        <v>1262190</v>
      </c>
      <c r="K53" s="72">
        <f t="shared" si="2"/>
        <v>43512940</v>
      </c>
      <c r="L53" s="179">
        <f t="shared" si="0"/>
        <v>6216134.2857142854</v>
      </c>
      <c r="M53" s="186">
        <f t="shared" si="11"/>
        <v>5.3313023610053315E-4</v>
      </c>
      <c r="P53" s="49" t="s">
        <v>28</v>
      </c>
      <c r="Q53" s="211">
        <f>市区町村別_患者数!AM54</f>
        <v>20272</v>
      </c>
    </row>
    <row r="54" spans="2:17" ht="29.25" customHeight="1" thickBot="1">
      <c r="B54" s="367"/>
      <c r="C54" s="361"/>
      <c r="D54" s="388"/>
      <c r="E54" s="84" t="s">
        <v>150</v>
      </c>
      <c r="F54" s="226" t="s">
        <v>167</v>
      </c>
      <c r="G54" s="226" t="s">
        <v>754</v>
      </c>
      <c r="H54" s="85">
        <v>72</v>
      </c>
      <c r="I54" s="86">
        <v>201171140</v>
      </c>
      <c r="J54" s="87">
        <v>219600200</v>
      </c>
      <c r="K54" s="73">
        <f t="shared" si="2"/>
        <v>420771340</v>
      </c>
      <c r="L54" s="180">
        <f t="shared" si="0"/>
        <v>5844046.388888889</v>
      </c>
      <c r="M54" s="187">
        <f t="shared" si="11"/>
        <v>5.4836252856054835E-3</v>
      </c>
      <c r="P54" s="49" t="s">
        <v>17</v>
      </c>
      <c r="Q54" s="211">
        <f>市区町村別_患者数!AM55</f>
        <v>18094</v>
      </c>
    </row>
    <row r="55" spans="2:17" ht="28.15" customHeight="1">
      <c r="B55" s="365">
        <v>11</v>
      </c>
      <c r="C55" s="378" t="s">
        <v>61</v>
      </c>
      <c r="D55" s="385">
        <f>Q15</f>
        <v>22723</v>
      </c>
      <c r="E55" s="88" t="s">
        <v>759</v>
      </c>
      <c r="F55" s="224" t="s">
        <v>760</v>
      </c>
      <c r="G55" s="224" t="s">
        <v>761</v>
      </c>
      <c r="H55" s="137">
        <v>1</v>
      </c>
      <c r="I55" s="138">
        <v>7889730</v>
      </c>
      <c r="J55" s="139">
        <v>6660</v>
      </c>
      <c r="K55" s="71">
        <f t="shared" si="2"/>
        <v>7896390</v>
      </c>
      <c r="L55" s="178">
        <f t="shared" si="0"/>
        <v>7896390</v>
      </c>
      <c r="M55" s="185">
        <f>IFERROR(H55/$Q$15,0)</f>
        <v>4.4008273555428421E-5</v>
      </c>
      <c r="P55" s="49" t="s">
        <v>49</v>
      </c>
      <c r="Q55" s="211">
        <f>市区町村別_患者数!AM56</f>
        <v>24024</v>
      </c>
    </row>
    <row r="56" spans="2:17" ht="39" customHeight="1">
      <c r="B56" s="366"/>
      <c r="C56" s="359"/>
      <c r="D56" s="386"/>
      <c r="E56" s="80" t="s">
        <v>151</v>
      </c>
      <c r="F56" s="225" t="s">
        <v>160</v>
      </c>
      <c r="G56" s="225" t="s">
        <v>762</v>
      </c>
      <c r="H56" s="81">
        <v>7</v>
      </c>
      <c r="I56" s="82">
        <v>48830300</v>
      </c>
      <c r="J56" s="83">
        <v>779690</v>
      </c>
      <c r="K56" s="72">
        <f t="shared" si="2"/>
        <v>49609990</v>
      </c>
      <c r="L56" s="179">
        <f t="shared" si="0"/>
        <v>7087141.4285714282</v>
      </c>
      <c r="M56" s="186">
        <f t="shared" ref="M56:M59" si="12">IFERROR(H56/$Q$15,0)</f>
        <v>3.0805791488799895E-4</v>
      </c>
      <c r="P56" s="49" t="s">
        <v>5</v>
      </c>
      <c r="Q56" s="211">
        <f>市区町村別_患者数!AM57</f>
        <v>19635</v>
      </c>
    </row>
    <row r="57" spans="2:17" ht="29.1" customHeight="1">
      <c r="B57" s="366"/>
      <c r="C57" s="359"/>
      <c r="D57" s="386"/>
      <c r="E57" s="80" t="s">
        <v>763</v>
      </c>
      <c r="F57" s="225" t="s">
        <v>764</v>
      </c>
      <c r="G57" s="225" t="s">
        <v>765</v>
      </c>
      <c r="H57" s="81">
        <v>26</v>
      </c>
      <c r="I57" s="82">
        <v>89632090</v>
      </c>
      <c r="J57" s="83">
        <v>70385300</v>
      </c>
      <c r="K57" s="72">
        <f t="shared" si="2"/>
        <v>160017390</v>
      </c>
      <c r="L57" s="179">
        <f t="shared" si="0"/>
        <v>6154515</v>
      </c>
      <c r="M57" s="186">
        <f t="shared" si="12"/>
        <v>1.1442151124411389E-3</v>
      </c>
      <c r="P57" s="49" t="s">
        <v>23</v>
      </c>
      <c r="Q57" s="211">
        <f>市区町村別_患者数!AM58</f>
        <v>11060</v>
      </c>
    </row>
    <row r="58" spans="2:17" ht="28.15" customHeight="1">
      <c r="B58" s="366"/>
      <c r="C58" s="359"/>
      <c r="D58" s="386"/>
      <c r="E58" s="80" t="s">
        <v>766</v>
      </c>
      <c r="F58" s="225" t="s">
        <v>767</v>
      </c>
      <c r="G58" s="225" t="s">
        <v>768</v>
      </c>
      <c r="H58" s="81">
        <v>4</v>
      </c>
      <c r="I58" s="82">
        <v>23598270</v>
      </c>
      <c r="J58" s="83">
        <v>72230</v>
      </c>
      <c r="K58" s="72">
        <f t="shared" si="2"/>
        <v>23670500</v>
      </c>
      <c r="L58" s="179">
        <f t="shared" si="0"/>
        <v>5917625</v>
      </c>
      <c r="M58" s="186">
        <f t="shared" si="12"/>
        <v>1.7603309422171368E-4</v>
      </c>
      <c r="P58" s="49" t="s">
        <v>29</v>
      </c>
      <c r="Q58" s="211">
        <f>市区町村別_患者数!AM59</f>
        <v>18634</v>
      </c>
    </row>
    <row r="59" spans="2:17" ht="29.25" customHeight="1" thickBot="1">
      <c r="B59" s="367"/>
      <c r="C59" s="361"/>
      <c r="D59" s="388"/>
      <c r="E59" s="84" t="s">
        <v>164</v>
      </c>
      <c r="F59" s="226" t="s">
        <v>172</v>
      </c>
      <c r="G59" s="226" t="s">
        <v>769</v>
      </c>
      <c r="H59" s="85">
        <v>2</v>
      </c>
      <c r="I59" s="86">
        <v>11824360</v>
      </c>
      <c r="J59" s="87">
        <v>0</v>
      </c>
      <c r="K59" s="73">
        <f t="shared" si="2"/>
        <v>11824360</v>
      </c>
      <c r="L59" s="180">
        <f t="shared" si="0"/>
        <v>5912180</v>
      </c>
      <c r="M59" s="186">
        <f t="shared" si="12"/>
        <v>8.8016547110856842E-5</v>
      </c>
      <c r="P59" s="49" t="s">
        <v>18</v>
      </c>
      <c r="Q59" s="211">
        <f>市区町村別_患者数!AM60</f>
        <v>19451</v>
      </c>
    </row>
    <row r="60" spans="2:17" ht="29.25" customHeight="1">
      <c r="B60" s="365">
        <v>12</v>
      </c>
      <c r="C60" s="378" t="s">
        <v>122</v>
      </c>
      <c r="D60" s="385">
        <f>Q16</f>
        <v>11827</v>
      </c>
      <c r="E60" s="88" t="s">
        <v>164</v>
      </c>
      <c r="F60" s="224" t="s">
        <v>172</v>
      </c>
      <c r="G60" s="224" t="s">
        <v>726</v>
      </c>
      <c r="H60" s="137">
        <v>1</v>
      </c>
      <c r="I60" s="138">
        <v>7618650</v>
      </c>
      <c r="J60" s="139">
        <v>0</v>
      </c>
      <c r="K60" s="71">
        <f t="shared" si="2"/>
        <v>7618650</v>
      </c>
      <c r="L60" s="178">
        <f t="shared" si="0"/>
        <v>7618650</v>
      </c>
      <c r="M60" s="185">
        <f>IFERROR(H60/$Q$16,0)</f>
        <v>8.4552295594825404E-5</v>
      </c>
      <c r="P60" s="49" t="s">
        <v>11</v>
      </c>
      <c r="Q60" s="211">
        <f>市区町村別_患者数!AM61</f>
        <v>12084</v>
      </c>
    </row>
    <row r="61" spans="2:17" ht="28.35" customHeight="1">
      <c r="B61" s="366"/>
      <c r="C61" s="359"/>
      <c r="D61" s="386"/>
      <c r="E61" s="80" t="s">
        <v>766</v>
      </c>
      <c r="F61" s="225" t="s">
        <v>767</v>
      </c>
      <c r="G61" s="225" t="s">
        <v>772</v>
      </c>
      <c r="H61" s="81">
        <v>1</v>
      </c>
      <c r="I61" s="82">
        <v>7082450</v>
      </c>
      <c r="J61" s="83">
        <v>0</v>
      </c>
      <c r="K61" s="72">
        <f t="shared" si="2"/>
        <v>7082450</v>
      </c>
      <c r="L61" s="179">
        <f t="shared" si="0"/>
        <v>7082450</v>
      </c>
      <c r="M61" s="186">
        <f t="shared" ref="M61:M64" si="13">IFERROR(H61/$Q$16,0)</f>
        <v>8.4552295594825404E-5</v>
      </c>
      <c r="P61" s="49" t="s">
        <v>50</v>
      </c>
      <c r="Q61" s="211">
        <f>市区町村別_患者数!AM62</f>
        <v>8898</v>
      </c>
    </row>
    <row r="62" spans="2:17" ht="28.15" customHeight="1">
      <c r="B62" s="366"/>
      <c r="C62" s="359"/>
      <c r="D62" s="386"/>
      <c r="E62" s="80" t="s">
        <v>165</v>
      </c>
      <c r="F62" s="225" t="s">
        <v>173</v>
      </c>
      <c r="G62" s="225" t="s">
        <v>773</v>
      </c>
      <c r="H62" s="81">
        <v>3</v>
      </c>
      <c r="I62" s="82">
        <v>18205610</v>
      </c>
      <c r="J62" s="83">
        <v>1047140</v>
      </c>
      <c r="K62" s="72">
        <f t="shared" si="2"/>
        <v>19252750</v>
      </c>
      <c r="L62" s="179">
        <f t="shared" si="0"/>
        <v>6417583.333333333</v>
      </c>
      <c r="M62" s="186">
        <f t="shared" si="13"/>
        <v>2.536568867844762E-4</v>
      </c>
      <c r="P62" s="49" t="s">
        <v>30</v>
      </c>
      <c r="Q62" s="211">
        <f>市区町村別_患者数!AM63</f>
        <v>10383</v>
      </c>
    </row>
    <row r="63" spans="2:17" ht="28.15" customHeight="1">
      <c r="B63" s="366"/>
      <c r="C63" s="359"/>
      <c r="D63" s="386"/>
      <c r="E63" s="80" t="s">
        <v>152</v>
      </c>
      <c r="F63" s="225" t="s">
        <v>168</v>
      </c>
      <c r="G63" s="225" t="s">
        <v>193</v>
      </c>
      <c r="H63" s="81">
        <v>1</v>
      </c>
      <c r="I63" s="82">
        <v>5932330</v>
      </c>
      <c r="J63" s="83">
        <v>436980</v>
      </c>
      <c r="K63" s="72">
        <f t="shared" si="2"/>
        <v>6369310</v>
      </c>
      <c r="L63" s="179">
        <f t="shared" si="0"/>
        <v>6369310</v>
      </c>
      <c r="M63" s="186">
        <f t="shared" si="13"/>
        <v>8.4552295594825404E-5</v>
      </c>
      <c r="P63" s="49" t="s">
        <v>24</v>
      </c>
      <c r="Q63" s="211">
        <f>市区町村別_患者数!AM64</f>
        <v>74266</v>
      </c>
    </row>
    <row r="64" spans="2:17" ht="29.25" customHeight="1" thickBot="1">
      <c r="B64" s="367"/>
      <c r="C64" s="361"/>
      <c r="D64" s="388"/>
      <c r="E64" s="84" t="s">
        <v>188</v>
      </c>
      <c r="F64" s="226" t="s">
        <v>189</v>
      </c>
      <c r="G64" s="226" t="s">
        <v>774</v>
      </c>
      <c r="H64" s="85">
        <v>10</v>
      </c>
      <c r="I64" s="86">
        <v>55030590</v>
      </c>
      <c r="J64" s="87">
        <v>5275050</v>
      </c>
      <c r="K64" s="73">
        <f t="shared" si="2"/>
        <v>60305640</v>
      </c>
      <c r="L64" s="180">
        <f t="shared" si="0"/>
        <v>6030564</v>
      </c>
      <c r="M64" s="187">
        <f t="shared" si="13"/>
        <v>8.4552295594825396E-4</v>
      </c>
      <c r="P64" s="49" t="s">
        <v>51</v>
      </c>
      <c r="Q64" s="211">
        <f>市区町村別_患者数!AM65</f>
        <v>9658</v>
      </c>
    </row>
    <row r="65" spans="2:17" ht="39" customHeight="1">
      <c r="B65" s="365">
        <v>13</v>
      </c>
      <c r="C65" s="378" t="s">
        <v>123</v>
      </c>
      <c r="D65" s="385">
        <f>Q17</f>
        <v>20407</v>
      </c>
      <c r="E65" s="88" t="s">
        <v>151</v>
      </c>
      <c r="F65" s="224" t="s">
        <v>160</v>
      </c>
      <c r="G65" s="224" t="s">
        <v>778</v>
      </c>
      <c r="H65" s="137">
        <v>7</v>
      </c>
      <c r="I65" s="138">
        <v>48917690</v>
      </c>
      <c r="J65" s="139">
        <v>2438870</v>
      </c>
      <c r="K65" s="71">
        <f t="shared" si="2"/>
        <v>51356560</v>
      </c>
      <c r="L65" s="178">
        <f t="shared" si="0"/>
        <v>7336651.4285714282</v>
      </c>
      <c r="M65" s="185">
        <f>IFERROR(H65/$Q$17,0)</f>
        <v>3.4301955211447053E-4</v>
      </c>
      <c r="P65" s="49" t="s">
        <v>19</v>
      </c>
      <c r="Q65" s="211">
        <f>市区町村別_患者数!AM66</f>
        <v>8401</v>
      </c>
    </row>
    <row r="66" spans="2:17" ht="28.15" customHeight="1">
      <c r="B66" s="366"/>
      <c r="C66" s="359"/>
      <c r="D66" s="386"/>
      <c r="E66" s="80" t="s">
        <v>150</v>
      </c>
      <c r="F66" s="225" t="s">
        <v>167</v>
      </c>
      <c r="G66" s="225" t="s">
        <v>737</v>
      </c>
      <c r="H66" s="81">
        <v>105</v>
      </c>
      <c r="I66" s="82">
        <v>325471820</v>
      </c>
      <c r="J66" s="83">
        <v>312256550</v>
      </c>
      <c r="K66" s="72">
        <f t="shared" si="2"/>
        <v>637728370</v>
      </c>
      <c r="L66" s="179">
        <f t="shared" si="0"/>
        <v>6073603.5238095243</v>
      </c>
      <c r="M66" s="186">
        <f t="shared" ref="M66:M69" si="14">IFERROR(H66/$Q$17,0)</f>
        <v>5.1452932817170581E-3</v>
      </c>
      <c r="P66" s="49" t="s">
        <v>20</v>
      </c>
      <c r="Q66" s="211">
        <f>市区町村別_患者数!AM67</f>
        <v>12392</v>
      </c>
    </row>
    <row r="67" spans="2:17" ht="28.15" customHeight="1">
      <c r="B67" s="366"/>
      <c r="C67" s="359"/>
      <c r="D67" s="386"/>
      <c r="E67" s="80" t="s">
        <v>164</v>
      </c>
      <c r="F67" s="225" t="s">
        <v>172</v>
      </c>
      <c r="G67" s="225" t="s">
        <v>726</v>
      </c>
      <c r="H67" s="81">
        <v>2</v>
      </c>
      <c r="I67" s="82">
        <v>11127170</v>
      </c>
      <c r="J67" s="83">
        <v>599140</v>
      </c>
      <c r="K67" s="72">
        <f t="shared" si="2"/>
        <v>11726310</v>
      </c>
      <c r="L67" s="179">
        <f t="shared" si="0"/>
        <v>5863155</v>
      </c>
      <c r="M67" s="186">
        <f t="shared" si="14"/>
        <v>9.8005586318420146E-5</v>
      </c>
      <c r="P67" s="49" t="s">
        <v>31</v>
      </c>
      <c r="Q67" s="211">
        <f>市区町村別_患者数!AM68</f>
        <v>9042</v>
      </c>
    </row>
    <row r="68" spans="2:17" ht="28.15" customHeight="1">
      <c r="B68" s="366"/>
      <c r="C68" s="359"/>
      <c r="D68" s="386"/>
      <c r="E68" s="80" t="s">
        <v>197</v>
      </c>
      <c r="F68" s="225" t="s">
        <v>198</v>
      </c>
      <c r="G68" s="225" t="s">
        <v>779</v>
      </c>
      <c r="H68" s="81">
        <v>37</v>
      </c>
      <c r="I68" s="82">
        <v>178291750</v>
      </c>
      <c r="J68" s="83">
        <v>9321630</v>
      </c>
      <c r="K68" s="72">
        <f t="shared" si="2"/>
        <v>187613380</v>
      </c>
      <c r="L68" s="179">
        <f t="shared" si="0"/>
        <v>5070631.8918918921</v>
      </c>
      <c r="M68" s="186">
        <f t="shared" si="14"/>
        <v>1.8131033468907728E-3</v>
      </c>
      <c r="P68" s="49" t="s">
        <v>52</v>
      </c>
      <c r="Q68" s="211">
        <f>市区町村別_患者数!AM69</f>
        <v>9557</v>
      </c>
    </row>
    <row r="69" spans="2:17" ht="39" customHeight="1" thickBot="1">
      <c r="B69" s="367"/>
      <c r="C69" s="361"/>
      <c r="D69" s="388"/>
      <c r="E69" s="84" t="s">
        <v>163</v>
      </c>
      <c r="F69" s="226" t="s">
        <v>171</v>
      </c>
      <c r="G69" s="226" t="s">
        <v>780</v>
      </c>
      <c r="H69" s="85">
        <v>21</v>
      </c>
      <c r="I69" s="86">
        <v>77782700</v>
      </c>
      <c r="J69" s="87">
        <v>25689210</v>
      </c>
      <c r="K69" s="73">
        <f t="shared" si="2"/>
        <v>103471910</v>
      </c>
      <c r="L69" s="180">
        <f t="shared" ref="L69:L132" si="15">IFERROR(K69/H69,"-")</f>
        <v>4927233.8095238097</v>
      </c>
      <c r="M69" s="186">
        <f t="shared" si="14"/>
        <v>1.0290586563434115E-3</v>
      </c>
      <c r="P69" s="49" t="s">
        <v>12</v>
      </c>
      <c r="Q69" s="211">
        <f>市区町村別_患者数!AM70</f>
        <v>4628</v>
      </c>
    </row>
    <row r="70" spans="2:17" ht="28.35" customHeight="1">
      <c r="B70" s="365">
        <v>14</v>
      </c>
      <c r="C70" s="378" t="s">
        <v>124</v>
      </c>
      <c r="D70" s="385">
        <f>Q18</f>
        <v>15377</v>
      </c>
      <c r="E70" s="88" t="s">
        <v>783</v>
      </c>
      <c r="F70" s="224" t="s">
        <v>784</v>
      </c>
      <c r="G70" s="224" t="s">
        <v>785</v>
      </c>
      <c r="H70" s="137">
        <v>1</v>
      </c>
      <c r="I70" s="138">
        <v>8125720</v>
      </c>
      <c r="J70" s="139">
        <v>288840</v>
      </c>
      <c r="K70" s="71">
        <f t="shared" ref="K70:K133" si="16">SUM(I70:J70)</f>
        <v>8414560</v>
      </c>
      <c r="L70" s="178">
        <f t="shared" si="15"/>
        <v>8414560</v>
      </c>
      <c r="M70" s="185">
        <f>IFERROR(H70/$Q$18,0)</f>
        <v>6.5032190934512582E-5</v>
      </c>
      <c r="P70" s="49" t="s">
        <v>6</v>
      </c>
      <c r="Q70" s="211">
        <f>市区町村別_患者数!AM71</f>
        <v>4761</v>
      </c>
    </row>
    <row r="71" spans="2:17" ht="28.15" customHeight="1">
      <c r="B71" s="366"/>
      <c r="C71" s="359"/>
      <c r="D71" s="386"/>
      <c r="E71" s="80" t="s">
        <v>681</v>
      </c>
      <c r="F71" s="225" t="s">
        <v>682</v>
      </c>
      <c r="G71" s="225" t="s">
        <v>786</v>
      </c>
      <c r="H71" s="81">
        <v>22</v>
      </c>
      <c r="I71" s="82">
        <v>36899590</v>
      </c>
      <c r="J71" s="83">
        <v>146704050</v>
      </c>
      <c r="K71" s="72">
        <f t="shared" si="16"/>
        <v>183603640</v>
      </c>
      <c r="L71" s="179">
        <f t="shared" si="15"/>
        <v>8345620</v>
      </c>
      <c r="M71" s="186">
        <f t="shared" ref="M71:M74" si="17">IFERROR(H71/$Q$18,0)</f>
        <v>1.4307082005592768E-3</v>
      </c>
      <c r="P71" s="49" t="s">
        <v>7</v>
      </c>
      <c r="Q71" s="211">
        <f>市区町村別_患者数!AM72</f>
        <v>2107</v>
      </c>
    </row>
    <row r="72" spans="2:17" ht="28.15" customHeight="1">
      <c r="B72" s="366"/>
      <c r="C72" s="359"/>
      <c r="D72" s="386"/>
      <c r="E72" s="80" t="s">
        <v>161</v>
      </c>
      <c r="F72" s="225" t="s">
        <v>169</v>
      </c>
      <c r="G72" s="225" t="s">
        <v>787</v>
      </c>
      <c r="H72" s="81">
        <v>4</v>
      </c>
      <c r="I72" s="82">
        <v>16201420</v>
      </c>
      <c r="J72" s="83">
        <v>14870670</v>
      </c>
      <c r="K72" s="72">
        <f t="shared" si="16"/>
        <v>31072090</v>
      </c>
      <c r="L72" s="179">
        <f t="shared" si="15"/>
        <v>7768022.5</v>
      </c>
      <c r="M72" s="186">
        <f t="shared" si="17"/>
        <v>2.6012876373805033E-4</v>
      </c>
      <c r="P72" s="49" t="s">
        <v>53</v>
      </c>
      <c r="Q72" s="211">
        <f>市区町村別_患者数!AM73</f>
        <v>2853</v>
      </c>
    </row>
    <row r="73" spans="2:17" ht="28.15" customHeight="1">
      <c r="B73" s="366"/>
      <c r="C73" s="359"/>
      <c r="D73" s="386"/>
      <c r="E73" s="80" t="s">
        <v>186</v>
      </c>
      <c r="F73" s="225" t="s">
        <v>187</v>
      </c>
      <c r="G73" s="225" t="s">
        <v>702</v>
      </c>
      <c r="H73" s="81">
        <v>1</v>
      </c>
      <c r="I73" s="82">
        <v>7098250</v>
      </c>
      <c r="J73" s="83">
        <v>0</v>
      </c>
      <c r="K73" s="72">
        <f t="shared" si="16"/>
        <v>7098250</v>
      </c>
      <c r="L73" s="179">
        <f t="shared" si="15"/>
        <v>7098250</v>
      </c>
      <c r="M73" s="186">
        <f t="shared" si="17"/>
        <v>6.5032190934512582E-5</v>
      </c>
      <c r="P73" s="49" t="s">
        <v>54</v>
      </c>
      <c r="Q73" s="211">
        <f>市区町村別_患者数!AM74</f>
        <v>6453</v>
      </c>
    </row>
    <row r="74" spans="2:17" ht="29.25" customHeight="1" thickBot="1">
      <c r="B74" s="367"/>
      <c r="C74" s="361"/>
      <c r="D74" s="388"/>
      <c r="E74" s="84" t="s">
        <v>152</v>
      </c>
      <c r="F74" s="226" t="s">
        <v>168</v>
      </c>
      <c r="G74" s="226" t="s">
        <v>193</v>
      </c>
      <c r="H74" s="85">
        <v>2</v>
      </c>
      <c r="I74" s="86">
        <v>10509820</v>
      </c>
      <c r="J74" s="87">
        <v>1210900</v>
      </c>
      <c r="K74" s="73">
        <f t="shared" si="16"/>
        <v>11720720</v>
      </c>
      <c r="L74" s="180">
        <f t="shared" si="15"/>
        <v>5860360</v>
      </c>
      <c r="M74" s="186">
        <f t="shared" si="17"/>
        <v>1.3006438186902516E-4</v>
      </c>
      <c r="P74" s="49" t="s">
        <v>55</v>
      </c>
      <c r="Q74" s="211">
        <f>市区町村別_患者数!AM75</f>
        <v>1180</v>
      </c>
    </row>
    <row r="75" spans="2:17" ht="29.1" customHeight="1">
      <c r="B75" s="365">
        <v>15</v>
      </c>
      <c r="C75" s="378" t="s">
        <v>125</v>
      </c>
      <c r="D75" s="385">
        <f>Q19</f>
        <v>24632</v>
      </c>
      <c r="E75" s="88" t="s">
        <v>161</v>
      </c>
      <c r="F75" s="224" t="s">
        <v>169</v>
      </c>
      <c r="G75" s="224" t="s">
        <v>644</v>
      </c>
      <c r="H75" s="137">
        <v>13</v>
      </c>
      <c r="I75" s="138">
        <v>71173550</v>
      </c>
      <c r="J75" s="139">
        <v>43518700</v>
      </c>
      <c r="K75" s="71">
        <f t="shared" si="16"/>
        <v>114692250</v>
      </c>
      <c r="L75" s="178">
        <f t="shared" si="15"/>
        <v>8822480.7692307699</v>
      </c>
      <c r="M75" s="185">
        <f>IFERROR(H75/$Q$19,0)</f>
        <v>5.2776875608963954E-4</v>
      </c>
      <c r="P75" s="49" t="s">
        <v>56</v>
      </c>
      <c r="Q75" s="211">
        <f>市区町村別_患者数!AM76</f>
        <v>3491</v>
      </c>
    </row>
    <row r="76" spans="2:17" ht="29.25" customHeight="1">
      <c r="B76" s="366"/>
      <c r="C76" s="359"/>
      <c r="D76" s="386"/>
      <c r="E76" s="80" t="s">
        <v>681</v>
      </c>
      <c r="F76" s="225" t="s">
        <v>682</v>
      </c>
      <c r="G76" s="225" t="s">
        <v>790</v>
      </c>
      <c r="H76" s="81">
        <v>32</v>
      </c>
      <c r="I76" s="82">
        <v>60375490</v>
      </c>
      <c r="J76" s="83">
        <v>177772330</v>
      </c>
      <c r="K76" s="72">
        <f t="shared" si="16"/>
        <v>238147820</v>
      </c>
      <c r="L76" s="179">
        <f t="shared" si="15"/>
        <v>7442119.375</v>
      </c>
      <c r="M76" s="186">
        <f t="shared" ref="M76:M79" si="18">IFERROR(H76/$Q$19,0)</f>
        <v>1.2991230919129587E-3</v>
      </c>
      <c r="P76" s="49" t="s">
        <v>32</v>
      </c>
      <c r="Q76" s="211">
        <f>市区町村別_患者数!AM77</f>
        <v>2107</v>
      </c>
    </row>
    <row r="77" spans="2:17" ht="50.1" customHeight="1">
      <c r="B77" s="366"/>
      <c r="C77" s="359"/>
      <c r="D77" s="386"/>
      <c r="E77" s="80" t="s">
        <v>151</v>
      </c>
      <c r="F77" s="225" t="s">
        <v>160</v>
      </c>
      <c r="G77" s="225" t="s">
        <v>791</v>
      </c>
      <c r="H77" s="81">
        <v>4</v>
      </c>
      <c r="I77" s="82">
        <v>25613450</v>
      </c>
      <c r="J77" s="83">
        <v>1240590</v>
      </c>
      <c r="K77" s="72">
        <f t="shared" si="16"/>
        <v>26854040</v>
      </c>
      <c r="L77" s="179">
        <f t="shared" si="15"/>
        <v>6713510</v>
      </c>
      <c r="M77" s="186">
        <f t="shared" si="18"/>
        <v>1.6239038648911984E-4</v>
      </c>
      <c r="P77" s="49" t="s">
        <v>33</v>
      </c>
      <c r="Q77" s="211">
        <f>市区町村別_患者数!AM78</f>
        <v>2906</v>
      </c>
    </row>
    <row r="78" spans="2:17" ht="29.25" customHeight="1">
      <c r="B78" s="366"/>
      <c r="C78" s="359"/>
      <c r="D78" s="386"/>
      <c r="E78" s="80" t="s">
        <v>150</v>
      </c>
      <c r="F78" s="225" t="s">
        <v>167</v>
      </c>
      <c r="G78" s="225" t="s">
        <v>792</v>
      </c>
      <c r="H78" s="81">
        <v>128</v>
      </c>
      <c r="I78" s="82">
        <v>297509270</v>
      </c>
      <c r="J78" s="83">
        <v>403436630</v>
      </c>
      <c r="K78" s="72">
        <f t="shared" si="16"/>
        <v>700945900</v>
      </c>
      <c r="L78" s="179">
        <f t="shared" si="15"/>
        <v>5476139.84375</v>
      </c>
      <c r="M78" s="186">
        <f t="shared" si="18"/>
        <v>5.1964923676518348E-3</v>
      </c>
      <c r="P78" s="49" t="s">
        <v>34</v>
      </c>
      <c r="Q78" s="211">
        <f>市区町村別_患者数!AM79</f>
        <v>1325</v>
      </c>
    </row>
    <row r="79" spans="2:17" ht="30" customHeight="1" thickBot="1">
      <c r="B79" s="367"/>
      <c r="C79" s="361"/>
      <c r="D79" s="388"/>
      <c r="E79" s="84" t="s">
        <v>194</v>
      </c>
      <c r="F79" s="226" t="s">
        <v>195</v>
      </c>
      <c r="G79" s="226" t="s">
        <v>793</v>
      </c>
      <c r="H79" s="85">
        <v>7</v>
      </c>
      <c r="I79" s="86">
        <v>34770480</v>
      </c>
      <c r="J79" s="87">
        <v>2253440</v>
      </c>
      <c r="K79" s="73">
        <f t="shared" si="16"/>
        <v>37023920</v>
      </c>
      <c r="L79" s="180">
        <f t="shared" si="15"/>
        <v>5289131.4285714282</v>
      </c>
      <c r="M79" s="186">
        <f t="shared" si="18"/>
        <v>2.841831763559597E-4</v>
      </c>
      <c r="P79" s="49" t="s">
        <v>295</v>
      </c>
      <c r="Q79" s="211">
        <f>市区町村別_患者数!AM80</f>
        <v>1264913</v>
      </c>
    </row>
    <row r="80" spans="2:17" ht="28.15" customHeight="1">
      <c r="B80" s="365">
        <v>16</v>
      </c>
      <c r="C80" s="378" t="s">
        <v>62</v>
      </c>
      <c r="D80" s="385">
        <f>Q20</f>
        <v>16597</v>
      </c>
      <c r="E80" s="88" t="s">
        <v>150</v>
      </c>
      <c r="F80" s="224" t="s">
        <v>167</v>
      </c>
      <c r="G80" s="224" t="s">
        <v>737</v>
      </c>
      <c r="H80" s="137">
        <v>83</v>
      </c>
      <c r="I80" s="138">
        <v>268281190</v>
      </c>
      <c r="J80" s="139">
        <v>246498490</v>
      </c>
      <c r="K80" s="71">
        <f t="shared" si="16"/>
        <v>514779680</v>
      </c>
      <c r="L80" s="178">
        <f t="shared" si="15"/>
        <v>6202164.8192771086</v>
      </c>
      <c r="M80" s="185">
        <f>IFERROR(H80/$Q$20,0)</f>
        <v>5.0009037777911667E-3</v>
      </c>
    </row>
    <row r="81" spans="2:13" ht="39" customHeight="1">
      <c r="B81" s="366"/>
      <c r="C81" s="359"/>
      <c r="D81" s="386"/>
      <c r="E81" s="80" t="s">
        <v>151</v>
      </c>
      <c r="F81" s="225" t="s">
        <v>160</v>
      </c>
      <c r="G81" s="225" t="s">
        <v>796</v>
      </c>
      <c r="H81" s="81">
        <v>3</v>
      </c>
      <c r="I81" s="82">
        <v>17753010</v>
      </c>
      <c r="J81" s="83">
        <v>637150</v>
      </c>
      <c r="K81" s="72">
        <f t="shared" si="16"/>
        <v>18390160</v>
      </c>
      <c r="L81" s="179">
        <f t="shared" si="15"/>
        <v>6130053.333333333</v>
      </c>
      <c r="M81" s="186">
        <f t="shared" ref="M81:M84" si="19">IFERROR(H81/$Q$20,0)</f>
        <v>1.8075555823341568E-4</v>
      </c>
    </row>
    <row r="82" spans="2:13" ht="28.15" customHeight="1">
      <c r="B82" s="366"/>
      <c r="C82" s="359"/>
      <c r="D82" s="386"/>
      <c r="E82" s="80" t="s">
        <v>152</v>
      </c>
      <c r="F82" s="225" t="s">
        <v>168</v>
      </c>
      <c r="G82" s="225" t="s">
        <v>797</v>
      </c>
      <c r="H82" s="81">
        <v>3</v>
      </c>
      <c r="I82" s="82">
        <v>15496330</v>
      </c>
      <c r="J82" s="83">
        <v>925390</v>
      </c>
      <c r="K82" s="72">
        <f t="shared" si="16"/>
        <v>16421720</v>
      </c>
      <c r="L82" s="179">
        <f t="shared" si="15"/>
        <v>5473906.666666667</v>
      </c>
      <c r="M82" s="186">
        <f t="shared" si="19"/>
        <v>1.8075555823341568E-4</v>
      </c>
    </row>
    <row r="83" spans="2:13" ht="29.25" customHeight="1">
      <c r="B83" s="366"/>
      <c r="C83" s="359"/>
      <c r="D83" s="386"/>
      <c r="E83" s="80" t="s">
        <v>194</v>
      </c>
      <c r="F83" s="225" t="s">
        <v>195</v>
      </c>
      <c r="G83" s="225" t="s">
        <v>798</v>
      </c>
      <c r="H83" s="81">
        <v>2</v>
      </c>
      <c r="I83" s="82">
        <v>10333950</v>
      </c>
      <c r="J83" s="83">
        <v>53600</v>
      </c>
      <c r="K83" s="72">
        <f t="shared" si="16"/>
        <v>10387550</v>
      </c>
      <c r="L83" s="179">
        <f t="shared" si="15"/>
        <v>5193775</v>
      </c>
      <c r="M83" s="186">
        <f t="shared" si="19"/>
        <v>1.2050370548894379E-4</v>
      </c>
    </row>
    <row r="84" spans="2:13" ht="39" customHeight="1" thickBot="1">
      <c r="B84" s="367"/>
      <c r="C84" s="361"/>
      <c r="D84" s="388"/>
      <c r="E84" s="84" t="s">
        <v>190</v>
      </c>
      <c r="F84" s="226" t="s">
        <v>191</v>
      </c>
      <c r="G84" s="226" t="s">
        <v>799</v>
      </c>
      <c r="H84" s="85">
        <v>16</v>
      </c>
      <c r="I84" s="86">
        <v>72342160</v>
      </c>
      <c r="J84" s="87">
        <v>8127590</v>
      </c>
      <c r="K84" s="73">
        <f t="shared" si="16"/>
        <v>80469750</v>
      </c>
      <c r="L84" s="180">
        <f t="shared" si="15"/>
        <v>5029359.375</v>
      </c>
      <c r="M84" s="187">
        <f t="shared" si="19"/>
        <v>9.6402964391155031E-4</v>
      </c>
    </row>
    <row r="85" spans="2:13" ht="39" customHeight="1">
      <c r="B85" s="365">
        <v>17</v>
      </c>
      <c r="C85" s="378" t="s">
        <v>126</v>
      </c>
      <c r="D85" s="385">
        <f>Q21</f>
        <v>23535</v>
      </c>
      <c r="E85" s="88" t="s">
        <v>151</v>
      </c>
      <c r="F85" s="224" t="s">
        <v>160</v>
      </c>
      <c r="G85" s="224" t="s">
        <v>803</v>
      </c>
      <c r="H85" s="137">
        <v>5</v>
      </c>
      <c r="I85" s="138">
        <v>37409850</v>
      </c>
      <c r="J85" s="139">
        <v>2044160</v>
      </c>
      <c r="K85" s="71">
        <f t="shared" si="16"/>
        <v>39454010</v>
      </c>
      <c r="L85" s="178">
        <f t="shared" si="15"/>
        <v>7890802</v>
      </c>
      <c r="M85" s="185">
        <f>IFERROR(H85/$Q$21,0)</f>
        <v>2.1244954323348204E-4</v>
      </c>
    </row>
    <row r="86" spans="2:13" ht="29.25" customHeight="1">
      <c r="B86" s="366"/>
      <c r="C86" s="359"/>
      <c r="D86" s="386"/>
      <c r="E86" s="80" t="s">
        <v>152</v>
      </c>
      <c r="F86" s="225" t="s">
        <v>168</v>
      </c>
      <c r="G86" s="225" t="s">
        <v>804</v>
      </c>
      <c r="H86" s="81">
        <v>3</v>
      </c>
      <c r="I86" s="82">
        <v>18630630</v>
      </c>
      <c r="J86" s="83">
        <v>45990</v>
      </c>
      <c r="K86" s="72">
        <f t="shared" si="16"/>
        <v>18676620</v>
      </c>
      <c r="L86" s="179">
        <f t="shared" si="15"/>
        <v>6225540</v>
      </c>
      <c r="M86" s="186">
        <f t="shared" ref="M86:M89" si="20">IFERROR(H86/$Q$21,0)</f>
        <v>1.2746972594008922E-4</v>
      </c>
    </row>
    <row r="87" spans="2:13" ht="29.25" customHeight="1">
      <c r="B87" s="366"/>
      <c r="C87" s="359"/>
      <c r="D87" s="386"/>
      <c r="E87" s="80" t="s">
        <v>150</v>
      </c>
      <c r="F87" s="225" t="s">
        <v>167</v>
      </c>
      <c r="G87" s="225" t="s">
        <v>643</v>
      </c>
      <c r="H87" s="81">
        <v>122</v>
      </c>
      <c r="I87" s="82">
        <v>407338160</v>
      </c>
      <c r="J87" s="83">
        <v>331335720</v>
      </c>
      <c r="K87" s="72">
        <f t="shared" si="16"/>
        <v>738673880</v>
      </c>
      <c r="L87" s="179">
        <f t="shared" si="15"/>
        <v>6054703.9344262294</v>
      </c>
      <c r="M87" s="186">
        <f t="shared" si="20"/>
        <v>5.1837688548969623E-3</v>
      </c>
    </row>
    <row r="88" spans="2:13" ht="29.25" customHeight="1">
      <c r="B88" s="366"/>
      <c r="C88" s="359"/>
      <c r="D88" s="386"/>
      <c r="E88" s="80" t="s">
        <v>165</v>
      </c>
      <c r="F88" s="225" t="s">
        <v>173</v>
      </c>
      <c r="G88" s="225" t="s">
        <v>805</v>
      </c>
      <c r="H88" s="81">
        <v>5</v>
      </c>
      <c r="I88" s="82">
        <v>25860800</v>
      </c>
      <c r="J88" s="83">
        <v>2871280</v>
      </c>
      <c r="K88" s="72">
        <f t="shared" si="16"/>
        <v>28732080</v>
      </c>
      <c r="L88" s="179">
        <f t="shared" si="15"/>
        <v>5746416</v>
      </c>
      <c r="M88" s="186">
        <f t="shared" si="20"/>
        <v>2.1244954323348204E-4</v>
      </c>
    </row>
    <row r="89" spans="2:13" ht="29.25" customHeight="1" thickBot="1">
      <c r="B89" s="367"/>
      <c r="C89" s="361"/>
      <c r="D89" s="388"/>
      <c r="E89" s="84" t="s">
        <v>560</v>
      </c>
      <c r="F89" s="226" t="s">
        <v>561</v>
      </c>
      <c r="G89" s="226" t="s">
        <v>562</v>
      </c>
      <c r="H89" s="85">
        <v>14</v>
      </c>
      <c r="I89" s="86">
        <v>67032280</v>
      </c>
      <c r="J89" s="87">
        <v>6393710</v>
      </c>
      <c r="K89" s="73">
        <f t="shared" si="16"/>
        <v>73425990</v>
      </c>
      <c r="L89" s="180">
        <f t="shared" si="15"/>
        <v>5244713.5714285718</v>
      </c>
      <c r="M89" s="186">
        <f t="shared" si="20"/>
        <v>5.9485872105374978E-4</v>
      </c>
    </row>
    <row r="90" spans="2:13" ht="29.25" customHeight="1">
      <c r="B90" s="365">
        <v>18</v>
      </c>
      <c r="C90" s="378" t="s">
        <v>63</v>
      </c>
      <c r="D90" s="385">
        <f>Q22</f>
        <v>21156</v>
      </c>
      <c r="E90" s="88" t="s">
        <v>681</v>
      </c>
      <c r="F90" s="224" t="s">
        <v>682</v>
      </c>
      <c r="G90" s="224" t="s">
        <v>809</v>
      </c>
      <c r="H90" s="137">
        <v>28</v>
      </c>
      <c r="I90" s="138">
        <v>48886610</v>
      </c>
      <c r="J90" s="139">
        <v>153977160</v>
      </c>
      <c r="K90" s="71">
        <f t="shared" si="16"/>
        <v>202863770</v>
      </c>
      <c r="L90" s="178">
        <f t="shared" si="15"/>
        <v>7245134.6428571427</v>
      </c>
      <c r="M90" s="185">
        <f>IFERROR(H90/$Q$22,0)</f>
        <v>1.3235016071090943E-3</v>
      </c>
    </row>
    <row r="91" spans="2:13" ht="29.25" customHeight="1">
      <c r="B91" s="366"/>
      <c r="C91" s="359"/>
      <c r="D91" s="386"/>
      <c r="E91" s="80" t="s">
        <v>184</v>
      </c>
      <c r="F91" s="225" t="s">
        <v>551</v>
      </c>
      <c r="G91" s="225" t="s">
        <v>185</v>
      </c>
      <c r="H91" s="81">
        <v>1</v>
      </c>
      <c r="I91" s="82">
        <v>6940440</v>
      </c>
      <c r="J91" s="83">
        <v>0</v>
      </c>
      <c r="K91" s="72">
        <f t="shared" si="16"/>
        <v>6940440</v>
      </c>
      <c r="L91" s="179">
        <f t="shared" si="15"/>
        <v>6940440</v>
      </c>
      <c r="M91" s="186">
        <f t="shared" ref="M91:M94" si="21">IFERROR(H91/$Q$22,0)</f>
        <v>4.7267914539610511E-5</v>
      </c>
    </row>
    <row r="92" spans="2:13" ht="39" customHeight="1">
      <c r="B92" s="366"/>
      <c r="C92" s="359"/>
      <c r="D92" s="386"/>
      <c r="E92" s="80" t="s">
        <v>161</v>
      </c>
      <c r="F92" s="225" t="s">
        <v>169</v>
      </c>
      <c r="G92" s="225" t="s">
        <v>810</v>
      </c>
      <c r="H92" s="81">
        <v>6</v>
      </c>
      <c r="I92" s="82">
        <v>31581460</v>
      </c>
      <c r="J92" s="83">
        <v>7308090</v>
      </c>
      <c r="K92" s="72">
        <f t="shared" si="16"/>
        <v>38889550</v>
      </c>
      <c r="L92" s="179">
        <f t="shared" si="15"/>
        <v>6481591.666666667</v>
      </c>
      <c r="M92" s="186">
        <f t="shared" si="21"/>
        <v>2.836074872376631E-4</v>
      </c>
    </row>
    <row r="93" spans="2:13" ht="29.25" customHeight="1">
      <c r="B93" s="366"/>
      <c r="C93" s="359"/>
      <c r="D93" s="386"/>
      <c r="E93" s="80" t="s">
        <v>150</v>
      </c>
      <c r="F93" s="225" t="s">
        <v>167</v>
      </c>
      <c r="G93" s="225" t="s">
        <v>737</v>
      </c>
      <c r="H93" s="81">
        <v>127</v>
      </c>
      <c r="I93" s="82">
        <v>478327700</v>
      </c>
      <c r="J93" s="83">
        <v>315497730</v>
      </c>
      <c r="K93" s="72">
        <f t="shared" si="16"/>
        <v>793825430</v>
      </c>
      <c r="L93" s="179">
        <f t="shared" si="15"/>
        <v>6250593.9370078743</v>
      </c>
      <c r="M93" s="186">
        <f t="shared" si="21"/>
        <v>6.0030251465305355E-3</v>
      </c>
    </row>
    <row r="94" spans="2:13" ht="29.25" customHeight="1" thickBot="1">
      <c r="B94" s="367"/>
      <c r="C94" s="361"/>
      <c r="D94" s="388"/>
      <c r="E94" s="84" t="s">
        <v>163</v>
      </c>
      <c r="F94" s="226" t="s">
        <v>171</v>
      </c>
      <c r="G94" s="226" t="s">
        <v>811</v>
      </c>
      <c r="H94" s="85">
        <v>17</v>
      </c>
      <c r="I94" s="86">
        <v>78293230</v>
      </c>
      <c r="J94" s="87">
        <v>15671580</v>
      </c>
      <c r="K94" s="73">
        <f t="shared" si="16"/>
        <v>93964810</v>
      </c>
      <c r="L94" s="180">
        <f t="shared" si="15"/>
        <v>5527341.7647058824</v>
      </c>
      <c r="M94" s="187">
        <f t="shared" si="21"/>
        <v>8.0355454717337871E-4</v>
      </c>
    </row>
    <row r="95" spans="2:13" ht="29.25" customHeight="1">
      <c r="B95" s="365">
        <v>19</v>
      </c>
      <c r="C95" s="378" t="s">
        <v>127</v>
      </c>
      <c r="D95" s="385">
        <f>Q23</f>
        <v>14723</v>
      </c>
      <c r="E95" s="88" t="s">
        <v>152</v>
      </c>
      <c r="F95" s="224" t="s">
        <v>168</v>
      </c>
      <c r="G95" s="224" t="s">
        <v>473</v>
      </c>
      <c r="H95" s="137">
        <v>1</v>
      </c>
      <c r="I95" s="138">
        <v>7477230</v>
      </c>
      <c r="J95" s="139">
        <v>0</v>
      </c>
      <c r="K95" s="71">
        <f t="shared" si="16"/>
        <v>7477230</v>
      </c>
      <c r="L95" s="178">
        <f t="shared" si="15"/>
        <v>7477230</v>
      </c>
      <c r="M95" s="185">
        <f>IFERROR(H95/$Q$23,0)</f>
        <v>6.7920940025809959E-5</v>
      </c>
    </row>
    <row r="96" spans="2:13" ht="29.25" customHeight="1">
      <c r="B96" s="366"/>
      <c r="C96" s="359"/>
      <c r="D96" s="386"/>
      <c r="E96" s="80" t="s">
        <v>813</v>
      </c>
      <c r="F96" s="225" t="s">
        <v>814</v>
      </c>
      <c r="G96" s="225" t="s">
        <v>815</v>
      </c>
      <c r="H96" s="81">
        <v>3</v>
      </c>
      <c r="I96" s="82">
        <v>18509350</v>
      </c>
      <c r="J96" s="83">
        <v>1048770</v>
      </c>
      <c r="K96" s="72">
        <f t="shared" si="16"/>
        <v>19558120</v>
      </c>
      <c r="L96" s="179">
        <f t="shared" si="15"/>
        <v>6519373.333333333</v>
      </c>
      <c r="M96" s="186">
        <f t="shared" ref="M96:M99" si="22">IFERROR(H96/$Q$23,0)</f>
        <v>2.0376282007742986E-4</v>
      </c>
    </row>
    <row r="97" spans="2:13" ht="29.25" customHeight="1">
      <c r="B97" s="366"/>
      <c r="C97" s="359"/>
      <c r="D97" s="386"/>
      <c r="E97" s="80" t="s">
        <v>181</v>
      </c>
      <c r="F97" s="225" t="s">
        <v>182</v>
      </c>
      <c r="G97" s="225" t="s">
        <v>816</v>
      </c>
      <c r="H97" s="81">
        <v>5</v>
      </c>
      <c r="I97" s="82">
        <v>29114940</v>
      </c>
      <c r="J97" s="83">
        <v>523590</v>
      </c>
      <c r="K97" s="72">
        <f t="shared" si="16"/>
        <v>29638530</v>
      </c>
      <c r="L97" s="179">
        <f t="shared" si="15"/>
        <v>5927706</v>
      </c>
      <c r="M97" s="186">
        <f t="shared" si="22"/>
        <v>3.3960470012904981E-4</v>
      </c>
    </row>
    <row r="98" spans="2:13" ht="29.25" customHeight="1">
      <c r="B98" s="366"/>
      <c r="C98" s="359"/>
      <c r="D98" s="386"/>
      <c r="E98" s="80" t="s">
        <v>150</v>
      </c>
      <c r="F98" s="225" t="s">
        <v>167</v>
      </c>
      <c r="G98" s="225" t="s">
        <v>643</v>
      </c>
      <c r="H98" s="81">
        <v>96</v>
      </c>
      <c r="I98" s="82">
        <v>324130530</v>
      </c>
      <c r="J98" s="83">
        <v>231316130</v>
      </c>
      <c r="K98" s="72">
        <f t="shared" si="16"/>
        <v>555446660</v>
      </c>
      <c r="L98" s="179">
        <f t="shared" si="15"/>
        <v>5785902.708333333</v>
      </c>
      <c r="M98" s="186">
        <f t="shared" si="22"/>
        <v>6.5204102424777557E-3</v>
      </c>
    </row>
    <row r="99" spans="2:13" ht="29.25" customHeight="1" thickBot="1">
      <c r="B99" s="367"/>
      <c r="C99" s="361"/>
      <c r="D99" s="388"/>
      <c r="E99" s="84" t="s">
        <v>188</v>
      </c>
      <c r="F99" s="226" t="s">
        <v>189</v>
      </c>
      <c r="G99" s="226" t="s">
        <v>817</v>
      </c>
      <c r="H99" s="85">
        <v>27</v>
      </c>
      <c r="I99" s="86">
        <v>140518290</v>
      </c>
      <c r="J99" s="87">
        <v>14727980</v>
      </c>
      <c r="K99" s="73">
        <f t="shared" si="16"/>
        <v>155246270</v>
      </c>
      <c r="L99" s="180">
        <f t="shared" si="15"/>
        <v>5749861.8518518517</v>
      </c>
      <c r="M99" s="186">
        <f t="shared" si="22"/>
        <v>1.8338653806968688E-3</v>
      </c>
    </row>
    <row r="100" spans="2:13" ht="29.25" customHeight="1">
      <c r="B100" s="365">
        <v>20</v>
      </c>
      <c r="C100" s="378" t="s">
        <v>128</v>
      </c>
      <c r="D100" s="385">
        <f>Q24</f>
        <v>21972</v>
      </c>
      <c r="E100" s="88" t="s">
        <v>162</v>
      </c>
      <c r="F100" s="224" t="s">
        <v>170</v>
      </c>
      <c r="G100" s="224" t="s">
        <v>196</v>
      </c>
      <c r="H100" s="137">
        <v>1</v>
      </c>
      <c r="I100" s="138">
        <v>6661010</v>
      </c>
      <c r="J100" s="139">
        <v>7480</v>
      </c>
      <c r="K100" s="71">
        <f t="shared" si="16"/>
        <v>6668490</v>
      </c>
      <c r="L100" s="178">
        <f t="shared" si="15"/>
        <v>6668490</v>
      </c>
      <c r="M100" s="185">
        <f>IFERROR(H100/$Q$24,0)</f>
        <v>4.5512470416894227E-5</v>
      </c>
    </row>
    <row r="101" spans="2:13" ht="39" customHeight="1">
      <c r="B101" s="366"/>
      <c r="C101" s="359"/>
      <c r="D101" s="386"/>
      <c r="E101" s="80" t="s">
        <v>161</v>
      </c>
      <c r="F101" s="225" t="s">
        <v>169</v>
      </c>
      <c r="G101" s="225" t="s">
        <v>821</v>
      </c>
      <c r="H101" s="81">
        <v>8</v>
      </c>
      <c r="I101" s="82">
        <v>40275790</v>
      </c>
      <c r="J101" s="83">
        <v>13022520</v>
      </c>
      <c r="K101" s="72">
        <f t="shared" si="16"/>
        <v>53298310</v>
      </c>
      <c r="L101" s="179">
        <f t="shared" si="15"/>
        <v>6662288.75</v>
      </c>
      <c r="M101" s="186">
        <f t="shared" ref="M101:M104" si="23">IFERROR(H101/$Q$24,0)</f>
        <v>3.6409976333515382E-4</v>
      </c>
    </row>
    <row r="102" spans="2:13" ht="29.25" customHeight="1">
      <c r="B102" s="366"/>
      <c r="C102" s="359"/>
      <c r="D102" s="386"/>
      <c r="E102" s="80" t="s">
        <v>150</v>
      </c>
      <c r="F102" s="225" t="s">
        <v>167</v>
      </c>
      <c r="G102" s="225" t="s">
        <v>754</v>
      </c>
      <c r="H102" s="81">
        <v>108</v>
      </c>
      <c r="I102" s="82">
        <v>303184740</v>
      </c>
      <c r="J102" s="83">
        <v>365225840</v>
      </c>
      <c r="K102" s="72">
        <f t="shared" si="16"/>
        <v>668410580</v>
      </c>
      <c r="L102" s="179">
        <f t="shared" si="15"/>
        <v>6188986.8518518517</v>
      </c>
      <c r="M102" s="186">
        <f t="shared" si="23"/>
        <v>4.9153468050245766E-3</v>
      </c>
    </row>
    <row r="103" spans="2:13" ht="29.1" customHeight="1">
      <c r="B103" s="366"/>
      <c r="C103" s="359"/>
      <c r="D103" s="386"/>
      <c r="E103" s="80" t="s">
        <v>186</v>
      </c>
      <c r="F103" s="225" t="s">
        <v>187</v>
      </c>
      <c r="G103" s="225" t="s">
        <v>822</v>
      </c>
      <c r="H103" s="81">
        <v>5</v>
      </c>
      <c r="I103" s="82">
        <v>28206710</v>
      </c>
      <c r="J103" s="83">
        <v>1586910</v>
      </c>
      <c r="K103" s="72">
        <f t="shared" si="16"/>
        <v>29793620</v>
      </c>
      <c r="L103" s="179">
        <f t="shared" si="15"/>
        <v>5958724</v>
      </c>
      <c r="M103" s="186">
        <f t="shared" si="23"/>
        <v>2.2756235208447114E-4</v>
      </c>
    </row>
    <row r="104" spans="2:13" ht="29.25" customHeight="1" thickBot="1">
      <c r="B104" s="367"/>
      <c r="C104" s="361"/>
      <c r="D104" s="388"/>
      <c r="E104" s="84" t="s">
        <v>197</v>
      </c>
      <c r="F104" s="226" t="s">
        <v>198</v>
      </c>
      <c r="G104" s="226" t="s">
        <v>823</v>
      </c>
      <c r="H104" s="85">
        <v>37</v>
      </c>
      <c r="I104" s="86">
        <v>202967960</v>
      </c>
      <c r="J104" s="87">
        <v>5389020</v>
      </c>
      <c r="K104" s="73">
        <f t="shared" si="16"/>
        <v>208356980</v>
      </c>
      <c r="L104" s="180">
        <f t="shared" si="15"/>
        <v>5631269.7297297297</v>
      </c>
      <c r="M104" s="187">
        <f t="shared" si="23"/>
        <v>1.6839614054250864E-3</v>
      </c>
    </row>
    <row r="105" spans="2:13" ht="26.1" customHeight="1">
      <c r="B105" s="365">
        <v>21</v>
      </c>
      <c r="C105" s="378" t="s">
        <v>129</v>
      </c>
      <c r="D105" s="385">
        <f>Q25</f>
        <v>14633</v>
      </c>
      <c r="E105" s="88" t="s">
        <v>186</v>
      </c>
      <c r="F105" s="224" t="s">
        <v>187</v>
      </c>
      <c r="G105" s="224" t="s">
        <v>714</v>
      </c>
      <c r="H105" s="137">
        <v>1</v>
      </c>
      <c r="I105" s="138">
        <v>11173730</v>
      </c>
      <c r="J105" s="139">
        <v>46720</v>
      </c>
      <c r="K105" s="71">
        <f t="shared" si="16"/>
        <v>11220450</v>
      </c>
      <c r="L105" s="178">
        <f t="shared" si="15"/>
        <v>11220450</v>
      </c>
      <c r="M105" s="185">
        <f>IFERROR(H105/$Q$25,0)</f>
        <v>6.8338686530444888E-5</v>
      </c>
    </row>
    <row r="106" spans="2:13" ht="29.25" customHeight="1">
      <c r="B106" s="366"/>
      <c r="C106" s="359"/>
      <c r="D106" s="386"/>
      <c r="E106" s="80" t="s">
        <v>164</v>
      </c>
      <c r="F106" s="225" t="s">
        <v>172</v>
      </c>
      <c r="G106" s="225" t="s">
        <v>726</v>
      </c>
      <c r="H106" s="81">
        <v>1</v>
      </c>
      <c r="I106" s="82">
        <v>7155920</v>
      </c>
      <c r="J106" s="83">
        <v>261240</v>
      </c>
      <c r="K106" s="72">
        <f t="shared" si="16"/>
        <v>7417160</v>
      </c>
      <c r="L106" s="179">
        <f t="shared" si="15"/>
        <v>7417160</v>
      </c>
      <c r="M106" s="186">
        <f t="shared" ref="M106:M109" si="24">IFERROR(H106/$Q$25,0)</f>
        <v>6.8338686530444888E-5</v>
      </c>
    </row>
    <row r="107" spans="2:13" ht="29.25" customHeight="1">
      <c r="B107" s="366"/>
      <c r="C107" s="359"/>
      <c r="D107" s="386"/>
      <c r="E107" s="80" t="s">
        <v>150</v>
      </c>
      <c r="F107" s="225" t="s">
        <v>167</v>
      </c>
      <c r="G107" s="225" t="s">
        <v>825</v>
      </c>
      <c r="H107" s="81">
        <v>81</v>
      </c>
      <c r="I107" s="82">
        <v>219656040</v>
      </c>
      <c r="J107" s="83">
        <v>277381530</v>
      </c>
      <c r="K107" s="72">
        <f t="shared" si="16"/>
        <v>497037570</v>
      </c>
      <c r="L107" s="179">
        <f t="shared" si="15"/>
        <v>6136266.2962962966</v>
      </c>
      <c r="M107" s="186">
        <f t="shared" si="24"/>
        <v>5.5354336089660358E-3</v>
      </c>
    </row>
    <row r="108" spans="2:13" ht="29.25" customHeight="1">
      <c r="B108" s="366"/>
      <c r="C108" s="359"/>
      <c r="D108" s="386"/>
      <c r="E108" s="80" t="s">
        <v>826</v>
      </c>
      <c r="F108" s="225" t="s">
        <v>827</v>
      </c>
      <c r="G108" s="225" t="s">
        <v>828</v>
      </c>
      <c r="H108" s="81">
        <v>2</v>
      </c>
      <c r="I108" s="82">
        <v>11500560</v>
      </c>
      <c r="J108" s="83">
        <v>512870</v>
      </c>
      <c r="K108" s="72">
        <f t="shared" si="16"/>
        <v>12013430</v>
      </c>
      <c r="L108" s="179">
        <f t="shared" si="15"/>
        <v>6006715</v>
      </c>
      <c r="M108" s="186">
        <f t="shared" si="24"/>
        <v>1.3667737306088978E-4</v>
      </c>
    </row>
    <row r="109" spans="2:13" ht="29.1" customHeight="1" thickBot="1">
      <c r="B109" s="367"/>
      <c r="C109" s="361"/>
      <c r="D109" s="388"/>
      <c r="E109" s="84" t="s">
        <v>729</v>
      </c>
      <c r="F109" s="226" t="s">
        <v>730</v>
      </c>
      <c r="G109" s="226" t="s">
        <v>829</v>
      </c>
      <c r="H109" s="85">
        <v>1</v>
      </c>
      <c r="I109" s="86">
        <v>5998750</v>
      </c>
      <c r="J109" s="87">
        <v>0</v>
      </c>
      <c r="K109" s="73">
        <f t="shared" si="16"/>
        <v>5998750</v>
      </c>
      <c r="L109" s="180">
        <f t="shared" si="15"/>
        <v>5998750</v>
      </c>
      <c r="M109" s="186">
        <f t="shared" si="24"/>
        <v>6.8338686530444888E-5</v>
      </c>
    </row>
    <row r="110" spans="2:13" ht="39" customHeight="1">
      <c r="B110" s="365">
        <v>22</v>
      </c>
      <c r="C110" s="378" t="s">
        <v>64</v>
      </c>
      <c r="D110" s="385">
        <f>Q26</f>
        <v>18751</v>
      </c>
      <c r="E110" s="88" t="s">
        <v>161</v>
      </c>
      <c r="F110" s="224" t="s">
        <v>169</v>
      </c>
      <c r="G110" s="224" t="s">
        <v>833</v>
      </c>
      <c r="H110" s="137">
        <v>5</v>
      </c>
      <c r="I110" s="138">
        <v>26952840</v>
      </c>
      <c r="J110" s="139">
        <v>4327670</v>
      </c>
      <c r="K110" s="71">
        <f t="shared" si="16"/>
        <v>31280510</v>
      </c>
      <c r="L110" s="178">
        <f t="shared" si="15"/>
        <v>6256102</v>
      </c>
      <c r="M110" s="185">
        <f>IFERROR(H110/$Q$26,0)</f>
        <v>2.6665244520292252E-4</v>
      </c>
    </row>
    <row r="111" spans="2:13" ht="29.25" customHeight="1">
      <c r="B111" s="366"/>
      <c r="C111" s="359"/>
      <c r="D111" s="386"/>
      <c r="E111" s="80" t="s">
        <v>150</v>
      </c>
      <c r="F111" s="225" t="s">
        <v>167</v>
      </c>
      <c r="G111" s="225" t="s">
        <v>643</v>
      </c>
      <c r="H111" s="81">
        <v>110</v>
      </c>
      <c r="I111" s="82">
        <v>351837390</v>
      </c>
      <c r="J111" s="83">
        <v>317352540</v>
      </c>
      <c r="K111" s="72">
        <f t="shared" si="16"/>
        <v>669189930</v>
      </c>
      <c r="L111" s="179">
        <f t="shared" si="15"/>
        <v>6083544.8181818184</v>
      </c>
      <c r="M111" s="186">
        <f t="shared" ref="M111:M114" si="25">IFERROR(H111/$Q$26,0)</f>
        <v>5.8663537944642951E-3</v>
      </c>
    </row>
    <row r="112" spans="2:13" ht="29.25" customHeight="1">
      <c r="B112" s="366"/>
      <c r="C112" s="359"/>
      <c r="D112" s="386"/>
      <c r="E112" s="80" t="s">
        <v>152</v>
      </c>
      <c r="F112" s="225" t="s">
        <v>168</v>
      </c>
      <c r="G112" s="225" t="s">
        <v>834</v>
      </c>
      <c r="H112" s="81">
        <v>7</v>
      </c>
      <c r="I112" s="82">
        <v>40913100</v>
      </c>
      <c r="J112" s="83">
        <v>1163850</v>
      </c>
      <c r="K112" s="72">
        <f t="shared" si="16"/>
        <v>42076950</v>
      </c>
      <c r="L112" s="179">
        <f t="shared" si="15"/>
        <v>6010992.8571428573</v>
      </c>
      <c r="M112" s="186">
        <f t="shared" si="25"/>
        <v>3.7331342328409149E-4</v>
      </c>
    </row>
    <row r="113" spans="2:13" ht="29.25" customHeight="1">
      <c r="B113" s="366"/>
      <c r="C113" s="359"/>
      <c r="D113" s="386"/>
      <c r="E113" s="80" t="s">
        <v>835</v>
      </c>
      <c r="F113" s="225" t="s">
        <v>836</v>
      </c>
      <c r="G113" s="225" t="s">
        <v>837</v>
      </c>
      <c r="H113" s="81">
        <v>1</v>
      </c>
      <c r="I113" s="82">
        <v>5674330</v>
      </c>
      <c r="J113" s="83">
        <v>223960</v>
      </c>
      <c r="K113" s="72">
        <f t="shared" si="16"/>
        <v>5898290</v>
      </c>
      <c r="L113" s="179">
        <f t="shared" si="15"/>
        <v>5898290</v>
      </c>
      <c r="M113" s="186">
        <f t="shared" si="25"/>
        <v>5.3330489040584503E-5</v>
      </c>
    </row>
    <row r="114" spans="2:13" ht="29.25" customHeight="1" thickBot="1">
      <c r="B114" s="367"/>
      <c r="C114" s="361"/>
      <c r="D114" s="388"/>
      <c r="E114" s="84" t="s">
        <v>560</v>
      </c>
      <c r="F114" s="226" t="s">
        <v>561</v>
      </c>
      <c r="G114" s="226" t="s">
        <v>562</v>
      </c>
      <c r="H114" s="85">
        <v>18</v>
      </c>
      <c r="I114" s="86">
        <v>95591150</v>
      </c>
      <c r="J114" s="87">
        <v>8188440</v>
      </c>
      <c r="K114" s="73">
        <f t="shared" si="16"/>
        <v>103779590</v>
      </c>
      <c r="L114" s="180">
        <f t="shared" si="15"/>
        <v>5765532.777777778</v>
      </c>
      <c r="M114" s="186">
        <f t="shared" si="25"/>
        <v>9.5994880273052102E-4</v>
      </c>
    </row>
    <row r="115" spans="2:13" ht="29.25" customHeight="1">
      <c r="B115" s="365">
        <v>23</v>
      </c>
      <c r="C115" s="378" t="s">
        <v>130</v>
      </c>
      <c r="D115" s="385">
        <f>Q27</f>
        <v>30883</v>
      </c>
      <c r="E115" s="88" t="s">
        <v>703</v>
      </c>
      <c r="F115" s="224" t="s">
        <v>704</v>
      </c>
      <c r="G115" s="224" t="s">
        <v>840</v>
      </c>
      <c r="H115" s="137">
        <v>1</v>
      </c>
      <c r="I115" s="138">
        <v>6258070</v>
      </c>
      <c r="J115" s="139">
        <v>1475760</v>
      </c>
      <c r="K115" s="71">
        <f t="shared" si="16"/>
        <v>7733830</v>
      </c>
      <c r="L115" s="178">
        <f t="shared" si="15"/>
        <v>7733830</v>
      </c>
      <c r="M115" s="185">
        <f>IFERROR(H115/$Q$27,0)</f>
        <v>3.2380273937117508E-5</v>
      </c>
    </row>
    <row r="116" spans="2:13" ht="39" customHeight="1">
      <c r="B116" s="366"/>
      <c r="C116" s="359"/>
      <c r="D116" s="386"/>
      <c r="E116" s="80" t="s">
        <v>151</v>
      </c>
      <c r="F116" s="225" t="s">
        <v>160</v>
      </c>
      <c r="G116" s="225" t="s">
        <v>841</v>
      </c>
      <c r="H116" s="81">
        <v>8</v>
      </c>
      <c r="I116" s="82">
        <v>60307620</v>
      </c>
      <c r="J116" s="83">
        <v>1227150</v>
      </c>
      <c r="K116" s="72">
        <f t="shared" si="16"/>
        <v>61534770</v>
      </c>
      <c r="L116" s="179">
        <f t="shared" si="15"/>
        <v>7691846.25</v>
      </c>
      <c r="M116" s="186">
        <f t="shared" ref="M116:M119" si="26">IFERROR(H116/$Q$27,0)</f>
        <v>2.5904219149694007E-4</v>
      </c>
    </row>
    <row r="117" spans="2:13" ht="29.25" customHeight="1">
      <c r="B117" s="366"/>
      <c r="C117" s="359"/>
      <c r="D117" s="386"/>
      <c r="E117" s="80" t="s">
        <v>842</v>
      </c>
      <c r="F117" s="225" t="s">
        <v>843</v>
      </c>
      <c r="G117" s="225" t="s">
        <v>844</v>
      </c>
      <c r="H117" s="81">
        <v>3</v>
      </c>
      <c r="I117" s="82">
        <v>9363240</v>
      </c>
      <c r="J117" s="83">
        <v>12400390</v>
      </c>
      <c r="K117" s="72">
        <f t="shared" si="16"/>
        <v>21763630</v>
      </c>
      <c r="L117" s="179">
        <f t="shared" si="15"/>
        <v>7254543.333333333</v>
      </c>
      <c r="M117" s="186">
        <f t="shared" si="26"/>
        <v>9.7140821811352525E-5</v>
      </c>
    </row>
    <row r="118" spans="2:13" ht="29.25" customHeight="1">
      <c r="B118" s="366"/>
      <c r="C118" s="359"/>
      <c r="D118" s="386"/>
      <c r="E118" s="80" t="s">
        <v>150</v>
      </c>
      <c r="F118" s="225" t="s">
        <v>167</v>
      </c>
      <c r="G118" s="225" t="s">
        <v>643</v>
      </c>
      <c r="H118" s="81">
        <v>188</v>
      </c>
      <c r="I118" s="82">
        <v>580669750</v>
      </c>
      <c r="J118" s="83">
        <v>532727700</v>
      </c>
      <c r="K118" s="72">
        <f t="shared" si="16"/>
        <v>1113397450</v>
      </c>
      <c r="L118" s="179">
        <f t="shared" si="15"/>
        <v>5922326.8617021274</v>
      </c>
      <c r="M118" s="186">
        <f t="shared" si="26"/>
        <v>6.0874915001780912E-3</v>
      </c>
    </row>
    <row r="119" spans="2:13" ht="29.25" customHeight="1" thickBot="1">
      <c r="B119" s="367"/>
      <c r="C119" s="361"/>
      <c r="D119" s="388"/>
      <c r="E119" s="84" t="s">
        <v>159</v>
      </c>
      <c r="F119" s="226" t="s">
        <v>564</v>
      </c>
      <c r="G119" s="226" t="s">
        <v>431</v>
      </c>
      <c r="H119" s="85">
        <v>1</v>
      </c>
      <c r="I119" s="86">
        <v>5747630</v>
      </c>
      <c r="J119" s="87">
        <v>0</v>
      </c>
      <c r="K119" s="73">
        <f t="shared" si="16"/>
        <v>5747630</v>
      </c>
      <c r="L119" s="180">
        <f t="shared" si="15"/>
        <v>5747630</v>
      </c>
      <c r="M119" s="186">
        <f t="shared" si="26"/>
        <v>3.2380273937117508E-5</v>
      </c>
    </row>
    <row r="120" spans="2:13" ht="29.1" customHeight="1">
      <c r="B120" s="365">
        <v>24</v>
      </c>
      <c r="C120" s="378" t="s">
        <v>131</v>
      </c>
      <c r="D120" s="385">
        <f>Q28</f>
        <v>13361</v>
      </c>
      <c r="E120" s="88" t="s">
        <v>560</v>
      </c>
      <c r="F120" s="224" t="s">
        <v>561</v>
      </c>
      <c r="G120" s="224" t="s">
        <v>562</v>
      </c>
      <c r="H120" s="137">
        <v>9</v>
      </c>
      <c r="I120" s="138">
        <v>65880180</v>
      </c>
      <c r="J120" s="139">
        <v>6768250</v>
      </c>
      <c r="K120" s="71">
        <f t="shared" si="16"/>
        <v>72648430</v>
      </c>
      <c r="L120" s="178">
        <f t="shared" si="15"/>
        <v>8072047.777777778</v>
      </c>
      <c r="M120" s="185">
        <f>IFERROR(H120/$Q$28,0)</f>
        <v>6.7360227527879654E-4</v>
      </c>
    </row>
    <row r="121" spans="2:13" ht="29.25" customHeight="1">
      <c r="B121" s="366"/>
      <c r="C121" s="359"/>
      <c r="D121" s="386"/>
      <c r="E121" s="80" t="s">
        <v>152</v>
      </c>
      <c r="F121" s="225" t="s">
        <v>168</v>
      </c>
      <c r="G121" s="225" t="s">
        <v>847</v>
      </c>
      <c r="H121" s="81">
        <v>2</v>
      </c>
      <c r="I121" s="82">
        <v>13744080</v>
      </c>
      <c r="J121" s="83">
        <v>0</v>
      </c>
      <c r="K121" s="72">
        <f t="shared" si="16"/>
        <v>13744080</v>
      </c>
      <c r="L121" s="179">
        <f t="shared" si="15"/>
        <v>6872040</v>
      </c>
      <c r="M121" s="186">
        <f t="shared" ref="M121:M124" si="27">IFERROR(H121/$Q$28,0)</f>
        <v>1.4968939450639922E-4</v>
      </c>
    </row>
    <row r="122" spans="2:13" ht="29.25" customHeight="1">
      <c r="B122" s="366"/>
      <c r="C122" s="359"/>
      <c r="D122" s="386"/>
      <c r="E122" s="80" t="s">
        <v>161</v>
      </c>
      <c r="F122" s="225" t="s">
        <v>169</v>
      </c>
      <c r="G122" s="225" t="s">
        <v>848</v>
      </c>
      <c r="H122" s="81">
        <v>6</v>
      </c>
      <c r="I122" s="82">
        <v>24125910</v>
      </c>
      <c r="J122" s="83">
        <v>16269220</v>
      </c>
      <c r="K122" s="72">
        <f t="shared" si="16"/>
        <v>40395130</v>
      </c>
      <c r="L122" s="179">
        <f t="shared" si="15"/>
        <v>6732521.666666667</v>
      </c>
      <c r="M122" s="186">
        <f t="shared" si="27"/>
        <v>4.4906818351919767E-4</v>
      </c>
    </row>
    <row r="123" spans="2:13" ht="29.25" customHeight="1">
      <c r="B123" s="366"/>
      <c r="C123" s="359"/>
      <c r="D123" s="386"/>
      <c r="E123" s="80" t="s">
        <v>681</v>
      </c>
      <c r="F123" s="225" t="s">
        <v>682</v>
      </c>
      <c r="G123" s="225" t="s">
        <v>790</v>
      </c>
      <c r="H123" s="81">
        <v>11</v>
      </c>
      <c r="I123" s="82">
        <v>13300160</v>
      </c>
      <c r="J123" s="83">
        <v>59712560</v>
      </c>
      <c r="K123" s="72">
        <f t="shared" si="16"/>
        <v>73012720</v>
      </c>
      <c r="L123" s="179">
        <f t="shared" si="15"/>
        <v>6637520</v>
      </c>
      <c r="M123" s="186">
        <f t="shared" si="27"/>
        <v>8.2329166978519571E-4</v>
      </c>
    </row>
    <row r="124" spans="2:13" ht="29.25" customHeight="1" thickBot="1">
      <c r="B124" s="367"/>
      <c r="C124" s="361"/>
      <c r="D124" s="388"/>
      <c r="E124" s="84" t="s">
        <v>150</v>
      </c>
      <c r="F124" s="226" t="s">
        <v>167</v>
      </c>
      <c r="G124" s="226" t="s">
        <v>849</v>
      </c>
      <c r="H124" s="85">
        <v>69</v>
      </c>
      <c r="I124" s="86">
        <v>184821490</v>
      </c>
      <c r="J124" s="87">
        <v>243276630</v>
      </c>
      <c r="K124" s="73">
        <f t="shared" si="16"/>
        <v>428098120</v>
      </c>
      <c r="L124" s="180">
        <f t="shared" si="15"/>
        <v>6204320.5797101445</v>
      </c>
      <c r="M124" s="187">
        <f t="shared" si="27"/>
        <v>5.164284110470773E-3</v>
      </c>
    </row>
    <row r="125" spans="2:13" ht="29.25" customHeight="1">
      <c r="B125" s="365">
        <v>25</v>
      </c>
      <c r="C125" s="378" t="s">
        <v>132</v>
      </c>
      <c r="D125" s="385">
        <f>Q29</f>
        <v>9235</v>
      </c>
      <c r="E125" s="88" t="s">
        <v>161</v>
      </c>
      <c r="F125" s="224" t="s">
        <v>169</v>
      </c>
      <c r="G125" s="224" t="s">
        <v>852</v>
      </c>
      <c r="H125" s="137">
        <v>4</v>
      </c>
      <c r="I125" s="138">
        <v>22653450</v>
      </c>
      <c r="J125" s="139">
        <v>11381690</v>
      </c>
      <c r="K125" s="71">
        <f t="shared" si="16"/>
        <v>34035140</v>
      </c>
      <c r="L125" s="178">
        <f t="shared" si="15"/>
        <v>8508785</v>
      </c>
      <c r="M125" s="185">
        <f>IFERROR(H125/$Q$29,0)</f>
        <v>4.3313481321061181E-4</v>
      </c>
    </row>
    <row r="126" spans="2:13" ht="29.25" customHeight="1">
      <c r="B126" s="366"/>
      <c r="C126" s="359"/>
      <c r="D126" s="386"/>
      <c r="E126" s="80" t="s">
        <v>151</v>
      </c>
      <c r="F126" s="225" t="s">
        <v>160</v>
      </c>
      <c r="G126" s="225" t="s">
        <v>853</v>
      </c>
      <c r="H126" s="81">
        <v>5</v>
      </c>
      <c r="I126" s="82">
        <v>37123720</v>
      </c>
      <c r="J126" s="83">
        <v>365850</v>
      </c>
      <c r="K126" s="72">
        <f t="shared" si="16"/>
        <v>37489570</v>
      </c>
      <c r="L126" s="179">
        <f t="shared" si="15"/>
        <v>7497914</v>
      </c>
      <c r="M126" s="186">
        <f t="shared" ref="M126:M129" si="28">IFERROR(H126/$Q$29,0)</f>
        <v>5.4141851651326478E-4</v>
      </c>
    </row>
    <row r="127" spans="2:13" ht="24">
      <c r="B127" s="366"/>
      <c r="C127" s="359"/>
      <c r="D127" s="386"/>
      <c r="E127" s="80" t="s">
        <v>854</v>
      </c>
      <c r="F127" s="225" t="s">
        <v>855</v>
      </c>
      <c r="G127" s="225" t="s">
        <v>856</v>
      </c>
      <c r="H127" s="81">
        <v>8</v>
      </c>
      <c r="I127" s="82">
        <v>47866140</v>
      </c>
      <c r="J127" s="83">
        <v>5288260</v>
      </c>
      <c r="K127" s="72">
        <f t="shared" si="16"/>
        <v>53154400</v>
      </c>
      <c r="L127" s="179">
        <f t="shared" si="15"/>
        <v>6644300</v>
      </c>
      <c r="M127" s="186">
        <f t="shared" si="28"/>
        <v>8.6626962642122362E-4</v>
      </c>
    </row>
    <row r="128" spans="2:13" ht="29.25" customHeight="1">
      <c r="B128" s="366"/>
      <c r="C128" s="359"/>
      <c r="D128" s="386"/>
      <c r="E128" s="80" t="s">
        <v>165</v>
      </c>
      <c r="F128" s="225" t="s">
        <v>173</v>
      </c>
      <c r="G128" s="225" t="s">
        <v>857</v>
      </c>
      <c r="H128" s="81">
        <v>1</v>
      </c>
      <c r="I128" s="82">
        <v>5786100</v>
      </c>
      <c r="J128" s="83">
        <v>0</v>
      </c>
      <c r="K128" s="72">
        <f t="shared" si="16"/>
        <v>5786100</v>
      </c>
      <c r="L128" s="179">
        <f t="shared" si="15"/>
        <v>5786100</v>
      </c>
      <c r="M128" s="186">
        <f t="shared" si="28"/>
        <v>1.0828370330265295E-4</v>
      </c>
    </row>
    <row r="129" spans="2:31" ht="29.25" customHeight="1" thickBot="1">
      <c r="B129" s="367"/>
      <c r="C129" s="361"/>
      <c r="D129" s="388"/>
      <c r="E129" s="84" t="s">
        <v>150</v>
      </c>
      <c r="F129" s="226" t="s">
        <v>167</v>
      </c>
      <c r="G129" s="226" t="s">
        <v>643</v>
      </c>
      <c r="H129" s="85">
        <v>47</v>
      </c>
      <c r="I129" s="86">
        <v>125142920</v>
      </c>
      <c r="J129" s="87">
        <v>140714810</v>
      </c>
      <c r="K129" s="73">
        <f t="shared" si="16"/>
        <v>265857730</v>
      </c>
      <c r="L129" s="180">
        <f t="shared" si="15"/>
        <v>5656547.4468085105</v>
      </c>
      <c r="M129" s="186">
        <f t="shared" si="28"/>
        <v>5.0893340552246886E-3</v>
      </c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2:31" ht="29.25" customHeight="1">
      <c r="B130" s="365">
        <v>26</v>
      </c>
      <c r="C130" s="378" t="s">
        <v>36</v>
      </c>
      <c r="D130" s="385">
        <f>Q30</f>
        <v>128043</v>
      </c>
      <c r="E130" s="88" t="s">
        <v>161</v>
      </c>
      <c r="F130" s="224" t="s">
        <v>169</v>
      </c>
      <c r="G130" s="224" t="s">
        <v>430</v>
      </c>
      <c r="H130" s="137">
        <v>44</v>
      </c>
      <c r="I130" s="138">
        <v>200553710</v>
      </c>
      <c r="J130" s="139">
        <v>131593430</v>
      </c>
      <c r="K130" s="71">
        <f t="shared" si="16"/>
        <v>332147140</v>
      </c>
      <c r="L130" s="178">
        <f t="shared" si="15"/>
        <v>7548798.6363636367</v>
      </c>
      <c r="M130" s="185">
        <f>IFERROR(H130/$Q$30,0)</f>
        <v>3.4363456026491101E-4</v>
      </c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2:31" ht="29.25" customHeight="1">
      <c r="B131" s="366"/>
      <c r="C131" s="359"/>
      <c r="D131" s="386"/>
      <c r="E131" s="80" t="s">
        <v>151</v>
      </c>
      <c r="F131" s="225" t="s">
        <v>160</v>
      </c>
      <c r="G131" s="225" t="s">
        <v>429</v>
      </c>
      <c r="H131" s="81">
        <v>40</v>
      </c>
      <c r="I131" s="82">
        <v>260005440</v>
      </c>
      <c r="J131" s="83">
        <v>6833200</v>
      </c>
      <c r="K131" s="72">
        <f t="shared" si="16"/>
        <v>266838640</v>
      </c>
      <c r="L131" s="179">
        <f t="shared" si="15"/>
        <v>6670966</v>
      </c>
      <c r="M131" s="186">
        <f t="shared" ref="M131:M134" si="29">IFERROR(H131/$Q$30,0)</f>
        <v>3.1239505478628275E-4</v>
      </c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2:31" ht="29.25" customHeight="1">
      <c r="B132" s="366"/>
      <c r="C132" s="359"/>
      <c r="D132" s="386"/>
      <c r="E132" s="80" t="s">
        <v>150</v>
      </c>
      <c r="F132" s="225" t="s">
        <v>167</v>
      </c>
      <c r="G132" s="225" t="s">
        <v>307</v>
      </c>
      <c r="H132" s="81">
        <v>620</v>
      </c>
      <c r="I132" s="82">
        <v>2079021550</v>
      </c>
      <c r="J132" s="83">
        <v>1763154130</v>
      </c>
      <c r="K132" s="72">
        <f t="shared" si="16"/>
        <v>3842175680</v>
      </c>
      <c r="L132" s="179">
        <f t="shared" si="15"/>
        <v>6197057.5483870972</v>
      </c>
      <c r="M132" s="186">
        <f t="shared" si="29"/>
        <v>4.8421233491873824E-3</v>
      </c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2:31" ht="29.25" customHeight="1">
      <c r="B133" s="366"/>
      <c r="C133" s="359"/>
      <c r="D133" s="386"/>
      <c r="E133" s="80" t="s">
        <v>165</v>
      </c>
      <c r="F133" s="225" t="s">
        <v>173</v>
      </c>
      <c r="G133" s="225" t="s">
        <v>563</v>
      </c>
      <c r="H133" s="81">
        <v>47</v>
      </c>
      <c r="I133" s="82">
        <v>254802400</v>
      </c>
      <c r="J133" s="83">
        <v>8710530</v>
      </c>
      <c r="K133" s="72">
        <f t="shared" si="16"/>
        <v>263512930</v>
      </c>
      <c r="L133" s="179">
        <f t="shared" ref="L133:L196" si="30">IFERROR(K133/H133,"-")</f>
        <v>5606658.0851063831</v>
      </c>
      <c r="M133" s="186">
        <f t="shared" si="29"/>
        <v>3.670641893738822E-4</v>
      </c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2:31" ht="29.25" customHeight="1" thickBot="1">
      <c r="B134" s="367"/>
      <c r="C134" s="361"/>
      <c r="D134" s="388"/>
      <c r="E134" s="84" t="s">
        <v>152</v>
      </c>
      <c r="F134" s="226" t="s">
        <v>168</v>
      </c>
      <c r="G134" s="226" t="s">
        <v>370</v>
      </c>
      <c r="H134" s="85">
        <v>5</v>
      </c>
      <c r="I134" s="86">
        <v>27528050</v>
      </c>
      <c r="J134" s="87">
        <v>391610</v>
      </c>
      <c r="K134" s="73">
        <f t="shared" ref="K134:K197" si="31">SUM(I134:J134)</f>
        <v>27919660</v>
      </c>
      <c r="L134" s="180">
        <f t="shared" si="30"/>
        <v>5583932</v>
      </c>
      <c r="M134" s="187">
        <f t="shared" si="29"/>
        <v>3.9049381848285344E-5</v>
      </c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2:31" ht="29.25" customHeight="1">
      <c r="B135" s="365">
        <v>27</v>
      </c>
      <c r="C135" s="378" t="s">
        <v>37</v>
      </c>
      <c r="D135" s="385">
        <f>Q31</f>
        <v>21977</v>
      </c>
      <c r="E135" s="88" t="s">
        <v>165</v>
      </c>
      <c r="F135" s="224" t="s">
        <v>173</v>
      </c>
      <c r="G135" s="224" t="s">
        <v>860</v>
      </c>
      <c r="H135" s="137">
        <v>5</v>
      </c>
      <c r="I135" s="138">
        <v>43964550</v>
      </c>
      <c r="J135" s="139">
        <v>153690</v>
      </c>
      <c r="K135" s="71">
        <f t="shared" si="31"/>
        <v>44118240</v>
      </c>
      <c r="L135" s="178">
        <f t="shared" si="30"/>
        <v>8823648</v>
      </c>
      <c r="M135" s="185">
        <f>IFERROR(H135/$Q$31,0)</f>
        <v>2.2751057924193474E-4</v>
      </c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2:31" ht="29.25" customHeight="1">
      <c r="B136" s="366"/>
      <c r="C136" s="359"/>
      <c r="D136" s="386"/>
      <c r="E136" s="80" t="s">
        <v>766</v>
      </c>
      <c r="F136" s="225" t="s">
        <v>767</v>
      </c>
      <c r="G136" s="225" t="s">
        <v>861</v>
      </c>
      <c r="H136" s="81">
        <v>1</v>
      </c>
      <c r="I136" s="82">
        <v>6308460</v>
      </c>
      <c r="J136" s="83">
        <v>0</v>
      </c>
      <c r="K136" s="72">
        <f t="shared" si="31"/>
        <v>6308460</v>
      </c>
      <c r="L136" s="179">
        <f t="shared" si="30"/>
        <v>6308460</v>
      </c>
      <c r="M136" s="186">
        <f t="shared" ref="M136:M139" si="32">IFERROR(H136/$Q$31,0)</f>
        <v>4.5502115848386947E-5</v>
      </c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2:31" ht="39" customHeight="1">
      <c r="B137" s="366"/>
      <c r="C137" s="359"/>
      <c r="D137" s="386"/>
      <c r="E137" s="80" t="s">
        <v>151</v>
      </c>
      <c r="F137" s="225" t="s">
        <v>160</v>
      </c>
      <c r="G137" s="225" t="s">
        <v>862</v>
      </c>
      <c r="H137" s="81">
        <v>8</v>
      </c>
      <c r="I137" s="82">
        <v>47507850</v>
      </c>
      <c r="J137" s="83">
        <v>1182970</v>
      </c>
      <c r="K137" s="72">
        <f t="shared" si="31"/>
        <v>48690820</v>
      </c>
      <c r="L137" s="179">
        <f t="shared" si="30"/>
        <v>6086352.5</v>
      </c>
      <c r="M137" s="186">
        <f t="shared" si="32"/>
        <v>3.6401692678709557E-4</v>
      </c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2:31" ht="29.25" customHeight="1">
      <c r="B138" s="366"/>
      <c r="C138" s="359"/>
      <c r="D138" s="386"/>
      <c r="E138" s="80" t="s">
        <v>150</v>
      </c>
      <c r="F138" s="225" t="s">
        <v>167</v>
      </c>
      <c r="G138" s="225" t="s">
        <v>643</v>
      </c>
      <c r="H138" s="81">
        <v>103</v>
      </c>
      <c r="I138" s="82">
        <v>382745790</v>
      </c>
      <c r="J138" s="83">
        <v>240478610</v>
      </c>
      <c r="K138" s="72">
        <f t="shared" si="31"/>
        <v>623224400</v>
      </c>
      <c r="L138" s="179">
        <f t="shared" si="30"/>
        <v>6050722.3300970877</v>
      </c>
      <c r="M138" s="186">
        <f t="shared" si="32"/>
        <v>4.6867179323838559E-3</v>
      </c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2:31" ht="29.25" customHeight="1" thickBot="1">
      <c r="B139" s="367"/>
      <c r="C139" s="361"/>
      <c r="D139" s="388"/>
      <c r="E139" s="84" t="s">
        <v>164</v>
      </c>
      <c r="F139" s="226" t="s">
        <v>172</v>
      </c>
      <c r="G139" s="226" t="s">
        <v>863</v>
      </c>
      <c r="H139" s="85">
        <v>1</v>
      </c>
      <c r="I139" s="86">
        <v>5617630</v>
      </c>
      <c r="J139" s="87">
        <v>0</v>
      </c>
      <c r="K139" s="73">
        <f t="shared" si="31"/>
        <v>5617630</v>
      </c>
      <c r="L139" s="180">
        <f t="shared" si="30"/>
        <v>5617630</v>
      </c>
      <c r="M139" s="186">
        <f t="shared" si="32"/>
        <v>4.5502115848386947E-5</v>
      </c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2:31" ht="29.25" customHeight="1">
      <c r="B140" s="365">
        <v>28</v>
      </c>
      <c r="C140" s="378" t="s">
        <v>38</v>
      </c>
      <c r="D140" s="385">
        <f>Q32</f>
        <v>17806</v>
      </c>
      <c r="E140" s="88" t="s">
        <v>161</v>
      </c>
      <c r="F140" s="224" t="s">
        <v>169</v>
      </c>
      <c r="G140" s="224" t="s">
        <v>866</v>
      </c>
      <c r="H140" s="137">
        <v>6</v>
      </c>
      <c r="I140" s="138">
        <v>25798910</v>
      </c>
      <c r="J140" s="139">
        <v>19493390</v>
      </c>
      <c r="K140" s="71">
        <f t="shared" si="31"/>
        <v>45292300</v>
      </c>
      <c r="L140" s="178">
        <f t="shared" si="30"/>
        <v>7548716.666666667</v>
      </c>
      <c r="M140" s="185">
        <f>IFERROR(H140/$Q$32,0)</f>
        <v>3.3696506795462202E-4</v>
      </c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2:31" ht="29.25" customHeight="1">
      <c r="B141" s="366"/>
      <c r="C141" s="359"/>
      <c r="D141" s="386"/>
      <c r="E141" s="80" t="s">
        <v>150</v>
      </c>
      <c r="F141" s="225" t="s">
        <v>167</v>
      </c>
      <c r="G141" s="225" t="s">
        <v>737</v>
      </c>
      <c r="H141" s="81">
        <v>83</v>
      </c>
      <c r="I141" s="82">
        <v>362579690</v>
      </c>
      <c r="J141" s="83">
        <v>210338690</v>
      </c>
      <c r="K141" s="72">
        <f t="shared" si="31"/>
        <v>572918380</v>
      </c>
      <c r="L141" s="179">
        <f t="shared" si="30"/>
        <v>6902631.084337349</v>
      </c>
      <c r="M141" s="186">
        <f t="shared" ref="M141:M144" si="33">IFERROR(H141/$Q$32,0)</f>
        <v>4.6613501067056052E-3</v>
      </c>
    </row>
    <row r="142" spans="2:31" ht="39" customHeight="1">
      <c r="B142" s="366"/>
      <c r="C142" s="359"/>
      <c r="D142" s="386"/>
      <c r="E142" s="80" t="s">
        <v>151</v>
      </c>
      <c r="F142" s="225" t="s">
        <v>160</v>
      </c>
      <c r="G142" s="225" t="s">
        <v>719</v>
      </c>
      <c r="H142" s="81">
        <v>4</v>
      </c>
      <c r="I142" s="82">
        <v>26143460</v>
      </c>
      <c r="J142" s="83">
        <v>1258860</v>
      </c>
      <c r="K142" s="72">
        <f t="shared" si="31"/>
        <v>27402320</v>
      </c>
      <c r="L142" s="179">
        <f t="shared" si="30"/>
        <v>6850580</v>
      </c>
      <c r="M142" s="186">
        <f t="shared" si="33"/>
        <v>2.2464337863641469E-4</v>
      </c>
    </row>
    <row r="143" spans="2:31" ht="29.25" customHeight="1">
      <c r="B143" s="366"/>
      <c r="C143" s="359"/>
      <c r="D143" s="386"/>
      <c r="E143" s="80" t="s">
        <v>186</v>
      </c>
      <c r="F143" s="225" t="s">
        <v>187</v>
      </c>
      <c r="G143" s="225" t="s">
        <v>867</v>
      </c>
      <c r="H143" s="81">
        <v>2</v>
      </c>
      <c r="I143" s="82">
        <v>10418910</v>
      </c>
      <c r="J143" s="83">
        <v>728860</v>
      </c>
      <c r="K143" s="72">
        <f t="shared" si="31"/>
        <v>11147770</v>
      </c>
      <c r="L143" s="179">
        <f t="shared" si="30"/>
        <v>5573885</v>
      </c>
      <c r="M143" s="186">
        <f t="shared" si="33"/>
        <v>1.1232168931820734E-4</v>
      </c>
    </row>
    <row r="144" spans="2:31" ht="29.25" customHeight="1" thickBot="1">
      <c r="B144" s="367"/>
      <c r="C144" s="361"/>
      <c r="D144" s="388"/>
      <c r="E144" s="84" t="s">
        <v>165</v>
      </c>
      <c r="F144" s="226" t="s">
        <v>173</v>
      </c>
      <c r="G144" s="226" t="s">
        <v>648</v>
      </c>
      <c r="H144" s="85">
        <v>6</v>
      </c>
      <c r="I144" s="86">
        <v>30604180</v>
      </c>
      <c r="J144" s="87">
        <v>2389660</v>
      </c>
      <c r="K144" s="73">
        <f t="shared" si="31"/>
        <v>32993840</v>
      </c>
      <c r="L144" s="180">
        <f t="shared" si="30"/>
        <v>5498973.333333333</v>
      </c>
      <c r="M144" s="186">
        <f t="shared" si="33"/>
        <v>3.3696506795462202E-4</v>
      </c>
    </row>
    <row r="145" spans="2:13" ht="29.25" customHeight="1">
      <c r="B145" s="365">
        <v>29</v>
      </c>
      <c r="C145" s="378" t="s">
        <v>39</v>
      </c>
      <c r="D145" s="385">
        <f>Q33</f>
        <v>15172</v>
      </c>
      <c r="E145" s="88" t="s">
        <v>161</v>
      </c>
      <c r="F145" s="224" t="s">
        <v>169</v>
      </c>
      <c r="G145" s="224" t="s">
        <v>870</v>
      </c>
      <c r="H145" s="137">
        <v>8</v>
      </c>
      <c r="I145" s="138">
        <v>46155020</v>
      </c>
      <c r="J145" s="139">
        <v>29630710</v>
      </c>
      <c r="K145" s="71">
        <f t="shared" si="31"/>
        <v>75785730</v>
      </c>
      <c r="L145" s="178">
        <f t="shared" si="30"/>
        <v>9473216.25</v>
      </c>
      <c r="M145" s="185">
        <f>IFERROR(H145/$Q$33,0)</f>
        <v>5.272871078302136E-4</v>
      </c>
    </row>
    <row r="146" spans="2:13" ht="29.25" customHeight="1">
      <c r="B146" s="366"/>
      <c r="C146" s="359"/>
      <c r="D146" s="386"/>
      <c r="E146" s="80" t="s">
        <v>151</v>
      </c>
      <c r="F146" s="225" t="s">
        <v>160</v>
      </c>
      <c r="G146" s="225" t="s">
        <v>871</v>
      </c>
      <c r="H146" s="81">
        <v>4</v>
      </c>
      <c r="I146" s="82">
        <v>34640860</v>
      </c>
      <c r="J146" s="83">
        <v>635080</v>
      </c>
      <c r="K146" s="72">
        <f t="shared" si="31"/>
        <v>35275940</v>
      </c>
      <c r="L146" s="179">
        <f t="shared" si="30"/>
        <v>8818985</v>
      </c>
      <c r="M146" s="186">
        <f t="shared" ref="M146:M149" si="34">IFERROR(H146/$Q$33,0)</f>
        <v>2.636435539151068E-4</v>
      </c>
    </row>
    <row r="147" spans="2:13" ht="28.35" customHeight="1">
      <c r="B147" s="366"/>
      <c r="C147" s="359"/>
      <c r="D147" s="386"/>
      <c r="E147" s="80" t="s">
        <v>872</v>
      </c>
      <c r="F147" s="225" t="s">
        <v>873</v>
      </c>
      <c r="G147" s="225" t="s">
        <v>874</v>
      </c>
      <c r="H147" s="81">
        <v>1</v>
      </c>
      <c r="I147" s="82">
        <v>7273280</v>
      </c>
      <c r="J147" s="83">
        <v>0</v>
      </c>
      <c r="K147" s="72">
        <f t="shared" si="31"/>
        <v>7273280</v>
      </c>
      <c r="L147" s="179">
        <f t="shared" si="30"/>
        <v>7273280</v>
      </c>
      <c r="M147" s="186">
        <f t="shared" si="34"/>
        <v>6.59108884787767E-5</v>
      </c>
    </row>
    <row r="148" spans="2:13" ht="29.25" customHeight="1">
      <c r="B148" s="366"/>
      <c r="C148" s="359"/>
      <c r="D148" s="386"/>
      <c r="E148" s="80" t="s">
        <v>152</v>
      </c>
      <c r="F148" s="225" t="s">
        <v>168</v>
      </c>
      <c r="G148" s="225" t="s">
        <v>193</v>
      </c>
      <c r="H148" s="81">
        <v>1</v>
      </c>
      <c r="I148" s="82">
        <v>7214950</v>
      </c>
      <c r="J148" s="83">
        <v>0</v>
      </c>
      <c r="K148" s="72">
        <f t="shared" si="31"/>
        <v>7214950</v>
      </c>
      <c r="L148" s="179">
        <f t="shared" si="30"/>
        <v>7214950</v>
      </c>
      <c r="M148" s="186">
        <f t="shared" si="34"/>
        <v>6.59108884787767E-5</v>
      </c>
    </row>
    <row r="149" spans="2:13" ht="29.25" customHeight="1" thickBot="1">
      <c r="B149" s="367"/>
      <c r="C149" s="361"/>
      <c r="D149" s="388"/>
      <c r="E149" s="84" t="s">
        <v>150</v>
      </c>
      <c r="F149" s="226" t="s">
        <v>167</v>
      </c>
      <c r="G149" s="226" t="s">
        <v>737</v>
      </c>
      <c r="H149" s="85">
        <v>80</v>
      </c>
      <c r="I149" s="86">
        <v>217128220</v>
      </c>
      <c r="J149" s="87">
        <v>269189240</v>
      </c>
      <c r="K149" s="73">
        <f t="shared" si="31"/>
        <v>486317460</v>
      </c>
      <c r="L149" s="180">
        <f t="shared" si="30"/>
        <v>6078968.25</v>
      </c>
      <c r="M149" s="186">
        <f t="shared" si="34"/>
        <v>5.2728710783021358E-3</v>
      </c>
    </row>
    <row r="150" spans="2:13" ht="29.25" customHeight="1">
      <c r="B150" s="365">
        <v>30</v>
      </c>
      <c r="C150" s="378" t="s">
        <v>40</v>
      </c>
      <c r="D150" s="385">
        <f>Q34</f>
        <v>20327</v>
      </c>
      <c r="E150" s="88" t="s">
        <v>184</v>
      </c>
      <c r="F150" s="224" t="s">
        <v>551</v>
      </c>
      <c r="G150" s="224" t="s">
        <v>185</v>
      </c>
      <c r="H150" s="137">
        <v>1</v>
      </c>
      <c r="I150" s="138">
        <v>7972280</v>
      </c>
      <c r="J150" s="139">
        <v>0</v>
      </c>
      <c r="K150" s="71">
        <f t="shared" si="31"/>
        <v>7972280</v>
      </c>
      <c r="L150" s="178">
        <f t="shared" si="30"/>
        <v>7972280</v>
      </c>
      <c r="M150" s="185">
        <f>IFERROR(H150/$Q$34,0)</f>
        <v>4.9195651104442367E-5</v>
      </c>
    </row>
    <row r="151" spans="2:13" ht="39" customHeight="1">
      <c r="B151" s="366"/>
      <c r="C151" s="359"/>
      <c r="D151" s="386"/>
      <c r="E151" s="80" t="s">
        <v>151</v>
      </c>
      <c r="F151" s="225" t="s">
        <v>160</v>
      </c>
      <c r="G151" s="225" t="s">
        <v>877</v>
      </c>
      <c r="H151" s="81">
        <v>4</v>
      </c>
      <c r="I151" s="82">
        <v>28439450</v>
      </c>
      <c r="J151" s="83">
        <v>829090</v>
      </c>
      <c r="K151" s="72">
        <f t="shared" si="31"/>
        <v>29268540</v>
      </c>
      <c r="L151" s="179">
        <f t="shared" si="30"/>
        <v>7317135</v>
      </c>
      <c r="M151" s="186">
        <f t="shared" ref="M151:M154" si="35">IFERROR(H151/$Q$34,0)</f>
        <v>1.9678260441776947E-4</v>
      </c>
    </row>
    <row r="152" spans="2:13" ht="29.25" customHeight="1">
      <c r="B152" s="366"/>
      <c r="C152" s="359"/>
      <c r="D152" s="386"/>
      <c r="E152" s="80" t="s">
        <v>560</v>
      </c>
      <c r="F152" s="225" t="s">
        <v>561</v>
      </c>
      <c r="G152" s="225" t="s">
        <v>562</v>
      </c>
      <c r="H152" s="81">
        <v>14</v>
      </c>
      <c r="I152" s="82">
        <v>81567520</v>
      </c>
      <c r="J152" s="83">
        <v>8923240</v>
      </c>
      <c r="K152" s="72">
        <f t="shared" si="31"/>
        <v>90490760</v>
      </c>
      <c r="L152" s="179">
        <f t="shared" si="30"/>
        <v>6463625.7142857146</v>
      </c>
      <c r="M152" s="186">
        <f t="shared" si="35"/>
        <v>6.8873911546219314E-4</v>
      </c>
    </row>
    <row r="153" spans="2:13" ht="29.25" customHeight="1">
      <c r="B153" s="366"/>
      <c r="C153" s="359"/>
      <c r="D153" s="386"/>
      <c r="E153" s="80" t="s">
        <v>150</v>
      </c>
      <c r="F153" s="225" t="s">
        <v>167</v>
      </c>
      <c r="G153" s="225" t="s">
        <v>643</v>
      </c>
      <c r="H153" s="81">
        <v>84</v>
      </c>
      <c r="I153" s="82">
        <v>264731510</v>
      </c>
      <c r="J153" s="83">
        <v>240989770</v>
      </c>
      <c r="K153" s="72">
        <f t="shared" si="31"/>
        <v>505721280</v>
      </c>
      <c r="L153" s="179">
        <f t="shared" si="30"/>
        <v>6020491.4285714282</v>
      </c>
      <c r="M153" s="186">
        <f t="shared" si="35"/>
        <v>4.1324346927731591E-3</v>
      </c>
    </row>
    <row r="154" spans="2:13" ht="29.25" customHeight="1" thickBot="1">
      <c r="B154" s="367"/>
      <c r="C154" s="361"/>
      <c r="D154" s="388"/>
      <c r="E154" s="84" t="s">
        <v>165</v>
      </c>
      <c r="F154" s="226" t="s">
        <v>173</v>
      </c>
      <c r="G154" s="226" t="s">
        <v>878</v>
      </c>
      <c r="H154" s="85">
        <v>11</v>
      </c>
      <c r="I154" s="86">
        <v>62850430</v>
      </c>
      <c r="J154" s="87">
        <v>891470</v>
      </c>
      <c r="K154" s="73">
        <f t="shared" si="31"/>
        <v>63741900</v>
      </c>
      <c r="L154" s="180">
        <f t="shared" si="30"/>
        <v>5794718.1818181816</v>
      </c>
      <c r="M154" s="187">
        <f t="shared" si="35"/>
        <v>5.4115216214886599E-4</v>
      </c>
    </row>
    <row r="155" spans="2:13" ht="29.25" customHeight="1">
      <c r="B155" s="365">
        <v>31</v>
      </c>
      <c r="C155" s="378" t="s">
        <v>41</v>
      </c>
      <c r="D155" s="385">
        <f>Q35</f>
        <v>26559</v>
      </c>
      <c r="E155" s="88" t="s">
        <v>161</v>
      </c>
      <c r="F155" s="224" t="s">
        <v>169</v>
      </c>
      <c r="G155" s="224" t="s">
        <v>880</v>
      </c>
      <c r="H155" s="137">
        <v>10</v>
      </c>
      <c r="I155" s="138">
        <v>47699990</v>
      </c>
      <c r="J155" s="139">
        <v>49353830</v>
      </c>
      <c r="K155" s="71">
        <f t="shared" si="31"/>
        <v>97053820</v>
      </c>
      <c r="L155" s="178">
        <f t="shared" si="30"/>
        <v>9705382</v>
      </c>
      <c r="M155" s="185">
        <f>IFERROR(H155/$Q$35,0)</f>
        <v>3.7652020030874657E-4</v>
      </c>
    </row>
    <row r="156" spans="2:13" ht="29.25" customHeight="1">
      <c r="B156" s="366"/>
      <c r="C156" s="359"/>
      <c r="D156" s="386"/>
      <c r="E156" s="80" t="s">
        <v>164</v>
      </c>
      <c r="F156" s="225" t="s">
        <v>172</v>
      </c>
      <c r="G156" s="225" t="s">
        <v>726</v>
      </c>
      <c r="H156" s="81">
        <v>4</v>
      </c>
      <c r="I156" s="82">
        <v>29703350</v>
      </c>
      <c r="J156" s="83">
        <v>1640610</v>
      </c>
      <c r="K156" s="72">
        <f t="shared" si="31"/>
        <v>31343960</v>
      </c>
      <c r="L156" s="179">
        <f t="shared" si="30"/>
        <v>7835990</v>
      </c>
      <c r="M156" s="186">
        <f t="shared" ref="M156:M159" si="36">IFERROR(H156/$Q$35,0)</f>
        <v>1.5060808012349862E-4</v>
      </c>
    </row>
    <row r="157" spans="2:13" ht="39" customHeight="1">
      <c r="B157" s="366"/>
      <c r="C157" s="359"/>
      <c r="D157" s="386"/>
      <c r="E157" s="80" t="s">
        <v>163</v>
      </c>
      <c r="F157" s="225" t="s">
        <v>171</v>
      </c>
      <c r="G157" s="225" t="s">
        <v>881</v>
      </c>
      <c r="H157" s="81">
        <v>22</v>
      </c>
      <c r="I157" s="82">
        <v>100191430</v>
      </c>
      <c r="J157" s="83">
        <v>51231140</v>
      </c>
      <c r="K157" s="72">
        <f t="shared" si="31"/>
        <v>151422570</v>
      </c>
      <c r="L157" s="179">
        <f t="shared" si="30"/>
        <v>6882844.0909090908</v>
      </c>
      <c r="M157" s="186">
        <f t="shared" si="36"/>
        <v>8.283444406792424E-4</v>
      </c>
    </row>
    <row r="158" spans="2:13" ht="39" customHeight="1">
      <c r="B158" s="366"/>
      <c r="C158" s="359"/>
      <c r="D158" s="386"/>
      <c r="E158" s="80" t="s">
        <v>151</v>
      </c>
      <c r="F158" s="225" t="s">
        <v>160</v>
      </c>
      <c r="G158" s="225" t="s">
        <v>882</v>
      </c>
      <c r="H158" s="81">
        <v>8</v>
      </c>
      <c r="I158" s="82">
        <v>53288050</v>
      </c>
      <c r="J158" s="83">
        <v>740160</v>
      </c>
      <c r="K158" s="72">
        <f t="shared" si="31"/>
        <v>54028210</v>
      </c>
      <c r="L158" s="179">
        <f t="shared" si="30"/>
        <v>6753526.25</v>
      </c>
      <c r="M158" s="186">
        <f t="shared" si="36"/>
        <v>3.0121616024699724E-4</v>
      </c>
    </row>
    <row r="159" spans="2:13" ht="29.25" customHeight="1" thickBot="1">
      <c r="B159" s="367"/>
      <c r="C159" s="361"/>
      <c r="D159" s="388"/>
      <c r="E159" s="84" t="s">
        <v>152</v>
      </c>
      <c r="F159" s="226" t="s">
        <v>168</v>
      </c>
      <c r="G159" s="226" t="s">
        <v>193</v>
      </c>
      <c r="H159" s="85">
        <v>1</v>
      </c>
      <c r="I159" s="86">
        <v>6544070</v>
      </c>
      <c r="J159" s="87">
        <v>0</v>
      </c>
      <c r="K159" s="73">
        <f t="shared" si="31"/>
        <v>6544070</v>
      </c>
      <c r="L159" s="180">
        <f t="shared" si="30"/>
        <v>6544070</v>
      </c>
      <c r="M159" s="186">
        <f t="shared" si="36"/>
        <v>3.7652020030874655E-5</v>
      </c>
    </row>
    <row r="160" spans="2:13" ht="29.25" customHeight="1">
      <c r="B160" s="365">
        <v>32</v>
      </c>
      <c r="C160" s="378" t="s">
        <v>42</v>
      </c>
      <c r="D160" s="385">
        <f>Q36</f>
        <v>22707</v>
      </c>
      <c r="E160" s="88" t="s">
        <v>710</v>
      </c>
      <c r="F160" s="224" t="s">
        <v>711</v>
      </c>
      <c r="G160" s="224" t="s">
        <v>885</v>
      </c>
      <c r="H160" s="137">
        <v>8</v>
      </c>
      <c r="I160" s="138">
        <v>28292460</v>
      </c>
      <c r="J160" s="139">
        <v>63088400</v>
      </c>
      <c r="K160" s="71">
        <f t="shared" si="31"/>
        <v>91380860</v>
      </c>
      <c r="L160" s="178">
        <f t="shared" si="30"/>
        <v>11422607.5</v>
      </c>
      <c r="M160" s="185">
        <f>IFERROR(H160/$Q$36,0)</f>
        <v>3.5231426432377679E-4</v>
      </c>
    </row>
    <row r="161" spans="2:13" ht="29.25" customHeight="1">
      <c r="B161" s="366"/>
      <c r="C161" s="359"/>
      <c r="D161" s="386"/>
      <c r="E161" s="80" t="s">
        <v>886</v>
      </c>
      <c r="F161" s="225" t="s">
        <v>887</v>
      </c>
      <c r="G161" s="225" t="s">
        <v>888</v>
      </c>
      <c r="H161" s="81">
        <v>1</v>
      </c>
      <c r="I161" s="82">
        <v>9002980</v>
      </c>
      <c r="J161" s="83">
        <v>772920</v>
      </c>
      <c r="K161" s="72">
        <f t="shared" si="31"/>
        <v>9775900</v>
      </c>
      <c r="L161" s="179">
        <f t="shared" si="30"/>
        <v>9775900</v>
      </c>
      <c r="M161" s="186">
        <f t="shared" ref="M161:M164" si="37">IFERROR(H161/$Q$36,0)</f>
        <v>4.4039283040472099E-5</v>
      </c>
    </row>
    <row r="162" spans="2:13" ht="29.25" customHeight="1">
      <c r="B162" s="366"/>
      <c r="C162" s="359"/>
      <c r="D162" s="386"/>
      <c r="E162" s="80" t="s">
        <v>759</v>
      </c>
      <c r="F162" s="225" t="s">
        <v>760</v>
      </c>
      <c r="G162" s="225" t="s">
        <v>761</v>
      </c>
      <c r="H162" s="81">
        <v>1</v>
      </c>
      <c r="I162" s="82">
        <v>8979030</v>
      </c>
      <c r="J162" s="83">
        <v>2880</v>
      </c>
      <c r="K162" s="72">
        <f t="shared" si="31"/>
        <v>8981910</v>
      </c>
      <c r="L162" s="179">
        <f t="shared" si="30"/>
        <v>8981910</v>
      </c>
      <c r="M162" s="186">
        <f t="shared" si="37"/>
        <v>4.4039283040472099E-5</v>
      </c>
    </row>
    <row r="163" spans="2:13" ht="29.25" customHeight="1">
      <c r="B163" s="366"/>
      <c r="C163" s="359"/>
      <c r="D163" s="386"/>
      <c r="E163" s="80" t="s">
        <v>161</v>
      </c>
      <c r="F163" s="225" t="s">
        <v>169</v>
      </c>
      <c r="G163" s="225" t="s">
        <v>889</v>
      </c>
      <c r="H163" s="81">
        <v>5</v>
      </c>
      <c r="I163" s="82">
        <v>27323020</v>
      </c>
      <c r="J163" s="83">
        <v>12335410</v>
      </c>
      <c r="K163" s="72">
        <f t="shared" si="31"/>
        <v>39658430</v>
      </c>
      <c r="L163" s="179">
        <f t="shared" si="30"/>
        <v>7931686</v>
      </c>
      <c r="M163" s="186">
        <f t="shared" si="37"/>
        <v>2.2019641520236051E-4</v>
      </c>
    </row>
    <row r="164" spans="2:13" ht="28.35" customHeight="1" thickBot="1">
      <c r="B164" s="367"/>
      <c r="C164" s="361"/>
      <c r="D164" s="388"/>
      <c r="E164" s="84" t="s">
        <v>194</v>
      </c>
      <c r="F164" s="226" t="s">
        <v>195</v>
      </c>
      <c r="G164" s="226" t="s">
        <v>890</v>
      </c>
      <c r="H164" s="85">
        <v>2</v>
      </c>
      <c r="I164" s="86">
        <v>14511480</v>
      </c>
      <c r="J164" s="87">
        <v>465040</v>
      </c>
      <c r="K164" s="73">
        <f t="shared" si="31"/>
        <v>14976520</v>
      </c>
      <c r="L164" s="180">
        <f t="shared" si="30"/>
        <v>7488260</v>
      </c>
      <c r="M164" s="187">
        <f t="shared" si="37"/>
        <v>8.8078566080944197E-5</v>
      </c>
    </row>
    <row r="165" spans="2:13" ht="29.25" customHeight="1">
      <c r="B165" s="365">
        <v>33</v>
      </c>
      <c r="C165" s="378" t="s">
        <v>43</v>
      </c>
      <c r="D165" s="385">
        <f>Q37</f>
        <v>6370</v>
      </c>
      <c r="E165" s="88" t="s">
        <v>151</v>
      </c>
      <c r="F165" s="224" t="s">
        <v>160</v>
      </c>
      <c r="G165" s="224" t="s">
        <v>893</v>
      </c>
      <c r="H165" s="137">
        <v>2</v>
      </c>
      <c r="I165" s="138">
        <v>14896260</v>
      </c>
      <c r="J165" s="139">
        <v>158540</v>
      </c>
      <c r="K165" s="71">
        <f t="shared" si="31"/>
        <v>15054800</v>
      </c>
      <c r="L165" s="178">
        <f t="shared" si="30"/>
        <v>7527400</v>
      </c>
      <c r="M165" s="185">
        <f>IFERROR(H165/$Q$37,0)</f>
        <v>3.1397174254317112E-4</v>
      </c>
    </row>
    <row r="166" spans="2:13" ht="28.35" customHeight="1">
      <c r="B166" s="366"/>
      <c r="C166" s="359"/>
      <c r="D166" s="386"/>
      <c r="E166" s="80" t="s">
        <v>894</v>
      </c>
      <c r="F166" s="225" t="s">
        <v>895</v>
      </c>
      <c r="G166" s="225" t="s">
        <v>896</v>
      </c>
      <c r="H166" s="81">
        <v>2</v>
      </c>
      <c r="I166" s="82">
        <v>13187830</v>
      </c>
      <c r="J166" s="83">
        <v>0</v>
      </c>
      <c r="K166" s="72">
        <f t="shared" si="31"/>
        <v>13187830</v>
      </c>
      <c r="L166" s="179">
        <f t="shared" si="30"/>
        <v>6593915</v>
      </c>
      <c r="M166" s="186">
        <f t="shared" ref="M166:M169" si="38">IFERROR(H166/$Q$37,0)</f>
        <v>3.1397174254317112E-4</v>
      </c>
    </row>
    <row r="167" spans="2:13" ht="39" customHeight="1">
      <c r="B167" s="366"/>
      <c r="C167" s="359"/>
      <c r="D167" s="386"/>
      <c r="E167" s="80" t="s">
        <v>190</v>
      </c>
      <c r="F167" s="225" t="s">
        <v>191</v>
      </c>
      <c r="G167" s="225" t="s">
        <v>897</v>
      </c>
      <c r="H167" s="81">
        <v>8</v>
      </c>
      <c r="I167" s="82">
        <v>49790420</v>
      </c>
      <c r="J167" s="83">
        <v>532550</v>
      </c>
      <c r="K167" s="72">
        <f t="shared" si="31"/>
        <v>50322970</v>
      </c>
      <c r="L167" s="179">
        <f t="shared" si="30"/>
        <v>6290371.25</v>
      </c>
      <c r="M167" s="186">
        <f t="shared" si="38"/>
        <v>1.2558869701726845E-3</v>
      </c>
    </row>
    <row r="168" spans="2:13" ht="29.25" customHeight="1">
      <c r="B168" s="366"/>
      <c r="C168" s="359"/>
      <c r="D168" s="386"/>
      <c r="E168" s="80" t="s">
        <v>165</v>
      </c>
      <c r="F168" s="225" t="s">
        <v>173</v>
      </c>
      <c r="G168" s="225" t="s">
        <v>898</v>
      </c>
      <c r="H168" s="81">
        <v>2</v>
      </c>
      <c r="I168" s="82">
        <v>12182380</v>
      </c>
      <c r="J168" s="83">
        <v>0</v>
      </c>
      <c r="K168" s="72">
        <f t="shared" si="31"/>
        <v>12182380</v>
      </c>
      <c r="L168" s="179">
        <f t="shared" si="30"/>
        <v>6091190</v>
      </c>
      <c r="M168" s="186">
        <f t="shared" si="38"/>
        <v>3.1397174254317112E-4</v>
      </c>
    </row>
    <row r="169" spans="2:13" ht="29.25" customHeight="1" thickBot="1">
      <c r="B169" s="367"/>
      <c r="C169" s="361"/>
      <c r="D169" s="388"/>
      <c r="E169" s="84" t="s">
        <v>150</v>
      </c>
      <c r="F169" s="226" t="s">
        <v>167</v>
      </c>
      <c r="G169" s="226" t="s">
        <v>899</v>
      </c>
      <c r="H169" s="85">
        <v>58</v>
      </c>
      <c r="I169" s="86">
        <v>154704130</v>
      </c>
      <c r="J169" s="87">
        <v>172886470</v>
      </c>
      <c r="K169" s="73">
        <f t="shared" si="31"/>
        <v>327590600</v>
      </c>
      <c r="L169" s="180">
        <f t="shared" si="30"/>
        <v>5648113.7931034481</v>
      </c>
      <c r="M169" s="187">
        <f t="shared" si="38"/>
        <v>9.1051805337519619E-3</v>
      </c>
    </row>
    <row r="170" spans="2:13" ht="29.25" customHeight="1">
      <c r="B170" s="365">
        <v>34</v>
      </c>
      <c r="C170" s="378" t="s">
        <v>45</v>
      </c>
      <c r="D170" s="385">
        <f>Q38</f>
        <v>29031</v>
      </c>
      <c r="E170" s="88" t="s">
        <v>164</v>
      </c>
      <c r="F170" s="224" t="s">
        <v>172</v>
      </c>
      <c r="G170" s="224" t="s">
        <v>726</v>
      </c>
      <c r="H170" s="137">
        <v>2</v>
      </c>
      <c r="I170" s="138">
        <v>16365060</v>
      </c>
      <c r="J170" s="139">
        <v>0</v>
      </c>
      <c r="K170" s="71">
        <f t="shared" si="31"/>
        <v>16365060</v>
      </c>
      <c r="L170" s="178">
        <f t="shared" si="30"/>
        <v>8182530</v>
      </c>
      <c r="M170" s="185">
        <f>IFERROR(H170/$Q$38,0)</f>
        <v>6.8891874203437709E-5</v>
      </c>
    </row>
    <row r="171" spans="2:13" ht="39" customHeight="1">
      <c r="B171" s="366"/>
      <c r="C171" s="359"/>
      <c r="D171" s="386"/>
      <c r="E171" s="80" t="s">
        <v>151</v>
      </c>
      <c r="F171" s="225" t="s">
        <v>160</v>
      </c>
      <c r="G171" s="225" t="s">
        <v>901</v>
      </c>
      <c r="H171" s="81">
        <v>14</v>
      </c>
      <c r="I171" s="82">
        <v>102972840</v>
      </c>
      <c r="J171" s="83">
        <v>2045350</v>
      </c>
      <c r="K171" s="72">
        <f t="shared" si="31"/>
        <v>105018190</v>
      </c>
      <c r="L171" s="179">
        <f t="shared" si="30"/>
        <v>7501299.2857142854</v>
      </c>
      <c r="M171" s="186">
        <f t="shared" ref="M171:M174" si="39">IFERROR(H171/$Q$38,0)</f>
        <v>4.8224311942406394E-4</v>
      </c>
    </row>
    <row r="172" spans="2:13" ht="29.25" customHeight="1">
      <c r="B172" s="366"/>
      <c r="C172" s="359"/>
      <c r="D172" s="386"/>
      <c r="E172" s="80" t="s">
        <v>150</v>
      </c>
      <c r="F172" s="225" t="s">
        <v>167</v>
      </c>
      <c r="G172" s="225" t="s">
        <v>737</v>
      </c>
      <c r="H172" s="81">
        <v>171</v>
      </c>
      <c r="I172" s="82">
        <v>600956580</v>
      </c>
      <c r="J172" s="83">
        <v>464578310</v>
      </c>
      <c r="K172" s="72">
        <f t="shared" si="31"/>
        <v>1065534890</v>
      </c>
      <c r="L172" s="179">
        <f t="shared" si="30"/>
        <v>6231198.1871345034</v>
      </c>
      <c r="M172" s="186">
        <f t="shared" si="39"/>
        <v>5.890255244393924E-3</v>
      </c>
    </row>
    <row r="173" spans="2:13" ht="29.25" customHeight="1">
      <c r="B173" s="366"/>
      <c r="C173" s="359"/>
      <c r="D173" s="386"/>
      <c r="E173" s="80" t="s">
        <v>165</v>
      </c>
      <c r="F173" s="225" t="s">
        <v>173</v>
      </c>
      <c r="G173" s="225" t="s">
        <v>902</v>
      </c>
      <c r="H173" s="81">
        <v>21</v>
      </c>
      <c r="I173" s="82">
        <v>114616040</v>
      </c>
      <c r="J173" s="83">
        <v>7316470</v>
      </c>
      <c r="K173" s="72">
        <f t="shared" si="31"/>
        <v>121932510</v>
      </c>
      <c r="L173" s="179">
        <f t="shared" si="30"/>
        <v>5806310</v>
      </c>
      <c r="M173" s="186">
        <f t="shared" si="39"/>
        <v>7.2336467913609588E-4</v>
      </c>
    </row>
    <row r="174" spans="2:13" ht="29.25" customHeight="1" thickBot="1">
      <c r="B174" s="367"/>
      <c r="C174" s="361"/>
      <c r="D174" s="388"/>
      <c r="E174" s="84" t="s">
        <v>194</v>
      </c>
      <c r="F174" s="226" t="s">
        <v>195</v>
      </c>
      <c r="G174" s="226" t="s">
        <v>903</v>
      </c>
      <c r="H174" s="85">
        <v>9</v>
      </c>
      <c r="I174" s="86">
        <v>27610060</v>
      </c>
      <c r="J174" s="87">
        <v>21654170</v>
      </c>
      <c r="K174" s="73">
        <f t="shared" si="31"/>
        <v>49264230</v>
      </c>
      <c r="L174" s="180">
        <f t="shared" si="30"/>
        <v>5473803.333333333</v>
      </c>
      <c r="M174" s="186">
        <f t="shared" si="39"/>
        <v>3.1001343391546968E-4</v>
      </c>
    </row>
    <row r="175" spans="2:13" ht="29.25" customHeight="1">
      <c r="B175" s="365">
        <v>35</v>
      </c>
      <c r="C175" s="378" t="s">
        <v>2</v>
      </c>
      <c r="D175" s="385">
        <f>Q39</f>
        <v>58722</v>
      </c>
      <c r="E175" s="88" t="s">
        <v>151</v>
      </c>
      <c r="F175" s="224" t="s">
        <v>160</v>
      </c>
      <c r="G175" s="224" t="s">
        <v>907</v>
      </c>
      <c r="H175" s="137">
        <v>24</v>
      </c>
      <c r="I175" s="138">
        <v>168181380</v>
      </c>
      <c r="J175" s="139">
        <v>4275000</v>
      </c>
      <c r="K175" s="71">
        <f t="shared" si="31"/>
        <v>172456380</v>
      </c>
      <c r="L175" s="178">
        <f t="shared" si="30"/>
        <v>7185682.5</v>
      </c>
      <c r="M175" s="185">
        <f>IFERROR(H175/$Q$39,0)</f>
        <v>4.0870542556452436E-4</v>
      </c>
    </row>
    <row r="176" spans="2:13" ht="29.25" customHeight="1">
      <c r="B176" s="366"/>
      <c r="C176" s="359"/>
      <c r="D176" s="386"/>
      <c r="E176" s="80" t="s">
        <v>164</v>
      </c>
      <c r="F176" s="225" t="s">
        <v>172</v>
      </c>
      <c r="G176" s="225" t="s">
        <v>726</v>
      </c>
      <c r="H176" s="81">
        <v>3</v>
      </c>
      <c r="I176" s="82">
        <v>17981250</v>
      </c>
      <c r="J176" s="83">
        <v>1883630</v>
      </c>
      <c r="K176" s="72">
        <f t="shared" si="31"/>
        <v>19864880</v>
      </c>
      <c r="L176" s="179">
        <f t="shared" si="30"/>
        <v>6621626.666666667</v>
      </c>
      <c r="M176" s="186">
        <f t="shared" ref="M176:M179" si="40">IFERROR(H176/$Q$39,0)</f>
        <v>5.1088178195565545E-5</v>
      </c>
    </row>
    <row r="177" spans="2:13" ht="29.25" customHeight="1">
      <c r="B177" s="366"/>
      <c r="C177" s="359"/>
      <c r="D177" s="386"/>
      <c r="E177" s="80" t="s">
        <v>184</v>
      </c>
      <c r="F177" s="225" t="s">
        <v>551</v>
      </c>
      <c r="G177" s="225" t="s">
        <v>185</v>
      </c>
      <c r="H177" s="81">
        <v>2</v>
      </c>
      <c r="I177" s="82">
        <v>12963940</v>
      </c>
      <c r="J177" s="83">
        <v>0</v>
      </c>
      <c r="K177" s="72">
        <f t="shared" si="31"/>
        <v>12963940</v>
      </c>
      <c r="L177" s="179">
        <f t="shared" si="30"/>
        <v>6481970</v>
      </c>
      <c r="M177" s="186">
        <f t="shared" si="40"/>
        <v>3.4058785463710361E-5</v>
      </c>
    </row>
    <row r="178" spans="2:13" ht="29.25" customHeight="1">
      <c r="B178" s="366"/>
      <c r="C178" s="359"/>
      <c r="D178" s="386"/>
      <c r="E178" s="80" t="s">
        <v>150</v>
      </c>
      <c r="F178" s="225" t="s">
        <v>167</v>
      </c>
      <c r="G178" s="225" t="s">
        <v>643</v>
      </c>
      <c r="H178" s="81">
        <v>236</v>
      </c>
      <c r="I178" s="82">
        <v>629153180</v>
      </c>
      <c r="J178" s="83">
        <v>749789110</v>
      </c>
      <c r="K178" s="72">
        <f t="shared" si="31"/>
        <v>1378942290</v>
      </c>
      <c r="L178" s="179">
        <f t="shared" si="30"/>
        <v>5842975.8050847454</v>
      </c>
      <c r="M178" s="186">
        <f t="shared" si="40"/>
        <v>4.0189366847178231E-3</v>
      </c>
    </row>
    <row r="179" spans="2:13" ht="29.25" customHeight="1" thickBot="1">
      <c r="B179" s="367"/>
      <c r="C179" s="361"/>
      <c r="D179" s="388"/>
      <c r="E179" s="84" t="s">
        <v>835</v>
      </c>
      <c r="F179" s="226" t="s">
        <v>836</v>
      </c>
      <c r="G179" s="226" t="s">
        <v>908</v>
      </c>
      <c r="H179" s="85">
        <v>2</v>
      </c>
      <c r="I179" s="86">
        <v>10551900</v>
      </c>
      <c r="J179" s="87">
        <v>403250</v>
      </c>
      <c r="K179" s="73">
        <f t="shared" si="31"/>
        <v>10955150</v>
      </c>
      <c r="L179" s="180">
        <f t="shared" si="30"/>
        <v>5477575</v>
      </c>
      <c r="M179" s="186">
        <f t="shared" si="40"/>
        <v>3.4058785463710361E-5</v>
      </c>
    </row>
    <row r="180" spans="2:13" ht="29.25" customHeight="1">
      <c r="B180" s="365">
        <v>36</v>
      </c>
      <c r="C180" s="378" t="s">
        <v>3</v>
      </c>
      <c r="D180" s="385">
        <f>Q40</f>
        <v>16236</v>
      </c>
      <c r="E180" s="88" t="s">
        <v>710</v>
      </c>
      <c r="F180" s="224" t="s">
        <v>711</v>
      </c>
      <c r="G180" s="224" t="s">
        <v>910</v>
      </c>
      <c r="H180" s="137">
        <v>6</v>
      </c>
      <c r="I180" s="138">
        <v>21305350</v>
      </c>
      <c r="J180" s="139">
        <v>43858240</v>
      </c>
      <c r="K180" s="71">
        <f t="shared" si="31"/>
        <v>65163590</v>
      </c>
      <c r="L180" s="178">
        <f t="shared" si="30"/>
        <v>10860598.333333334</v>
      </c>
      <c r="M180" s="185">
        <f>IFERROR(H180/$Q$40,0)</f>
        <v>3.6954915003695491E-4</v>
      </c>
    </row>
    <row r="181" spans="2:13" ht="29.25" customHeight="1">
      <c r="B181" s="366"/>
      <c r="C181" s="359"/>
      <c r="D181" s="386"/>
      <c r="E181" s="80" t="s">
        <v>872</v>
      </c>
      <c r="F181" s="225" t="s">
        <v>873</v>
      </c>
      <c r="G181" s="225" t="s">
        <v>911</v>
      </c>
      <c r="H181" s="81">
        <v>1</v>
      </c>
      <c r="I181" s="82">
        <v>8417340</v>
      </c>
      <c r="J181" s="83">
        <v>116030</v>
      </c>
      <c r="K181" s="72">
        <f t="shared" si="31"/>
        <v>8533370</v>
      </c>
      <c r="L181" s="179">
        <f t="shared" si="30"/>
        <v>8533370</v>
      </c>
      <c r="M181" s="186">
        <f t="shared" ref="M181:M184" si="41">IFERROR(H181/$Q$40,0)</f>
        <v>6.1591525006159152E-5</v>
      </c>
    </row>
    <row r="182" spans="2:13" ht="29.25" customHeight="1">
      <c r="B182" s="366"/>
      <c r="C182" s="359"/>
      <c r="D182" s="386"/>
      <c r="E182" s="80" t="s">
        <v>153</v>
      </c>
      <c r="F182" s="225" t="s">
        <v>550</v>
      </c>
      <c r="G182" s="225" t="s">
        <v>199</v>
      </c>
      <c r="H182" s="81">
        <v>1</v>
      </c>
      <c r="I182" s="82">
        <v>8325170</v>
      </c>
      <c r="J182" s="83">
        <v>0</v>
      </c>
      <c r="K182" s="72">
        <f t="shared" si="31"/>
        <v>8325170</v>
      </c>
      <c r="L182" s="179">
        <f t="shared" si="30"/>
        <v>8325170</v>
      </c>
      <c r="M182" s="186">
        <f t="shared" si="41"/>
        <v>6.1591525006159152E-5</v>
      </c>
    </row>
    <row r="183" spans="2:13" ht="29.25" customHeight="1">
      <c r="B183" s="366"/>
      <c r="C183" s="359"/>
      <c r="D183" s="386"/>
      <c r="E183" s="80" t="s">
        <v>886</v>
      </c>
      <c r="F183" s="225" t="s">
        <v>887</v>
      </c>
      <c r="G183" s="225" t="s">
        <v>912</v>
      </c>
      <c r="H183" s="81">
        <v>1</v>
      </c>
      <c r="I183" s="82">
        <v>6946480</v>
      </c>
      <c r="J183" s="83">
        <v>431700</v>
      </c>
      <c r="K183" s="72">
        <f t="shared" si="31"/>
        <v>7378180</v>
      </c>
      <c r="L183" s="179">
        <f t="shared" si="30"/>
        <v>7378180</v>
      </c>
      <c r="M183" s="186">
        <f t="shared" si="41"/>
        <v>6.1591525006159152E-5</v>
      </c>
    </row>
    <row r="184" spans="2:13" ht="29.25" customHeight="1" thickBot="1">
      <c r="B184" s="367"/>
      <c r="C184" s="361"/>
      <c r="D184" s="388"/>
      <c r="E184" s="84" t="s">
        <v>681</v>
      </c>
      <c r="F184" s="226" t="s">
        <v>682</v>
      </c>
      <c r="G184" s="226" t="s">
        <v>913</v>
      </c>
      <c r="H184" s="85">
        <v>18</v>
      </c>
      <c r="I184" s="86">
        <v>32471150</v>
      </c>
      <c r="J184" s="87">
        <v>91503120</v>
      </c>
      <c r="K184" s="73">
        <f t="shared" si="31"/>
        <v>123974270</v>
      </c>
      <c r="L184" s="180">
        <f t="shared" si="30"/>
        <v>6887459.444444444</v>
      </c>
      <c r="M184" s="187">
        <f t="shared" si="41"/>
        <v>1.1086474501108647E-3</v>
      </c>
    </row>
    <row r="185" spans="2:13" ht="29.25" customHeight="1">
      <c r="B185" s="365">
        <v>37</v>
      </c>
      <c r="C185" s="378" t="s">
        <v>4</v>
      </c>
      <c r="D185" s="385">
        <f>Q41</f>
        <v>49221</v>
      </c>
      <c r="E185" s="88" t="s">
        <v>150</v>
      </c>
      <c r="F185" s="224" t="s">
        <v>167</v>
      </c>
      <c r="G185" s="224" t="s">
        <v>754</v>
      </c>
      <c r="H185" s="137">
        <v>231</v>
      </c>
      <c r="I185" s="138">
        <v>667764530</v>
      </c>
      <c r="J185" s="139">
        <v>736227110</v>
      </c>
      <c r="K185" s="71">
        <f t="shared" si="31"/>
        <v>1403991640</v>
      </c>
      <c r="L185" s="178">
        <f t="shared" si="30"/>
        <v>6077885.8874458876</v>
      </c>
      <c r="M185" s="185">
        <f>IFERROR(H185/$Q$41,0)</f>
        <v>4.6931187907600412E-3</v>
      </c>
    </row>
    <row r="186" spans="2:13" ht="29.25" customHeight="1">
      <c r="B186" s="366"/>
      <c r="C186" s="359"/>
      <c r="D186" s="386"/>
      <c r="E186" s="80" t="s">
        <v>194</v>
      </c>
      <c r="F186" s="225" t="s">
        <v>195</v>
      </c>
      <c r="G186" s="225" t="s">
        <v>915</v>
      </c>
      <c r="H186" s="81">
        <v>16</v>
      </c>
      <c r="I186" s="82">
        <v>75934860</v>
      </c>
      <c r="J186" s="83">
        <v>15044310</v>
      </c>
      <c r="K186" s="72">
        <f t="shared" si="31"/>
        <v>90979170</v>
      </c>
      <c r="L186" s="179">
        <f t="shared" si="30"/>
        <v>5686198.125</v>
      </c>
      <c r="M186" s="186">
        <f t="shared" ref="M186:M189" si="42">IFERROR(H186/$Q$41,0)</f>
        <v>3.2506450498770851E-4</v>
      </c>
    </row>
    <row r="187" spans="2:13" ht="29.25" customHeight="1">
      <c r="B187" s="366"/>
      <c r="C187" s="359"/>
      <c r="D187" s="386"/>
      <c r="E187" s="80" t="s">
        <v>152</v>
      </c>
      <c r="F187" s="225" t="s">
        <v>168</v>
      </c>
      <c r="G187" s="225" t="s">
        <v>916</v>
      </c>
      <c r="H187" s="81">
        <v>4</v>
      </c>
      <c r="I187" s="82">
        <v>21539920</v>
      </c>
      <c r="J187" s="83">
        <v>945720</v>
      </c>
      <c r="K187" s="72">
        <f t="shared" si="31"/>
        <v>22485640</v>
      </c>
      <c r="L187" s="179">
        <f t="shared" si="30"/>
        <v>5621410</v>
      </c>
      <c r="M187" s="186">
        <f t="shared" si="42"/>
        <v>8.1266126246927128E-5</v>
      </c>
    </row>
    <row r="188" spans="2:13" ht="29.25" customHeight="1">
      <c r="B188" s="366"/>
      <c r="C188" s="359"/>
      <c r="D188" s="386"/>
      <c r="E188" s="80" t="s">
        <v>151</v>
      </c>
      <c r="F188" s="225" t="s">
        <v>160</v>
      </c>
      <c r="G188" s="225" t="s">
        <v>917</v>
      </c>
      <c r="H188" s="81">
        <v>24</v>
      </c>
      <c r="I188" s="82">
        <v>123862000</v>
      </c>
      <c r="J188" s="83">
        <v>5500740</v>
      </c>
      <c r="K188" s="72">
        <f t="shared" si="31"/>
        <v>129362740</v>
      </c>
      <c r="L188" s="179">
        <f t="shared" si="30"/>
        <v>5390114.166666667</v>
      </c>
      <c r="M188" s="186">
        <f t="shared" si="42"/>
        <v>4.8759675748156274E-4</v>
      </c>
    </row>
    <row r="189" spans="2:13" ht="29.25" customHeight="1" thickBot="1">
      <c r="B189" s="367"/>
      <c r="C189" s="361"/>
      <c r="D189" s="388"/>
      <c r="E189" s="84" t="s">
        <v>161</v>
      </c>
      <c r="F189" s="226" t="s">
        <v>169</v>
      </c>
      <c r="G189" s="226" t="s">
        <v>644</v>
      </c>
      <c r="H189" s="85">
        <v>24</v>
      </c>
      <c r="I189" s="86">
        <v>82215390</v>
      </c>
      <c r="J189" s="87">
        <v>45196170</v>
      </c>
      <c r="K189" s="73">
        <f t="shared" si="31"/>
        <v>127411560</v>
      </c>
      <c r="L189" s="180">
        <f t="shared" si="30"/>
        <v>5308815</v>
      </c>
      <c r="M189" s="186">
        <f t="shared" si="42"/>
        <v>4.8759675748156274E-4</v>
      </c>
    </row>
    <row r="190" spans="2:13" ht="29.25" customHeight="1">
      <c r="B190" s="365">
        <v>38</v>
      </c>
      <c r="C190" s="378" t="s">
        <v>46</v>
      </c>
      <c r="D190" s="385">
        <f>Q42</f>
        <v>10441</v>
      </c>
      <c r="E190" s="88" t="s">
        <v>854</v>
      </c>
      <c r="F190" s="224" t="s">
        <v>855</v>
      </c>
      <c r="G190" s="224" t="s">
        <v>921</v>
      </c>
      <c r="H190" s="137">
        <v>2</v>
      </c>
      <c r="I190" s="138">
        <v>23016430</v>
      </c>
      <c r="J190" s="139">
        <v>1143680</v>
      </c>
      <c r="K190" s="71">
        <f t="shared" si="31"/>
        <v>24160110</v>
      </c>
      <c r="L190" s="178">
        <f t="shared" si="30"/>
        <v>12080055</v>
      </c>
      <c r="M190" s="185">
        <f>IFERROR(H190/$Q$42,0)</f>
        <v>1.9155253328225267E-4</v>
      </c>
    </row>
    <row r="191" spans="2:13" ht="28.35" customHeight="1">
      <c r="B191" s="366"/>
      <c r="C191" s="359"/>
      <c r="D191" s="386"/>
      <c r="E191" s="80" t="s">
        <v>194</v>
      </c>
      <c r="F191" s="225" t="s">
        <v>195</v>
      </c>
      <c r="G191" s="225" t="s">
        <v>922</v>
      </c>
      <c r="H191" s="81">
        <v>1</v>
      </c>
      <c r="I191" s="82">
        <v>8664200</v>
      </c>
      <c r="J191" s="83">
        <v>1089180</v>
      </c>
      <c r="K191" s="72">
        <f t="shared" si="31"/>
        <v>9753380</v>
      </c>
      <c r="L191" s="179">
        <f t="shared" si="30"/>
        <v>9753380</v>
      </c>
      <c r="M191" s="186">
        <f t="shared" ref="M191:M194" si="43">IFERROR(H191/$Q$42,0)</f>
        <v>9.5776266641126333E-5</v>
      </c>
    </row>
    <row r="192" spans="2:13" ht="26.1" customHeight="1">
      <c r="B192" s="366"/>
      <c r="C192" s="359"/>
      <c r="D192" s="386"/>
      <c r="E192" s="80" t="s">
        <v>151</v>
      </c>
      <c r="F192" s="225" t="s">
        <v>160</v>
      </c>
      <c r="G192" s="225" t="s">
        <v>923</v>
      </c>
      <c r="H192" s="81">
        <v>2</v>
      </c>
      <c r="I192" s="82">
        <v>14542930</v>
      </c>
      <c r="J192" s="83">
        <v>0</v>
      </c>
      <c r="K192" s="72">
        <f t="shared" si="31"/>
        <v>14542930</v>
      </c>
      <c r="L192" s="179">
        <f t="shared" si="30"/>
        <v>7271465</v>
      </c>
      <c r="M192" s="186">
        <f t="shared" si="43"/>
        <v>1.9155253328225267E-4</v>
      </c>
    </row>
    <row r="193" spans="2:13" ht="29.25" customHeight="1">
      <c r="B193" s="366"/>
      <c r="C193" s="359"/>
      <c r="D193" s="386"/>
      <c r="E193" s="80" t="s">
        <v>188</v>
      </c>
      <c r="F193" s="225" t="s">
        <v>189</v>
      </c>
      <c r="G193" s="225" t="s">
        <v>924</v>
      </c>
      <c r="H193" s="81">
        <v>20</v>
      </c>
      <c r="I193" s="82">
        <v>97875310</v>
      </c>
      <c r="J193" s="83">
        <v>10052510</v>
      </c>
      <c r="K193" s="72">
        <f t="shared" si="31"/>
        <v>107927820</v>
      </c>
      <c r="L193" s="179">
        <f t="shared" si="30"/>
        <v>5396391</v>
      </c>
      <c r="M193" s="186">
        <f t="shared" si="43"/>
        <v>1.9155253328225267E-3</v>
      </c>
    </row>
    <row r="194" spans="2:13" ht="29.25" customHeight="1" thickBot="1">
      <c r="B194" s="367"/>
      <c r="C194" s="361"/>
      <c r="D194" s="388"/>
      <c r="E194" s="84" t="s">
        <v>150</v>
      </c>
      <c r="F194" s="226" t="s">
        <v>167</v>
      </c>
      <c r="G194" s="226" t="s">
        <v>754</v>
      </c>
      <c r="H194" s="85">
        <v>44</v>
      </c>
      <c r="I194" s="86">
        <v>136199150</v>
      </c>
      <c r="J194" s="87">
        <v>94053660</v>
      </c>
      <c r="K194" s="73">
        <f t="shared" si="31"/>
        <v>230252810</v>
      </c>
      <c r="L194" s="180">
        <f t="shared" si="30"/>
        <v>5233018.4090909092</v>
      </c>
      <c r="M194" s="186">
        <f t="shared" si="43"/>
        <v>4.2141557322095584E-3</v>
      </c>
    </row>
    <row r="195" spans="2:13" ht="29.25" customHeight="1">
      <c r="B195" s="365">
        <v>39</v>
      </c>
      <c r="C195" s="378" t="s">
        <v>9</v>
      </c>
      <c r="D195" s="385">
        <f>Q43</f>
        <v>58499</v>
      </c>
      <c r="E195" s="88" t="s">
        <v>184</v>
      </c>
      <c r="F195" s="224" t="s">
        <v>551</v>
      </c>
      <c r="G195" s="224" t="s">
        <v>185</v>
      </c>
      <c r="H195" s="137">
        <v>1</v>
      </c>
      <c r="I195" s="138">
        <v>5856600</v>
      </c>
      <c r="J195" s="139">
        <v>0</v>
      </c>
      <c r="K195" s="71">
        <f t="shared" si="31"/>
        <v>5856600</v>
      </c>
      <c r="L195" s="178">
        <f t="shared" si="30"/>
        <v>5856600</v>
      </c>
      <c r="M195" s="185">
        <f>IFERROR(H195/$Q$43,0)</f>
        <v>1.7094309304432553E-5</v>
      </c>
    </row>
    <row r="196" spans="2:13" ht="29.25" customHeight="1">
      <c r="B196" s="366"/>
      <c r="C196" s="359"/>
      <c r="D196" s="386"/>
      <c r="E196" s="80" t="s">
        <v>150</v>
      </c>
      <c r="F196" s="225" t="s">
        <v>167</v>
      </c>
      <c r="G196" s="225" t="s">
        <v>737</v>
      </c>
      <c r="H196" s="81">
        <v>229</v>
      </c>
      <c r="I196" s="82">
        <v>744581010</v>
      </c>
      <c r="J196" s="83">
        <v>587427030</v>
      </c>
      <c r="K196" s="72">
        <f t="shared" si="31"/>
        <v>1332008040</v>
      </c>
      <c r="L196" s="179">
        <f t="shared" si="30"/>
        <v>5816628.9956331877</v>
      </c>
      <c r="M196" s="186">
        <f t="shared" ref="M196:M199" si="44">IFERROR(H196/$Q$43,0)</f>
        <v>3.9145968307150551E-3</v>
      </c>
    </row>
    <row r="197" spans="2:13" ht="29.25" customHeight="1">
      <c r="B197" s="366"/>
      <c r="C197" s="359"/>
      <c r="D197" s="386"/>
      <c r="E197" s="80" t="s">
        <v>186</v>
      </c>
      <c r="F197" s="225" t="s">
        <v>187</v>
      </c>
      <c r="G197" s="225" t="s">
        <v>927</v>
      </c>
      <c r="H197" s="81">
        <v>3</v>
      </c>
      <c r="I197" s="82">
        <v>16244090</v>
      </c>
      <c r="J197" s="83">
        <v>903200</v>
      </c>
      <c r="K197" s="72">
        <f t="shared" si="31"/>
        <v>17147290</v>
      </c>
      <c r="L197" s="179">
        <f t="shared" ref="L197:L260" si="45">IFERROR(K197/H197,"-")</f>
        <v>5715763.333333333</v>
      </c>
      <c r="M197" s="186">
        <f t="shared" si="44"/>
        <v>5.128292791329766E-5</v>
      </c>
    </row>
    <row r="198" spans="2:13" ht="29.25" customHeight="1">
      <c r="B198" s="366"/>
      <c r="C198" s="359"/>
      <c r="D198" s="386"/>
      <c r="E198" s="80" t="s">
        <v>163</v>
      </c>
      <c r="F198" s="225" t="s">
        <v>171</v>
      </c>
      <c r="G198" s="225" t="s">
        <v>928</v>
      </c>
      <c r="H198" s="81">
        <v>79</v>
      </c>
      <c r="I198" s="82">
        <v>367753820</v>
      </c>
      <c r="J198" s="83">
        <v>69839840</v>
      </c>
      <c r="K198" s="72">
        <f t="shared" ref="K198:K261" si="46">SUM(I198:J198)</f>
        <v>437593660</v>
      </c>
      <c r="L198" s="179">
        <f t="shared" si="45"/>
        <v>5539160.2531645568</v>
      </c>
      <c r="M198" s="186">
        <f t="shared" si="44"/>
        <v>1.3504504350501719E-3</v>
      </c>
    </row>
    <row r="199" spans="2:13" ht="26.1" customHeight="1" thickBot="1">
      <c r="B199" s="367"/>
      <c r="C199" s="361"/>
      <c r="D199" s="388"/>
      <c r="E199" s="84" t="s">
        <v>165</v>
      </c>
      <c r="F199" s="226" t="s">
        <v>173</v>
      </c>
      <c r="G199" s="226" t="s">
        <v>929</v>
      </c>
      <c r="H199" s="85">
        <v>28</v>
      </c>
      <c r="I199" s="86">
        <v>147546150</v>
      </c>
      <c r="J199" s="87">
        <v>4986100</v>
      </c>
      <c r="K199" s="73">
        <f t="shared" si="46"/>
        <v>152532250</v>
      </c>
      <c r="L199" s="180">
        <f t="shared" si="45"/>
        <v>5447580.3571428573</v>
      </c>
      <c r="M199" s="186">
        <f t="shared" si="44"/>
        <v>4.7864066052411155E-4</v>
      </c>
    </row>
    <row r="200" spans="2:13" ht="39" customHeight="1">
      <c r="B200" s="365">
        <v>40</v>
      </c>
      <c r="C200" s="378" t="s">
        <v>47</v>
      </c>
      <c r="D200" s="385">
        <f>Q44</f>
        <v>12853</v>
      </c>
      <c r="E200" s="88" t="s">
        <v>151</v>
      </c>
      <c r="F200" s="224" t="s">
        <v>160</v>
      </c>
      <c r="G200" s="224" t="s">
        <v>901</v>
      </c>
      <c r="H200" s="137">
        <v>6</v>
      </c>
      <c r="I200" s="138">
        <v>47282490</v>
      </c>
      <c r="J200" s="139">
        <v>952580</v>
      </c>
      <c r="K200" s="71">
        <f t="shared" si="46"/>
        <v>48235070</v>
      </c>
      <c r="L200" s="178">
        <f t="shared" si="45"/>
        <v>8039178.333333333</v>
      </c>
      <c r="M200" s="185">
        <f>IFERROR(H200/$Q$44,0)</f>
        <v>4.668170855053295E-4</v>
      </c>
    </row>
    <row r="201" spans="2:13" ht="29.25" customHeight="1">
      <c r="B201" s="366"/>
      <c r="C201" s="359"/>
      <c r="D201" s="386"/>
      <c r="E201" s="80" t="s">
        <v>152</v>
      </c>
      <c r="F201" s="225" t="s">
        <v>168</v>
      </c>
      <c r="G201" s="225" t="s">
        <v>931</v>
      </c>
      <c r="H201" s="81">
        <v>2</v>
      </c>
      <c r="I201" s="82">
        <v>14416810</v>
      </c>
      <c r="J201" s="83">
        <v>0</v>
      </c>
      <c r="K201" s="72">
        <f t="shared" si="46"/>
        <v>14416810</v>
      </c>
      <c r="L201" s="179">
        <f t="shared" si="45"/>
        <v>7208405</v>
      </c>
      <c r="M201" s="186">
        <f t="shared" ref="M201:M204" si="47">IFERROR(H201/$Q$44,0)</f>
        <v>1.5560569516844317E-4</v>
      </c>
    </row>
    <row r="202" spans="2:13" ht="29.25" customHeight="1">
      <c r="B202" s="366"/>
      <c r="C202" s="359"/>
      <c r="D202" s="386"/>
      <c r="E202" s="80" t="s">
        <v>161</v>
      </c>
      <c r="F202" s="225" t="s">
        <v>169</v>
      </c>
      <c r="G202" s="225" t="s">
        <v>644</v>
      </c>
      <c r="H202" s="81">
        <v>7</v>
      </c>
      <c r="I202" s="82">
        <v>29941890</v>
      </c>
      <c r="J202" s="83">
        <v>14633390</v>
      </c>
      <c r="K202" s="72">
        <f t="shared" si="46"/>
        <v>44575280</v>
      </c>
      <c r="L202" s="179">
        <f t="shared" si="45"/>
        <v>6367897.1428571427</v>
      </c>
      <c r="M202" s="186">
        <f t="shared" si="47"/>
        <v>5.4461993308955103E-4</v>
      </c>
    </row>
    <row r="203" spans="2:13" ht="29.25" customHeight="1">
      <c r="B203" s="366"/>
      <c r="C203" s="359"/>
      <c r="D203" s="386"/>
      <c r="E203" s="80" t="s">
        <v>165</v>
      </c>
      <c r="F203" s="225" t="s">
        <v>173</v>
      </c>
      <c r="G203" s="225" t="s">
        <v>932</v>
      </c>
      <c r="H203" s="81">
        <v>4</v>
      </c>
      <c r="I203" s="82">
        <v>23712220</v>
      </c>
      <c r="J203" s="83">
        <v>1055540</v>
      </c>
      <c r="K203" s="72">
        <f t="shared" si="46"/>
        <v>24767760</v>
      </c>
      <c r="L203" s="179">
        <f t="shared" si="45"/>
        <v>6191940</v>
      </c>
      <c r="M203" s="186">
        <f t="shared" si="47"/>
        <v>3.1121139033688633E-4</v>
      </c>
    </row>
    <row r="204" spans="2:13" ht="29.25" customHeight="1" thickBot="1">
      <c r="B204" s="367"/>
      <c r="C204" s="361"/>
      <c r="D204" s="388"/>
      <c r="E204" s="84" t="s">
        <v>150</v>
      </c>
      <c r="F204" s="226" t="s">
        <v>167</v>
      </c>
      <c r="G204" s="226" t="s">
        <v>933</v>
      </c>
      <c r="H204" s="85">
        <v>70</v>
      </c>
      <c r="I204" s="86">
        <v>220081300</v>
      </c>
      <c r="J204" s="87">
        <v>204403680</v>
      </c>
      <c r="K204" s="73">
        <f t="shared" si="46"/>
        <v>424484980</v>
      </c>
      <c r="L204" s="180">
        <f t="shared" si="45"/>
        <v>6064071.1428571427</v>
      </c>
      <c r="M204" s="187">
        <f t="shared" si="47"/>
        <v>5.4461993308955112E-3</v>
      </c>
    </row>
    <row r="205" spans="2:13" ht="36" customHeight="1">
      <c r="B205" s="365">
        <v>41</v>
      </c>
      <c r="C205" s="378" t="s">
        <v>14</v>
      </c>
      <c r="D205" s="385">
        <f>Q45</f>
        <v>23492</v>
      </c>
      <c r="E205" s="88" t="s">
        <v>938</v>
      </c>
      <c r="F205" s="224" t="s">
        <v>939</v>
      </c>
      <c r="G205" s="224" t="s">
        <v>940</v>
      </c>
      <c r="H205" s="137">
        <v>1</v>
      </c>
      <c r="I205" s="138">
        <v>8430870</v>
      </c>
      <c r="J205" s="139">
        <v>155160</v>
      </c>
      <c r="K205" s="71">
        <f t="shared" si="46"/>
        <v>8586030</v>
      </c>
      <c r="L205" s="178">
        <f t="shared" si="45"/>
        <v>8586030</v>
      </c>
      <c r="M205" s="185">
        <f>IFERROR(H205/$Q$45,0)</f>
        <v>4.2567682615358418E-5</v>
      </c>
    </row>
    <row r="206" spans="2:13" ht="29.25" customHeight="1">
      <c r="B206" s="366"/>
      <c r="C206" s="359"/>
      <c r="D206" s="386"/>
      <c r="E206" s="80" t="s">
        <v>872</v>
      </c>
      <c r="F206" s="225" t="s">
        <v>873</v>
      </c>
      <c r="G206" s="225" t="s">
        <v>874</v>
      </c>
      <c r="H206" s="81">
        <v>1</v>
      </c>
      <c r="I206" s="82">
        <v>2619170</v>
      </c>
      <c r="J206" s="83">
        <v>5051170</v>
      </c>
      <c r="K206" s="72">
        <f t="shared" si="46"/>
        <v>7670340</v>
      </c>
      <c r="L206" s="179">
        <f t="shared" si="45"/>
        <v>7670340</v>
      </c>
      <c r="M206" s="186">
        <f t="shared" ref="M206:M209" si="48">IFERROR(H206/$Q$45,0)</f>
        <v>4.2567682615358418E-5</v>
      </c>
    </row>
    <row r="207" spans="2:13" ht="29.25" customHeight="1">
      <c r="B207" s="366"/>
      <c r="C207" s="359"/>
      <c r="D207" s="386"/>
      <c r="E207" s="80" t="s">
        <v>941</v>
      </c>
      <c r="F207" s="225" t="s">
        <v>942</v>
      </c>
      <c r="G207" s="225" t="s">
        <v>943</v>
      </c>
      <c r="H207" s="81">
        <v>1</v>
      </c>
      <c r="I207" s="82">
        <v>5975100</v>
      </c>
      <c r="J207" s="83">
        <v>64450</v>
      </c>
      <c r="K207" s="72">
        <f t="shared" si="46"/>
        <v>6039550</v>
      </c>
      <c r="L207" s="179">
        <f t="shared" si="45"/>
        <v>6039550</v>
      </c>
      <c r="M207" s="186">
        <f t="shared" si="48"/>
        <v>4.2567682615358418E-5</v>
      </c>
    </row>
    <row r="208" spans="2:13" ht="29.25" customHeight="1">
      <c r="B208" s="366"/>
      <c r="C208" s="359"/>
      <c r="D208" s="386"/>
      <c r="E208" s="80" t="s">
        <v>150</v>
      </c>
      <c r="F208" s="225" t="s">
        <v>167</v>
      </c>
      <c r="G208" s="225" t="s">
        <v>737</v>
      </c>
      <c r="H208" s="81">
        <v>146</v>
      </c>
      <c r="I208" s="82">
        <v>363623600</v>
      </c>
      <c r="J208" s="83">
        <v>494644060</v>
      </c>
      <c r="K208" s="72">
        <f t="shared" si="46"/>
        <v>858267660</v>
      </c>
      <c r="L208" s="179">
        <f t="shared" si="45"/>
        <v>5878545.6164383562</v>
      </c>
      <c r="M208" s="186">
        <f t="shared" si="48"/>
        <v>6.2148816618423294E-3</v>
      </c>
    </row>
    <row r="209" spans="2:13" ht="29.25" customHeight="1" thickBot="1">
      <c r="B209" s="367"/>
      <c r="C209" s="361"/>
      <c r="D209" s="388"/>
      <c r="E209" s="84" t="s">
        <v>161</v>
      </c>
      <c r="F209" s="226" t="s">
        <v>169</v>
      </c>
      <c r="G209" s="226" t="s">
        <v>944</v>
      </c>
      <c r="H209" s="85">
        <v>11</v>
      </c>
      <c r="I209" s="86">
        <v>33963420</v>
      </c>
      <c r="J209" s="87">
        <v>30310880</v>
      </c>
      <c r="K209" s="73">
        <f t="shared" si="46"/>
        <v>64274300</v>
      </c>
      <c r="L209" s="180">
        <f t="shared" si="45"/>
        <v>5843118.1818181816</v>
      </c>
      <c r="M209" s="186">
        <f t="shared" si="48"/>
        <v>4.682445087689426E-4</v>
      </c>
    </row>
    <row r="210" spans="2:13" ht="39" customHeight="1">
      <c r="B210" s="365">
        <v>42</v>
      </c>
      <c r="C210" s="378" t="s">
        <v>15</v>
      </c>
      <c r="D210" s="385">
        <f>Q46</f>
        <v>60650</v>
      </c>
      <c r="E210" s="88" t="s">
        <v>151</v>
      </c>
      <c r="F210" s="224" t="s">
        <v>160</v>
      </c>
      <c r="G210" s="224" t="s">
        <v>947</v>
      </c>
      <c r="H210" s="137">
        <v>21</v>
      </c>
      <c r="I210" s="138">
        <v>126854250</v>
      </c>
      <c r="J210" s="139">
        <v>3342980</v>
      </c>
      <c r="K210" s="71">
        <f t="shared" si="46"/>
        <v>130197230</v>
      </c>
      <c r="L210" s="178">
        <f t="shared" si="45"/>
        <v>6199868.0952380951</v>
      </c>
      <c r="M210" s="185">
        <f>IFERROR(H210/$Q$46,0)</f>
        <v>3.462489694971146E-4</v>
      </c>
    </row>
    <row r="211" spans="2:13" ht="29.25" customHeight="1">
      <c r="B211" s="366"/>
      <c r="C211" s="359"/>
      <c r="D211" s="386"/>
      <c r="E211" s="80" t="s">
        <v>150</v>
      </c>
      <c r="F211" s="225" t="s">
        <v>167</v>
      </c>
      <c r="G211" s="225" t="s">
        <v>643</v>
      </c>
      <c r="H211" s="81">
        <v>287</v>
      </c>
      <c r="I211" s="82">
        <v>885785730</v>
      </c>
      <c r="J211" s="83">
        <v>876898510</v>
      </c>
      <c r="K211" s="72">
        <f t="shared" si="46"/>
        <v>1762684240</v>
      </c>
      <c r="L211" s="179">
        <f t="shared" si="45"/>
        <v>6141756.9337979089</v>
      </c>
      <c r="M211" s="186">
        <f t="shared" ref="M211:M214" si="49">IFERROR(H211/$Q$46,0)</f>
        <v>4.7320692497938993E-3</v>
      </c>
    </row>
    <row r="212" spans="2:13" ht="29.25" customHeight="1">
      <c r="B212" s="366"/>
      <c r="C212" s="359"/>
      <c r="D212" s="386"/>
      <c r="E212" s="80" t="s">
        <v>152</v>
      </c>
      <c r="F212" s="225" t="s">
        <v>168</v>
      </c>
      <c r="G212" s="225" t="s">
        <v>948</v>
      </c>
      <c r="H212" s="81">
        <v>10</v>
      </c>
      <c r="I212" s="82">
        <v>52618790</v>
      </c>
      <c r="J212" s="83">
        <v>1794400</v>
      </c>
      <c r="K212" s="72">
        <f t="shared" si="46"/>
        <v>54413190</v>
      </c>
      <c r="L212" s="179">
        <f t="shared" si="45"/>
        <v>5441319</v>
      </c>
      <c r="M212" s="186">
        <f t="shared" si="49"/>
        <v>1.6488046166529267E-4</v>
      </c>
    </row>
    <row r="213" spans="2:13" ht="29.25" customHeight="1">
      <c r="B213" s="366"/>
      <c r="C213" s="359"/>
      <c r="D213" s="386"/>
      <c r="E213" s="80" t="s">
        <v>181</v>
      </c>
      <c r="F213" s="225" t="s">
        <v>182</v>
      </c>
      <c r="G213" s="225" t="s">
        <v>650</v>
      </c>
      <c r="H213" s="81">
        <v>33</v>
      </c>
      <c r="I213" s="82">
        <v>166345660</v>
      </c>
      <c r="J213" s="83">
        <v>3382260</v>
      </c>
      <c r="K213" s="72">
        <f t="shared" si="46"/>
        <v>169727920</v>
      </c>
      <c r="L213" s="179">
        <f t="shared" si="45"/>
        <v>5143270.3030303027</v>
      </c>
      <c r="M213" s="186">
        <f t="shared" si="49"/>
        <v>5.4410552349546575E-4</v>
      </c>
    </row>
    <row r="214" spans="2:13" ht="29.25" customHeight="1" thickBot="1">
      <c r="B214" s="367"/>
      <c r="C214" s="361"/>
      <c r="D214" s="388"/>
      <c r="E214" s="84" t="s">
        <v>161</v>
      </c>
      <c r="F214" s="226" t="s">
        <v>169</v>
      </c>
      <c r="G214" s="226" t="s">
        <v>949</v>
      </c>
      <c r="H214" s="85">
        <v>35</v>
      </c>
      <c r="I214" s="86">
        <v>88762950</v>
      </c>
      <c r="J214" s="87">
        <v>88756090</v>
      </c>
      <c r="K214" s="73">
        <f t="shared" si="46"/>
        <v>177519040</v>
      </c>
      <c r="L214" s="180">
        <f t="shared" si="45"/>
        <v>5071972.5714285718</v>
      </c>
      <c r="M214" s="187">
        <f t="shared" si="49"/>
        <v>5.7708161582852436E-4</v>
      </c>
    </row>
    <row r="215" spans="2:13" ht="29.25" customHeight="1">
      <c r="B215" s="365">
        <v>43</v>
      </c>
      <c r="C215" s="378" t="s">
        <v>10</v>
      </c>
      <c r="D215" s="385">
        <f>Q47</f>
        <v>37162</v>
      </c>
      <c r="E215" s="88" t="s">
        <v>184</v>
      </c>
      <c r="F215" s="224" t="s">
        <v>551</v>
      </c>
      <c r="G215" s="224" t="s">
        <v>185</v>
      </c>
      <c r="H215" s="137">
        <v>1</v>
      </c>
      <c r="I215" s="138">
        <v>7274700</v>
      </c>
      <c r="J215" s="139">
        <v>0</v>
      </c>
      <c r="K215" s="71">
        <f t="shared" si="46"/>
        <v>7274700</v>
      </c>
      <c r="L215" s="178">
        <f t="shared" si="45"/>
        <v>7274700</v>
      </c>
      <c r="M215" s="185">
        <f>IFERROR(H215/$Q$47,0)</f>
        <v>2.69092083310909E-5</v>
      </c>
    </row>
    <row r="216" spans="2:13" ht="29.1" customHeight="1">
      <c r="B216" s="366"/>
      <c r="C216" s="359"/>
      <c r="D216" s="386"/>
      <c r="E216" s="80" t="s">
        <v>151</v>
      </c>
      <c r="F216" s="225" t="s">
        <v>160</v>
      </c>
      <c r="G216" s="225" t="s">
        <v>951</v>
      </c>
      <c r="H216" s="81">
        <v>8</v>
      </c>
      <c r="I216" s="82">
        <v>55803490</v>
      </c>
      <c r="J216" s="83">
        <v>1256020</v>
      </c>
      <c r="K216" s="72">
        <f t="shared" si="46"/>
        <v>57059510</v>
      </c>
      <c r="L216" s="179">
        <f t="shared" si="45"/>
        <v>7132438.75</v>
      </c>
      <c r="M216" s="186">
        <f t="shared" ref="M216:M219" si="50">IFERROR(H216/$Q$47,0)</f>
        <v>2.152736666487272E-4</v>
      </c>
    </row>
    <row r="217" spans="2:13" ht="29.25" customHeight="1">
      <c r="B217" s="366"/>
      <c r="C217" s="359"/>
      <c r="D217" s="386"/>
      <c r="E217" s="80" t="s">
        <v>152</v>
      </c>
      <c r="F217" s="225" t="s">
        <v>168</v>
      </c>
      <c r="G217" s="225" t="s">
        <v>952</v>
      </c>
      <c r="H217" s="81">
        <v>2</v>
      </c>
      <c r="I217" s="82">
        <v>13815770</v>
      </c>
      <c r="J217" s="83">
        <v>441560</v>
      </c>
      <c r="K217" s="72">
        <f t="shared" si="46"/>
        <v>14257330</v>
      </c>
      <c r="L217" s="179">
        <f t="shared" si="45"/>
        <v>7128665</v>
      </c>
      <c r="M217" s="186">
        <f t="shared" si="50"/>
        <v>5.38184166621818E-5</v>
      </c>
    </row>
    <row r="218" spans="2:13" ht="29.25" customHeight="1">
      <c r="B218" s="366"/>
      <c r="C218" s="359"/>
      <c r="D218" s="386"/>
      <c r="E218" s="80" t="s">
        <v>681</v>
      </c>
      <c r="F218" s="225" t="s">
        <v>682</v>
      </c>
      <c r="G218" s="225" t="s">
        <v>953</v>
      </c>
      <c r="H218" s="81">
        <v>42</v>
      </c>
      <c r="I218" s="82">
        <v>77484950</v>
      </c>
      <c r="J218" s="83">
        <v>190397200</v>
      </c>
      <c r="K218" s="72">
        <f t="shared" si="46"/>
        <v>267882150</v>
      </c>
      <c r="L218" s="179">
        <f t="shared" si="45"/>
        <v>6378146.4285714282</v>
      </c>
      <c r="M218" s="186">
        <f t="shared" si="50"/>
        <v>1.1301867499058178E-3</v>
      </c>
    </row>
    <row r="219" spans="2:13" ht="29.25" customHeight="1" thickBot="1">
      <c r="B219" s="367"/>
      <c r="C219" s="361"/>
      <c r="D219" s="388"/>
      <c r="E219" s="84" t="s">
        <v>150</v>
      </c>
      <c r="F219" s="226" t="s">
        <v>167</v>
      </c>
      <c r="G219" s="226" t="s">
        <v>643</v>
      </c>
      <c r="H219" s="85">
        <v>170</v>
      </c>
      <c r="I219" s="86">
        <v>499713840</v>
      </c>
      <c r="J219" s="87">
        <v>508849170</v>
      </c>
      <c r="K219" s="73">
        <f t="shared" si="46"/>
        <v>1008563010</v>
      </c>
      <c r="L219" s="180">
        <f t="shared" si="45"/>
        <v>5932723.5882352944</v>
      </c>
      <c r="M219" s="186">
        <f t="shared" si="50"/>
        <v>4.5745654162854532E-3</v>
      </c>
    </row>
    <row r="220" spans="2:13" ht="28.35" customHeight="1">
      <c r="B220" s="365">
        <v>44</v>
      </c>
      <c r="C220" s="378" t="s">
        <v>22</v>
      </c>
      <c r="D220" s="385">
        <f>Q48</f>
        <v>41693</v>
      </c>
      <c r="E220" s="88" t="s">
        <v>150</v>
      </c>
      <c r="F220" s="224" t="s">
        <v>167</v>
      </c>
      <c r="G220" s="224" t="s">
        <v>737</v>
      </c>
      <c r="H220" s="137">
        <v>193</v>
      </c>
      <c r="I220" s="138">
        <v>509940550</v>
      </c>
      <c r="J220" s="139">
        <v>661008420</v>
      </c>
      <c r="K220" s="71">
        <f t="shared" si="46"/>
        <v>1170948970</v>
      </c>
      <c r="L220" s="178">
        <f t="shared" si="45"/>
        <v>6067093.1088082902</v>
      </c>
      <c r="M220" s="185">
        <f>IFERROR(H220/$Q$48,0)</f>
        <v>4.6290744249634233E-3</v>
      </c>
    </row>
    <row r="221" spans="2:13" ht="29.25" customHeight="1">
      <c r="B221" s="366"/>
      <c r="C221" s="359"/>
      <c r="D221" s="386"/>
      <c r="E221" s="80" t="s">
        <v>152</v>
      </c>
      <c r="F221" s="225" t="s">
        <v>168</v>
      </c>
      <c r="G221" s="225" t="s">
        <v>956</v>
      </c>
      <c r="H221" s="81">
        <v>3</v>
      </c>
      <c r="I221" s="82">
        <v>16730300</v>
      </c>
      <c r="J221" s="83">
        <v>584380</v>
      </c>
      <c r="K221" s="72">
        <f t="shared" si="46"/>
        <v>17314680</v>
      </c>
      <c r="L221" s="179">
        <f t="shared" si="45"/>
        <v>5771560</v>
      </c>
      <c r="M221" s="186">
        <f t="shared" ref="M221:M224" si="51">IFERROR(H221/$Q$48,0)</f>
        <v>7.1954524740364085E-5</v>
      </c>
    </row>
    <row r="222" spans="2:13" ht="48.95" customHeight="1">
      <c r="B222" s="366"/>
      <c r="C222" s="359"/>
      <c r="D222" s="386"/>
      <c r="E222" s="80" t="s">
        <v>151</v>
      </c>
      <c r="F222" s="225" t="s">
        <v>160</v>
      </c>
      <c r="G222" s="225" t="s">
        <v>957</v>
      </c>
      <c r="H222" s="81">
        <v>16</v>
      </c>
      <c r="I222" s="82">
        <v>86791490</v>
      </c>
      <c r="J222" s="83">
        <v>5061130</v>
      </c>
      <c r="K222" s="72">
        <f t="shared" si="46"/>
        <v>91852620</v>
      </c>
      <c r="L222" s="179">
        <f t="shared" si="45"/>
        <v>5740788.75</v>
      </c>
      <c r="M222" s="186">
        <f t="shared" si="51"/>
        <v>3.8375746528194181E-4</v>
      </c>
    </row>
    <row r="223" spans="2:13" ht="29.25" customHeight="1">
      <c r="B223" s="366"/>
      <c r="C223" s="359"/>
      <c r="D223" s="386"/>
      <c r="E223" s="80" t="s">
        <v>826</v>
      </c>
      <c r="F223" s="225" t="s">
        <v>827</v>
      </c>
      <c r="G223" s="225" t="s">
        <v>958</v>
      </c>
      <c r="H223" s="81">
        <v>1</v>
      </c>
      <c r="I223" s="82">
        <v>2941960</v>
      </c>
      <c r="J223" s="83">
        <v>2268960</v>
      </c>
      <c r="K223" s="72">
        <f t="shared" si="46"/>
        <v>5210920</v>
      </c>
      <c r="L223" s="179">
        <f t="shared" si="45"/>
        <v>5210920</v>
      </c>
      <c r="M223" s="186">
        <f t="shared" si="51"/>
        <v>2.3984841580121363E-5</v>
      </c>
    </row>
    <row r="224" spans="2:13" ht="36" customHeight="1" thickBot="1">
      <c r="B224" s="367"/>
      <c r="C224" s="361"/>
      <c r="D224" s="388"/>
      <c r="E224" s="84" t="s">
        <v>886</v>
      </c>
      <c r="F224" s="226" t="s">
        <v>887</v>
      </c>
      <c r="G224" s="226" t="s">
        <v>959</v>
      </c>
      <c r="H224" s="85">
        <v>1</v>
      </c>
      <c r="I224" s="86">
        <v>4368510</v>
      </c>
      <c r="J224" s="87">
        <v>816630</v>
      </c>
      <c r="K224" s="73">
        <f t="shared" si="46"/>
        <v>5185140</v>
      </c>
      <c r="L224" s="180">
        <f t="shared" si="45"/>
        <v>5185140</v>
      </c>
      <c r="M224" s="186">
        <f t="shared" si="51"/>
        <v>2.3984841580121363E-5</v>
      </c>
    </row>
    <row r="225" spans="2:13" ht="29.25" customHeight="1">
      <c r="B225" s="365">
        <v>45</v>
      </c>
      <c r="C225" s="378" t="s">
        <v>48</v>
      </c>
      <c r="D225" s="385">
        <f>Q49</f>
        <v>14543</v>
      </c>
      <c r="E225" s="88" t="s">
        <v>150</v>
      </c>
      <c r="F225" s="224" t="s">
        <v>167</v>
      </c>
      <c r="G225" s="224" t="s">
        <v>737</v>
      </c>
      <c r="H225" s="137">
        <v>75</v>
      </c>
      <c r="I225" s="138">
        <v>244147090</v>
      </c>
      <c r="J225" s="139">
        <v>244207610</v>
      </c>
      <c r="K225" s="71">
        <f t="shared" si="46"/>
        <v>488354700</v>
      </c>
      <c r="L225" s="178">
        <f t="shared" si="45"/>
        <v>6511396</v>
      </c>
      <c r="M225" s="185">
        <f>IFERROR(H225/$Q$49,0)</f>
        <v>5.1571202640445573E-3</v>
      </c>
    </row>
    <row r="226" spans="2:13" ht="28.35" customHeight="1">
      <c r="B226" s="366"/>
      <c r="C226" s="359"/>
      <c r="D226" s="386"/>
      <c r="E226" s="80" t="s">
        <v>835</v>
      </c>
      <c r="F226" s="225" t="s">
        <v>836</v>
      </c>
      <c r="G226" s="225" t="s">
        <v>960</v>
      </c>
      <c r="H226" s="81">
        <v>2</v>
      </c>
      <c r="I226" s="82">
        <v>11357140</v>
      </c>
      <c r="J226" s="83">
        <v>1352460</v>
      </c>
      <c r="K226" s="72">
        <f t="shared" si="46"/>
        <v>12709600</v>
      </c>
      <c r="L226" s="179">
        <f t="shared" si="45"/>
        <v>6354800</v>
      </c>
      <c r="M226" s="186">
        <f t="shared" ref="M226:M229" si="52">IFERROR(H226/$Q$49,0)</f>
        <v>1.3752320704118819E-4</v>
      </c>
    </row>
    <row r="227" spans="2:13" ht="29.25" customHeight="1">
      <c r="B227" s="366"/>
      <c r="C227" s="359"/>
      <c r="D227" s="386"/>
      <c r="E227" s="80" t="s">
        <v>188</v>
      </c>
      <c r="F227" s="225" t="s">
        <v>189</v>
      </c>
      <c r="G227" s="225" t="s">
        <v>961</v>
      </c>
      <c r="H227" s="81">
        <v>25</v>
      </c>
      <c r="I227" s="82">
        <v>134655320</v>
      </c>
      <c r="J227" s="83">
        <v>17392960</v>
      </c>
      <c r="K227" s="72">
        <f t="shared" si="46"/>
        <v>152048280</v>
      </c>
      <c r="L227" s="179">
        <f t="shared" si="45"/>
        <v>6081931.2000000002</v>
      </c>
      <c r="M227" s="186">
        <f t="shared" si="52"/>
        <v>1.7190400880148526E-3</v>
      </c>
    </row>
    <row r="228" spans="2:13" ht="29.25" customHeight="1">
      <c r="B228" s="366"/>
      <c r="C228" s="359"/>
      <c r="D228" s="386"/>
      <c r="E228" s="80" t="s">
        <v>152</v>
      </c>
      <c r="F228" s="225" t="s">
        <v>168</v>
      </c>
      <c r="G228" s="225" t="s">
        <v>962</v>
      </c>
      <c r="H228" s="81">
        <v>2</v>
      </c>
      <c r="I228" s="82">
        <v>11111110</v>
      </c>
      <c r="J228" s="83">
        <v>309900</v>
      </c>
      <c r="K228" s="72">
        <f t="shared" si="46"/>
        <v>11421010</v>
      </c>
      <c r="L228" s="179">
        <f t="shared" si="45"/>
        <v>5710505</v>
      </c>
      <c r="M228" s="186">
        <f t="shared" si="52"/>
        <v>1.3752320704118819E-4</v>
      </c>
    </row>
    <row r="229" spans="2:13" ht="39" customHeight="1" thickBot="1">
      <c r="B229" s="367"/>
      <c r="C229" s="361"/>
      <c r="D229" s="388"/>
      <c r="E229" s="84" t="s">
        <v>151</v>
      </c>
      <c r="F229" s="226" t="s">
        <v>160</v>
      </c>
      <c r="G229" s="226" t="s">
        <v>796</v>
      </c>
      <c r="H229" s="85">
        <v>6</v>
      </c>
      <c r="I229" s="86">
        <v>30026350</v>
      </c>
      <c r="J229" s="87">
        <v>2853750</v>
      </c>
      <c r="K229" s="73">
        <f t="shared" si="46"/>
        <v>32880100</v>
      </c>
      <c r="L229" s="180">
        <f t="shared" si="45"/>
        <v>5480016.666666667</v>
      </c>
      <c r="M229" s="186">
        <f t="shared" si="52"/>
        <v>4.1256962112356458E-4</v>
      </c>
    </row>
    <row r="230" spans="2:13" ht="29.25" customHeight="1">
      <c r="B230" s="365">
        <v>46</v>
      </c>
      <c r="C230" s="378" t="s">
        <v>26</v>
      </c>
      <c r="D230" s="385">
        <f>Q50</f>
        <v>18436</v>
      </c>
      <c r="E230" s="88" t="s">
        <v>186</v>
      </c>
      <c r="F230" s="224" t="s">
        <v>187</v>
      </c>
      <c r="G230" s="224" t="s">
        <v>702</v>
      </c>
      <c r="H230" s="137">
        <v>1</v>
      </c>
      <c r="I230" s="138">
        <v>7253050</v>
      </c>
      <c r="J230" s="139">
        <v>0</v>
      </c>
      <c r="K230" s="71">
        <f t="shared" si="46"/>
        <v>7253050</v>
      </c>
      <c r="L230" s="178">
        <f t="shared" si="45"/>
        <v>7253050</v>
      </c>
      <c r="M230" s="185">
        <f>IFERROR(H230/$Q$50,0)</f>
        <v>5.4241701019743981E-5</v>
      </c>
    </row>
    <row r="231" spans="2:13" ht="29.25" customHeight="1">
      <c r="B231" s="366"/>
      <c r="C231" s="359"/>
      <c r="D231" s="386"/>
      <c r="E231" s="80" t="s">
        <v>560</v>
      </c>
      <c r="F231" s="225" t="s">
        <v>561</v>
      </c>
      <c r="G231" s="225" t="s">
        <v>562</v>
      </c>
      <c r="H231" s="81">
        <v>11</v>
      </c>
      <c r="I231" s="82">
        <v>71392500</v>
      </c>
      <c r="J231" s="83">
        <v>3619440</v>
      </c>
      <c r="K231" s="72">
        <f t="shared" si="46"/>
        <v>75011940</v>
      </c>
      <c r="L231" s="179">
        <f t="shared" si="45"/>
        <v>6819267.2727272725</v>
      </c>
      <c r="M231" s="186">
        <f t="shared" ref="M231:M234" si="53">IFERROR(H231/$Q$50,0)</f>
        <v>5.966587112171838E-4</v>
      </c>
    </row>
    <row r="232" spans="2:13" ht="29.25" customHeight="1">
      <c r="B232" s="366"/>
      <c r="C232" s="359"/>
      <c r="D232" s="386"/>
      <c r="E232" s="80" t="s">
        <v>152</v>
      </c>
      <c r="F232" s="225" t="s">
        <v>168</v>
      </c>
      <c r="G232" s="225" t="s">
        <v>966</v>
      </c>
      <c r="H232" s="81">
        <v>4</v>
      </c>
      <c r="I232" s="82">
        <v>25939260</v>
      </c>
      <c r="J232" s="83">
        <v>332200</v>
      </c>
      <c r="K232" s="72">
        <f t="shared" si="46"/>
        <v>26271460</v>
      </c>
      <c r="L232" s="179">
        <f t="shared" si="45"/>
        <v>6567865</v>
      </c>
      <c r="M232" s="186">
        <f t="shared" si="53"/>
        <v>2.1696680407897592E-4</v>
      </c>
    </row>
    <row r="233" spans="2:13" ht="29.25" customHeight="1">
      <c r="B233" s="366"/>
      <c r="C233" s="359"/>
      <c r="D233" s="386"/>
      <c r="E233" s="80" t="s">
        <v>729</v>
      </c>
      <c r="F233" s="225" t="s">
        <v>730</v>
      </c>
      <c r="G233" s="225" t="s">
        <v>967</v>
      </c>
      <c r="H233" s="81">
        <v>1</v>
      </c>
      <c r="I233" s="82">
        <v>5939600</v>
      </c>
      <c r="J233" s="83">
        <v>0</v>
      </c>
      <c r="K233" s="72">
        <f t="shared" si="46"/>
        <v>5939600</v>
      </c>
      <c r="L233" s="179">
        <f t="shared" si="45"/>
        <v>5939600</v>
      </c>
      <c r="M233" s="186">
        <f t="shared" si="53"/>
        <v>5.4241701019743981E-5</v>
      </c>
    </row>
    <row r="234" spans="2:13" ht="29.25" customHeight="1" thickBot="1">
      <c r="B234" s="367"/>
      <c r="C234" s="361"/>
      <c r="D234" s="388"/>
      <c r="E234" s="84" t="s">
        <v>151</v>
      </c>
      <c r="F234" s="226" t="s">
        <v>160</v>
      </c>
      <c r="G234" s="226" t="s">
        <v>968</v>
      </c>
      <c r="H234" s="85">
        <v>6</v>
      </c>
      <c r="I234" s="86">
        <v>34426400</v>
      </c>
      <c r="J234" s="87">
        <v>882620</v>
      </c>
      <c r="K234" s="73">
        <f t="shared" si="46"/>
        <v>35309020</v>
      </c>
      <c r="L234" s="180">
        <f t="shared" si="45"/>
        <v>5884836.666666667</v>
      </c>
      <c r="M234" s="186">
        <f t="shared" si="53"/>
        <v>3.254502061184639E-4</v>
      </c>
    </row>
    <row r="235" spans="2:13" ht="26.1" customHeight="1">
      <c r="B235" s="365">
        <v>47</v>
      </c>
      <c r="C235" s="378" t="s">
        <v>16</v>
      </c>
      <c r="D235" s="385">
        <f>Q51</f>
        <v>37305</v>
      </c>
      <c r="E235" s="88" t="s">
        <v>151</v>
      </c>
      <c r="F235" s="224" t="s">
        <v>160</v>
      </c>
      <c r="G235" s="224" t="s">
        <v>853</v>
      </c>
      <c r="H235" s="137">
        <v>24</v>
      </c>
      <c r="I235" s="138">
        <v>139232660</v>
      </c>
      <c r="J235" s="139">
        <v>2998760</v>
      </c>
      <c r="K235" s="71">
        <f t="shared" si="46"/>
        <v>142231420</v>
      </c>
      <c r="L235" s="178">
        <f t="shared" si="45"/>
        <v>5926309.166666667</v>
      </c>
      <c r="M235" s="185">
        <f>IFERROR(H235/$Q$51,0)</f>
        <v>6.4334539605950944E-4</v>
      </c>
    </row>
    <row r="236" spans="2:13" ht="29.25" customHeight="1">
      <c r="B236" s="366"/>
      <c r="C236" s="359"/>
      <c r="D236" s="386"/>
      <c r="E236" s="80" t="s">
        <v>161</v>
      </c>
      <c r="F236" s="225" t="s">
        <v>169</v>
      </c>
      <c r="G236" s="225" t="s">
        <v>970</v>
      </c>
      <c r="H236" s="81">
        <v>14</v>
      </c>
      <c r="I236" s="82">
        <v>56452980</v>
      </c>
      <c r="J236" s="83">
        <v>24257030</v>
      </c>
      <c r="K236" s="72">
        <f t="shared" si="46"/>
        <v>80710010</v>
      </c>
      <c r="L236" s="179">
        <f t="shared" si="45"/>
        <v>5765000.7142857146</v>
      </c>
      <c r="M236" s="186">
        <f t="shared" ref="M236:M239" si="54">IFERROR(H236/$Q$51,0)</f>
        <v>3.7528481436804715E-4</v>
      </c>
    </row>
    <row r="237" spans="2:13" ht="29.25" customHeight="1">
      <c r="B237" s="366"/>
      <c r="C237" s="359"/>
      <c r="D237" s="386"/>
      <c r="E237" s="80" t="s">
        <v>188</v>
      </c>
      <c r="F237" s="225" t="s">
        <v>189</v>
      </c>
      <c r="G237" s="225" t="s">
        <v>971</v>
      </c>
      <c r="H237" s="81">
        <v>77</v>
      </c>
      <c r="I237" s="82">
        <v>388184120</v>
      </c>
      <c r="J237" s="83">
        <v>47273140</v>
      </c>
      <c r="K237" s="72">
        <f t="shared" si="46"/>
        <v>435457260</v>
      </c>
      <c r="L237" s="179">
        <f t="shared" si="45"/>
        <v>5655289.0909090908</v>
      </c>
      <c r="M237" s="186">
        <f t="shared" si="54"/>
        <v>2.0640664790242593E-3</v>
      </c>
    </row>
    <row r="238" spans="2:13" ht="29.25" customHeight="1">
      <c r="B238" s="366"/>
      <c r="C238" s="359"/>
      <c r="D238" s="386"/>
      <c r="E238" s="80" t="s">
        <v>150</v>
      </c>
      <c r="F238" s="225" t="s">
        <v>167</v>
      </c>
      <c r="G238" s="225" t="s">
        <v>643</v>
      </c>
      <c r="H238" s="81">
        <v>193</v>
      </c>
      <c r="I238" s="82">
        <v>527780730</v>
      </c>
      <c r="J238" s="83">
        <v>529859030</v>
      </c>
      <c r="K238" s="72">
        <f t="shared" si="46"/>
        <v>1057639760</v>
      </c>
      <c r="L238" s="179">
        <f t="shared" si="45"/>
        <v>5479998.7564766835</v>
      </c>
      <c r="M238" s="186">
        <f t="shared" si="54"/>
        <v>5.1735692266452219E-3</v>
      </c>
    </row>
    <row r="239" spans="2:13" ht="29.25" customHeight="1" thickBot="1">
      <c r="B239" s="367"/>
      <c r="C239" s="361"/>
      <c r="D239" s="388"/>
      <c r="E239" s="84" t="s">
        <v>163</v>
      </c>
      <c r="F239" s="226" t="s">
        <v>171</v>
      </c>
      <c r="G239" s="226" t="s">
        <v>972</v>
      </c>
      <c r="H239" s="85">
        <v>35</v>
      </c>
      <c r="I239" s="86">
        <v>122823160</v>
      </c>
      <c r="J239" s="87">
        <v>68578730</v>
      </c>
      <c r="K239" s="73">
        <f t="shared" si="46"/>
        <v>191401890</v>
      </c>
      <c r="L239" s="180">
        <f t="shared" si="45"/>
        <v>5468625.4285714282</v>
      </c>
      <c r="M239" s="186">
        <f t="shared" si="54"/>
        <v>9.3821203592011791E-4</v>
      </c>
    </row>
    <row r="240" spans="2:13" ht="39" customHeight="1">
      <c r="B240" s="365">
        <v>48</v>
      </c>
      <c r="C240" s="378" t="s">
        <v>27</v>
      </c>
      <c r="D240" s="385">
        <f>Q52</f>
        <v>20008</v>
      </c>
      <c r="E240" s="88" t="s">
        <v>151</v>
      </c>
      <c r="F240" s="224" t="s">
        <v>160</v>
      </c>
      <c r="G240" s="224" t="s">
        <v>974</v>
      </c>
      <c r="H240" s="137">
        <v>7</v>
      </c>
      <c r="I240" s="138">
        <v>44059070</v>
      </c>
      <c r="J240" s="139">
        <v>641590</v>
      </c>
      <c r="K240" s="71">
        <f t="shared" si="46"/>
        <v>44700660</v>
      </c>
      <c r="L240" s="178">
        <f t="shared" si="45"/>
        <v>6385808.5714285718</v>
      </c>
      <c r="M240" s="185">
        <f>IFERROR(H240/$Q$52,0)</f>
        <v>3.4986005597760896E-4</v>
      </c>
    </row>
    <row r="241" spans="2:13" ht="29.25" customHeight="1">
      <c r="B241" s="366"/>
      <c r="C241" s="359"/>
      <c r="D241" s="386"/>
      <c r="E241" s="80" t="s">
        <v>184</v>
      </c>
      <c r="F241" s="225" t="s">
        <v>551</v>
      </c>
      <c r="G241" s="225" t="s">
        <v>185</v>
      </c>
      <c r="H241" s="81">
        <v>1</v>
      </c>
      <c r="I241" s="82">
        <v>5832880</v>
      </c>
      <c r="J241" s="83">
        <v>0</v>
      </c>
      <c r="K241" s="72">
        <f t="shared" si="46"/>
        <v>5832880</v>
      </c>
      <c r="L241" s="179">
        <f t="shared" si="45"/>
        <v>5832880</v>
      </c>
      <c r="M241" s="186">
        <f t="shared" ref="M241:M244" si="55">IFERROR(H241/$Q$52,0)</f>
        <v>4.9980007996801279E-5</v>
      </c>
    </row>
    <row r="242" spans="2:13" ht="29.25" customHeight="1">
      <c r="B242" s="366"/>
      <c r="C242" s="359"/>
      <c r="D242" s="386"/>
      <c r="E242" s="80" t="s">
        <v>150</v>
      </c>
      <c r="F242" s="225" t="s">
        <v>167</v>
      </c>
      <c r="G242" s="225" t="s">
        <v>975</v>
      </c>
      <c r="H242" s="81">
        <v>81</v>
      </c>
      <c r="I242" s="82">
        <v>207040650</v>
      </c>
      <c r="J242" s="83">
        <v>247824910</v>
      </c>
      <c r="K242" s="72">
        <f t="shared" si="46"/>
        <v>454865560</v>
      </c>
      <c r="L242" s="179">
        <f t="shared" si="45"/>
        <v>5615624.1975308638</v>
      </c>
      <c r="M242" s="186">
        <f t="shared" si="55"/>
        <v>4.0483806477409033E-3</v>
      </c>
    </row>
    <row r="243" spans="2:13" ht="29.25" customHeight="1">
      <c r="B243" s="366"/>
      <c r="C243" s="359"/>
      <c r="D243" s="386"/>
      <c r="E243" s="80" t="s">
        <v>181</v>
      </c>
      <c r="F243" s="225" t="s">
        <v>182</v>
      </c>
      <c r="G243" s="225" t="s">
        <v>976</v>
      </c>
      <c r="H243" s="81">
        <v>37</v>
      </c>
      <c r="I243" s="82">
        <v>190175440</v>
      </c>
      <c r="J243" s="83">
        <v>1362340</v>
      </c>
      <c r="K243" s="72">
        <f t="shared" si="46"/>
        <v>191537780</v>
      </c>
      <c r="L243" s="179">
        <f t="shared" si="45"/>
        <v>5176696.7567567565</v>
      </c>
      <c r="M243" s="186">
        <f t="shared" si="55"/>
        <v>1.8492602958816474E-3</v>
      </c>
    </row>
    <row r="244" spans="2:13" ht="29.25" customHeight="1" thickBot="1">
      <c r="B244" s="367"/>
      <c r="C244" s="361"/>
      <c r="D244" s="388"/>
      <c r="E244" s="84" t="s">
        <v>977</v>
      </c>
      <c r="F244" s="226" t="s">
        <v>978</v>
      </c>
      <c r="G244" s="226" t="s">
        <v>979</v>
      </c>
      <c r="H244" s="85">
        <v>2</v>
      </c>
      <c r="I244" s="86">
        <v>9733420</v>
      </c>
      <c r="J244" s="87">
        <v>197680</v>
      </c>
      <c r="K244" s="73">
        <f t="shared" si="46"/>
        <v>9931100</v>
      </c>
      <c r="L244" s="180">
        <f t="shared" si="45"/>
        <v>4965550</v>
      </c>
      <c r="M244" s="187">
        <f t="shared" si="55"/>
        <v>9.9960015993602559E-5</v>
      </c>
    </row>
    <row r="245" spans="2:13" ht="29.25" customHeight="1">
      <c r="B245" s="365">
        <v>49</v>
      </c>
      <c r="C245" s="378" t="s">
        <v>28</v>
      </c>
      <c r="D245" s="385">
        <f>Q53</f>
        <v>20272</v>
      </c>
      <c r="E245" s="88" t="s">
        <v>766</v>
      </c>
      <c r="F245" s="224" t="s">
        <v>767</v>
      </c>
      <c r="G245" s="224" t="s">
        <v>772</v>
      </c>
      <c r="H245" s="137">
        <v>1</v>
      </c>
      <c r="I245" s="138">
        <v>9192090</v>
      </c>
      <c r="J245" s="139">
        <v>0</v>
      </c>
      <c r="K245" s="71">
        <f t="shared" si="46"/>
        <v>9192090</v>
      </c>
      <c r="L245" s="178">
        <f t="shared" si="45"/>
        <v>9192090</v>
      </c>
      <c r="M245" s="185">
        <f>IFERROR(H245/$Q$53,0)</f>
        <v>4.9329123914759274E-5</v>
      </c>
    </row>
    <row r="246" spans="2:13" ht="29.25" customHeight="1">
      <c r="B246" s="366"/>
      <c r="C246" s="359"/>
      <c r="D246" s="386"/>
      <c r="E246" s="80" t="s">
        <v>763</v>
      </c>
      <c r="F246" s="225" t="s">
        <v>764</v>
      </c>
      <c r="G246" s="225" t="s">
        <v>981</v>
      </c>
      <c r="H246" s="81">
        <v>27</v>
      </c>
      <c r="I246" s="82">
        <v>74898560</v>
      </c>
      <c r="J246" s="83">
        <v>97981830</v>
      </c>
      <c r="K246" s="72">
        <f t="shared" si="46"/>
        <v>172880390</v>
      </c>
      <c r="L246" s="179">
        <f t="shared" si="45"/>
        <v>6402977.4074074076</v>
      </c>
      <c r="M246" s="186">
        <f t="shared" ref="M246:M249" si="56">IFERROR(H246/$Q$53,0)</f>
        <v>1.3318863456985004E-3</v>
      </c>
    </row>
    <row r="247" spans="2:13" ht="29.25" customHeight="1">
      <c r="B247" s="366"/>
      <c r="C247" s="359"/>
      <c r="D247" s="386"/>
      <c r="E247" s="80" t="s">
        <v>151</v>
      </c>
      <c r="F247" s="225" t="s">
        <v>160</v>
      </c>
      <c r="G247" s="225" t="s">
        <v>982</v>
      </c>
      <c r="H247" s="81">
        <v>11</v>
      </c>
      <c r="I247" s="82">
        <v>61495300</v>
      </c>
      <c r="J247" s="83">
        <v>2258330</v>
      </c>
      <c r="K247" s="72">
        <f t="shared" si="46"/>
        <v>63753630</v>
      </c>
      <c r="L247" s="179">
        <f t="shared" si="45"/>
        <v>5795784.5454545459</v>
      </c>
      <c r="M247" s="186">
        <f t="shared" si="56"/>
        <v>5.4262036306235205E-4</v>
      </c>
    </row>
    <row r="248" spans="2:13" ht="29.25" customHeight="1">
      <c r="B248" s="366"/>
      <c r="C248" s="359"/>
      <c r="D248" s="386"/>
      <c r="E248" s="80" t="s">
        <v>161</v>
      </c>
      <c r="F248" s="225" t="s">
        <v>169</v>
      </c>
      <c r="G248" s="225" t="s">
        <v>983</v>
      </c>
      <c r="H248" s="81">
        <v>8</v>
      </c>
      <c r="I248" s="82">
        <v>33779390</v>
      </c>
      <c r="J248" s="83">
        <v>12539250</v>
      </c>
      <c r="K248" s="72">
        <f t="shared" si="46"/>
        <v>46318640</v>
      </c>
      <c r="L248" s="179">
        <f t="shared" si="45"/>
        <v>5789830</v>
      </c>
      <c r="M248" s="186">
        <f t="shared" si="56"/>
        <v>3.9463299131807419E-4</v>
      </c>
    </row>
    <row r="249" spans="2:13" ht="29.25" customHeight="1" thickBot="1">
      <c r="B249" s="367"/>
      <c r="C249" s="361"/>
      <c r="D249" s="388"/>
      <c r="E249" s="84" t="s">
        <v>560</v>
      </c>
      <c r="F249" s="226" t="s">
        <v>561</v>
      </c>
      <c r="G249" s="226" t="s">
        <v>562</v>
      </c>
      <c r="H249" s="85">
        <v>8</v>
      </c>
      <c r="I249" s="86">
        <v>39936190</v>
      </c>
      <c r="J249" s="87">
        <v>4275780</v>
      </c>
      <c r="K249" s="73">
        <f t="shared" si="46"/>
        <v>44211970</v>
      </c>
      <c r="L249" s="180">
        <f t="shared" si="45"/>
        <v>5526496.25</v>
      </c>
      <c r="M249" s="186">
        <f t="shared" si="56"/>
        <v>3.9463299131807419E-4</v>
      </c>
    </row>
    <row r="250" spans="2:13" ht="29.25" customHeight="1">
      <c r="B250" s="365">
        <v>50</v>
      </c>
      <c r="C250" s="378" t="s">
        <v>17</v>
      </c>
      <c r="D250" s="385">
        <f>Q54</f>
        <v>18094</v>
      </c>
      <c r="E250" s="88" t="s">
        <v>783</v>
      </c>
      <c r="F250" s="224" t="s">
        <v>784</v>
      </c>
      <c r="G250" s="224" t="s">
        <v>986</v>
      </c>
      <c r="H250" s="137">
        <v>1</v>
      </c>
      <c r="I250" s="138">
        <v>7394570</v>
      </c>
      <c r="J250" s="139">
        <v>0</v>
      </c>
      <c r="K250" s="71">
        <f t="shared" si="46"/>
        <v>7394570</v>
      </c>
      <c r="L250" s="178">
        <f t="shared" si="45"/>
        <v>7394570</v>
      </c>
      <c r="M250" s="185">
        <f>IFERROR(H250/$Q$54,0)</f>
        <v>5.5266939316900631E-5</v>
      </c>
    </row>
    <row r="251" spans="2:13" ht="29.25" customHeight="1">
      <c r="B251" s="366"/>
      <c r="C251" s="359"/>
      <c r="D251" s="386"/>
      <c r="E251" s="80" t="s">
        <v>161</v>
      </c>
      <c r="F251" s="225" t="s">
        <v>169</v>
      </c>
      <c r="G251" s="225" t="s">
        <v>987</v>
      </c>
      <c r="H251" s="81">
        <v>6</v>
      </c>
      <c r="I251" s="82">
        <v>26921960</v>
      </c>
      <c r="J251" s="83">
        <v>15302100</v>
      </c>
      <c r="K251" s="72">
        <f t="shared" si="46"/>
        <v>42224060</v>
      </c>
      <c r="L251" s="179">
        <f t="shared" si="45"/>
        <v>7037343.333333333</v>
      </c>
      <c r="M251" s="188">
        <f t="shared" ref="M251:M254" si="57">IFERROR(H251/$Q$54,0)</f>
        <v>3.316016359014038E-4</v>
      </c>
    </row>
    <row r="252" spans="2:13" ht="29.25" customHeight="1">
      <c r="B252" s="366"/>
      <c r="C252" s="359"/>
      <c r="D252" s="386"/>
      <c r="E252" s="80" t="s">
        <v>988</v>
      </c>
      <c r="F252" s="225" t="s">
        <v>989</v>
      </c>
      <c r="G252" s="225" t="s">
        <v>990</v>
      </c>
      <c r="H252" s="81">
        <v>1</v>
      </c>
      <c r="I252" s="82">
        <v>5940940</v>
      </c>
      <c r="J252" s="83">
        <v>0</v>
      </c>
      <c r="K252" s="72">
        <f t="shared" si="46"/>
        <v>5940940</v>
      </c>
      <c r="L252" s="179">
        <f t="shared" si="45"/>
        <v>5940940</v>
      </c>
      <c r="M252" s="186">
        <f t="shared" si="57"/>
        <v>5.5266939316900631E-5</v>
      </c>
    </row>
    <row r="253" spans="2:13" ht="29.25" customHeight="1">
      <c r="B253" s="366"/>
      <c r="C253" s="359"/>
      <c r="D253" s="386"/>
      <c r="E253" s="80" t="s">
        <v>186</v>
      </c>
      <c r="F253" s="225" t="s">
        <v>187</v>
      </c>
      <c r="G253" s="225" t="s">
        <v>991</v>
      </c>
      <c r="H253" s="81">
        <v>6</v>
      </c>
      <c r="I253" s="82">
        <v>35150950</v>
      </c>
      <c r="J253" s="83">
        <v>316070</v>
      </c>
      <c r="K253" s="72">
        <f t="shared" si="46"/>
        <v>35467020</v>
      </c>
      <c r="L253" s="179">
        <f t="shared" si="45"/>
        <v>5911170</v>
      </c>
      <c r="M253" s="186">
        <f t="shared" si="57"/>
        <v>3.316016359014038E-4</v>
      </c>
    </row>
    <row r="254" spans="2:13" ht="29.25" customHeight="1" thickBot="1">
      <c r="B254" s="367"/>
      <c r="C254" s="361"/>
      <c r="D254" s="388"/>
      <c r="E254" s="84" t="s">
        <v>150</v>
      </c>
      <c r="F254" s="226" t="s">
        <v>167</v>
      </c>
      <c r="G254" s="226" t="s">
        <v>643</v>
      </c>
      <c r="H254" s="85">
        <v>92</v>
      </c>
      <c r="I254" s="86">
        <v>283474220</v>
      </c>
      <c r="J254" s="87">
        <v>251619130</v>
      </c>
      <c r="K254" s="73">
        <f t="shared" si="46"/>
        <v>535093350</v>
      </c>
      <c r="L254" s="180">
        <f t="shared" si="45"/>
        <v>5816232.0652173916</v>
      </c>
      <c r="M254" s="187">
        <f t="shared" si="57"/>
        <v>5.0845584171548578E-3</v>
      </c>
    </row>
    <row r="255" spans="2:13" ht="29.25" customHeight="1">
      <c r="B255" s="365">
        <v>51</v>
      </c>
      <c r="C255" s="378" t="s">
        <v>49</v>
      </c>
      <c r="D255" s="385">
        <f>Q55</f>
        <v>24024</v>
      </c>
      <c r="E255" s="88" t="s">
        <v>710</v>
      </c>
      <c r="F255" s="224" t="s">
        <v>711</v>
      </c>
      <c r="G255" s="224" t="s">
        <v>993</v>
      </c>
      <c r="H255" s="137">
        <v>18</v>
      </c>
      <c r="I255" s="138">
        <v>64866610</v>
      </c>
      <c r="J255" s="139">
        <v>161425420</v>
      </c>
      <c r="K255" s="71">
        <f t="shared" si="46"/>
        <v>226292030</v>
      </c>
      <c r="L255" s="178">
        <f t="shared" si="45"/>
        <v>12571779.444444444</v>
      </c>
      <c r="M255" s="185">
        <f>IFERROR(H255/$Q$55,0)</f>
        <v>7.4925074925074925E-4</v>
      </c>
    </row>
    <row r="256" spans="2:13" ht="29.25" customHeight="1">
      <c r="B256" s="366"/>
      <c r="C256" s="359"/>
      <c r="D256" s="386"/>
      <c r="E256" s="80" t="s">
        <v>150</v>
      </c>
      <c r="F256" s="225" t="s">
        <v>167</v>
      </c>
      <c r="G256" s="225" t="s">
        <v>643</v>
      </c>
      <c r="H256" s="81">
        <v>125</v>
      </c>
      <c r="I256" s="82">
        <v>452635330</v>
      </c>
      <c r="J256" s="83">
        <v>348594210</v>
      </c>
      <c r="K256" s="72">
        <f t="shared" si="46"/>
        <v>801229540</v>
      </c>
      <c r="L256" s="179">
        <f t="shared" si="45"/>
        <v>6409836.3200000003</v>
      </c>
      <c r="M256" s="186">
        <f t="shared" ref="M256:M259" si="58">IFERROR(H256/$Q$55,0)</f>
        <v>5.203130203130203E-3</v>
      </c>
    </row>
    <row r="257" spans="2:13" ht="39" customHeight="1">
      <c r="B257" s="366"/>
      <c r="C257" s="359"/>
      <c r="D257" s="386"/>
      <c r="E257" s="80" t="s">
        <v>161</v>
      </c>
      <c r="F257" s="225" t="s">
        <v>169</v>
      </c>
      <c r="G257" s="225" t="s">
        <v>994</v>
      </c>
      <c r="H257" s="81">
        <v>11</v>
      </c>
      <c r="I257" s="82">
        <v>30636080</v>
      </c>
      <c r="J257" s="83">
        <v>36754260</v>
      </c>
      <c r="K257" s="72">
        <f t="shared" si="46"/>
        <v>67390340</v>
      </c>
      <c r="L257" s="179">
        <f t="shared" si="45"/>
        <v>6126394.5454545459</v>
      </c>
      <c r="M257" s="186">
        <f t="shared" si="58"/>
        <v>4.5787545787545788E-4</v>
      </c>
    </row>
    <row r="258" spans="2:13" ht="29.25" customHeight="1">
      <c r="B258" s="366"/>
      <c r="C258" s="359"/>
      <c r="D258" s="386"/>
      <c r="E258" s="80" t="s">
        <v>163</v>
      </c>
      <c r="F258" s="225" t="s">
        <v>171</v>
      </c>
      <c r="G258" s="225" t="s">
        <v>972</v>
      </c>
      <c r="H258" s="81">
        <v>22</v>
      </c>
      <c r="I258" s="82">
        <v>94912440</v>
      </c>
      <c r="J258" s="83">
        <v>24430280</v>
      </c>
      <c r="K258" s="72">
        <f t="shared" si="46"/>
        <v>119342720</v>
      </c>
      <c r="L258" s="179">
        <f t="shared" si="45"/>
        <v>5424669.0909090908</v>
      </c>
      <c r="M258" s="186">
        <f t="shared" si="58"/>
        <v>9.1575091575091575E-4</v>
      </c>
    </row>
    <row r="259" spans="2:13" ht="29.25" customHeight="1" thickBot="1">
      <c r="B259" s="367"/>
      <c r="C259" s="361"/>
      <c r="D259" s="388"/>
      <c r="E259" s="84" t="s">
        <v>152</v>
      </c>
      <c r="F259" s="226" t="s">
        <v>168</v>
      </c>
      <c r="G259" s="226" t="s">
        <v>995</v>
      </c>
      <c r="H259" s="85">
        <v>5</v>
      </c>
      <c r="I259" s="86">
        <v>25547170</v>
      </c>
      <c r="J259" s="87">
        <v>343480</v>
      </c>
      <c r="K259" s="73">
        <f t="shared" si="46"/>
        <v>25890650</v>
      </c>
      <c r="L259" s="180">
        <f t="shared" si="45"/>
        <v>5178130</v>
      </c>
      <c r="M259" s="186">
        <f t="shared" si="58"/>
        <v>2.0812520812520813E-4</v>
      </c>
    </row>
    <row r="260" spans="2:13" ht="29.25" customHeight="1">
      <c r="B260" s="365">
        <v>52</v>
      </c>
      <c r="C260" s="378" t="s">
        <v>5</v>
      </c>
      <c r="D260" s="385">
        <f>Q56</f>
        <v>19635</v>
      </c>
      <c r="E260" s="88" t="s">
        <v>150</v>
      </c>
      <c r="F260" s="224" t="s">
        <v>167</v>
      </c>
      <c r="G260" s="224" t="s">
        <v>933</v>
      </c>
      <c r="H260" s="137">
        <v>70</v>
      </c>
      <c r="I260" s="138">
        <v>213013010</v>
      </c>
      <c r="J260" s="139">
        <v>233825300</v>
      </c>
      <c r="K260" s="71">
        <f t="shared" si="46"/>
        <v>446838310</v>
      </c>
      <c r="L260" s="178">
        <f t="shared" si="45"/>
        <v>6383404.4285714282</v>
      </c>
      <c r="M260" s="185">
        <f>IFERROR(H260/$Q$56,0)</f>
        <v>3.5650623885918001E-3</v>
      </c>
    </row>
    <row r="261" spans="2:13" ht="39" customHeight="1">
      <c r="B261" s="366"/>
      <c r="C261" s="359"/>
      <c r="D261" s="386"/>
      <c r="E261" s="80" t="s">
        <v>151</v>
      </c>
      <c r="F261" s="225" t="s">
        <v>160</v>
      </c>
      <c r="G261" s="225" t="s">
        <v>997</v>
      </c>
      <c r="H261" s="81">
        <v>6</v>
      </c>
      <c r="I261" s="82">
        <v>36745060</v>
      </c>
      <c r="J261" s="83">
        <v>1335240</v>
      </c>
      <c r="K261" s="72">
        <f t="shared" si="46"/>
        <v>38080300</v>
      </c>
      <c r="L261" s="179">
        <f t="shared" ref="L261:L324" si="59">IFERROR(K261/H261,"-")</f>
        <v>6346716.666666667</v>
      </c>
      <c r="M261" s="186">
        <f t="shared" ref="M261:M264" si="60">IFERROR(H261/$Q$56,0)</f>
        <v>3.0557677616501144E-4</v>
      </c>
    </row>
    <row r="262" spans="2:13" ht="29.25" customHeight="1">
      <c r="B262" s="366"/>
      <c r="C262" s="359"/>
      <c r="D262" s="386"/>
      <c r="E262" s="80" t="s">
        <v>186</v>
      </c>
      <c r="F262" s="225" t="s">
        <v>187</v>
      </c>
      <c r="G262" s="225" t="s">
        <v>867</v>
      </c>
      <c r="H262" s="81">
        <v>5</v>
      </c>
      <c r="I262" s="82">
        <v>26242300</v>
      </c>
      <c r="J262" s="83">
        <v>2851870</v>
      </c>
      <c r="K262" s="72">
        <f t="shared" ref="K262:K325" si="61">SUM(I262:J262)</f>
        <v>29094170</v>
      </c>
      <c r="L262" s="179">
        <f t="shared" si="59"/>
        <v>5818834</v>
      </c>
      <c r="M262" s="186">
        <f t="shared" si="60"/>
        <v>2.5464731347084286E-4</v>
      </c>
    </row>
    <row r="263" spans="2:13" ht="39" customHeight="1">
      <c r="B263" s="366"/>
      <c r="C263" s="359"/>
      <c r="D263" s="386"/>
      <c r="E263" s="80" t="s">
        <v>190</v>
      </c>
      <c r="F263" s="225" t="s">
        <v>191</v>
      </c>
      <c r="G263" s="225" t="s">
        <v>998</v>
      </c>
      <c r="H263" s="81">
        <v>26</v>
      </c>
      <c r="I263" s="82">
        <v>144664560</v>
      </c>
      <c r="J263" s="83">
        <v>5777190</v>
      </c>
      <c r="K263" s="72">
        <f t="shared" si="61"/>
        <v>150441750</v>
      </c>
      <c r="L263" s="179">
        <f t="shared" si="59"/>
        <v>5786221.153846154</v>
      </c>
      <c r="M263" s="186">
        <f t="shared" si="60"/>
        <v>1.3241660300483829E-3</v>
      </c>
    </row>
    <row r="264" spans="2:13" ht="29.25" customHeight="1" thickBot="1">
      <c r="B264" s="367"/>
      <c r="C264" s="361"/>
      <c r="D264" s="388"/>
      <c r="E264" s="84" t="s">
        <v>164</v>
      </c>
      <c r="F264" s="226" t="s">
        <v>172</v>
      </c>
      <c r="G264" s="226" t="s">
        <v>726</v>
      </c>
      <c r="H264" s="85">
        <v>2</v>
      </c>
      <c r="I264" s="86">
        <v>10629940</v>
      </c>
      <c r="J264" s="87">
        <v>608250</v>
      </c>
      <c r="K264" s="73">
        <f t="shared" si="61"/>
        <v>11238190</v>
      </c>
      <c r="L264" s="180">
        <f t="shared" si="59"/>
        <v>5619095</v>
      </c>
      <c r="M264" s="186">
        <f t="shared" si="60"/>
        <v>1.0185892538833715E-4</v>
      </c>
    </row>
    <row r="265" spans="2:13" ht="29.25" customHeight="1">
      <c r="B265" s="365">
        <v>53</v>
      </c>
      <c r="C265" s="378" t="s">
        <v>23</v>
      </c>
      <c r="D265" s="385">
        <f>Q57</f>
        <v>11060</v>
      </c>
      <c r="E265" s="88" t="s">
        <v>826</v>
      </c>
      <c r="F265" s="224" t="s">
        <v>827</v>
      </c>
      <c r="G265" s="224" t="s">
        <v>999</v>
      </c>
      <c r="H265" s="137">
        <v>1</v>
      </c>
      <c r="I265" s="138">
        <v>6080280</v>
      </c>
      <c r="J265" s="139">
        <v>3269370</v>
      </c>
      <c r="K265" s="71">
        <f t="shared" si="61"/>
        <v>9349650</v>
      </c>
      <c r="L265" s="178">
        <f t="shared" si="59"/>
        <v>9349650</v>
      </c>
      <c r="M265" s="185">
        <f>IFERROR(H265/$Q$57,0)</f>
        <v>9.0415913200723327E-5</v>
      </c>
    </row>
    <row r="266" spans="2:13" ht="29.25" customHeight="1">
      <c r="B266" s="366"/>
      <c r="C266" s="359"/>
      <c r="D266" s="386"/>
      <c r="E266" s="80" t="s">
        <v>165</v>
      </c>
      <c r="F266" s="225" t="s">
        <v>173</v>
      </c>
      <c r="G266" s="225" t="s">
        <v>1000</v>
      </c>
      <c r="H266" s="81">
        <v>3</v>
      </c>
      <c r="I266" s="82">
        <v>20904810</v>
      </c>
      <c r="J266" s="83">
        <v>382780</v>
      </c>
      <c r="K266" s="72">
        <f t="shared" si="61"/>
        <v>21287590</v>
      </c>
      <c r="L266" s="179">
        <f t="shared" si="59"/>
        <v>7095863.333333333</v>
      </c>
      <c r="M266" s="186">
        <f t="shared" ref="M266:M269" si="62">IFERROR(H266/$Q$57,0)</f>
        <v>2.7124773960216999E-4</v>
      </c>
    </row>
    <row r="267" spans="2:13" ht="29.25" customHeight="1">
      <c r="B267" s="366"/>
      <c r="C267" s="359"/>
      <c r="D267" s="386"/>
      <c r="E267" s="80" t="s">
        <v>150</v>
      </c>
      <c r="F267" s="225" t="s">
        <v>167</v>
      </c>
      <c r="G267" s="225" t="s">
        <v>643</v>
      </c>
      <c r="H267" s="81">
        <v>41</v>
      </c>
      <c r="I267" s="82">
        <v>99606420</v>
      </c>
      <c r="J267" s="83">
        <v>160727820</v>
      </c>
      <c r="K267" s="72">
        <f t="shared" si="61"/>
        <v>260334240</v>
      </c>
      <c r="L267" s="179">
        <f t="shared" si="59"/>
        <v>6349615.6097560972</v>
      </c>
      <c r="M267" s="186">
        <f t="shared" si="62"/>
        <v>3.7070524412296563E-3</v>
      </c>
    </row>
    <row r="268" spans="2:13" ht="36" customHeight="1">
      <c r="B268" s="366"/>
      <c r="C268" s="359"/>
      <c r="D268" s="386"/>
      <c r="E268" s="80" t="s">
        <v>161</v>
      </c>
      <c r="F268" s="225" t="s">
        <v>169</v>
      </c>
      <c r="G268" s="225" t="s">
        <v>944</v>
      </c>
      <c r="H268" s="81">
        <v>7</v>
      </c>
      <c r="I268" s="82">
        <v>17044650</v>
      </c>
      <c r="J268" s="83">
        <v>27342030</v>
      </c>
      <c r="K268" s="72">
        <f t="shared" si="61"/>
        <v>44386680</v>
      </c>
      <c r="L268" s="179">
        <f t="shared" si="59"/>
        <v>6340954.2857142854</v>
      </c>
      <c r="M268" s="186">
        <f t="shared" si="62"/>
        <v>6.329113924050633E-4</v>
      </c>
    </row>
    <row r="269" spans="2:13" ht="39" customHeight="1" thickBot="1">
      <c r="B269" s="367"/>
      <c r="C269" s="361"/>
      <c r="D269" s="388"/>
      <c r="E269" s="84" t="s">
        <v>163</v>
      </c>
      <c r="F269" s="226" t="s">
        <v>171</v>
      </c>
      <c r="G269" s="226" t="s">
        <v>1001</v>
      </c>
      <c r="H269" s="85">
        <v>9</v>
      </c>
      <c r="I269" s="86">
        <v>40393500</v>
      </c>
      <c r="J269" s="87">
        <v>13528440</v>
      </c>
      <c r="K269" s="73">
        <f t="shared" si="61"/>
        <v>53921940</v>
      </c>
      <c r="L269" s="180">
        <f t="shared" si="59"/>
        <v>5991326.666666667</v>
      </c>
      <c r="M269" s="186">
        <f t="shared" si="62"/>
        <v>8.1374321880650993E-4</v>
      </c>
    </row>
    <row r="270" spans="2:13" ht="29.25" customHeight="1">
      <c r="B270" s="365">
        <v>54</v>
      </c>
      <c r="C270" s="378" t="s">
        <v>29</v>
      </c>
      <c r="D270" s="385">
        <f>Q58</f>
        <v>18634</v>
      </c>
      <c r="E270" s="88" t="s">
        <v>766</v>
      </c>
      <c r="F270" s="224" t="s">
        <v>767</v>
      </c>
      <c r="G270" s="224" t="s">
        <v>1004</v>
      </c>
      <c r="H270" s="137">
        <v>5</v>
      </c>
      <c r="I270" s="138">
        <v>32921940</v>
      </c>
      <c r="J270" s="139">
        <v>605890</v>
      </c>
      <c r="K270" s="71">
        <f t="shared" si="61"/>
        <v>33527830</v>
      </c>
      <c r="L270" s="178">
        <f t="shared" si="59"/>
        <v>6705566</v>
      </c>
      <c r="M270" s="185">
        <f>IFERROR(H270/$Q$58,0)</f>
        <v>2.6832671460770633E-4</v>
      </c>
    </row>
    <row r="271" spans="2:13" ht="39" customHeight="1">
      <c r="B271" s="366"/>
      <c r="C271" s="359"/>
      <c r="D271" s="386"/>
      <c r="E271" s="80" t="s">
        <v>151</v>
      </c>
      <c r="F271" s="225" t="s">
        <v>160</v>
      </c>
      <c r="G271" s="225" t="s">
        <v>1005</v>
      </c>
      <c r="H271" s="81">
        <v>10</v>
      </c>
      <c r="I271" s="82">
        <v>59928380</v>
      </c>
      <c r="J271" s="83">
        <v>1155280</v>
      </c>
      <c r="K271" s="72">
        <f t="shared" si="61"/>
        <v>61083660</v>
      </c>
      <c r="L271" s="179">
        <f t="shared" si="59"/>
        <v>6108366</v>
      </c>
      <c r="M271" s="186">
        <f t="shared" ref="M271:M274" si="63">IFERROR(H271/$Q$58,0)</f>
        <v>5.3665342921541267E-4</v>
      </c>
    </row>
    <row r="272" spans="2:13" ht="29.25" customHeight="1">
      <c r="B272" s="366"/>
      <c r="C272" s="359"/>
      <c r="D272" s="386"/>
      <c r="E272" s="80" t="s">
        <v>560</v>
      </c>
      <c r="F272" s="225" t="s">
        <v>561</v>
      </c>
      <c r="G272" s="225" t="s">
        <v>562</v>
      </c>
      <c r="H272" s="81">
        <v>3</v>
      </c>
      <c r="I272" s="82">
        <v>17124220</v>
      </c>
      <c r="J272" s="83">
        <v>1184540</v>
      </c>
      <c r="K272" s="72">
        <f t="shared" si="61"/>
        <v>18308760</v>
      </c>
      <c r="L272" s="179">
        <f t="shared" si="59"/>
        <v>6102920</v>
      </c>
      <c r="M272" s="186">
        <f t="shared" si="63"/>
        <v>1.609960287646238E-4</v>
      </c>
    </row>
    <row r="273" spans="2:13" ht="29.25" customHeight="1">
      <c r="B273" s="366"/>
      <c r="C273" s="359"/>
      <c r="D273" s="386"/>
      <c r="E273" s="80" t="s">
        <v>150</v>
      </c>
      <c r="F273" s="225" t="s">
        <v>167</v>
      </c>
      <c r="G273" s="225" t="s">
        <v>643</v>
      </c>
      <c r="H273" s="81">
        <v>70</v>
      </c>
      <c r="I273" s="82">
        <v>225417380</v>
      </c>
      <c r="J273" s="83">
        <v>183556550</v>
      </c>
      <c r="K273" s="72">
        <f t="shared" si="61"/>
        <v>408973930</v>
      </c>
      <c r="L273" s="179">
        <f t="shared" si="59"/>
        <v>5842484.7142857146</v>
      </c>
      <c r="M273" s="186">
        <f t="shared" si="63"/>
        <v>3.7565740045078888E-3</v>
      </c>
    </row>
    <row r="274" spans="2:13" ht="39" customHeight="1" thickBot="1">
      <c r="B274" s="367"/>
      <c r="C274" s="361"/>
      <c r="D274" s="388"/>
      <c r="E274" s="84" t="s">
        <v>163</v>
      </c>
      <c r="F274" s="226" t="s">
        <v>171</v>
      </c>
      <c r="G274" s="226" t="s">
        <v>1006</v>
      </c>
      <c r="H274" s="85">
        <v>14</v>
      </c>
      <c r="I274" s="86">
        <v>53701340</v>
      </c>
      <c r="J274" s="87">
        <v>21492360</v>
      </c>
      <c r="K274" s="73">
        <f t="shared" si="61"/>
        <v>75193700</v>
      </c>
      <c r="L274" s="180">
        <f t="shared" si="59"/>
        <v>5370978.5714285718</v>
      </c>
      <c r="M274" s="187">
        <f t="shared" si="63"/>
        <v>7.513148009015778E-4</v>
      </c>
    </row>
    <row r="275" spans="2:13" ht="29.25" customHeight="1">
      <c r="B275" s="365">
        <v>55</v>
      </c>
      <c r="C275" s="378" t="s">
        <v>18</v>
      </c>
      <c r="D275" s="385">
        <f>Q59</f>
        <v>19451</v>
      </c>
      <c r="E275" s="88" t="s">
        <v>872</v>
      </c>
      <c r="F275" s="224" t="s">
        <v>873</v>
      </c>
      <c r="G275" s="224" t="s">
        <v>874</v>
      </c>
      <c r="H275" s="137">
        <v>1</v>
      </c>
      <c r="I275" s="138">
        <v>0</v>
      </c>
      <c r="J275" s="139">
        <v>7900410</v>
      </c>
      <c r="K275" s="71">
        <f t="shared" si="61"/>
        <v>7900410</v>
      </c>
      <c r="L275" s="178">
        <f t="shared" si="59"/>
        <v>7900410</v>
      </c>
      <c r="M275" s="185">
        <f>IFERROR(H275/$Q$59,0)</f>
        <v>5.1411238496735388E-5</v>
      </c>
    </row>
    <row r="276" spans="2:13" ht="29.25" customHeight="1">
      <c r="B276" s="366"/>
      <c r="C276" s="359"/>
      <c r="D276" s="386"/>
      <c r="E276" s="80" t="s">
        <v>151</v>
      </c>
      <c r="F276" s="225" t="s">
        <v>160</v>
      </c>
      <c r="G276" s="225" t="s">
        <v>1010</v>
      </c>
      <c r="H276" s="81">
        <v>9</v>
      </c>
      <c r="I276" s="82">
        <v>64217930</v>
      </c>
      <c r="J276" s="83">
        <v>695360</v>
      </c>
      <c r="K276" s="72">
        <f t="shared" si="61"/>
        <v>64913290</v>
      </c>
      <c r="L276" s="179">
        <f t="shared" si="59"/>
        <v>7212587.777777778</v>
      </c>
      <c r="M276" s="186">
        <f t="shared" ref="M276:M279" si="64">IFERROR(H276/$Q$59,0)</f>
        <v>4.627011464706185E-4</v>
      </c>
    </row>
    <row r="277" spans="2:13" ht="29.25" customHeight="1">
      <c r="B277" s="366"/>
      <c r="C277" s="359"/>
      <c r="D277" s="386"/>
      <c r="E277" s="80" t="s">
        <v>150</v>
      </c>
      <c r="F277" s="225" t="s">
        <v>167</v>
      </c>
      <c r="G277" s="225" t="s">
        <v>643</v>
      </c>
      <c r="H277" s="81">
        <v>135</v>
      </c>
      <c r="I277" s="82">
        <v>300941180</v>
      </c>
      <c r="J277" s="83">
        <v>491092220</v>
      </c>
      <c r="K277" s="72">
        <f t="shared" si="61"/>
        <v>792033400</v>
      </c>
      <c r="L277" s="179">
        <f t="shared" si="59"/>
        <v>5866914.0740740737</v>
      </c>
      <c r="M277" s="186">
        <f t="shared" si="64"/>
        <v>6.9405171970592771E-3</v>
      </c>
    </row>
    <row r="278" spans="2:13" ht="29.25" customHeight="1">
      <c r="B278" s="366"/>
      <c r="C278" s="359"/>
      <c r="D278" s="386"/>
      <c r="E278" s="80" t="s">
        <v>197</v>
      </c>
      <c r="F278" s="225" t="s">
        <v>198</v>
      </c>
      <c r="G278" s="225" t="s">
        <v>1011</v>
      </c>
      <c r="H278" s="81">
        <v>25</v>
      </c>
      <c r="I278" s="82">
        <v>128045790</v>
      </c>
      <c r="J278" s="83">
        <v>5317550</v>
      </c>
      <c r="K278" s="72">
        <f t="shared" si="61"/>
        <v>133363340</v>
      </c>
      <c r="L278" s="179">
        <f t="shared" si="59"/>
        <v>5334533.5999999996</v>
      </c>
      <c r="M278" s="186">
        <f t="shared" si="64"/>
        <v>1.2852809624183848E-3</v>
      </c>
    </row>
    <row r="279" spans="2:13" ht="29.25" customHeight="1" thickBot="1">
      <c r="B279" s="367"/>
      <c r="C279" s="361"/>
      <c r="D279" s="388"/>
      <c r="E279" s="84" t="s">
        <v>188</v>
      </c>
      <c r="F279" s="226" t="s">
        <v>189</v>
      </c>
      <c r="G279" s="226" t="s">
        <v>1012</v>
      </c>
      <c r="H279" s="85">
        <v>38</v>
      </c>
      <c r="I279" s="86">
        <v>175833910</v>
      </c>
      <c r="J279" s="87">
        <v>18693810</v>
      </c>
      <c r="K279" s="73">
        <f t="shared" si="61"/>
        <v>194527720</v>
      </c>
      <c r="L279" s="180">
        <f t="shared" si="59"/>
        <v>5119150.5263157897</v>
      </c>
      <c r="M279" s="186">
        <f t="shared" si="64"/>
        <v>1.9536270628759448E-3</v>
      </c>
    </row>
    <row r="280" spans="2:13" ht="29.25" customHeight="1">
      <c r="B280" s="365">
        <v>56</v>
      </c>
      <c r="C280" s="378" t="s">
        <v>11</v>
      </c>
      <c r="D280" s="385">
        <f>Q60</f>
        <v>12084</v>
      </c>
      <c r="E280" s="88" t="s">
        <v>164</v>
      </c>
      <c r="F280" s="224" t="s">
        <v>172</v>
      </c>
      <c r="G280" s="224" t="s">
        <v>726</v>
      </c>
      <c r="H280" s="137">
        <v>1</v>
      </c>
      <c r="I280" s="138">
        <v>6565550</v>
      </c>
      <c r="J280" s="139">
        <v>326590</v>
      </c>
      <c r="K280" s="71">
        <f t="shared" si="61"/>
        <v>6892140</v>
      </c>
      <c r="L280" s="178">
        <f t="shared" si="59"/>
        <v>6892140</v>
      </c>
      <c r="M280" s="185">
        <f>IFERROR(H280/$Q$60,0)</f>
        <v>8.2754054948692488E-5</v>
      </c>
    </row>
    <row r="281" spans="2:13" ht="29.25" customHeight="1">
      <c r="B281" s="366"/>
      <c r="C281" s="359"/>
      <c r="D281" s="386"/>
      <c r="E281" s="80" t="s">
        <v>150</v>
      </c>
      <c r="F281" s="225" t="s">
        <v>167</v>
      </c>
      <c r="G281" s="225" t="s">
        <v>737</v>
      </c>
      <c r="H281" s="81">
        <v>53</v>
      </c>
      <c r="I281" s="82">
        <v>153055340</v>
      </c>
      <c r="J281" s="83">
        <v>196096990</v>
      </c>
      <c r="K281" s="72">
        <f t="shared" si="61"/>
        <v>349152330</v>
      </c>
      <c r="L281" s="179">
        <f t="shared" si="59"/>
        <v>6587779.8113207547</v>
      </c>
      <c r="M281" s="186">
        <f t="shared" ref="M281:M284" si="65">IFERROR(H281/$Q$60,0)</f>
        <v>4.3859649122807015E-3</v>
      </c>
    </row>
    <row r="282" spans="2:13" ht="29.25" customHeight="1">
      <c r="B282" s="366"/>
      <c r="C282" s="359"/>
      <c r="D282" s="386"/>
      <c r="E282" s="80" t="s">
        <v>766</v>
      </c>
      <c r="F282" s="225" t="s">
        <v>767</v>
      </c>
      <c r="G282" s="225" t="s">
        <v>1016</v>
      </c>
      <c r="H282" s="81">
        <v>2</v>
      </c>
      <c r="I282" s="82">
        <v>12914040</v>
      </c>
      <c r="J282" s="83">
        <v>123270</v>
      </c>
      <c r="K282" s="72">
        <f t="shared" si="61"/>
        <v>13037310</v>
      </c>
      <c r="L282" s="179">
        <f t="shared" si="59"/>
        <v>6518655</v>
      </c>
      <c r="M282" s="186">
        <f t="shared" si="65"/>
        <v>1.6550810989738498E-4</v>
      </c>
    </row>
    <row r="283" spans="2:13" ht="29.25" customHeight="1">
      <c r="B283" s="366"/>
      <c r="C283" s="359"/>
      <c r="D283" s="386"/>
      <c r="E283" s="80" t="s">
        <v>835</v>
      </c>
      <c r="F283" s="225" t="s">
        <v>836</v>
      </c>
      <c r="G283" s="225" t="s">
        <v>908</v>
      </c>
      <c r="H283" s="81">
        <v>1</v>
      </c>
      <c r="I283" s="82">
        <v>5487730</v>
      </c>
      <c r="J283" s="83">
        <v>874080</v>
      </c>
      <c r="K283" s="72">
        <f t="shared" si="61"/>
        <v>6361810</v>
      </c>
      <c r="L283" s="179">
        <f t="shared" si="59"/>
        <v>6361810</v>
      </c>
      <c r="M283" s="186">
        <f t="shared" si="65"/>
        <v>8.2754054948692488E-5</v>
      </c>
    </row>
    <row r="284" spans="2:13" ht="29.25" customHeight="1" thickBot="1">
      <c r="B284" s="367"/>
      <c r="C284" s="361"/>
      <c r="D284" s="388"/>
      <c r="E284" s="84" t="s">
        <v>188</v>
      </c>
      <c r="F284" s="226" t="s">
        <v>189</v>
      </c>
      <c r="G284" s="226" t="s">
        <v>924</v>
      </c>
      <c r="H284" s="85">
        <v>28</v>
      </c>
      <c r="I284" s="86">
        <v>154980010</v>
      </c>
      <c r="J284" s="87">
        <v>12357280</v>
      </c>
      <c r="K284" s="73">
        <f t="shared" si="61"/>
        <v>167337290</v>
      </c>
      <c r="L284" s="180">
        <f t="shared" si="59"/>
        <v>5976331.7857142854</v>
      </c>
      <c r="M284" s="187">
        <f t="shared" si="65"/>
        <v>2.3171135385633896E-3</v>
      </c>
    </row>
    <row r="285" spans="2:13" ht="29.25" customHeight="1">
      <c r="B285" s="365">
        <v>57</v>
      </c>
      <c r="C285" s="378" t="s">
        <v>50</v>
      </c>
      <c r="D285" s="385">
        <f>Q61</f>
        <v>8898</v>
      </c>
      <c r="E285" s="88" t="s">
        <v>1020</v>
      </c>
      <c r="F285" s="224" t="s">
        <v>1021</v>
      </c>
      <c r="G285" s="224" t="s">
        <v>1022</v>
      </c>
      <c r="H285" s="137">
        <v>1</v>
      </c>
      <c r="I285" s="138">
        <v>9551640</v>
      </c>
      <c r="J285" s="139">
        <v>112880</v>
      </c>
      <c r="K285" s="71">
        <f t="shared" si="61"/>
        <v>9664520</v>
      </c>
      <c r="L285" s="178">
        <f t="shared" si="59"/>
        <v>9664520</v>
      </c>
      <c r="M285" s="185">
        <f>IFERROR(H285/$Q$61,0)</f>
        <v>1.1238480557428635E-4</v>
      </c>
    </row>
    <row r="286" spans="2:13" ht="29.25" customHeight="1">
      <c r="B286" s="366"/>
      <c r="C286" s="359"/>
      <c r="D286" s="386"/>
      <c r="E286" s="80" t="s">
        <v>159</v>
      </c>
      <c r="F286" s="225" t="s">
        <v>564</v>
      </c>
      <c r="G286" s="225" t="s">
        <v>208</v>
      </c>
      <c r="H286" s="81">
        <v>2</v>
      </c>
      <c r="I286" s="82">
        <v>14759850</v>
      </c>
      <c r="J286" s="83">
        <v>0</v>
      </c>
      <c r="K286" s="72">
        <f t="shared" si="61"/>
        <v>14759850</v>
      </c>
      <c r="L286" s="179">
        <f t="shared" si="59"/>
        <v>7379925</v>
      </c>
      <c r="M286" s="186">
        <f t="shared" ref="M286:M289" si="66">IFERROR(H286/$Q$61,0)</f>
        <v>2.2476961114857271E-4</v>
      </c>
    </row>
    <row r="287" spans="2:13" ht="29.25" customHeight="1">
      <c r="B287" s="366"/>
      <c r="C287" s="359"/>
      <c r="D287" s="386"/>
      <c r="E287" s="80" t="s">
        <v>165</v>
      </c>
      <c r="F287" s="225" t="s">
        <v>173</v>
      </c>
      <c r="G287" s="225" t="s">
        <v>1023</v>
      </c>
      <c r="H287" s="81">
        <v>5</v>
      </c>
      <c r="I287" s="82">
        <v>28241550</v>
      </c>
      <c r="J287" s="83">
        <v>2447950</v>
      </c>
      <c r="K287" s="72">
        <f t="shared" si="61"/>
        <v>30689500</v>
      </c>
      <c r="L287" s="179">
        <f t="shared" si="59"/>
        <v>6137900</v>
      </c>
      <c r="M287" s="186">
        <f t="shared" si="66"/>
        <v>5.6192402787143183E-4</v>
      </c>
    </row>
    <row r="288" spans="2:13" ht="29.25" customHeight="1">
      <c r="B288" s="366"/>
      <c r="C288" s="359"/>
      <c r="D288" s="386"/>
      <c r="E288" s="80" t="s">
        <v>161</v>
      </c>
      <c r="F288" s="225" t="s">
        <v>169</v>
      </c>
      <c r="G288" s="225" t="s">
        <v>1024</v>
      </c>
      <c r="H288" s="81">
        <v>5</v>
      </c>
      <c r="I288" s="82">
        <v>16615100</v>
      </c>
      <c r="J288" s="83">
        <v>13700160</v>
      </c>
      <c r="K288" s="72">
        <f t="shared" si="61"/>
        <v>30315260</v>
      </c>
      <c r="L288" s="179">
        <f t="shared" si="59"/>
        <v>6063052</v>
      </c>
      <c r="M288" s="186">
        <f t="shared" si="66"/>
        <v>5.6192402787143183E-4</v>
      </c>
    </row>
    <row r="289" spans="2:13" ht="29.25" customHeight="1" thickBot="1">
      <c r="B289" s="367"/>
      <c r="C289" s="361"/>
      <c r="D289" s="388"/>
      <c r="E289" s="84" t="s">
        <v>150</v>
      </c>
      <c r="F289" s="226" t="s">
        <v>167</v>
      </c>
      <c r="G289" s="226" t="s">
        <v>643</v>
      </c>
      <c r="H289" s="85">
        <v>52</v>
      </c>
      <c r="I289" s="86">
        <v>143120630</v>
      </c>
      <c r="J289" s="87">
        <v>140066400</v>
      </c>
      <c r="K289" s="73">
        <f t="shared" si="61"/>
        <v>283187030</v>
      </c>
      <c r="L289" s="180">
        <f t="shared" si="59"/>
        <v>5445904.423076923</v>
      </c>
      <c r="M289" s="186">
        <f t="shared" si="66"/>
        <v>5.8440098898628907E-3</v>
      </c>
    </row>
    <row r="290" spans="2:13" ht="28.35" customHeight="1">
      <c r="B290" s="365">
        <v>58</v>
      </c>
      <c r="C290" s="378" t="s">
        <v>30</v>
      </c>
      <c r="D290" s="385">
        <f>Q62</f>
        <v>10383</v>
      </c>
      <c r="E290" s="88" t="s">
        <v>766</v>
      </c>
      <c r="F290" s="224" t="s">
        <v>767</v>
      </c>
      <c r="G290" s="224" t="s">
        <v>1028</v>
      </c>
      <c r="H290" s="137">
        <v>1</v>
      </c>
      <c r="I290" s="138">
        <v>8510830</v>
      </c>
      <c r="J290" s="139">
        <v>0</v>
      </c>
      <c r="K290" s="71">
        <f t="shared" si="61"/>
        <v>8510830</v>
      </c>
      <c r="L290" s="178">
        <f t="shared" si="59"/>
        <v>8510830</v>
      </c>
      <c r="M290" s="185">
        <f>IFERROR(H290/$Q$62,0)</f>
        <v>9.6311278050659733E-5</v>
      </c>
    </row>
    <row r="291" spans="2:13" ht="29.25" customHeight="1">
      <c r="B291" s="366"/>
      <c r="C291" s="359"/>
      <c r="D291" s="386"/>
      <c r="E291" s="80" t="s">
        <v>560</v>
      </c>
      <c r="F291" s="225" t="s">
        <v>561</v>
      </c>
      <c r="G291" s="225" t="s">
        <v>562</v>
      </c>
      <c r="H291" s="81">
        <v>4</v>
      </c>
      <c r="I291" s="82">
        <v>32507880</v>
      </c>
      <c r="J291" s="83">
        <v>1202510</v>
      </c>
      <c r="K291" s="72">
        <f t="shared" si="61"/>
        <v>33710390</v>
      </c>
      <c r="L291" s="179">
        <f t="shared" si="59"/>
        <v>8427597.5</v>
      </c>
      <c r="M291" s="186">
        <f t="shared" ref="M291:M294" si="67">IFERROR(H291/$Q$62,0)</f>
        <v>3.8524511220263893E-4</v>
      </c>
    </row>
    <row r="292" spans="2:13" ht="29.25" customHeight="1">
      <c r="B292" s="366"/>
      <c r="C292" s="359"/>
      <c r="D292" s="386"/>
      <c r="E292" s="80" t="s">
        <v>152</v>
      </c>
      <c r="F292" s="225" t="s">
        <v>168</v>
      </c>
      <c r="G292" s="225" t="s">
        <v>193</v>
      </c>
      <c r="H292" s="81">
        <v>1</v>
      </c>
      <c r="I292" s="82">
        <v>7947450</v>
      </c>
      <c r="J292" s="83">
        <v>0</v>
      </c>
      <c r="K292" s="72">
        <f t="shared" si="61"/>
        <v>7947450</v>
      </c>
      <c r="L292" s="179">
        <f t="shared" si="59"/>
        <v>7947450</v>
      </c>
      <c r="M292" s="186">
        <f t="shared" si="67"/>
        <v>9.6311278050659733E-5</v>
      </c>
    </row>
    <row r="293" spans="2:13" ht="29.25" customHeight="1">
      <c r="B293" s="366"/>
      <c r="C293" s="359"/>
      <c r="D293" s="386"/>
      <c r="E293" s="80" t="s">
        <v>150</v>
      </c>
      <c r="F293" s="225" t="s">
        <v>167</v>
      </c>
      <c r="G293" s="225" t="s">
        <v>643</v>
      </c>
      <c r="H293" s="81">
        <v>54</v>
      </c>
      <c r="I293" s="82">
        <v>214434740</v>
      </c>
      <c r="J293" s="83">
        <v>140423910</v>
      </c>
      <c r="K293" s="72">
        <f t="shared" si="61"/>
        <v>354858650</v>
      </c>
      <c r="L293" s="179">
        <f t="shared" si="59"/>
        <v>6571456.4814814813</v>
      </c>
      <c r="M293" s="186">
        <f t="shared" si="67"/>
        <v>5.2008090147356257E-3</v>
      </c>
    </row>
    <row r="294" spans="2:13" ht="29.25" customHeight="1" thickBot="1">
      <c r="B294" s="367"/>
      <c r="C294" s="361"/>
      <c r="D294" s="388"/>
      <c r="E294" s="84" t="s">
        <v>161</v>
      </c>
      <c r="F294" s="226" t="s">
        <v>169</v>
      </c>
      <c r="G294" s="226" t="s">
        <v>1029</v>
      </c>
      <c r="H294" s="85">
        <v>4</v>
      </c>
      <c r="I294" s="86">
        <v>10674300</v>
      </c>
      <c r="J294" s="87">
        <v>14034520</v>
      </c>
      <c r="K294" s="73">
        <f t="shared" si="61"/>
        <v>24708820</v>
      </c>
      <c r="L294" s="180">
        <f t="shared" si="59"/>
        <v>6177205</v>
      </c>
      <c r="M294" s="186">
        <f t="shared" si="67"/>
        <v>3.8524511220263893E-4</v>
      </c>
    </row>
    <row r="295" spans="2:13" ht="29.25" customHeight="1">
      <c r="B295" s="365">
        <v>59</v>
      </c>
      <c r="C295" s="378" t="s">
        <v>24</v>
      </c>
      <c r="D295" s="385">
        <f>Q63</f>
        <v>74266</v>
      </c>
      <c r="E295" s="88" t="s">
        <v>554</v>
      </c>
      <c r="F295" s="224" t="s">
        <v>555</v>
      </c>
      <c r="G295" s="224" t="s">
        <v>556</v>
      </c>
      <c r="H295" s="137">
        <v>1</v>
      </c>
      <c r="I295" s="138">
        <v>7987480</v>
      </c>
      <c r="J295" s="139">
        <v>0</v>
      </c>
      <c r="K295" s="71">
        <f t="shared" si="61"/>
        <v>7987480</v>
      </c>
      <c r="L295" s="178">
        <f t="shared" si="59"/>
        <v>7987480</v>
      </c>
      <c r="M295" s="185">
        <f>IFERROR(H295/$Q$63,0)</f>
        <v>1.3465111895079849E-5</v>
      </c>
    </row>
    <row r="296" spans="2:13" ht="29.25" customHeight="1">
      <c r="B296" s="366"/>
      <c r="C296" s="359"/>
      <c r="D296" s="386"/>
      <c r="E296" s="80" t="s">
        <v>151</v>
      </c>
      <c r="F296" s="225" t="s">
        <v>160</v>
      </c>
      <c r="G296" s="225" t="s">
        <v>1032</v>
      </c>
      <c r="H296" s="81">
        <v>32</v>
      </c>
      <c r="I296" s="82">
        <v>216698240</v>
      </c>
      <c r="J296" s="83">
        <v>7568230</v>
      </c>
      <c r="K296" s="72">
        <f t="shared" si="61"/>
        <v>224266470</v>
      </c>
      <c r="L296" s="179">
        <f t="shared" si="59"/>
        <v>7008327.1875</v>
      </c>
      <c r="M296" s="186">
        <f t="shared" ref="M296:M299" si="68">IFERROR(H296/$Q$63,0)</f>
        <v>4.3088358064255516E-4</v>
      </c>
    </row>
    <row r="297" spans="2:13" ht="29.25" customHeight="1">
      <c r="B297" s="366"/>
      <c r="C297" s="359"/>
      <c r="D297" s="386"/>
      <c r="E297" s="80" t="s">
        <v>557</v>
      </c>
      <c r="F297" s="225" t="s">
        <v>558</v>
      </c>
      <c r="G297" s="225" t="s">
        <v>559</v>
      </c>
      <c r="H297" s="81">
        <v>1</v>
      </c>
      <c r="I297" s="82">
        <v>5902900</v>
      </c>
      <c r="J297" s="83">
        <v>202030</v>
      </c>
      <c r="K297" s="72">
        <f t="shared" si="61"/>
        <v>6104930</v>
      </c>
      <c r="L297" s="179">
        <f t="shared" si="59"/>
        <v>6104930</v>
      </c>
      <c r="M297" s="186">
        <f t="shared" si="68"/>
        <v>1.3465111895079849E-5</v>
      </c>
    </row>
    <row r="298" spans="2:13" ht="29.25" customHeight="1">
      <c r="B298" s="366"/>
      <c r="C298" s="359"/>
      <c r="D298" s="386"/>
      <c r="E298" s="80" t="s">
        <v>161</v>
      </c>
      <c r="F298" s="225" t="s">
        <v>169</v>
      </c>
      <c r="G298" s="225" t="s">
        <v>1033</v>
      </c>
      <c r="H298" s="81">
        <v>27</v>
      </c>
      <c r="I298" s="82">
        <v>103213760</v>
      </c>
      <c r="J298" s="83">
        <v>58665870</v>
      </c>
      <c r="K298" s="72">
        <f t="shared" si="61"/>
        <v>161879630</v>
      </c>
      <c r="L298" s="179">
        <f t="shared" si="59"/>
        <v>5995541.8518518517</v>
      </c>
      <c r="M298" s="186">
        <f t="shared" si="68"/>
        <v>3.6355802116715591E-4</v>
      </c>
    </row>
    <row r="299" spans="2:13" ht="29.25" customHeight="1" thickBot="1">
      <c r="B299" s="367"/>
      <c r="C299" s="361"/>
      <c r="D299" s="388"/>
      <c r="E299" s="84" t="s">
        <v>150</v>
      </c>
      <c r="F299" s="226" t="s">
        <v>167</v>
      </c>
      <c r="G299" s="226" t="s">
        <v>643</v>
      </c>
      <c r="H299" s="85">
        <v>394</v>
      </c>
      <c r="I299" s="86">
        <v>1214230490</v>
      </c>
      <c r="J299" s="87">
        <v>1060212410</v>
      </c>
      <c r="K299" s="73">
        <f t="shared" si="61"/>
        <v>2274442900</v>
      </c>
      <c r="L299" s="180">
        <f t="shared" si="59"/>
        <v>5772697.7157360408</v>
      </c>
      <c r="M299" s="186">
        <f t="shared" si="68"/>
        <v>5.3052540866614598E-3</v>
      </c>
    </row>
    <row r="300" spans="2:13" ht="29.25" customHeight="1">
      <c r="B300" s="365">
        <v>60</v>
      </c>
      <c r="C300" s="378" t="s">
        <v>51</v>
      </c>
      <c r="D300" s="385">
        <f>Q64</f>
        <v>9658</v>
      </c>
      <c r="E300" s="88" t="s">
        <v>161</v>
      </c>
      <c r="F300" s="224" t="s">
        <v>169</v>
      </c>
      <c r="G300" s="224" t="s">
        <v>987</v>
      </c>
      <c r="H300" s="137">
        <v>4</v>
      </c>
      <c r="I300" s="138">
        <v>21577430</v>
      </c>
      <c r="J300" s="139">
        <v>16183800</v>
      </c>
      <c r="K300" s="71">
        <f t="shared" si="61"/>
        <v>37761230</v>
      </c>
      <c r="L300" s="178">
        <f t="shared" si="59"/>
        <v>9440307.5</v>
      </c>
      <c r="M300" s="185">
        <f>IFERROR(H300/$Q$64,0)</f>
        <v>4.1416442327604059E-4</v>
      </c>
    </row>
    <row r="301" spans="2:13" ht="39" customHeight="1">
      <c r="B301" s="366"/>
      <c r="C301" s="359"/>
      <c r="D301" s="386"/>
      <c r="E301" s="80" t="s">
        <v>151</v>
      </c>
      <c r="F301" s="225" t="s">
        <v>160</v>
      </c>
      <c r="G301" s="225" t="s">
        <v>997</v>
      </c>
      <c r="H301" s="81">
        <v>7</v>
      </c>
      <c r="I301" s="82">
        <v>48125180</v>
      </c>
      <c r="J301" s="83">
        <v>1055470</v>
      </c>
      <c r="K301" s="72">
        <f t="shared" si="61"/>
        <v>49180650</v>
      </c>
      <c r="L301" s="179">
        <f t="shared" si="59"/>
        <v>7025807.1428571427</v>
      </c>
      <c r="M301" s="186">
        <f t="shared" ref="M301:M304" si="69">IFERROR(H301/$Q$64,0)</f>
        <v>7.2478774073307098E-4</v>
      </c>
    </row>
    <row r="302" spans="2:13" ht="28.35" customHeight="1">
      <c r="B302" s="366"/>
      <c r="C302" s="359"/>
      <c r="D302" s="386"/>
      <c r="E302" s="80" t="s">
        <v>184</v>
      </c>
      <c r="F302" s="225" t="s">
        <v>551</v>
      </c>
      <c r="G302" s="225" t="s">
        <v>185</v>
      </c>
      <c r="H302" s="81">
        <v>1</v>
      </c>
      <c r="I302" s="82">
        <v>6164870</v>
      </c>
      <c r="J302" s="83">
        <v>0</v>
      </c>
      <c r="K302" s="72">
        <f t="shared" si="61"/>
        <v>6164870</v>
      </c>
      <c r="L302" s="179">
        <f t="shared" si="59"/>
        <v>6164870</v>
      </c>
      <c r="M302" s="186">
        <f t="shared" si="69"/>
        <v>1.0354110581901015E-4</v>
      </c>
    </row>
    <row r="303" spans="2:13" ht="29.25" customHeight="1">
      <c r="B303" s="366"/>
      <c r="C303" s="359"/>
      <c r="D303" s="386"/>
      <c r="E303" s="80" t="s">
        <v>150</v>
      </c>
      <c r="F303" s="225" t="s">
        <v>167</v>
      </c>
      <c r="G303" s="225" t="s">
        <v>1035</v>
      </c>
      <c r="H303" s="81">
        <v>48</v>
      </c>
      <c r="I303" s="82">
        <v>155187430</v>
      </c>
      <c r="J303" s="83">
        <v>126163100</v>
      </c>
      <c r="K303" s="72">
        <f t="shared" si="61"/>
        <v>281350530</v>
      </c>
      <c r="L303" s="179">
        <f t="shared" si="59"/>
        <v>5861469.375</v>
      </c>
      <c r="M303" s="186">
        <f t="shared" si="69"/>
        <v>4.9699730793124871E-3</v>
      </c>
    </row>
    <row r="304" spans="2:13" ht="39" customHeight="1" thickBot="1">
      <c r="B304" s="367"/>
      <c r="C304" s="361"/>
      <c r="D304" s="388"/>
      <c r="E304" s="84" t="s">
        <v>163</v>
      </c>
      <c r="F304" s="226" t="s">
        <v>171</v>
      </c>
      <c r="G304" s="226" t="s">
        <v>1036</v>
      </c>
      <c r="H304" s="85">
        <v>6</v>
      </c>
      <c r="I304" s="86">
        <v>23447280</v>
      </c>
      <c r="J304" s="87">
        <v>9819170</v>
      </c>
      <c r="K304" s="73">
        <f t="shared" si="61"/>
        <v>33266450</v>
      </c>
      <c r="L304" s="180">
        <f t="shared" si="59"/>
        <v>5544408.333333333</v>
      </c>
      <c r="M304" s="187">
        <f t="shared" si="69"/>
        <v>6.2124663491406088E-4</v>
      </c>
    </row>
    <row r="305" spans="2:13" ht="29.25" customHeight="1">
      <c r="B305" s="365">
        <v>61</v>
      </c>
      <c r="C305" s="378" t="s">
        <v>19</v>
      </c>
      <c r="D305" s="385">
        <f>Q65</f>
        <v>8401</v>
      </c>
      <c r="E305" s="88" t="s">
        <v>150</v>
      </c>
      <c r="F305" s="224" t="s">
        <v>167</v>
      </c>
      <c r="G305" s="224" t="s">
        <v>643</v>
      </c>
      <c r="H305" s="137">
        <v>34</v>
      </c>
      <c r="I305" s="138">
        <v>107138060</v>
      </c>
      <c r="J305" s="139">
        <v>113253020</v>
      </c>
      <c r="K305" s="71">
        <f t="shared" si="61"/>
        <v>220391080</v>
      </c>
      <c r="L305" s="178">
        <f t="shared" si="59"/>
        <v>6482090.5882352944</v>
      </c>
      <c r="M305" s="185">
        <f>IFERROR(H305/$Q$65,0)</f>
        <v>4.0471372455660043E-3</v>
      </c>
    </row>
    <row r="306" spans="2:13" ht="39" customHeight="1">
      <c r="B306" s="366"/>
      <c r="C306" s="359"/>
      <c r="D306" s="386"/>
      <c r="E306" s="80" t="s">
        <v>151</v>
      </c>
      <c r="F306" s="225" t="s">
        <v>160</v>
      </c>
      <c r="G306" s="225" t="s">
        <v>1039</v>
      </c>
      <c r="H306" s="81">
        <v>3</v>
      </c>
      <c r="I306" s="82">
        <v>19006900</v>
      </c>
      <c r="J306" s="83">
        <v>83810</v>
      </c>
      <c r="K306" s="72">
        <f t="shared" si="61"/>
        <v>19090710</v>
      </c>
      <c r="L306" s="179">
        <f t="shared" si="59"/>
        <v>6363570</v>
      </c>
      <c r="M306" s="186">
        <f t="shared" ref="M306:M309" si="70">IFERROR(H306/$Q$65,0)</f>
        <v>3.5710034519700033E-4</v>
      </c>
    </row>
    <row r="307" spans="2:13" ht="39" customHeight="1">
      <c r="B307" s="366"/>
      <c r="C307" s="359"/>
      <c r="D307" s="386"/>
      <c r="E307" s="80" t="s">
        <v>190</v>
      </c>
      <c r="F307" s="225" t="s">
        <v>191</v>
      </c>
      <c r="G307" s="225" t="s">
        <v>1040</v>
      </c>
      <c r="H307" s="81">
        <v>6</v>
      </c>
      <c r="I307" s="82">
        <v>32162940</v>
      </c>
      <c r="J307" s="83">
        <v>1887600</v>
      </c>
      <c r="K307" s="72">
        <f t="shared" si="61"/>
        <v>34050540</v>
      </c>
      <c r="L307" s="179">
        <f t="shared" si="59"/>
        <v>5675090</v>
      </c>
      <c r="M307" s="186">
        <f t="shared" si="70"/>
        <v>7.1420069039400066E-4</v>
      </c>
    </row>
    <row r="308" spans="2:13" ht="39" customHeight="1">
      <c r="B308" s="366"/>
      <c r="C308" s="359"/>
      <c r="D308" s="386"/>
      <c r="E308" s="80" t="s">
        <v>163</v>
      </c>
      <c r="F308" s="225" t="s">
        <v>171</v>
      </c>
      <c r="G308" s="225" t="s">
        <v>1041</v>
      </c>
      <c r="H308" s="81">
        <v>14</v>
      </c>
      <c r="I308" s="82">
        <v>56771500</v>
      </c>
      <c r="J308" s="83">
        <v>16886050</v>
      </c>
      <c r="K308" s="72">
        <f t="shared" si="61"/>
        <v>73657550</v>
      </c>
      <c r="L308" s="179">
        <f t="shared" si="59"/>
        <v>5261253.5714285718</v>
      </c>
      <c r="M308" s="186">
        <f t="shared" si="70"/>
        <v>1.6664682775860017E-3</v>
      </c>
    </row>
    <row r="309" spans="2:13" ht="29.25" customHeight="1" thickBot="1">
      <c r="B309" s="367"/>
      <c r="C309" s="361"/>
      <c r="D309" s="388"/>
      <c r="E309" s="84" t="s">
        <v>181</v>
      </c>
      <c r="F309" s="226" t="s">
        <v>182</v>
      </c>
      <c r="G309" s="226" t="s">
        <v>1042</v>
      </c>
      <c r="H309" s="85">
        <v>6</v>
      </c>
      <c r="I309" s="86">
        <v>29457230</v>
      </c>
      <c r="J309" s="87">
        <v>252620</v>
      </c>
      <c r="K309" s="73">
        <f t="shared" si="61"/>
        <v>29709850</v>
      </c>
      <c r="L309" s="180">
        <f t="shared" si="59"/>
        <v>4951641.666666667</v>
      </c>
      <c r="M309" s="186">
        <f t="shared" si="70"/>
        <v>7.1420069039400066E-4</v>
      </c>
    </row>
    <row r="310" spans="2:13" ht="29.25" customHeight="1">
      <c r="B310" s="365">
        <v>62</v>
      </c>
      <c r="C310" s="378" t="s">
        <v>20</v>
      </c>
      <c r="D310" s="385">
        <f>Q66</f>
        <v>12392</v>
      </c>
      <c r="E310" s="88" t="s">
        <v>560</v>
      </c>
      <c r="F310" s="224" t="s">
        <v>561</v>
      </c>
      <c r="G310" s="224" t="s">
        <v>562</v>
      </c>
      <c r="H310" s="137">
        <v>5</v>
      </c>
      <c r="I310" s="138">
        <v>40192600</v>
      </c>
      <c r="J310" s="139">
        <v>1529670</v>
      </c>
      <c r="K310" s="71">
        <f t="shared" si="61"/>
        <v>41722270</v>
      </c>
      <c r="L310" s="178">
        <f t="shared" si="59"/>
        <v>8344454</v>
      </c>
      <c r="M310" s="185">
        <f>IFERROR(H310/$Q$66,0)</f>
        <v>4.0348612007746934E-4</v>
      </c>
    </row>
    <row r="311" spans="2:13" ht="29.25" customHeight="1">
      <c r="B311" s="366"/>
      <c r="C311" s="359"/>
      <c r="D311" s="386"/>
      <c r="E311" s="80" t="s">
        <v>152</v>
      </c>
      <c r="F311" s="225" t="s">
        <v>168</v>
      </c>
      <c r="G311" s="225" t="s">
        <v>209</v>
      </c>
      <c r="H311" s="81">
        <v>1</v>
      </c>
      <c r="I311" s="82">
        <v>7061980</v>
      </c>
      <c r="J311" s="83">
        <v>0</v>
      </c>
      <c r="K311" s="72">
        <f t="shared" si="61"/>
        <v>7061980</v>
      </c>
      <c r="L311" s="179">
        <f t="shared" si="59"/>
        <v>7061980</v>
      </c>
      <c r="M311" s="186">
        <f t="shared" ref="M311:M314" si="71">IFERROR(H311/$Q$66,0)</f>
        <v>8.0697224015493862E-5</v>
      </c>
    </row>
    <row r="312" spans="2:13" ht="29.25" customHeight="1">
      <c r="B312" s="366"/>
      <c r="C312" s="359"/>
      <c r="D312" s="386"/>
      <c r="E312" s="80" t="s">
        <v>202</v>
      </c>
      <c r="F312" s="225" t="s">
        <v>203</v>
      </c>
      <c r="G312" s="225" t="s">
        <v>1046</v>
      </c>
      <c r="H312" s="81">
        <v>12</v>
      </c>
      <c r="I312" s="82">
        <v>67083980</v>
      </c>
      <c r="J312" s="83">
        <v>8464580</v>
      </c>
      <c r="K312" s="72">
        <f t="shared" si="61"/>
        <v>75548560</v>
      </c>
      <c r="L312" s="179">
        <f t="shared" si="59"/>
        <v>6295713.333333333</v>
      </c>
      <c r="M312" s="186">
        <f t="shared" si="71"/>
        <v>9.6836668818592645E-4</v>
      </c>
    </row>
    <row r="313" spans="2:13" ht="39" customHeight="1">
      <c r="B313" s="366"/>
      <c r="C313" s="359"/>
      <c r="D313" s="386"/>
      <c r="E313" s="80" t="s">
        <v>151</v>
      </c>
      <c r="F313" s="225" t="s">
        <v>160</v>
      </c>
      <c r="G313" s="225" t="s">
        <v>1047</v>
      </c>
      <c r="H313" s="81">
        <v>6</v>
      </c>
      <c r="I313" s="82">
        <v>34584030</v>
      </c>
      <c r="J313" s="83">
        <v>636670</v>
      </c>
      <c r="K313" s="72">
        <f t="shared" si="61"/>
        <v>35220700</v>
      </c>
      <c r="L313" s="179">
        <f t="shared" si="59"/>
        <v>5870116.666666667</v>
      </c>
      <c r="M313" s="186">
        <f t="shared" si="71"/>
        <v>4.8418334409296322E-4</v>
      </c>
    </row>
    <row r="314" spans="2:13" ht="39" customHeight="1" thickBot="1">
      <c r="B314" s="367"/>
      <c r="C314" s="361"/>
      <c r="D314" s="388"/>
      <c r="E314" s="84" t="s">
        <v>190</v>
      </c>
      <c r="F314" s="226" t="s">
        <v>191</v>
      </c>
      <c r="G314" s="226" t="s">
        <v>799</v>
      </c>
      <c r="H314" s="85">
        <v>6</v>
      </c>
      <c r="I314" s="86">
        <v>33368280</v>
      </c>
      <c r="J314" s="87">
        <v>707710</v>
      </c>
      <c r="K314" s="73">
        <f t="shared" si="61"/>
        <v>34075990</v>
      </c>
      <c r="L314" s="180">
        <f t="shared" si="59"/>
        <v>5679331.666666667</v>
      </c>
      <c r="M314" s="186">
        <f t="shared" si="71"/>
        <v>4.8418334409296322E-4</v>
      </c>
    </row>
    <row r="315" spans="2:13" ht="39" customHeight="1">
      <c r="B315" s="365">
        <v>63</v>
      </c>
      <c r="C315" s="378" t="s">
        <v>31</v>
      </c>
      <c r="D315" s="385">
        <f>Q67</f>
        <v>9042</v>
      </c>
      <c r="E315" s="88" t="s">
        <v>151</v>
      </c>
      <c r="F315" s="224" t="s">
        <v>160</v>
      </c>
      <c r="G315" s="224" t="s">
        <v>1049</v>
      </c>
      <c r="H315" s="137">
        <v>3</v>
      </c>
      <c r="I315" s="138">
        <v>22690580</v>
      </c>
      <c r="J315" s="139">
        <v>305640</v>
      </c>
      <c r="K315" s="71">
        <f t="shared" si="61"/>
        <v>22996220</v>
      </c>
      <c r="L315" s="178">
        <f t="shared" si="59"/>
        <v>7665406.666666667</v>
      </c>
      <c r="M315" s="185">
        <f>IFERROR(H315/$Q$67,0)</f>
        <v>3.3178500331785003E-4</v>
      </c>
    </row>
    <row r="316" spans="2:13" ht="29.25" customHeight="1">
      <c r="B316" s="366"/>
      <c r="C316" s="359"/>
      <c r="D316" s="386"/>
      <c r="E316" s="80" t="s">
        <v>166</v>
      </c>
      <c r="F316" s="225" t="s">
        <v>174</v>
      </c>
      <c r="G316" s="225" t="s">
        <v>689</v>
      </c>
      <c r="H316" s="81">
        <v>1</v>
      </c>
      <c r="I316" s="82">
        <v>6800520</v>
      </c>
      <c r="J316" s="83">
        <v>0</v>
      </c>
      <c r="K316" s="72">
        <f t="shared" si="61"/>
        <v>6800520</v>
      </c>
      <c r="L316" s="179">
        <f t="shared" si="59"/>
        <v>6800520</v>
      </c>
      <c r="M316" s="186">
        <f t="shared" ref="M316:M319" si="72">IFERROR(H316/$Q$67,0)</f>
        <v>1.1059500110595002E-4</v>
      </c>
    </row>
    <row r="317" spans="2:13" ht="29.25" customHeight="1">
      <c r="B317" s="366"/>
      <c r="C317" s="359"/>
      <c r="D317" s="386"/>
      <c r="E317" s="80" t="s">
        <v>783</v>
      </c>
      <c r="F317" s="225" t="s">
        <v>784</v>
      </c>
      <c r="G317" s="225" t="s">
        <v>785</v>
      </c>
      <c r="H317" s="81">
        <v>1</v>
      </c>
      <c r="I317" s="82">
        <v>6034860</v>
      </c>
      <c r="J317" s="83">
        <v>422400</v>
      </c>
      <c r="K317" s="72">
        <f t="shared" si="61"/>
        <v>6457260</v>
      </c>
      <c r="L317" s="179">
        <f t="shared" si="59"/>
        <v>6457260</v>
      </c>
      <c r="M317" s="186">
        <f t="shared" si="72"/>
        <v>1.1059500110595002E-4</v>
      </c>
    </row>
    <row r="318" spans="2:13" ht="28.35" customHeight="1">
      <c r="B318" s="366"/>
      <c r="C318" s="359"/>
      <c r="D318" s="386"/>
      <c r="E318" s="80" t="s">
        <v>150</v>
      </c>
      <c r="F318" s="225" t="s">
        <v>167</v>
      </c>
      <c r="G318" s="225" t="s">
        <v>643</v>
      </c>
      <c r="H318" s="81">
        <v>39</v>
      </c>
      <c r="I318" s="82">
        <v>138888730</v>
      </c>
      <c r="J318" s="83">
        <v>96340580</v>
      </c>
      <c r="K318" s="72">
        <f t="shared" si="61"/>
        <v>235229310</v>
      </c>
      <c r="L318" s="179">
        <f t="shared" si="59"/>
        <v>6031520.769230769</v>
      </c>
      <c r="M318" s="186">
        <f t="shared" si="72"/>
        <v>4.3132050431320505E-3</v>
      </c>
    </row>
    <row r="319" spans="2:13" ht="29.25" customHeight="1" thickBot="1">
      <c r="B319" s="367"/>
      <c r="C319" s="361"/>
      <c r="D319" s="388"/>
      <c r="E319" s="84" t="s">
        <v>872</v>
      </c>
      <c r="F319" s="226" t="s">
        <v>873</v>
      </c>
      <c r="G319" s="226" t="s">
        <v>874</v>
      </c>
      <c r="H319" s="85">
        <v>1</v>
      </c>
      <c r="I319" s="86">
        <v>5897930</v>
      </c>
      <c r="J319" s="87">
        <v>0</v>
      </c>
      <c r="K319" s="73">
        <f t="shared" si="61"/>
        <v>5897930</v>
      </c>
      <c r="L319" s="180">
        <f t="shared" si="59"/>
        <v>5897930</v>
      </c>
      <c r="M319" s="186">
        <f t="shared" si="72"/>
        <v>1.1059500110595002E-4</v>
      </c>
    </row>
    <row r="320" spans="2:13" ht="29.25" customHeight="1">
      <c r="B320" s="365">
        <v>64</v>
      </c>
      <c r="C320" s="378" t="s">
        <v>52</v>
      </c>
      <c r="D320" s="385">
        <f>Q68</f>
        <v>9557</v>
      </c>
      <c r="E320" s="88" t="s">
        <v>854</v>
      </c>
      <c r="F320" s="224" t="s">
        <v>855</v>
      </c>
      <c r="G320" s="224" t="s">
        <v>1053</v>
      </c>
      <c r="H320" s="137">
        <v>2</v>
      </c>
      <c r="I320" s="138">
        <v>13876650</v>
      </c>
      <c r="J320" s="139">
        <v>1402040</v>
      </c>
      <c r="K320" s="71">
        <f t="shared" si="61"/>
        <v>15278690</v>
      </c>
      <c r="L320" s="178">
        <f t="shared" si="59"/>
        <v>7639345</v>
      </c>
      <c r="M320" s="185">
        <f>IFERROR(H320/$Q$68,0)</f>
        <v>2.0927069163963587E-4</v>
      </c>
    </row>
    <row r="321" spans="2:13" ht="29.25" customHeight="1">
      <c r="B321" s="366"/>
      <c r="C321" s="359"/>
      <c r="D321" s="386"/>
      <c r="E321" s="80" t="s">
        <v>200</v>
      </c>
      <c r="F321" s="225" t="s">
        <v>201</v>
      </c>
      <c r="G321" s="225" t="s">
        <v>1054</v>
      </c>
      <c r="H321" s="81">
        <v>1</v>
      </c>
      <c r="I321" s="82">
        <v>870840</v>
      </c>
      <c r="J321" s="83">
        <v>6106170</v>
      </c>
      <c r="K321" s="72">
        <f t="shared" si="61"/>
        <v>6977010</v>
      </c>
      <c r="L321" s="179">
        <f t="shared" si="59"/>
        <v>6977010</v>
      </c>
      <c r="M321" s="186">
        <f t="shared" ref="M321:M324" si="73">IFERROR(H321/$Q$68,0)</f>
        <v>1.0463534581981794E-4</v>
      </c>
    </row>
    <row r="322" spans="2:13" ht="24">
      <c r="B322" s="366"/>
      <c r="C322" s="359"/>
      <c r="D322" s="386"/>
      <c r="E322" s="80" t="s">
        <v>894</v>
      </c>
      <c r="F322" s="225" t="s">
        <v>895</v>
      </c>
      <c r="G322" s="225" t="s">
        <v>1055</v>
      </c>
      <c r="H322" s="81">
        <v>2</v>
      </c>
      <c r="I322" s="82">
        <v>12322900</v>
      </c>
      <c r="J322" s="83">
        <v>0</v>
      </c>
      <c r="K322" s="72">
        <f t="shared" si="61"/>
        <v>12322900</v>
      </c>
      <c r="L322" s="179">
        <f t="shared" si="59"/>
        <v>6161450</v>
      </c>
      <c r="M322" s="186">
        <f t="shared" si="73"/>
        <v>2.0927069163963587E-4</v>
      </c>
    </row>
    <row r="323" spans="2:13" ht="29.25" customHeight="1">
      <c r="B323" s="366"/>
      <c r="C323" s="359"/>
      <c r="D323" s="386"/>
      <c r="E323" s="80" t="s">
        <v>150</v>
      </c>
      <c r="F323" s="225" t="s">
        <v>167</v>
      </c>
      <c r="G323" s="225" t="s">
        <v>1056</v>
      </c>
      <c r="H323" s="81">
        <v>73</v>
      </c>
      <c r="I323" s="82">
        <v>239940780</v>
      </c>
      <c r="J323" s="83">
        <v>208553880</v>
      </c>
      <c r="K323" s="72">
        <f t="shared" si="61"/>
        <v>448494660</v>
      </c>
      <c r="L323" s="179">
        <f t="shared" si="59"/>
        <v>6143762.4657534249</v>
      </c>
      <c r="M323" s="186">
        <f t="shared" si="73"/>
        <v>7.638380244846709E-3</v>
      </c>
    </row>
    <row r="324" spans="2:13" ht="29.25" customHeight="1" thickBot="1">
      <c r="B324" s="367"/>
      <c r="C324" s="361"/>
      <c r="D324" s="388"/>
      <c r="E324" s="84" t="s">
        <v>184</v>
      </c>
      <c r="F324" s="226" t="s">
        <v>551</v>
      </c>
      <c r="G324" s="226" t="s">
        <v>185</v>
      </c>
      <c r="H324" s="85">
        <v>1</v>
      </c>
      <c r="I324" s="86">
        <v>6028070</v>
      </c>
      <c r="J324" s="87">
        <v>0</v>
      </c>
      <c r="K324" s="73">
        <f t="shared" si="61"/>
        <v>6028070</v>
      </c>
      <c r="L324" s="180">
        <f t="shared" si="59"/>
        <v>6028070</v>
      </c>
      <c r="M324" s="187">
        <f t="shared" si="73"/>
        <v>1.0463534581981794E-4</v>
      </c>
    </row>
    <row r="325" spans="2:13" ht="29.25" customHeight="1">
      <c r="B325" s="365">
        <v>65</v>
      </c>
      <c r="C325" s="378" t="s">
        <v>12</v>
      </c>
      <c r="D325" s="385">
        <f>Q69</f>
        <v>4628</v>
      </c>
      <c r="E325" s="88" t="s">
        <v>186</v>
      </c>
      <c r="F325" s="224" t="s">
        <v>187</v>
      </c>
      <c r="G325" s="224" t="s">
        <v>714</v>
      </c>
      <c r="H325" s="137">
        <v>1</v>
      </c>
      <c r="I325" s="138">
        <v>16639120</v>
      </c>
      <c r="J325" s="139">
        <v>227210</v>
      </c>
      <c r="K325" s="71">
        <f t="shared" si="61"/>
        <v>16866330</v>
      </c>
      <c r="L325" s="178">
        <f t="shared" ref="L325:L374" si="74">IFERROR(K325/H325,"-")</f>
        <v>16866330</v>
      </c>
      <c r="M325" s="185">
        <f>IFERROR(H325/$Q$69,0)</f>
        <v>2.1607605877268799E-4</v>
      </c>
    </row>
    <row r="326" spans="2:13" ht="29.25" customHeight="1">
      <c r="B326" s="366"/>
      <c r="C326" s="359"/>
      <c r="D326" s="386"/>
      <c r="E326" s="80" t="s">
        <v>1059</v>
      </c>
      <c r="F326" s="225" t="s">
        <v>1060</v>
      </c>
      <c r="G326" s="225" t="s">
        <v>1061</v>
      </c>
      <c r="H326" s="81">
        <v>1</v>
      </c>
      <c r="I326" s="82">
        <v>9543460</v>
      </c>
      <c r="J326" s="83">
        <v>233920</v>
      </c>
      <c r="K326" s="72">
        <f t="shared" ref="K326:K374" si="75">SUM(I326:J326)</f>
        <v>9777380</v>
      </c>
      <c r="L326" s="179">
        <f t="shared" si="74"/>
        <v>9777380</v>
      </c>
      <c r="M326" s="186">
        <f t="shared" ref="M326:M329" si="76">IFERROR(H326/$Q$69,0)</f>
        <v>2.1607605877268799E-4</v>
      </c>
    </row>
    <row r="327" spans="2:13" ht="29.25" customHeight="1">
      <c r="B327" s="366"/>
      <c r="C327" s="359"/>
      <c r="D327" s="386"/>
      <c r="E327" s="80" t="s">
        <v>165</v>
      </c>
      <c r="F327" s="225" t="s">
        <v>173</v>
      </c>
      <c r="G327" s="225" t="s">
        <v>1062</v>
      </c>
      <c r="H327" s="81">
        <v>1</v>
      </c>
      <c r="I327" s="82">
        <v>3555250</v>
      </c>
      <c r="J327" s="83">
        <v>3788690</v>
      </c>
      <c r="K327" s="72">
        <f t="shared" si="75"/>
        <v>7343940</v>
      </c>
      <c r="L327" s="179">
        <f t="shared" si="74"/>
        <v>7343940</v>
      </c>
      <c r="M327" s="186">
        <f t="shared" si="76"/>
        <v>2.1607605877268799E-4</v>
      </c>
    </row>
    <row r="328" spans="2:13" ht="29.25" customHeight="1">
      <c r="B328" s="366"/>
      <c r="C328" s="359"/>
      <c r="D328" s="386"/>
      <c r="E328" s="80" t="s">
        <v>560</v>
      </c>
      <c r="F328" s="225" t="s">
        <v>561</v>
      </c>
      <c r="G328" s="225" t="s">
        <v>562</v>
      </c>
      <c r="H328" s="81">
        <v>4</v>
      </c>
      <c r="I328" s="82">
        <v>26499980</v>
      </c>
      <c r="J328" s="83">
        <v>362590</v>
      </c>
      <c r="K328" s="72">
        <f t="shared" si="75"/>
        <v>26862570</v>
      </c>
      <c r="L328" s="179">
        <f t="shared" si="74"/>
        <v>6715642.5</v>
      </c>
      <c r="M328" s="186">
        <f t="shared" si="76"/>
        <v>8.6430423509075197E-4</v>
      </c>
    </row>
    <row r="329" spans="2:13" ht="39" customHeight="1" thickBot="1">
      <c r="B329" s="367"/>
      <c r="C329" s="361"/>
      <c r="D329" s="388"/>
      <c r="E329" s="84" t="s">
        <v>190</v>
      </c>
      <c r="F329" s="226" t="s">
        <v>191</v>
      </c>
      <c r="G329" s="226" t="s">
        <v>1063</v>
      </c>
      <c r="H329" s="85">
        <v>2</v>
      </c>
      <c r="I329" s="86">
        <v>13038630</v>
      </c>
      <c r="J329" s="87">
        <v>40840</v>
      </c>
      <c r="K329" s="73">
        <f t="shared" si="75"/>
        <v>13079470</v>
      </c>
      <c r="L329" s="180">
        <f t="shared" si="74"/>
        <v>6539735</v>
      </c>
      <c r="M329" s="186">
        <f t="shared" si="76"/>
        <v>4.3215211754537599E-4</v>
      </c>
    </row>
    <row r="330" spans="2:13" ht="29.25" customHeight="1">
      <c r="B330" s="365">
        <v>66</v>
      </c>
      <c r="C330" s="378" t="s">
        <v>6</v>
      </c>
      <c r="D330" s="385">
        <f>Q70</f>
        <v>4761</v>
      </c>
      <c r="E330" s="88" t="s">
        <v>681</v>
      </c>
      <c r="F330" s="224" t="s">
        <v>682</v>
      </c>
      <c r="G330" s="224" t="s">
        <v>1067</v>
      </c>
      <c r="H330" s="137">
        <v>4</v>
      </c>
      <c r="I330" s="138">
        <v>3892620</v>
      </c>
      <c r="J330" s="139">
        <v>79587140</v>
      </c>
      <c r="K330" s="71">
        <f t="shared" si="75"/>
        <v>83479760</v>
      </c>
      <c r="L330" s="178">
        <f t="shared" si="74"/>
        <v>20869940</v>
      </c>
      <c r="M330" s="185">
        <f>IFERROR(H330/$Q$70,0)</f>
        <v>8.4015963032976261E-4</v>
      </c>
    </row>
    <row r="331" spans="2:13" ht="29.25" customHeight="1">
      <c r="B331" s="366"/>
      <c r="C331" s="359"/>
      <c r="D331" s="386"/>
      <c r="E331" s="80" t="s">
        <v>164</v>
      </c>
      <c r="F331" s="225" t="s">
        <v>172</v>
      </c>
      <c r="G331" s="225" t="s">
        <v>726</v>
      </c>
      <c r="H331" s="81">
        <v>1</v>
      </c>
      <c r="I331" s="82">
        <v>12723620</v>
      </c>
      <c r="J331" s="83">
        <v>0</v>
      </c>
      <c r="K331" s="72">
        <f t="shared" si="75"/>
        <v>12723620</v>
      </c>
      <c r="L331" s="179">
        <f t="shared" si="74"/>
        <v>12723620</v>
      </c>
      <c r="M331" s="186">
        <f t="shared" ref="M331:M334" si="77">IFERROR(H331/$Q$70,0)</f>
        <v>2.1003990758244065E-4</v>
      </c>
    </row>
    <row r="332" spans="2:13" ht="29.25" customHeight="1">
      <c r="B332" s="366"/>
      <c r="C332" s="359"/>
      <c r="D332" s="386"/>
      <c r="E332" s="80" t="s">
        <v>988</v>
      </c>
      <c r="F332" s="225" t="s">
        <v>989</v>
      </c>
      <c r="G332" s="225" t="s">
        <v>990</v>
      </c>
      <c r="H332" s="81">
        <v>1</v>
      </c>
      <c r="I332" s="82">
        <v>8263490</v>
      </c>
      <c r="J332" s="83">
        <v>23960</v>
      </c>
      <c r="K332" s="72">
        <f t="shared" si="75"/>
        <v>8287450</v>
      </c>
      <c r="L332" s="179">
        <f t="shared" si="74"/>
        <v>8287450</v>
      </c>
      <c r="M332" s="186">
        <f t="shared" si="77"/>
        <v>2.1003990758244065E-4</v>
      </c>
    </row>
    <row r="333" spans="2:13" ht="29.25" customHeight="1">
      <c r="B333" s="366"/>
      <c r="C333" s="359"/>
      <c r="D333" s="386"/>
      <c r="E333" s="80" t="s">
        <v>560</v>
      </c>
      <c r="F333" s="225" t="s">
        <v>561</v>
      </c>
      <c r="G333" s="225" t="s">
        <v>562</v>
      </c>
      <c r="H333" s="81">
        <v>3</v>
      </c>
      <c r="I333" s="82">
        <v>22392310</v>
      </c>
      <c r="J333" s="83">
        <v>451350</v>
      </c>
      <c r="K333" s="72">
        <f t="shared" si="75"/>
        <v>22843660</v>
      </c>
      <c r="L333" s="179">
        <f t="shared" si="74"/>
        <v>7614553.333333333</v>
      </c>
      <c r="M333" s="186">
        <f t="shared" si="77"/>
        <v>6.3011972274732201E-4</v>
      </c>
    </row>
    <row r="334" spans="2:13" ht="29.25" customHeight="1" thickBot="1">
      <c r="B334" s="367"/>
      <c r="C334" s="361"/>
      <c r="D334" s="388"/>
      <c r="E334" s="84" t="s">
        <v>202</v>
      </c>
      <c r="F334" s="226" t="s">
        <v>203</v>
      </c>
      <c r="G334" s="226" t="s">
        <v>1068</v>
      </c>
      <c r="H334" s="85">
        <v>2</v>
      </c>
      <c r="I334" s="86">
        <v>12228280</v>
      </c>
      <c r="J334" s="87">
        <v>504870</v>
      </c>
      <c r="K334" s="73">
        <f t="shared" si="75"/>
        <v>12733150</v>
      </c>
      <c r="L334" s="180">
        <f t="shared" si="74"/>
        <v>6366575</v>
      </c>
      <c r="M334" s="187">
        <f t="shared" si="77"/>
        <v>4.200798151648813E-4</v>
      </c>
    </row>
    <row r="335" spans="2:13" ht="29.25" customHeight="1">
      <c r="B335" s="365">
        <v>67</v>
      </c>
      <c r="C335" s="378" t="s">
        <v>7</v>
      </c>
      <c r="D335" s="385">
        <f>Q71</f>
        <v>2107</v>
      </c>
      <c r="E335" s="88" t="s">
        <v>188</v>
      </c>
      <c r="F335" s="224" t="s">
        <v>189</v>
      </c>
      <c r="G335" s="224" t="s">
        <v>1071</v>
      </c>
      <c r="H335" s="137">
        <v>5</v>
      </c>
      <c r="I335" s="138">
        <v>44234420</v>
      </c>
      <c r="J335" s="139">
        <v>2948680</v>
      </c>
      <c r="K335" s="71">
        <f t="shared" si="75"/>
        <v>47183100</v>
      </c>
      <c r="L335" s="178">
        <f t="shared" si="74"/>
        <v>9436620</v>
      </c>
      <c r="M335" s="185">
        <f>IFERROR(H335/$Q$71,0)</f>
        <v>2.3730422401518746E-3</v>
      </c>
    </row>
    <row r="336" spans="2:13" ht="29.25" customHeight="1">
      <c r="B336" s="366"/>
      <c r="C336" s="359"/>
      <c r="D336" s="386"/>
      <c r="E336" s="80" t="s">
        <v>560</v>
      </c>
      <c r="F336" s="225" t="s">
        <v>561</v>
      </c>
      <c r="G336" s="225" t="s">
        <v>562</v>
      </c>
      <c r="H336" s="81">
        <v>1</v>
      </c>
      <c r="I336" s="82">
        <v>8307950</v>
      </c>
      <c r="J336" s="83">
        <v>553420</v>
      </c>
      <c r="K336" s="72">
        <f t="shared" si="75"/>
        <v>8861370</v>
      </c>
      <c r="L336" s="179">
        <f t="shared" si="74"/>
        <v>8861370</v>
      </c>
      <c r="M336" s="186">
        <f t="shared" ref="M336:M339" si="78">IFERROR(H336/$Q$71,0)</f>
        <v>4.7460844803037496E-4</v>
      </c>
    </row>
    <row r="337" spans="2:13" ht="29.25" customHeight="1">
      <c r="B337" s="366"/>
      <c r="C337" s="359"/>
      <c r="D337" s="386"/>
      <c r="E337" s="80" t="s">
        <v>1072</v>
      </c>
      <c r="F337" s="225" t="s">
        <v>1073</v>
      </c>
      <c r="G337" s="225" t="s">
        <v>1074</v>
      </c>
      <c r="H337" s="81">
        <v>2</v>
      </c>
      <c r="I337" s="82">
        <v>13584020</v>
      </c>
      <c r="J337" s="83">
        <v>304700</v>
      </c>
      <c r="K337" s="72">
        <f t="shared" si="75"/>
        <v>13888720</v>
      </c>
      <c r="L337" s="179">
        <f t="shared" si="74"/>
        <v>6944360</v>
      </c>
      <c r="M337" s="186">
        <f t="shared" si="78"/>
        <v>9.4921689606074992E-4</v>
      </c>
    </row>
    <row r="338" spans="2:13" ht="29.25" customHeight="1">
      <c r="B338" s="366"/>
      <c r="C338" s="359"/>
      <c r="D338" s="386"/>
      <c r="E338" s="80" t="s">
        <v>766</v>
      </c>
      <c r="F338" s="225" t="s">
        <v>767</v>
      </c>
      <c r="G338" s="225" t="s">
        <v>1028</v>
      </c>
      <c r="H338" s="81">
        <v>1</v>
      </c>
      <c r="I338" s="82">
        <v>6843910</v>
      </c>
      <c r="J338" s="83">
        <v>0</v>
      </c>
      <c r="K338" s="72">
        <f t="shared" si="75"/>
        <v>6843910</v>
      </c>
      <c r="L338" s="179">
        <f t="shared" si="74"/>
        <v>6843910</v>
      </c>
      <c r="M338" s="186">
        <f t="shared" si="78"/>
        <v>4.7460844803037496E-4</v>
      </c>
    </row>
    <row r="339" spans="2:13" ht="29.25" customHeight="1" thickBot="1">
      <c r="B339" s="367"/>
      <c r="C339" s="361"/>
      <c r="D339" s="388"/>
      <c r="E339" s="84" t="s">
        <v>161</v>
      </c>
      <c r="F339" s="226" t="s">
        <v>169</v>
      </c>
      <c r="G339" s="226" t="s">
        <v>1075</v>
      </c>
      <c r="H339" s="85">
        <v>3</v>
      </c>
      <c r="I339" s="86">
        <v>15782510</v>
      </c>
      <c r="J339" s="87">
        <v>4328310</v>
      </c>
      <c r="K339" s="73">
        <f t="shared" si="75"/>
        <v>20110820</v>
      </c>
      <c r="L339" s="180">
        <f t="shared" si="74"/>
        <v>6703606.666666667</v>
      </c>
      <c r="M339" s="186">
        <f t="shared" si="78"/>
        <v>1.4238253440911248E-3</v>
      </c>
    </row>
    <row r="340" spans="2:13" ht="29.25" customHeight="1">
      <c r="B340" s="365">
        <v>68</v>
      </c>
      <c r="C340" s="378" t="s">
        <v>53</v>
      </c>
      <c r="D340" s="385">
        <f>Q72</f>
        <v>2853</v>
      </c>
      <c r="E340" s="88" t="s">
        <v>161</v>
      </c>
      <c r="F340" s="224" t="s">
        <v>169</v>
      </c>
      <c r="G340" s="224" t="s">
        <v>213</v>
      </c>
      <c r="H340" s="137">
        <v>1</v>
      </c>
      <c r="I340" s="138">
        <v>6931100</v>
      </c>
      <c r="J340" s="139">
        <v>2745950</v>
      </c>
      <c r="K340" s="71">
        <f t="shared" si="75"/>
        <v>9677050</v>
      </c>
      <c r="L340" s="178">
        <f t="shared" si="74"/>
        <v>9677050</v>
      </c>
      <c r="M340" s="185">
        <f>IFERROR(H340/$Q$72,0)</f>
        <v>3.505082369435682E-4</v>
      </c>
    </row>
    <row r="341" spans="2:13" ht="28.35" customHeight="1">
      <c r="B341" s="366"/>
      <c r="C341" s="359"/>
      <c r="D341" s="386"/>
      <c r="E341" s="80" t="s">
        <v>1081</v>
      </c>
      <c r="F341" s="225" t="s">
        <v>1082</v>
      </c>
      <c r="G341" s="225" t="s">
        <v>1083</v>
      </c>
      <c r="H341" s="81">
        <v>1</v>
      </c>
      <c r="I341" s="82">
        <v>6267650</v>
      </c>
      <c r="J341" s="83">
        <v>527680</v>
      </c>
      <c r="K341" s="72">
        <f t="shared" si="75"/>
        <v>6795330</v>
      </c>
      <c r="L341" s="179">
        <f t="shared" si="74"/>
        <v>6795330</v>
      </c>
      <c r="M341" s="186">
        <f t="shared" ref="M341:M344" si="79">IFERROR(H341/$Q$72,0)</f>
        <v>3.505082369435682E-4</v>
      </c>
    </row>
    <row r="342" spans="2:13" ht="29.25" customHeight="1">
      <c r="B342" s="366"/>
      <c r="C342" s="359"/>
      <c r="D342" s="386"/>
      <c r="E342" s="80" t="s">
        <v>181</v>
      </c>
      <c r="F342" s="225" t="s">
        <v>182</v>
      </c>
      <c r="G342" s="225" t="s">
        <v>1084</v>
      </c>
      <c r="H342" s="81">
        <v>6</v>
      </c>
      <c r="I342" s="82">
        <v>37555950</v>
      </c>
      <c r="J342" s="83">
        <v>554890</v>
      </c>
      <c r="K342" s="72">
        <f t="shared" si="75"/>
        <v>38110840</v>
      </c>
      <c r="L342" s="179">
        <f t="shared" si="74"/>
        <v>6351806.666666667</v>
      </c>
      <c r="M342" s="186">
        <f t="shared" si="79"/>
        <v>2.103049421661409E-3</v>
      </c>
    </row>
    <row r="343" spans="2:13" ht="29.25" customHeight="1">
      <c r="B343" s="366"/>
      <c r="C343" s="359"/>
      <c r="D343" s="386"/>
      <c r="E343" s="80" t="s">
        <v>150</v>
      </c>
      <c r="F343" s="225" t="s">
        <v>167</v>
      </c>
      <c r="G343" s="225" t="s">
        <v>737</v>
      </c>
      <c r="H343" s="81">
        <v>9</v>
      </c>
      <c r="I343" s="82">
        <v>36018840</v>
      </c>
      <c r="J343" s="83">
        <v>20710560</v>
      </c>
      <c r="K343" s="72">
        <f t="shared" si="75"/>
        <v>56729400</v>
      </c>
      <c r="L343" s="179">
        <f t="shared" si="74"/>
        <v>6303266.666666667</v>
      </c>
      <c r="M343" s="186">
        <f t="shared" si="79"/>
        <v>3.1545741324921135E-3</v>
      </c>
    </row>
    <row r="344" spans="2:13" ht="29.25" customHeight="1" thickBot="1">
      <c r="B344" s="367"/>
      <c r="C344" s="361"/>
      <c r="D344" s="388"/>
      <c r="E344" s="84" t="s">
        <v>1085</v>
      </c>
      <c r="F344" s="226" t="s">
        <v>1086</v>
      </c>
      <c r="G344" s="226" t="s">
        <v>1087</v>
      </c>
      <c r="H344" s="85">
        <v>2</v>
      </c>
      <c r="I344" s="86">
        <v>11556940</v>
      </c>
      <c r="J344" s="87">
        <v>869280</v>
      </c>
      <c r="K344" s="73">
        <f t="shared" si="75"/>
        <v>12426220</v>
      </c>
      <c r="L344" s="180">
        <f t="shared" si="74"/>
        <v>6213110</v>
      </c>
      <c r="M344" s="186">
        <f t="shared" si="79"/>
        <v>7.010164738871364E-4</v>
      </c>
    </row>
    <row r="345" spans="2:13" ht="29.25" customHeight="1">
      <c r="B345" s="365">
        <v>69</v>
      </c>
      <c r="C345" s="378" t="s">
        <v>54</v>
      </c>
      <c r="D345" s="385">
        <f>Q73</f>
        <v>6453</v>
      </c>
      <c r="E345" s="88" t="s">
        <v>161</v>
      </c>
      <c r="F345" s="224" t="s">
        <v>169</v>
      </c>
      <c r="G345" s="224" t="s">
        <v>1091</v>
      </c>
      <c r="H345" s="137">
        <v>3</v>
      </c>
      <c r="I345" s="138">
        <v>23000690</v>
      </c>
      <c r="J345" s="139">
        <v>3097190</v>
      </c>
      <c r="K345" s="71">
        <f t="shared" si="75"/>
        <v>26097880</v>
      </c>
      <c r="L345" s="178">
        <f t="shared" si="74"/>
        <v>8699293.333333334</v>
      </c>
      <c r="M345" s="185">
        <f>IFERROR(H345/$Q$73,0)</f>
        <v>4.6490004649000463E-4</v>
      </c>
    </row>
    <row r="346" spans="2:13" ht="29.25" customHeight="1">
      <c r="B346" s="366"/>
      <c r="C346" s="359"/>
      <c r="D346" s="386"/>
      <c r="E346" s="80" t="s">
        <v>186</v>
      </c>
      <c r="F346" s="225" t="s">
        <v>187</v>
      </c>
      <c r="G346" s="225" t="s">
        <v>1092</v>
      </c>
      <c r="H346" s="81">
        <v>2</v>
      </c>
      <c r="I346" s="82">
        <v>11261990</v>
      </c>
      <c r="J346" s="83">
        <v>71550</v>
      </c>
      <c r="K346" s="72">
        <f t="shared" si="75"/>
        <v>11333540</v>
      </c>
      <c r="L346" s="179">
        <f t="shared" si="74"/>
        <v>5666770</v>
      </c>
      <c r="M346" s="186">
        <f t="shared" ref="M346:M349" si="80">IFERROR(H346/$Q$73,0)</f>
        <v>3.0993336432666977E-4</v>
      </c>
    </row>
    <row r="347" spans="2:13" ht="39" customHeight="1">
      <c r="B347" s="366"/>
      <c r="C347" s="359"/>
      <c r="D347" s="386"/>
      <c r="E347" s="80" t="s">
        <v>151</v>
      </c>
      <c r="F347" s="225" t="s">
        <v>160</v>
      </c>
      <c r="G347" s="225" t="s">
        <v>1093</v>
      </c>
      <c r="H347" s="81">
        <v>5</v>
      </c>
      <c r="I347" s="82">
        <v>25053390</v>
      </c>
      <c r="J347" s="83">
        <v>829350</v>
      </c>
      <c r="K347" s="72">
        <f t="shared" si="75"/>
        <v>25882740</v>
      </c>
      <c r="L347" s="179">
        <f t="shared" si="74"/>
        <v>5176548</v>
      </c>
      <c r="M347" s="186">
        <f t="shared" si="80"/>
        <v>7.7483341081667446E-4</v>
      </c>
    </row>
    <row r="348" spans="2:13" ht="50.1" customHeight="1">
      <c r="B348" s="366"/>
      <c r="C348" s="359"/>
      <c r="D348" s="386"/>
      <c r="E348" s="80" t="s">
        <v>1094</v>
      </c>
      <c r="F348" s="225" t="s">
        <v>1095</v>
      </c>
      <c r="G348" s="225" t="s">
        <v>1096</v>
      </c>
      <c r="H348" s="81">
        <v>9</v>
      </c>
      <c r="I348" s="82">
        <v>42141580</v>
      </c>
      <c r="J348" s="83">
        <v>4366560</v>
      </c>
      <c r="K348" s="72">
        <f t="shared" si="75"/>
        <v>46508140</v>
      </c>
      <c r="L348" s="179">
        <f t="shared" si="74"/>
        <v>5167571.111111111</v>
      </c>
      <c r="M348" s="186">
        <f t="shared" si="80"/>
        <v>1.3947001394700139E-3</v>
      </c>
    </row>
    <row r="349" spans="2:13" ht="29.25" customHeight="1" thickBot="1">
      <c r="B349" s="367"/>
      <c r="C349" s="361"/>
      <c r="D349" s="388"/>
      <c r="E349" s="84" t="s">
        <v>150</v>
      </c>
      <c r="F349" s="226" t="s">
        <v>167</v>
      </c>
      <c r="G349" s="226" t="s">
        <v>737</v>
      </c>
      <c r="H349" s="85">
        <v>39</v>
      </c>
      <c r="I349" s="86">
        <v>95492110</v>
      </c>
      <c r="J349" s="87">
        <v>104769500</v>
      </c>
      <c r="K349" s="73">
        <f t="shared" si="75"/>
        <v>200261610</v>
      </c>
      <c r="L349" s="180">
        <f t="shared" si="74"/>
        <v>5134913.076923077</v>
      </c>
      <c r="M349" s="186">
        <f t="shared" si="80"/>
        <v>6.04370060437006E-3</v>
      </c>
    </row>
    <row r="350" spans="2:13" ht="29.25" customHeight="1">
      <c r="B350" s="365">
        <v>70</v>
      </c>
      <c r="C350" s="378" t="s">
        <v>55</v>
      </c>
      <c r="D350" s="385">
        <f>Q74</f>
        <v>1180</v>
      </c>
      <c r="E350" s="88" t="s">
        <v>161</v>
      </c>
      <c r="F350" s="224" t="s">
        <v>169</v>
      </c>
      <c r="G350" s="224" t="s">
        <v>1100</v>
      </c>
      <c r="H350" s="137">
        <v>2</v>
      </c>
      <c r="I350" s="138">
        <v>10278670</v>
      </c>
      <c r="J350" s="139">
        <v>10282790</v>
      </c>
      <c r="K350" s="71">
        <f t="shared" si="75"/>
        <v>20561460</v>
      </c>
      <c r="L350" s="178">
        <f t="shared" si="74"/>
        <v>10280730</v>
      </c>
      <c r="M350" s="185">
        <f>IFERROR(H350/$Q$74,0)</f>
        <v>1.6949152542372881E-3</v>
      </c>
    </row>
    <row r="351" spans="2:13" ht="29.25" customHeight="1">
      <c r="B351" s="366"/>
      <c r="C351" s="359"/>
      <c r="D351" s="386"/>
      <c r="E351" s="80" t="s">
        <v>560</v>
      </c>
      <c r="F351" s="225" t="s">
        <v>561</v>
      </c>
      <c r="G351" s="225" t="s">
        <v>562</v>
      </c>
      <c r="H351" s="81">
        <v>1</v>
      </c>
      <c r="I351" s="82">
        <v>7651350</v>
      </c>
      <c r="J351" s="83">
        <v>300290</v>
      </c>
      <c r="K351" s="72">
        <f t="shared" si="75"/>
        <v>7951640</v>
      </c>
      <c r="L351" s="179">
        <f t="shared" si="74"/>
        <v>7951640</v>
      </c>
      <c r="M351" s="186">
        <f t="shared" ref="M351:M354" si="81">IFERROR(H351/$Q$74,0)</f>
        <v>8.4745762711864404E-4</v>
      </c>
    </row>
    <row r="352" spans="2:13" ht="29.25" customHeight="1">
      <c r="B352" s="366"/>
      <c r="C352" s="359"/>
      <c r="D352" s="386"/>
      <c r="E352" s="80" t="s">
        <v>194</v>
      </c>
      <c r="F352" s="225" t="s">
        <v>195</v>
      </c>
      <c r="G352" s="225" t="s">
        <v>1101</v>
      </c>
      <c r="H352" s="81">
        <v>1</v>
      </c>
      <c r="I352" s="82">
        <v>6933390</v>
      </c>
      <c r="J352" s="83">
        <v>286230</v>
      </c>
      <c r="K352" s="72">
        <f t="shared" si="75"/>
        <v>7219620</v>
      </c>
      <c r="L352" s="179">
        <f t="shared" si="74"/>
        <v>7219620</v>
      </c>
      <c r="M352" s="186">
        <f t="shared" si="81"/>
        <v>8.4745762711864404E-4</v>
      </c>
    </row>
    <row r="353" spans="2:13" ht="29.25" customHeight="1">
      <c r="B353" s="366"/>
      <c r="C353" s="359"/>
      <c r="D353" s="386"/>
      <c r="E353" s="80" t="s">
        <v>202</v>
      </c>
      <c r="F353" s="225" t="s">
        <v>203</v>
      </c>
      <c r="G353" s="225" t="s">
        <v>1068</v>
      </c>
      <c r="H353" s="81">
        <v>1</v>
      </c>
      <c r="I353" s="82">
        <v>6699100</v>
      </c>
      <c r="J353" s="83">
        <v>239210</v>
      </c>
      <c r="K353" s="72">
        <f t="shared" si="75"/>
        <v>6938310</v>
      </c>
      <c r="L353" s="179">
        <f t="shared" si="74"/>
        <v>6938310</v>
      </c>
      <c r="M353" s="186">
        <f t="shared" si="81"/>
        <v>8.4745762711864404E-4</v>
      </c>
    </row>
    <row r="354" spans="2:13" ht="29.25" customHeight="1" thickBot="1">
      <c r="B354" s="367"/>
      <c r="C354" s="361"/>
      <c r="D354" s="388"/>
      <c r="E354" s="84" t="s">
        <v>1085</v>
      </c>
      <c r="F354" s="226" t="s">
        <v>1086</v>
      </c>
      <c r="G354" s="226" t="s">
        <v>1102</v>
      </c>
      <c r="H354" s="85">
        <v>2</v>
      </c>
      <c r="I354" s="86">
        <v>12955340</v>
      </c>
      <c r="J354" s="87">
        <v>123970</v>
      </c>
      <c r="K354" s="73">
        <f t="shared" si="75"/>
        <v>13079310</v>
      </c>
      <c r="L354" s="180">
        <f t="shared" si="74"/>
        <v>6539655</v>
      </c>
      <c r="M354" s="186">
        <f t="shared" si="81"/>
        <v>1.6949152542372881E-3</v>
      </c>
    </row>
    <row r="355" spans="2:13" ht="29.25" customHeight="1">
      <c r="B355" s="365">
        <v>71</v>
      </c>
      <c r="C355" s="378" t="s">
        <v>56</v>
      </c>
      <c r="D355" s="385">
        <f>Q75</f>
        <v>3491</v>
      </c>
      <c r="E355" s="88" t="s">
        <v>1085</v>
      </c>
      <c r="F355" s="224" t="s">
        <v>1086</v>
      </c>
      <c r="G355" s="224" t="s">
        <v>1086</v>
      </c>
      <c r="H355" s="137">
        <v>1</v>
      </c>
      <c r="I355" s="138">
        <v>7282800</v>
      </c>
      <c r="J355" s="139">
        <v>0</v>
      </c>
      <c r="K355" s="71">
        <f t="shared" si="75"/>
        <v>7282800</v>
      </c>
      <c r="L355" s="178">
        <f t="shared" si="74"/>
        <v>7282800</v>
      </c>
      <c r="M355" s="185">
        <f>IFERROR(H355/$Q$75,0)</f>
        <v>2.8645087367516471E-4</v>
      </c>
    </row>
    <row r="356" spans="2:13" ht="29.25" customHeight="1">
      <c r="B356" s="366"/>
      <c r="C356" s="359"/>
      <c r="D356" s="386"/>
      <c r="E356" s="80" t="s">
        <v>854</v>
      </c>
      <c r="F356" s="225" t="s">
        <v>855</v>
      </c>
      <c r="G356" s="225" t="s">
        <v>1106</v>
      </c>
      <c r="H356" s="81">
        <v>2</v>
      </c>
      <c r="I356" s="82">
        <v>12277970</v>
      </c>
      <c r="J356" s="83">
        <v>1634340</v>
      </c>
      <c r="K356" s="72">
        <f t="shared" si="75"/>
        <v>13912310</v>
      </c>
      <c r="L356" s="179">
        <f t="shared" si="74"/>
        <v>6956155</v>
      </c>
      <c r="M356" s="186">
        <f t="shared" ref="M356:M359" si="82">IFERROR(H356/$Q$75,0)</f>
        <v>5.7290174735032942E-4</v>
      </c>
    </row>
    <row r="357" spans="2:13" ht="29.25" customHeight="1">
      <c r="B357" s="366"/>
      <c r="C357" s="359"/>
      <c r="D357" s="386"/>
      <c r="E357" s="80" t="s">
        <v>150</v>
      </c>
      <c r="F357" s="225" t="s">
        <v>167</v>
      </c>
      <c r="G357" s="225" t="s">
        <v>1107</v>
      </c>
      <c r="H357" s="81">
        <v>21</v>
      </c>
      <c r="I357" s="82">
        <v>78500790</v>
      </c>
      <c r="J357" s="83">
        <v>59022950</v>
      </c>
      <c r="K357" s="72">
        <f t="shared" si="75"/>
        <v>137523740</v>
      </c>
      <c r="L357" s="179">
        <f t="shared" si="74"/>
        <v>6548749.5238095243</v>
      </c>
      <c r="M357" s="186">
        <f t="shared" si="82"/>
        <v>6.0154683471784591E-3</v>
      </c>
    </row>
    <row r="358" spans="2:13" ht="39" customHeight="1">
      <c r="B358" s="366"/>
      <c r="C358" s="359"/>
      <c r="D358" s="386"/>
      <c r="E358" s="80" t="s">
        <v>163</v>
      </c>
      <c r="F358" s="225" t="s">
        <v>171</v>
      </c>
      <c r="G358" s="225" t="s">
        <v>1108</v>
      </c>
      <c r="H358" s="81">
        <v>5</v>
      </c>
      <c r="I358" s="82">
        <v>22571210</v>
      </c>
      <c r="J358" s="83">
        <v>8022450</v>
      </c>
      <c r="K358" s="72">
        <f t="shared" si="75"/>
        <v>30593660</v>
      </c>
      <c r="L358" s="179">
        <f t="shared" si="74"/>
        <v>6118732</v>
      </c>
      <c r="M358" s="186">
        <f t="shared" si="82"/>
        <v>1.4322543683758235E-3</v>
      </c>
    </row>
    <row r="359" spans="2:13" ht="29.25" customHeight="1" thickBot="1">
      <c r="B359" s="367"/>
      <c r="C359" s="361"/>
      <c r="D359" s="388"/>
      <c r="E359" s="84" t="s">
        <v>197</v>
      </c>
      <c r="F359" s="226" t="s">
        <v>198</v>
      </c>
      <c r="G359" s="226" t="s">
        <v>1109</v>
      </c>
      <c r="H359" s="85">
        <v>9</v>
      </c>
      <c r="I359" s="86">
        <v>51346830</v>
      </c>
      <c r="J359" s="87">
        <v>1853030</v>
      </c>
      <c r="K359" s="73">
        <f t="shared" si="75"/>
        <v>53199860</v>
      </c>
      <c r="L359" s="180">
        <f t="shared" si="74"/>
        <v>5911095.555555556</v>
      </c>
      <c r="M359" s="187">
        <f t="shared" si="82"/>
        <v>2.5780578630764826E-3</v>
      </c>
    </row>
    <row r="360" spans="2:13" ht="29.25" customHeight="1">
      <c r="B360" s="365">
        <v>72</v>
      </c>
      <c r="C360" s="378" t="s">
        <v>32</v>
      </c>
      <c r="D360" s="385">
        <f>Q76</f>
        <v>2107</v>
      </c>
      <c r="E360" s="88" t="s">
        <v>161</v>
      </c>
      <c r="F360" s="224" t="s">
        <v>169</v>
      </c>
      <c r="G360" s="224" t="s">
        <v>1113</v>
      </c>
      <c r="H360" s="137">
        <v>3</v>
      </c>
      <c r="I360" s="138">
        <v>14225010</v>
      </c>
      <c r="J360" s="139">
        <v>14485550</v>
      </c>
      <c r="K360" s="71">
        <f t="shared" si="75"/>
        <v>28710560</v>
      </c>
      <c r="L360" s="178">
        <f t="shared" si="74"/>
        <v>9570186.666666666</v>
      </c>
      <c r="M360" s="185">
        <f>IFERROR(H360/$Q$76,0)</f>
        <v>1.4238253440911248E-3</v>
      </c>
    </row>
    <row r="361" spans="2:13" ht="29.25" customHeight="1">
      <c r="B361" s="366"/>
      <c r="C361" s="359"/>
      <c r="D361" s="386"/>
      <c r="E361" s="80" t="s">
        <v>150</v>
      </c>
      <c r="F361" s="225" t="s">
        <v>167</v>
      </c>
      <c r="G361" s="225" t="s">
        <v>1114</v>
      </c>
      <c r="H361" s="81">
        <v>7</v>
      </c>
      <c r="I361" s="82">
        <v>24533920</v>
      </c>
      <c r="J361" s="83">
        <v>21302950</v>
      </c>
      <c r="K361" s="72">
        <f t="shared" si="75"/>
        <v>45836870</v>
      </c>
      <c r="L361" s="179">
        <f t="shared" si="74"/>
        <v>6548124.2857142854</v>
      </c>
      <c r="M361" s="186">
        <f t="shared" ref="M361:M364" si="83">IFERROR(H361/$Q$76,0)</f>
        <v>3.3222591362126247E-3</v>
      </c>
    </row>
    <row r="362" spans="2:13" ht="29.25" customHeight="1">
      <c r="B362" s="366"/>
      <c r="C362" s="359"/>
      <c r="D362" s="386"/>
      <c r="E362" s="80" t="s">
        <v>151</v>
      </c>
      <c r="F362" s="225" t="s">
        <v>160</v>
      </c>
      <c r="G362" s="225" t="s">
        <v>160</v>
      </c>
      <c r="H362" s="81">
        <v>1</v>
      </c>
      <c r="I362" s="82">
        <v>6222500</v>
      </c>
      <c r="J362" s="83">
        <v>0</v>
      </c>
      <c r="K362" s="72">
        <f t="shared" si="75"/>
        <v>6222500</v>
      </c>
      <c r="L362" s="179">
        <f t="shared" si="74"/>
        <v>6222500</v>
      </c>
      <c r="M362" s="186">
        <f t="shared" si="83"/>
        <v>4.7460844803037496E-4</v>
      </c>
    </row>
    <row r="363" spans="2:13" ht="29.25" customHeight="1">
      <c r="B363" s="366"/>
      <c r="C363" s="359"/>
      <c r="D363" s="386"/>
      <c r="E363" s="80" t="s">
        <v>204</v>
      </c>
      <c r="F363" s="225" t="s">
        <v>652</v>
      </c>
      <c r="G363" s="225" t="s">
        <v>1115</v>
      </c>
      <c r="H363" s="81">
        <v>7</v>
      </c>
      <c r="I363" s="82">
        <v>21493540</v>
      </c>
      <c r="J363" s="83">
        <v>14621930</v>
      </c>
      <c r="K363" s="72">
        <f t="shared" si="75"/>
        <v>36115470</v>
      </c>
      <c r="L363" s="179">
        <f t="shared" si="74"/>
        <v>5159352.8571428573</v>
      </c>
      <c r="M363" s="186">
        <f t="shared" si="83"/>
        <v>3.3222591362126247E-3</v>
      </c>
    </row>
    <row r="364" spans="2:13" ht="29.25" customHeight="1" thickBot="1">
      <c r="B364" s="367"/>
      <c r="C364" s="361"/>
      <c r="D364" s="388"/>
      <c r="E364" s="84" t="s">
        <v>181</v>
      </c>
      <c r="F364" s="226" t="s">
        <v>182</v>
      </c>
      <c r="G364" s="226" t="s">
        <v>816</v>
      </c>
      <c r="H364" s="85">
        <v>1</v>
      </c>
      <c r="I364" s="86">
        <v>4847330</v>
      </c>
      <c r="J364" s="87">
        <v>201110</v>
      </c>
      <c r="K364" s="73">
        <f t="shared" si="75"/>
        <v>5048440</v>
      </c>
      <c r="L364" s="180">
        <f t="shared" si="74"/>
        <v>5048440</v>
      </c>
      <c r="M364" s="187">
        <f t="shared" si="83"/>
        <v>4.7460844803037496E-4</v>
      </c>
    </row>
    <row r="365" spans="2:13" ht="29.25" customHeight="1">
      <c r="B365" s="365">
        <v>73</v>
      </c>
      <c r="C365" s="378" t="s">
        <v>33</v>
      </c>
      <c r="D365" s="385">
        <f>Q77</f>
        <v>2906</v>
      </c>
      <c r="E365" s="88" t="s">
        <v>560</v>
      </c>
      <c r="F365" s="224" t="s">
        <v>561</v>
      </c>
      <c r="G365" s="224" t="s">
        <v>562</v>
      </c>
      <c r="H365" s="137">
        <v>2</v>
      </c>
      <c r="I365" s="138">
        <v>19573140</v>
      </c>
      <c r="J365" s="139">
        <v>790920</v>
      </c>
      <c r="K365" s="71">
        <f t="shared" si="75"/>
        <v>20364060</v>
      </c>
      <c r="L365" s="178">
        <f t="shared" si="74"/>
        <v>10182030</v>
      </c>
      <c r="M365" s="185">
        <f>IFERROR(H365/$Q$77,0)</f>
        <v>6.8823124569855469E-4</v>
      </c>
    </row>
    <row r="366" spans="2:13" ht="29.25" customHeight="1">
      <c r="B366" s="366"/>
      <c r="C366" s="359"/>
      <c r="D366" s="386"/>
      <c r="E366" s="80" t="s">
        <v>151</v>
      </c>
      <c r="F366" s="225" t="s">
        <v>160</v>
      </c>
      <c r="G366" s="225" t="s">
        <v>160</v>
      </c>
      <c r="H366" s="81">
        <v>1</v>
      </c>
      <c r="I366" s="82">
        <v>7921080</v>
      </c>
      <c r="J366" s="83">
        <v>0</v>
      </c>
      <c r="K366" s="72">
        <f t="shared" si="75"/>
        <v>7921080</v>
      </c>
      <c r="L366" s="179">
        <f t="shared" si="74"/>
        <v>7921080</v>
      </c>
      <c r="M366" s="186">
        <f t="shared" ref="M366:M369" si="84">IFERROR(H366/$Q$77,0)</f>
        <v>3.4411562284927734E-4</v>
      </c>
    </row>
    <row r="367" spans="2:13" ht="28.35" customHeight="1">
      <c r="B367" s="366"/>
      <c r="C367" s="359"/>
      <c r="D367" s="386"/>
      <c r="E367" s="80" t="s">
        <v>197</v>
      </c>
      <c r="F367" s="225" t="s">
        <v>198</v>
      </c>
      <c r="G367" s="225" t="s">
        <v>1119</v>
      </c>
      <c r="H367" s="81">
        <v>2</v>
      </c>
      <c r="I367" s="82">
        <v>12715890</v>
      </c>
      <c r="J367" s="83">
        <v>0</v>
      </c>
      <c r="K367" s="72">
        <f t="shared" si="75"/>
        <v>12715890</v>
      </c>
      <c r="L367" s="179">
        <f t="shared" si="74"/>
        <v>6357945</v>
      </c>
      <c r="M367" s="186">
        <f t="shared" si="84"/>
        <v>6.8823124569855469E-4</v>
      </c>
    </row>
    <row r="368" spans="2:13" ht="29.25" customHeight="1">
      <c r="B368" s="366"/>
      <c r="C368" s="359"/>
      <c r="D368" s="386"/>
      <c r="E368" s="80" t="s">
        <v>150</v>
      </c>
      <c r="F368" s="225" t="s">
        <v>167</v>
      </c>
      <c r="G368" s="225" t="s">
        <v>933</v>
      </c>
      <c r="H368" s="81">
        <v>15</v>
      </c>
      <c r="I368" s="82">
        <v>50227460</v>
      </c>
      <c r="J368" s="83">
        <v>32358260</v>
      </c>
      <c r="K368" s="72">
        <f t="shared" si="75"/>
        <v>82585720</v>
      </c>
      <c r="L368" s="179">
        <f t="shared" si="74"/>
        <v>5505714.666666667</v>
      </c>
      <c r="M368" s="186">
        <f t="shared" si="84"/>
        <v>5.1617343427391603E-3</v>
      </c>
    </row>
    <row r="369" spans="2:13" ht="29.25" customHeight="1" thickBot="1">
      <c r="B369" s="367"/>
      <c r="C369" s="361"/>
      <c r="D369" s="388"/>
      <c r="E369" s="84" t="s">
        <v>1120</v>
      </c>
      <c r="F369" s="226" t="s">
        <v>1121</v>
      </c>
      <c r="G369" s="226" t="s">
        <v>1122</v>
      </c>
      <c r="H369" s="85">
        <v>4</v>
      </c>
      <c r="I369" s="86">
        <v>20145420</v>
      </c>
      <c r="J369" s="87">
        <v>971530</v>
      </c>
      <c r="K369" s="73">
        <f t="shared" si="75"/>
        <v>21116950</v>
      </c>
      <c r="L369" s="180">
        <f t="shared" si="74"/>
        <v>5279237.5</v>
      </c>
      <c r="M369" s="186">
        <f t="shared" si="84"/>
        <v>1.3764624913971094E-3</v>
      </c>
    </row>
    <row r="370" spans="2:13" ht="29.25" customHeight="1">
      <c r="B370" s="365">
        <v>74</v>
      </c>
      <c r="C370" s="378" t="s">
        <v>34</v>
      </c>
      <c r="D370" s="385">
        <f>Q78</f>
        <v>1325</v>
      </c>
      <c r="E370" s="88" t="s">
        <v>745</v>
      </c>
      <c r="F370" s="224" t="s">
        <v>746</v>
      </c>
      <c r="G370" s="224" t="s">
        <v>1126</v>
      </c>
      <c r="H370" s="137">
        <v>2</v>
      </c>
      <c r="I370" s="138">
        <v>25257460</v>
      </c>
      <c r="J370" s="139">
        <v>590250</v>
      </c>
      <c r="K370" s="71">
        <f t="shared" si="75"/>
        <v>25847710</v>
      </c>
      <c r="L370" s="178">
        <f t="shared" si="74"/>
        <v>12923855</v>
      </c>
      <c r="M370" s="185">
        <f>IFERROR(H370/$Q$78,0)</f>
        <v>1.5094339622641509E-3</v>
      </c>
    </row>
    <row r="371" spans="2:13" ht="29.25" customHeight="1">
      <c r="B371" s="366"/>
      <c r="C371" s="359"/>
      <c r="D371" s="386"/>
      <c r="E371" s="80" t="s">
        <v>763</v>
      </c>
      <c r="F371" s="225" t="s">
        <v>764</v>
      </c>
      <c r="G371" s="225" t="s">
        <v>1127</v>
      </c>
      <c r="H371" s="81">
        <v>1</v>
      </c>
      <c r="I371" s="82">
        <v>8936130</v>
      </c>
      <c r="J371" s="83">
        <v>0</v>
      </c>
      <c r="K371" s="72">
        <f t="shared" si="75"/>
        <v>8936130</v>
      </c>
      <c r="L371" s="179">
        <f t="shared" si="74"/>
        <v>8936130</v>
      </c>
      <c r="M371" s="186">
        <f t="shared" ref="M371:M374" si="85">IFERROR(H371/$Q$78,0)</f>
        <v>7.5471698113207543E-4</v>
      </c>
    </row>
    <row r="372" spans="2:13" ht="29.25" customHeight="1">
      <c r="B372" s="366"/>
      <c r="C372" s="359"/>
      <c r="D372" s="386"/>
      <c r="E372" s="80" t="s">
        <v>1085</v>
      </c>
      <c r="F372" s="225" t="s">
        <v>1086</v>
      </c>
      <c r="G372" s="225" t="s">
        <v>1086</v>
      </c>
      <c r="H372" s="81">
        <v>1</v>
      </c>
      <c r="I372" s="82">
        <v>7392710</v>
      </c>
      <c r="J372" s="83">
        <v>0</v>
      </c>
      <c r="K372" s="72">
        <f t="shared" si="75"/>
        <v>7392710</v>
      </c>
      <c r="L372" s="179">
        <f t="shared" si="74"/>
        <v>7392710</v>
      </c>
      <c r="M372" s="186">
        <f t="shared" si="85"/>
        <v>7.5471698113207543E-4</v>
      </c>
    </row>
    <row r="373" spans="2:13" ht="29.25" customHeight="1">
      <c r="B373" s="366"/>
      <c r="C373" s="359"/>
      <c r="D373" s="386"/>
      <c r="E373" s="80" t="s">
        <v>197</v>
      </c>
      <c r="F373" s="225" t="s">
        <v>198</v>
      </c>
      <c r="G373" s="225" t="s">
        <v>1128</v>
      </c>
      <c r="H373" s="81">
        <v>2</v>
      </c>
      <c r="I373" s="82">
        <v>14539360</v>
      </c>
      <c r="J373" s="83">
        <v>0</v>
      </c>
      <c r="K373" s="72">
        <f t="shared" si="75"/>
        <v>14539360</v>
      </c>
      <c r="L373" s="179">
        <f t="shared" si="74"/>
        <v>7269680</v>
      </c>
      <c r="M373" s="186">
        <f t="shared" si="85"/>
        <v>1.5094339622641509E-3</v>
      </c>
    </row>
    <row r="374" spans="2:13" ht="40.5" customHeight="1" thickBot="1">
      <c r="B374" s="366"/>
      <c r="C374" s="359"/>
      <c r="D374" s="386"/>
      <c r="E374" s="89" t="s">
        <v>150</v>
      </c>
      <c r="F374" s="227" t="s">
        <v>167</v>
      </c>
      <c r="G374" s="227" t="s">
        <v>737</v>
      </c>
      <c r="H374" s="140">
        <v>10</v>
      </c>
      <c r="I374" s="141">
        <v>22312800</v>
      </c>
      <c r="J374" s="142">
        <v>38990890</v>
      </c>
      <c r="K374" s="74">
        <f t="shared" si="75"/>
        <v>61303690</v>
      </c>
      <c r="L374" s="181">
        <f t="shared" si="74"/>
        <v>6130369</v>
      </c>
      <c r="M374" s="188">
        <f t="shared" si="85"/>
        <v>7.5471698113207548E-3</v>
      </c>
    </row>
    <row r="375" spans="2:13" ht="39" customHeight="1" thickTop="1">
      <c r="B375" s="356" t="s">
        <v>412</v>
      </c>
      <c r="C375" s="357"/>
      <c r="D375" s="387">
        <f>Q79</f>
        <v>1264913</v>
      </c>
      <c r="E375" s="75" t="str">
        <f>'高額レセ疾病傾向(患者一人当たり医療費順)'!$C$7</f>
        <v>0904</v>
      </c>
      <c r="F375" s="228" t="str">
        <f>'高額レセ疾病傾向(患者一人当たり医療費順)'!$D$7</f>
        <v>くも膜下出血</v>
      </c>
      <c r="G375" s="228" t="str">
        <f>'高額レセ疾病傾向(患者一人当たり医療費順)'!$E$7</f>
        <v>くも膜下出血，くも膜下出血後遺症，ＩＣ－ＰＣ動脈瘤破裂によるくも膜下出血</v>
      </c>
      <c r="H375" s="76">
        <f>'高額レセ疾病傾向(患者一人当たり医療費順)'!$F$7</f>
        <v>480</v>
      </c>
      <c r="I375" s="77">
        <f>'高額レセ疾病傾向(患者一人当たり医療費順)'!$G$7</f>
        <v>2826748220</v>
      </c>
      <c r="J375" s="78">
        <f>'高額レセ疾病傾向(患者一人当たり医療費順)'!$H$7</f>
        <v>103119360</v>
      </c>
      <c r="K375" s="79">
        <f>'高額レセ疾病傾向(患者一人当たり医療費順)'!$I$7</f>
        <v>2929867580</v>
      </c>
      <c r="L375" s="266">
        <f>'高額レセ疾病傾向(患者一人当たり医療費順)'!J7</f>
        <v>6103890.7916666698</v>
      </c>
      <c r="M375" s="193">
        <f>'高額レセ疾病傾向(患者一人当たり医療費順)'!K7</f>
        <v>3.7947273844129992E-4</v>
      </c>
    </row>
    <row r="376" spans="2:13" ht="29.25" customHeight="1">
      <c r="B376" s="358"/>
      <c r="C376" s="359"/>
      <c r="D376" s="386"/>
      <c r="E376" s="80" t="str">
        <f>'高額レセ疾病傾向(患者一人当たり医療費順)'!$C$8</f>
        <v>0506</v>
      </c>
      <c r="F376" s="225" t="str">
        <f>'高額レセ疾病傾向(患者一人当たり医療費順)'!$D$8</f>
        <v>知的障害＜精神遅滞＞</v>
      </c>
      <c r="G376" s="225" t="str">
        <f>'高額レセ疾病傾向(患者一人当たり医療費順)'!$E$8</f>
        <v>知的障害，最重度知的障害</v>
      </c>
      <c r="H376" s="81">
        <f>'高額レセ疾病傾向(患者一人当たり医療費順)'!$F$8</f>
        <v>5</v>
      </c>
      <c r="I376" s="82">
        <f>'高額レセ疾病傾向(患者一人当たり医療費順)'!$G$8</f>
        <v>30445630</v>
      </c>
      <c r="J376" s="83">
        <f>'高額レセ疾病傾向(患者一人当たり医療費順)'!$H$8</f>
        <v>8240</v>
      </c>
      <c r="K376" s="72">
        <f>'高額レセ疾病傾向(患者一人当たり医療費順)'!$I$8</f>
        <v>30453870</v>
      </c>
      <c r="L376" s="74">
        <f>'高額レセ疾病傾向(患者一人当たり医療費順)'!J8</f>
        <v>6090774</v>
      </c>
      <c r="M376" s="186">
        <f>'高額レセ疾病傾向(患者一人当たり医療費順)'!K8</f>
        <v>3.9528410254302078E-6</v>
      </c>
    </row>
    <row r="377" spans="2:13" ht="29.25" customHeight="1">
      <c r="B377" s="358"/>
      <c r="C377" s="359"/>
      <c r="D377" s="386"/>
      <c r="E377" s="80" t="str">
        <f>'高額レセ疾病傾向(患者一人当たり医療費順)'!$C$9</f>
        <v>1402</v>
      </c>
      <c r="F377" s="225" t="str">
        <f>'高額レセ疾病傾向(患者一人当たり医療費順)'!$D$9</f>
        <v>腎不全</v>
      </c>
      <c r="G377" s="225" t="str">
        <f>'高額レセ疾病傾向(患者一人当たり医療費順)'!$E$9</f>
        <v>慢性腎不全，末期腎不全，腎性貧血</v>
      </c>
      <c r="H377" s="81">
        <f>'高額レセ疾病傾向(患者一人当たり医療費順)'!$F$9</f>
        <v>6585</v>
      </c>
      <c r="I377" s="82">
        <f>'高額レセ疾病傾向(患者一人当たり医療費順)'!$G$9</f>
        <v>20024842350</v>
      </c>
      <c r="J377" s="83">
        <f>'高額レセ疾病傾向(患者一人当たり医療費順)'!$H$9</f>
        <v>19217971240</v>
      </c>
      <c r="K377" s="72">
        <f>'高額レセ疾病傾向(患者一人当たり医療費順)'!$I$9</f>
        <v>39242813590</v>
      </c>
      <c r="L377" s="74">
        <f>'高額レセ疾病傾向(患者一人当たり医療費順)'!J9</f>
        <v>5959424.9946848899</v>
      </c>
      <c r="M377" s="269">
        <f>'高額レセ疾病傾向(患者一人当たり医療費順)'!K9</f>
        <v>5.2058916304915832E-3</v>
      </c>
    </row>
    <row r="378" spans="2:13" ht="29.25" customHeight="1">
      <c r="B378" s="358"/>
      <c r="C378" s="359"/>
      <c r="D378" s="386"/>
      <c r="E378" s="80" t="str">
        <f>'高額レセ疾病傾向(患者一人当たり医療費順)'!$C$10</f>
        <v>0209</v>
      </c>
      <c r="F378" s="225" t="str">
        <f>'高額レセ疾病傾向(患者一人当たり医療費順)'!$D$10</f>
        <v>白血病</v>
      </c>
      <c r="G378" s="225" t="str">
        <f>'高額レセ疾病傾向(患者一人当たり医療費順)'!$E$10</f>
        <v>急性骨髄性白血病，慢性骨髄性白血病，慢性リンパ性白血病</v>
      </c>
      <c r="H378" s="81">
        <f>'高額レセ疾病傾向(患者一人当たり医療費順)'!$F$10</f>
        <v>553</v>
      </c>
      <c r="I378" s="82">
        <f>'高額レセ疾病傾向(患者一人当たり医療費順)'!$G$10</f>
        <v>1912725450</v>
      </c>
      <c r="J378" s="83">
        <f>'高額レセ疾病傾向(患者一人当たり医療費順)'!$H$10</f>
        <v>1273494030</v>
      </c>
      <c r="K378" s="72">
        <f>'高額レセ疾病傾向(患者一人当たり医療費順)'!$I$10</f>
        <v>3186219480</v>
      </c>
      <c r="L378" s="72">
        <f>'高額レセ疾病傾向(患者一人当たり医療費順)'!J10</f>
        <v>5761698.8788426798</v>
      </c>
      <c r="M378" s="186">
        <f>'高額レセ疾病傾向(患者一人当たり医療費順)'!K10</f>
        <v>4.3718421741258096E-4</v>
      </c>
    </row>
    <row r="379" spans="2:13" ht="29.25" customHeight="1" thickBot="1">
      <c r="B379" s="360"/>
      <c r="C379" s="361"/>
      <c r="D379" s="388"/>
      <c r="E379" s="84" t="str">
        <f>'高額レセ疾病傾向(患者一人当たり医療費順)'!$C$11</f>
        <v>0604</v>
      </c>
      <c r="F379" s="226" t="str">
        <f>'高額レセ疾病傾向(患者一人当たり医療費順)'!$D$11</f>
        <v>脳性麻痺及びその他の麻痺性症候群</v>
      </c>
      <c r="G379" s="226" t="str">
        <f>'高額レセ疾病傾向(患者一人当たり医療費順)'!$E$11</f>
        <v>片麻痺，脳性麻痺，四肢麻痺</v>
      </c>
      <c r="H379" s="85">
        <f>'高額レセ疾病傾向(患者一人当たり医療費順)'!$F$11</f>
        <v>151</v>
      </c>
      <c r="I379" s="86">
        <f>'高額レセ疾病傾向(患者一人当たり医療費順)'!$G$11</f>
        <v>727728540</v>
      </c>
      <c r="J379" s="87">
        <f>'高額レセ疾病傾向(患者一人当たり医療費順)'!$H$11</f>
        <v>25611070</v>
      </c>
      <c r="K379" s="73">
        <f>'高額レセ疾病傾向(患者一人当たり医療費順)'!$I$11</f>
        <v>753339610</v>
      </c>
      <c r="L379" s="285">
        <f>'高額レセ疾病傾向(患者一人当たり医療費順)'!J11</f>
        <v>4989004.0397351002</v>
      </c>
      <c r="M379" s="286">
        <f>'高額レセ疾病傾向(患者一人当たり医療費順)'!K11</f>
        <v>1.1937579896799226E-4</v>
      </c>
    </row>
    <row r="380" spans="2:13" ht="13.5" customHeight="1">
      <c r="B380" s="23" t="s">
        <v>414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231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254</v>
      </c>
      <c r="D383" s="70"/>
      <c r="G383" s="26"/>
    </row>
    <row r="384" spans="2:13" ht="13.5" customHeight="1">
      <c r="B384" s="70" t="s">
        <v>378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D370:D374"/>
    <mergeCell ref="D375:D379"/>
    <mergeCell ref="M3:M4"/>
    <mergeCell ref="D345:D349"/>
    <mergeCell ref="D350:D354"/>
    <mergeCell ref="D355:D359"/>
    <mergeCell ref="D360:D364"/>
    <mergeCell ref="D365:D369"/>
    <mergeCell ref="D320:D324"/>
    <mergeCell ref="D325:D329"/>
    <mergeCell ref="D330:D334"/>
    <mergeCell ref="D335:D339"/>
    <mergeCell ref="D340:D344"/>
    <mergeCell ref="D295:D299"/>
    <mergeCell ref="D300:D304"/>
    <mergeCell ref="D305:D309"/>
    <mergeCell ref="D310:D314"/>
    <mergeCell ref="D315:D319"/>
    <mergeCell ref="D270:D274"/>
    <mergeCell ref="D275:D279"/>
    <mergeCell ref="D280:D284"/>
    <mergeCell ref="D285:D289"/>
    <mergeCell ref="D290:D294"/>
    <mergeCell ref="D245:D249"/>
    <mergeCell ref="D250:D254"/>
    <mergeCell ref="D255:D259"/>
    <mergeCell ref="D260:D264"/>
    <mergeCell ref="D265:D269"/>
    <mergeCell ref="D220:D224"/>
    <mergeCell ref="D225:D229"/>
    <mergeCell ref="D230:D234"/>
    <mergeCell ref="D235:D239"/>
    <mergeCell ref="D240:D244"/>
    <mergeCell ref="D195:D199"/>
    <mergeCell ref="D200:D204"/>
    <mergeCell ref="D205:D209"/>
    <mergeCell ref="D210:D214"/>
    <mergeCell ref="D215:D219"/>
    <mergeCell ref="D170:D174"/>
    <mergeCell ref="D175:D179"/>
    <mergeCell ref="D180:D184"/>
    <mergeCell ref="D185:D189"/>
    <mergeCell ref="D190:D194"/>
    <mergeCell ref="D145:D149"/>
    <mergeCell ref="D150:D154"/>
    <mergeCell ref="D155:D159"/>
    <mergeCell ref="D160:D164"/>
    <mergeCell ref="D165:D169"/>
    <mergeCell ref="D120:D124"/>
    <mergeCell ref="D125:D129"/>
    <mergeCell ref="D130:D134"/>
    <mergeCell ref="D135:D139"/>
    <mergeCell ref="D140:D144"/>
    <mergeCell ref="D95:D99"/>
    <mergeCell ref="D100:D104"/>
    <mergeCell ref="D105:D109"/>
    <mergeCell ref="D110:D114"/>
    <mergeCell ref="D115:D119"/>
    <mergeCell ref="D70:D74"/>
    <mergeCell ref="D75:D79"/>
    <mergeCell ref="D80:D84"/>
    <mergeCell ref="D85:D89"/>
    <mergeCell ref="D90:D94"/>
    <mergeCell ref="D45:D49"/>
    <mergeCell ref="D50:D54"/>
    <mergeCell ref="D55:D59"/>
    <mergeCell ref="D60:D64"/>
    <mergeCell ref="D65:D69"/>
    <mergeCell ref="D20:D24"/>
    <mergeCell ref="D25:D29"/>
    <mergeCell ref="D30:D34"/>
    <mergeCell ref="D35:D39"/>
    <mergeCell ref="D40:D44"/>
    <mergeCell ref="I3:K3"/>
    <mergeCell ref="L3:L4"/>
    <mergeCell ref="C30:C34"/>
    <mergeCell ref="C3:C4"/>
    <mergeCell ref="E3:F4"/>
    <mergeCell ref="G3:G4"/>
    <mergeCell ref="H3:H4"/>
    <mergeCell ref="C5:C9"/>
    <mergeCell ref="C10:C14"/>
    <mergeCell ref="C15:C19"/>
    <mergeCell ref="C20:C24"/>
    <mergeCell ref="C25:C29"/>
    <mergeCell ref="D3:D4"/>
    <mergeCell ref="D5:D9"/>
    <mergeCell ref="D10:D14"/>
    <mergeCell ref="D15:D19"/>
    <mergeCell ref="C90:C9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85:C89"/>
    <mergeCell ref="C150:C15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210:C21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70:C27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65:C269"/>
    <mergeCell ref="C330:C33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315:C319"/>
    <mergeCell ref="C320:C324"/>
    <mergeCell ref="C325:C329"/>
    <mergeCell ref="C365:C369"/>
    <mergeCell ref="C370:C374"/>
    <mergeCell ref="C335:C339"/>
    <mergeCell ref="C340:C344"/>
    <mergeCell ref="C345:C349"/>
    <mergeCell ref="C350:C354"/>
    <mergeCell ref="C355:C359"/>
    <mergeCell ref="C360:C364"/>
    <mergeCell ref="B375:C379"/>
    <mergeCell ref="B360:B364"/>
    <mergeCell ref="B365:B369"/>
    <mergeCell ref="B370:B37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</mergeCells>
  <phoneticPr fontId="4"/>
  <pageMargins left="0.47244094488188981" right="0.19685039370078741" top="0.74803149606299213" bottom="0.74803149606299213" header="0.31496062992125984" footer="0.31496062992125984"/>
  <pageSetup paperSize="9" scale="60" orientation="portrait" r:id="rId1"/>
  <headerFooter>
    <oddHeader>&amp;R&amp;"ＭＳ 明朝,標準"&amp;12 2-2.高額レセプトの件数及び医療費</oddHeader>
  </headerFooter>
  <rowBreaks count="9" manualBreakCount="9">
    <brk id="44" max="12" man="1"/>
    <brk id="84" max="16383" man="1"/>
    <brk id="124" max="16383" man="1"/>
    <brk id="164" max="16383" man="1"/>
    <brk id="204" max="16383" man="1"/>
    <brk id="244" max="16383" man="1"/>
    <brk id="284" max="16383" man="1"/>
    <brk id="324" max="16383" man="1"/>
    <brk id="364" max="12" man="1"/>
  </rowBreaks>
  <colBreaks count="1" manualBreakCount="1">
    <brk id="13" max="1048575" man="1"/>
  </colBreaks>
  <ignoredErrors>
    <ignoredError sqref="E9:E134 E135:E374 E5:E8" numberStoredAsText="1"/>
    <ignoredError sqref="K5:K374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Q5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12.25" style="3" customWidth="1"/>
    <col min="5" max="5" width="5.625" style="6" customWidth="1"/>
    <col min="6" max="6" width="22.75" style="6" customWidth="1"/>
    <col min="7" max="7" width="35.375" style="6" customWidth="1"/>
    <col min="8" max="8" width="7.375" style="6" customWidth="1"/>
    <col min="9" max="12" width="9.625" style="6" customWidth="1"/>
    <col min="13" max="13" width="9.375" style="3" customWidth="1"/>
    <col min="14" max="15" width="9" style="6"/>
    <col min="16" max="16" width="16.5" style="3" customWidth="1"/>
    <col min="17" max="17" width="15.5" style="3" bestFit="1" customWidth="1"/>
    <col min="18" max="16384" width="9" style="6"/>
  </cols>
  <sheetData>
    <row r="1" spans="1:17" ht="16.5" customHeight="1">
      <c r="A1" s="99" t="s">
        <v>266</v>
      </c>
      <c r="B1" s="99"/>
      <c r="C1" s="100"/>
      <c r="D1" s="99"/>
      <c r="E1" s="101"/>
      <c r="F1" s="101"/>
      <c r="G1" s="101"/>
      <c r="H1" s="101"/>
      <c r="I1" s="101"/>
      <c r="J1" s="101"/>
      <c r="K1" s="101"/>
      <c r="L1" s="8"/>
    </row>
    <row r="2" spans="1:17" ht="16.5" customHeight="1">
      <c r="A2" s="8" t="s">
        <v>255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24.95" customHeight="1">
      <c r="A3" s="8"/>
      <c r="B3" s="363"/>
      <c r="C3" s="347" t="s">
        <v>114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  <c r="Q3" s="6"/>
    </row>
    <row r="4" spans="1:17" ht="24.95" customHeight="1" thickBot="1">
      <c r="A4" s="8"/>
      <c r="B4" s="364"/>
      <c r="C4" s="362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88</v>
      </c>
      <c r="L4" s="379"/>
      <c r="M4" s="382"/>
      <c r="P4" s="69" t="s">
        <v>114</v>
      </c>
      <c r="Q4" s="176" t="s">
        <v>296</v>
      </c>
    </row>
    <row r="5" spans="1:17" ht="29.25" customHeight="1">
      <c r="B5" s="365">
        <v>1</v>
      </c>
      <c r="C5" s="368" t="s">
        <v>142</v>
      </c>
      <c r="D5" s="389">
        <f>Q5</f>
        <v>149036</v>
      </c>
      <c r="E5" s="88" t="s">
        <v>154</v>
      </c>
      <c r="F5" s="224" t="s">
        <v>175</v>
      </c>
      <c r="G5" s="224" t="s">
        <v>308</v>
      </c>
      <c r="H5" s="137">
        <v>2398</v>
      </c>
      <c r="I5" s="138">
        <v>6619665460</v>
      </c>
      <c r="J5" s="139">
        <v>945654080</v>
      </c>
      <c r="K5" s="71">
        <f>SUM(I5:J5)</f>
        <v>7565319540</v>
      </c>
      <c r="L5" s="178">
        <f t="shared" ref="L5:L44" si="0">IFERROR(K5/H5,"-")</f>
        <v>3154845.5129274395</v>
      </c>
      <c r="M5" s="185">
        <f>IFERROR(H5/$Q$5,0)</f>
        <v>1.6090072197321451E-2</v>
      </c>
      <c r="P5" s="49" t="s">
        <v>287</v>
      </c>
      <c r="Q5" s="210">
        <f>地区別_患者数!$AM6</f>
        <v>149036</v>
      </c>
    </row>
    <row r="6" spans="1:17" ht="29.25" customHeight="1">
      <c r="B6" s="366"/>
      <c r="C6" s="369"/>
      <c r="D6" s="390"/>
      <c r="E6" s="80" t="s">
        <v>155</v>
      </c>
      <c r="F6" s="225" t="s">
        <v>176</v>
      </c>
      <c r="G6" s="225" t="s">
        <v>309</v>
      </c>
      <c r="H6" s="81">
        <v>1610</v>
      </c>
      <c r="I6" s="82">
        <v>4404709620</v>
      </c>
      <c r="J6" s="83">
        <v>926695030</v>
      </c>
      <c r="K6" s="72">
        <f>SUM(I6:J6)</f>
        <v>5331404650</v>
      </c>
      <c r="L6" s="179">
        <f t="shared" si="0"/>
        <v>3311431.4596273294</v>
      </c>
      <c r="M6" s="186">
        <f t="shared" ref="M6:M9" si="1">IFERROR(H6/$Q$5,0)</f>
        <v>1.080275906492391E-2</v>
      </c>
      <c r="P6" s="49" t="s">
        <v>288</v>
      </c>
      <c r="Q6" s="210">
        <f>地区別_患者数!$AM7</f>
        <v>111560</v>
      </c>
    </row>
    <row r="7" spans="1:17" ht="29.25" customHeight="1">
      <c r="B7" s="366"/>
      <c r="C7" s="369"/>
      <c r="D7" s="390"/>
      <c r="E7" s="80" t="s">
        <v>156</v>
      </c>
      <c r="F7" s="225" t="s">
        <v>566</v>
      </c>
      <c r="G7" s="225" t="s">
        <v>314</v>
      </c>
      <c r="H7" s="81">
        <v>1417</v>
      </c>
      <c r="I7" s="82">
        <v>2884994070</v>
      </c>
      <c r="J7" s="83">
        <v>2248851540</v>
      </c>
      <c r="K7" s="72">
        <f t="shared" ref="K7:K44" si="2">SUM(I7:J7)</f>
        <v>5133845610</v>
      </c>
      <c r="L7" s="179">
        <f t="shared" si="0"/>
        <v>3623038.5391672547</v>
      </c>
      <c r="M7" s="186">
        <f t="shared" si="1"/>
        <v>9.5077699347808579E-3</v>
      </c>
      <c r="P7" s="49" t="s">
        <v>289</v>
      </c>
      <c r="Q7" s="210">
        <f>地区別_患者数!$AM8</f>
        <v>177561</v>
      </c>
    </row>
    <row r="8" spans="1:17" ht="29.25" customHeight="1">
      <c r="B8" s="366"/>
      <c r="C8" s="369"/>
      <c r="D8" s="390"/>
      <c r="E8" s="80" t="s">
        <v>157</v>
      </c>
      <c r="F8" s="225" t="s">
        <v>177</v>
      </c>
      <c r="G8" s="225" t="s">
        <v>312</v>
      </c>
      <c r="H8" s="81">
        <v>1274</v>
      </c>
      <c r="I8" s="82">
        <v>3102331880</v>
      </c>
      <c r="J8" s="83">
        <v>607636580</v>
      </c>
      <c r="K8" s="72">
        <f t="shared" si="2"/>
        <v>3709968460</v>
      </c>
      <c r="L8" s="179">
        <f t="shared" si="0"/>
        <v>2912063.1554160127</v>
      </c>
      <c r="M8" s="186">
        <f t="shared" si="1"/>
        <v>8.548270216591965E-3</v>
      </c>
      <c r="P8" s="49" t="s">
        <v>290</v>
      </c>
      <c r="Q8" s="210">
        <f>地区別_患者数!$AM9</f>
        <v>126386</v>
      </c>
    </row>
    <row r="9" spans="1:17" ht="29.25" customHeight="1" thickBot="1">
      <c r="B9" s="367"/>
      <c r="C9" s="370"/>
      <c r="D9" s="392"/>
      <c r="E9" s="84" t="s">
        <v>158</v>
      </c>
      <c r="F9" s="226" t="s">
        <v>178</v>
      </c>
      <c r="G9" s="226" t="s">
        <v>311</v>
      </c>
      <c r="H9" s="85">
        <v>1096</v>
      </c>
      <c r="I9" s="86">
        <v>4004422980</v>
      </c>
      <c r="J9" s="87">
        <v>356819270</v>
      </c>
      <c r="K9" s="73">
        <f t="shared" si="2"/>
        <v>4361242250</v>
      </c>
      <c r="L9" s="180">
        <f t="shared" si="0"/>
        <v>3979235.6295620436</v>
      </c>
      <c r="M9" s="187">
        <f t="shared" si="1"/>
        <v>7.3539279100351589E-3</v>
      </c>
      <c r="P9" s="49" t="s">
        <v>291</v>
      </c>
      <c r="Q9" s="210">
        <f>地区別_患者数!$AM10</f>
        <v>102040</v>
      </c>
    </row>
    <row r="10" spans="1:17" ht="29.25" customHeight="1">
      <c r="B10" s="365">
        <v>2</v>
      </c>
      <c r="C10" s="368" t="s">
        <v>143</v>
      </c>
      <c r="D10" s="389">
        <f>Q6</f>
        <v>111560</v>
      </c>
      <c r="E10" s="88" t="s">
        <v>154</v>
      </c>
      <c r="F10" s="224" t="s">
        <v>175</v>
      </c>
      <c r="G10" s="224" t="s">
        <v>308</v>
      </c>
      <c r="H10" s="137">
        <v>1960</v>
      </c>
      <c r="I10" s="138">
        <v>5355586480</v>
      </c>
      <c r="J10" s="139">
        <v>744096570</v>
      </c>
      <c r="K10" s="71">
        <f t="shared" si="2"/>
        <v>6099683050</v>
      </c>
      <c r="L10" s="178">
        <f t="shared" si="0"/>
        <v>3112083.1887755101</v>
      </c>
      <c r="M10" s="185">
        <f>IFERROR(H10/$Q$6,0)</f>
        <v>1.7569021154535677E-2</v>
      </c>
      <c r="P10" s="49" t="s">
        <v>292</v>
      </c>
      <c r="Q10" s="210">
        <f>地区別_患者数!$AM11</f>
        <v>128043</v>
      </c>
    </row>
    <row r="11" spans="1:17" ht="29.25" customHeight="1">
      <c r="B11" s="366"/>
      <c r="C11" s="369"/>
      <c r="D11" s="390"/>
      <c r="E11" s="80" t="s">
        <v>155</v>
      </c>
      <c r="F11" s="225" t="s">
        <v>176</v>
      </c>
      <c r="G11" s="225" t="s">
        <v>313</v>
      </c>
      <c r="H11" s="81">
        <v>1288</v>
      </c>
      <c r="I11" s="82">
        <v>3326640320</v>
      </c>
      <c r="J11" s="83">
        <v>838356480</v>
      </c>
      <c r="K11" s="72">
        <f t="shared" si="2"/>
        <v>4164996800</v>
      </c>
      <c r="L11" s="179">
        <f t="shared" si="0"/>
        <v>3233693.1677018632</v>
      </c>
      <c r="M11" s="186">
        <f t="shared" ref="M11:M14" si="3">IFERROR(H11/$Q$6,0)</f>
        <v>1.1545356758694872E-2</v>
      </c>
      <c r="P11" s="49" t="s">
        <v>293</v>
      </c>
      <c r="Q11" s="210">
        <f>地区別_患者数!$AM12</f>
        <v>130853</v>
      </c>
    </row>
    <row r="12" spans="1:17" ht="29.25" customHeight="1">
      <c r="B12" s="366"/>
      <c r="C12" s="369"/>
      <c r="D12" s="390"/>
      <c r="E12" s="80" t="s">
        <v>156</v>
      </c>
      <c r="F12" s="225" t="s">
        <v>566</v>
      </c>
      <c r="G12" s="225" t="s">
        <v>314</v>
      </c>
      <c r="H12" s="81">
        <v>1079</v>
      </c>
      <c r="I12" s="82">
        <v>2473590160</v>
      </c>
      <c r="J12" s="83">
        <v>1554039320</v>
      </c>
      <c r="K12" s="72">
        <f t="shared" si="2"/>
        <v>4027629480</v>
      </c>
      <c r="L12" s="179">
        <f t="shared" si="0"/>
        <v>3732742.7988878591</v>
      </c>
      <c r="M12" s="186">
        <f t="shared" si="3"/>
        <v>9.6719254212979562E-3</v>
      </c>
      <c r="P12" s="49" t="s">
        <v>294</v>
      </c>
      <c r="Q12" s="210">
        <f>地区別_患者数!$AM13</f>
        <v>359595</v>
      </c>
    </row>
    <row r="13" spans="1:17" ht="29.25" customHeight="1">
      <c r="B13" s="366"/>
      <c r="C13" s="369"/>
      <c r="D13" s="390"/>
      <c r="E13" s="80" t="s">
        <v>157</v>
      </c>
      <c r="F13" s="225" t="s">
        <v>177</v>
      </c>
      <c r="G13" s="225" t="s">
        <v>312</v>
      </c>
      <c r="H13" s="81">
        <v>971</v>
      </c>
      <c r="I13" s="82">
        <v>2334346800</v>
      </c>
      <c r="J13" s="83">
        <v>462041800</v>
      </c>
      <c r="K13" s="72">
        <f t="shared" si="2"/>
        <v>2796388600</v>
      </c>
      <c r="L13" s="179">
        <f t="shared" si="0"/>
        <v>2879905.8702368694</v>
      </c>
      <c r="M13" s="186">
        <f t="shared" si="3"/>
        <v>8.7038365005378277E-3</v>
      </c>
      <c r="P13" s="49" t="s">
        <v>295</v>
      </c>
      <c r="Q13" s="210">
        <f>地区別_患者数!$AM14</f>
        <v>1264913</v>
      </c>
    </row>
    <row r="14" spans="1:17" ht="29.25" customHeight="1" thickBot="1">
      <c r="B14" s="367"/>
      <c r="C14" s="370"/>
      <c r="D14" s="392"/>
      <c r="E14" s="84" t="s">
        <v>179</v>
      </c>
      <c r="F14" s="226" t="s">
        <v>180</v>
      </c>
      <c r="G14" s="226" t="s">
        <v>567</v>
      </c>
      <c r="H14" s="85">
        <v>836</v>
      </c>
      <c r="I14" s="86">
        <v>2790159750</v>
      </c>
      <c r="J14" s="87">
        <v>258305460</v>
      </c>
      <c r="K14" s="73">
        <f t="shared" si="2"/>
        <v>3048465210</v>
      </c>
      <c r="L14" s="180">
        <f t="shared" si="0"/>
        <v>3646489.4856459331</v>
      </c>
      <c r="M14" s="187">
        <f t="shared" si="3"/>
        <v>7.4937253495876658E-3</v>
      </c>
    </row>
    <row r="15" spans="1:17" ht="29.25" customHeight="1">
      <c r="B15" s="365">
        <v>3</v>
      </c>
      <c r="C15" s="368" t="s">
        <v>144</v>
      </c>
      <c r="D15" s="389">
        <f>Q7</f>
        <v>177561</v>
      </c>
      <c r="E15" s="88" t="s">
        <v>154</v>
      </c>
      <c r="F15" s="224" t="s">
        <v>175</v>
      </c>
      <c r="G15" s="224" t="s">
        <v>308</v>
      </c>
      <c r="H15" s="137">
        <v>2992</v>
      </c>
      <c r="I15" s="138">
        <v>7329054770</v>
      </c>
      <c r="J15" s="139">
        <v>1148679760</v>
      </c>
      <c r="K15" s="71">
        <f t="shared" si="2"/>
        <v>8477734530</v>
      </c>
      <c r="L15" s="178">
        <f t="shared" si="0"/>
        <v>2833467.4231283423</v>
      </c>
      <c r="M15" s="185">
        <f>IFERROR(H15/$Q$7,0)</f>
        <v>1.6850547135913854E-2</v>
      </c>
    </row>
    <row r="16" spans="1:17" ht="29.25" customHeight="1">
      <c r="B16" s="366"/>
      <c r="C16" s="369"/>
      <c r="D16" s="390"/>
      <c r="E16" s="80" t="s">
        <v>155</v>
      </c>
      <c r="F16" s="225" t="s">
        <v>176</v>
      </c>
      <c r="G16" s="225" t="s">
        <v>341</v>
      </c>
      <c r="H16" s="81">
        <v>1961</v>
      </c>
      <c r="I16" s="82">
        <v>5319498570</v>
      </c>
      <c r="J16" s="83">
        <v>1295026270</v>
      </c>
      <c r="K16" s="72">
        <f t="shared" si="2"/>
        <v>6614524840</v>
      </c>
      <c r="L16" s="179">
        <f t="shared" si="0"/>
        <v>3373036.6343702194</v>
      </c>
      <c r="M16" s="186">
        <f t="shared" ref="M16:M19" si="4">IFERROR(H16/$Q$7,0)</f>
        <v>1.1044091889547818E-2</v>
      </c>
    </row>
    <row r="17" spans="2:13" ht="29.25" customHeight="1">
      <c r="B17" s="366"/>
      <c r="C17" s="369"/>
      <c r="D17" s="390"/>
      <c r="E17" s="80" t="s">
        <v>156</v>
      </c>
      <c r="F17" s="225" t="s">
        <v>566</v>
      </c>
      <c r="G17" s="225" t="s">
        <v>310</v>
      </c>
      <c r="H17" s="81">
        <v>1661</v>
      </c>
      <c r="I17" s="82">
        <v>3497652030</v>
      </c>
      <c r="J17" s="83">
        <v>2874900510</v>
      </c>
      <c r="K17" s="72">
        <f t="shared" si="2"/>
        <v>6372552540</v>
      </c>
      <c r="L17" s="179">
        <f t="shared" si="0"/>
        <v>3836575.881998796</v>
      </c>
      <c r="M17" s="186">
        <f t="shared" si="4"/>
        <v>9.3545316820698235E-3</v>
      </c>
    </row>
    <row r="18" spans="2:13" ht="29.25" customHeight="1">
      <c r="B18" s="366"/>
      <c r="C18" s="369"/>
      <c r="D18" s="390"/>
      <c r="E18" s="80" t="s">
        <v>158</v>
      </c>
      <c r="F18" s="225" t="s">
        <v>178</v>
      </c>
      <c r="G18" s="225" t="s">
        <v>342</v>
      </c>
      <c r="H18" s="81">
        <v>1461</v>
      </c>
      <c r="I18" s="82">
        <v>4981891450</v>
      </c>
      <c r="J18" s="83">
        <v>415771270</v>
      </c>
      <c r="K18" s="72">
        <f t="shared" si="2"/>
        <v>5397662720</v>
      </c>
      <c r="L18" s="179">
        <f t="shared" si="0"/>
        <v>3694498.7816563998</v>
      </c>
      <c r="M18" s="186">
        <f t="shared" si="4"/>
        <v>8.2281582104178283E-3</v>
      </c>
    </row>
    <row r="19" spans="2:13" ht="29.25" customHeight="1" thickBot="1">
      <c r="B19" s="367"/>
      <c r="C19" s="370"/>
      <c r="D19" s="392"/>
      <c r="E19" s="84" t="s">
        <v>157</v>
      </c>
      <c r="F19" s="226" t="s">
        <v>177</v>
      </c>
      <c r="G19" s="226" t="s">
        <v>312</v>
      </c>
      <c r="H19" s="85">
        <v>1452</v>
      </c>
      <c r="I19" s="86">
        <v>3337062370</v>
      </c>
      <c r="J19" s="87">
        <v>713347220</v>
      </c>
      <c r="K19" s="73">
        <f t="shared" si="2"/>
        <v>4050409590</v>
      </c>
      <c r="L19" s="180">
        <f t="shared" si="0"/>
        <v>2789538.2851239671</v>
      </c>
      <c r="M19" s="187">
        <f t="shared" si="4"/>
        <v>8.1774714041934881E-3</v>
      </c>
    </row>
    <row r="20" spans="2:13" ht="29.25" customHeight="1">
      <c r="B20" s="365">
        <v>4</v>
      </c>
      <c r="C20" s="368" t="s">
        <v>145</v>
      </c>
      <c r="D20" s="389">
        <f>Q8</f>
        <v>126386</v>
      </c>
      <c r="E20" s="88" t="s">
        <v>154</v>
      </c>
      <c r="F20" s="224" t="s">
        <v>175</v>
      </c>
      <c r="G20" s="224" t="s">
        <v>308</v>
      </c>
      <c r="H20" s="137">
        <v>2080</v>
      </c>
      <c r="I20" s="138">
        <v>5369506940</v>
      </c>
      <c r="J20" s="139">
        <v>832677320</v>
      </c>
      <c r="K20" s="71">
        <f t="shared" si="2"/>
        <v>6202184260</v>
      </c>
      <c r="L20" s="178">
        <f t="shared" si="0"/>
        <v>2981819.355769231</v>
      </c>
      <c r="M20" s="185">
        <f>IFERROR(H20/$Q$8,0)</f>
        <v>1.6457519029006377E-2</v>
      </c>
    </row>
    <row r="21" spans="2:13" ht="29.25" customHeight="1">
      <c r="B21" s="366"/>
      <c r="C21" s="369"/>
      <c r="D21" s="390"/>
      <c r="E21" s="80" t="s">
        <v>155</v>
      </c>
      <c r="F21" s="225" t="s">
        <v>176</v>
      </c>
      <c r="G21" s="225" t="s">
        <v>313</v>
      </c>
      <c r="H21" s="81">
        <v>1368</v>
      </c>
      <c r="I21" s="82">
        <v>3827371440</v>
      </c>
      <c r="J21" s="83">
        <v>771979830</v>
      </c>
      <c r="K21" s="72">
        <f t="shared" si="2"/>
        <v>4599351270</v>
      </c>
      <c r="L21" s="179">
        <f t="shared" si="0"/>
        <v>3362098.8815789474</v>
      </c>
      <c r="M21" s="186">
        <f t="shared" ref="M21:M24" si="5">IFERROR(H21/$Q$8,0)</f>
        <v>1.0823983669077272E-2</v>
      </c>
    </row>
    <row r="22" spans="2:13" ht="29.25" customHeight="1">
      <c r="B22" s="366"/>
      <c r="C22" s="369"/>
      <c r="D22" s="390"/>
      <c r="E22" s="80" t="s">
        <v>156</v>
      </c>
      <c r="F22" s="225" t="s">
        <v>566</v>
      </c>
      <c r="G22" s="225" t="s">
        <v>355</v>
      </c>
      <c r="H22" s="81">
        <v>1101</v>
      </c>
      <c r="I22" s="82">
        <v>2227774880</v>
      </c>
      <c r="J22" s="83">
        <v>1712362530</v>
      </c>
      <c r="K22" s="72">
        <f t="shared" si="2"/>
        <v>3940137410</v>
      </c>
      <c r="L22" s="179">
        <f t="shared" si="0"/>
        <v>3578689.7456857404</v>
      </c>
      <c r="M22" s="186">
        <f t="shared" si="5"/>
        <v>8.7114079091038573E-3</v>
      </c>
    </row>
    <row r="23" spans="2:13" ht="29.25" customHeight="1">
      <c r="B23" s="366"/>
      <c r="C23" s="369"/>
      <c r="D23" s="390"/>
      <c r="E23" s="80" t="s">
        <v>157</v>
      </c>
      <c r="F23" s="225" t="s">
        <v>177</v>
      </c>
      <c r="G23" s="225" t="s">
        <v>338</v>
      </c>
      <c r="H23" s="81">
        <v>1032</v>
      </c>
      <c r="I23" s="82">
        <v>2454823990</v>
      </c>
      <c r="J23" s="83">
        <v>469153000</v>
      </c>
      <c r="K23" s="72">
        <f t="shared" si="2"/>
        <v>2923976990</v>
      </c>
      <c r="L23" s="179">
        <f t="shared" si="0"/>
        <v>2833311.0368217053</v>
      </c>
      <c r="M23" s="186">
        <f t="shared" si="5"/>
        <v>8.1654613643916251E-3</v>
      </c>
    </row>
    <row r="24" spans="2:13" ht="29.25" customHeight="1" thickBot="1">
      <c r="B24" s="367"/>
      <c r="C24" s="370"/>
      <c r="D24" s="392"/>
      <c r="E24" s="84" t="s">
        <v>158</v>
      </c>
      <c r="F24" s="226" t="s">
        <v>178</v>
      </c>
      <c r="G24" s="226" t="s">
        <v>316</v>
      </c>
      <c r="H24" s="85">
        <v>889</v>
      </c>
      <c r="I24" s="86">
        <v>3125070540</v>
      </c>
      <c r="J24" s="87">
        <v>270135470</v>
      </c>
      <c r="K24" s="73">
        <f t="shared" si="2"/>
        <v>3395206010</v>
      </c>
      <c r="L24" s="180">
        <f t="shared" si="0"/>
        <v>3819129.3700787402</v>
      </c>
      <c r="M24" s="187">
        <f t="shared" si="5"/>
        <v>7.0340069311474376E-3</v>
      </c>
    </row>
    <row r="25" spans="2:13" ht="29.25" customHeight="1">
      <c r="B25" s="365">
        <v>5</v>
      </c>
      <c r="C25" s="368" t="s">
        <v>146</v>
      </c>
      <c r="D25" s="389">
        <f>Q9</f>
        <v>102040</v>
      </c>
      <c r="E25" s="88" t="s">
        <v>154</v>
      </c>
      <c r="F25" s="224" t="s">
        <v>175</v>
      </c>
      <c r="G25" s="224" t="s">
        <v>308</v>
      </c>
      <c r="H25" s="137">
        <v>1704</v>
      </c>
      <c r="I25" s="138">
        <v>3987225800</v>
      </c>
      <c r="J25" s="139">
        <v>643217110</v>
      </c>
      <c r="K25" s="71">
        <f t="shared" si="2"/>
        <v>4630442910</v>
      </c>
      <c r="L25" s="178">
        <f t="shared" si="0"/>
        <v>2717396.073943662</v>
      </c>
      <c r="M25" s="185">
        <f>IFERROR(H25/$Q$9,0)</f>
        <v>1.6699333594668759E-2</v>
      </c>
    </row>
    <row r="26" spans="2:13" ht="29.25" customHeight="1">
      <c r="B26" s="366"/>
      <c r="C26" s="369"/>
      <c r="D26" s="390"/>
      <c r="E26" s="80" t="s">
        <v>155</v>
      </c>
      <c r="F26" s="225" t="s">
        <v>176</v>
      </c>
      <c r="G26" s="225" t="s">
        <v>309</v>
      </c>
      <c r="H26" s="81">
        <v>1096</v>
      </c>
      <c r="I26" s="82">
        <v>2981122000</v>
      </c>
      <c r="J26" s="83">
        <v>666487790</v>
      </c>
      <c r="K26" s="72">
        <f t="shared" si="2"/>
        <v>3647609790</v>
      </c>
      <c r="L26" s="179">
        <f t="shared" si="0"/>
        <v>3328111.1222627736</v>
      </c>
      <c r="M26" s="186">
        <f t="shared" ref="M26:M29" si="6">IFERROR(H26/$Q$9,0)</f>
        <v>1.0740885927087416E-2</v>
      </c>
    </row>
    <row r="27" spans="2:13" ht="29.25" customHeight="1">
      <c r="B27" s="366"/>
      <c r="C27" s="369"/>
      <c r="D27" s="390"/>
      <c r="E27" s="80" t="s">
        <v>156</v>
      </c>
      <c r="F27" s="225" t="s">
        <v>566</v>
      </c>
      <c r="G27" s="225" t="s">
        <v>349</v>
      </c>
      <c r="H27" s="81">
        <v>903</v>
      </c>
      <c r="I27" s="82">
        <v>1868246730</v>
      </c>
      <c r="J27" s="83">
        <v>1549801720</v>
      </c>
      <c r="K27" s="72">
        <f t="shared" si="2"/>
        <v>3418048450</v>
      </c>
      <c r="L27" s="179">
        <f t="shared" si="0"/>
        <v>3785214.2303432999</v>
      </c>
      <c r="M27" s="186">
        <f t="shared" si="6"/>
        <v>8.8494707957663659E-3</v>
      </c>
    </row>
    <row r="28" spans="2:13" ht="29.25" customHeight="1">
      <c r="B28" s="366"/>
      <c r="C28" s="369"/>
      <c r="D28" s="390"/>
      <c r="E28" s="80" t="s">
        <v>157</v>
      </c>
      <c r="F28" s="225" t="s">
        <v>177</v>
      </c>
      <c r="G28" s="225" t="s">
        <v>317</v>
      </c>
      <c r="H28" s="81">
        <v>782</v>
      </c>
      <c r="I28" s="82">
        <v>1900136250</v>
      </c>
      <c r="J28" s="83">
        <v>376695190</v>
      </c>
      <c r="K28" s="72">
        <f t="shared" si="2"/>
        <v>2276831440</v>
      </c>
      <c r="L28" s="179">
        <f t="shared" si="0"/>
        <v>2911549.1560102301</v>
      </c>
      <c r="M28" s="186">
        <f t="shared" si="6"/>
        <v>7.6636613092904747E-3</v>
      </c>
    </row>
    <row r="29" spans="2:13" ht="29.25" customHeight="1" thickBot="1">
      <c r="B29" s="367"/>
      <c r="C29" s="370"/>
      <c r="D29" s="392"/>
      <c r="E29" s="84" t="s">
        <v>158</v>
      </c>
      <c r="F29" s="226" t="s">
        <v>178</v>
      </c>
      <c r="G29" s="226" t="s">
        <v>362</v>
      </c>
      <c r="H29" s="85">
        <v>671</v>
      </c>
      <c r="I29" s="86">
        <v>2049789960</v>
      </c>
      <c r="J29" s="87">
        <v>195658520</v>
      </c>
      <c r="K29" s="73">
        <f t="shared" si="2"/>
        <v>2245448480</v>
      </c>
      <c r="L29" s="180">
        <f t="shared" si="0"/>
        <v>3346420.9836065574</v>
      </c>
      <c r="M29" s="187">
        <f t="shared" si="6"/>
        <v>6.5758526068208549E-3</v>
      </c>
    </row>
    <row r="30" spans="2:13" ht="29.25" customHeight="1">
      <c r="B30" s="365">
        <v>6</v>
      </c>
      <c r="C30" s="368" t="s">
        <v>147</v>
      </c>
      <c r="D30" s="389">
        <f>Q10</f>
        <v>128043</v>
      </c>
      <c r="E30" s="88" t="s">
        <v>154</v>
      </c>
      <c r="F30" s="224" t="s">
        <v>175</v>
      </c>
      <c r="G30" s="224" t="s">
        <v>308</v>
      </c>
      <c r="H30" s="137">
        <v>2220</v>
      </c>
      <c r="I30" s="138">
        <v>6256071110</v>
      </c>
      <c r="J30" s="139">
        <v>805558310</v>
      </c>
      <c r="K30" s="71">
        <f t="shared" si="2"/>
        <v>7061629420</v>
      </c>
      <c r="L30" s="178">
        <f t="shared" si="0"/>
        <v>3180914.1531531531</v>
      </c>
      <c r="M30" s="185">
        <f>IFERROR(H30/$Q$10,0)</f>
        <v>1.7337925540638691E-2</v>
      </c>
    </row>
    <row r="31" spans="2:13" ht="29.25" customHeight="1">
      <c r="B31" s="366"/>
      <c r="C31" s="369"/>
      <c r="D31" s="390"/>
      <c r="E31" s="80" t="s">
        <v>155</v>
      </c>
      <c r="F31" s="225" t="s">
        <v>176</v>
      </c>
      <c r="G31" s="225" t="s">
        <v>320</v>
      </c>
      <c r="H31" s="81">
        <v>1452</v>
      </c>
      <c r="I31" s="82">
        <v>4303447710</v>
      </c>
      <c r="J31" s="83">
        <v>876989000</v>
      </c>
      <c r="K31" s="72">
        <f t="shared" si="2"/>
        <v>5180436710</v>
      </c>
      <c r="L31" s="179">
        <f t="shared" si="0"/>
        <v>3567793.8774104682</v>
      </c>
      <c r="M31" s="186">
        <f t="shared" ref="M31:M34" si="7">IFERROR(H31/$Q$10,0)</f>
        <v>1.1339940488742064E-2</v>
      </c>
    </row>
    <row r="32" spans="2:13" ht="29.25" customHeight="1">
      <c r="B32" s="366"/>
      <c r="C32" s="369"/>
      <c r="D32" s="390"/>
      <c r="E32" s="80" t="s">
        <v>156</v>
      </c>
      <c r="F32" s="225" t="s">
        <v>566</v>
      </c>
      <c r="G32" s="225" t="s">
        <v>349</v>
      </c>
      <c r="H32" s="81">
        <v>1196</v>
      </c>
      <c r="I32" s="82">
        <v>2551909960</v>
      </c>
      <c r="J32" s="83">
        <v>1786826610</v>
      </c>
      <c r="K32" s="72">
        <f t="shared" si="2"/>
        <v>4338736570</v>
      </c>
      <c r="L32" s="179">
        <f t="shared" si="0"/>
        <v>3627706.1622073581</v>
      </c>
      <c r="M32" s="186">
        <f t="shared" si="7"/>
        <v>9.3406121381098533E-3</v>
      </c>
    </row>
    <row r="33" spans="2:13" ht="29.25" customHeight="1">
      <c r="B33" s="366"/>
      <c r="C33" s="369"/>
      <c r="D33" s="390"/>
      <c r="E33" s="80" t="s">
        <v>158</v>
      </c>
      <c r="F33" s="225" t="s">
        <v>178</v>
      </c>
      <c r="G33" s="225" t="s">
        <v>316</v>
      </c>
      <c r="H33" s="81">
        <v>1102</v>
      </c>
      <c r="I33" s="82">
        <v>3992281980</v>
      </c>
      <c r="J33" s="83">
        <v>311480650</v>
      </c>
      <c r="K33" s="72">
        <f t="shared" si="2"/>
        <v>4303762630</v>
      </c>
      <c r="L33" s="179">
        <f t="shared" si="0"/>
        <v>3905410.7350272234</v>
      </c>
      <c r="M33" s="186">
        <f t="shared" si="7"/>
        <v>8.6064837593620887E-3</v>
      </c>
    </row>
    <row r="34" spans="2:13" ht="29.25" customHeight="1" thickBot="1">
      <c r="B34" s="367"/>
      <c r="C34" s="370"/>
      <c r="D34" s="392"/>
      <c r="E34" s="84" t="s">
        <v>179</v>
      </c>
      <c r="F34" s="226" t="s">
        <v>180</v>
      </c>
      <c r="G34" s="226" t="s">
        <v>568</v>
      </c>
      <c r="H34" s="85">
        <v>1000</v>
      </c>
      <c r="I34" s="86">
        <v>3430923410</v>
      </c>
      <c r="J34" s="87">
        <v>287023760</v>
      </c>
      <c r="K34" s="73">
        <f t="shared" si="2"/>
        <v>3717947170</v>
      </c>
      <c r="L34" s="180">
        <f t="shared" si="0"/>
        <v>3717947.17</v>
      </c>
      <c r="M34" s="187">
        <f t="shared" si="7"/>
        <v>7.8098763696570683E-3</v>
      </c>
    </row>
    <row r="35" spans="2:13" ht="29.25" customHeight="1">
      <c r="B35" s="365">
        <v>7</v>
      </c>
      <c r="C35" s="368" t="s">
        <v>148</v>
      </c>
      <c r="D35" s="389">
        <f>Q11</f>
        <v>130853</v>
      </c>
      <c r="E35" s="88" t="s">
        <v>154</v>
      </c>
      <c r="F35" s="224" t="s">
        <v>175</v>
      </c>
      <c r="G35" s="224" t="s">
        <v>308</v>
      </c>
      <c r="H35" s="137">
        <v>2475</v>
      </c>
      <c r="I35" s="138">
        <v>6744374080</v>
      </c>
      <c r="J35" s="139">
        <v>883957210</v>
      </c>
      <c r="K35" s="71">
        <f t="shared" si="2"/>
        <v>7628331290</v>
      </c>
      <c r="L35" s="178">
        <f t="shared" si="0"/>
        <v>3082154.0565656568</v>
      </c>
      <c r="M35" s="185">
        <f>IFERROR(H35/$Q$11,0)</f>
        <v>1.8914354275408284E-2</v>
      </c>
    </row>
    <row r="36" spans="2:13" ht="29.25" customHeight="1">
      <c r="B36" s="366"/>
      <c r="C36" s="369"/>
      <c r="D36" s="390"/>
      <c r="E36" s="80" t="s">
        <v>155</v>
      </c>
      <c r="F36" s="225" t="s">
        <v>176</v>
      </c>
      <c r="G36" s="225" t="s">
        <v>318</v>
      </c>
      <c r="H36" s="81">
        <v>1438</v>
      </c>
      <c r="I36" s="82">
        <v>4221516940</v>
      </c>
      <c r="J36" s="83">
        <v>827581230</v>
      </c>
      <c r="K36" s="72">
        <f t="shared" si="2"/>
        <v>5049098170</v>
      </c>
      <c r="L36" s="179">
        <f t="shared" si="0"/>
        <v>3511194.8331015301</v>
      </c>
      <c r="M36" s="186">
        <f t="shared" ref="M36:M39" si="8">IFERROR(H36/$Q$11,0)</f>
        <v>1.0989430888095801E-2</v>
      </c>
    </row>
    <row r="37" spans="2:13" ht="29.25" customHeight="1">
      <c r="B37" s="366"/>
      <c r="C37" s="369"/>
      <c r="D37" s="390"/>
      <c r="E37" s="80" t="s">
        <v>179</v>
      </c>
      <c r="F37" s="225" t="s">
        <v>180</v>
      </c>
      <c r="G37" s="225" t="s">
        <v>567</v>
      </c>
      <c r="H37" s="81">
        <v>1262</v>
      </c>
      <c r="I37" s="82">
        <v>4657378170</v>
      </c>
      <c r="J37" s="83">
        <v>350446370</v>
      </c>
      <c r="K37" s="72">
        <f t="shared" si="2"/>
        <v>5007824540</v>
      </c>
      <c r="L37" s="179">
        <f t="shared" si="0"/>
        <v>3968165.2456418383</v>
      </c>
      <c r="M37" s="186">
        <f t="shared" si="8"/>
        <v>9.6444101396223249E-3</v>
      </c>
    </row>
    <row r="38" spans="2:13" ht="29.25" customHeight="1">
      <c r="B38" s="366"/>
      <c r="C38" s="369"/>
      <c r="D38" s="390"/>
      <c r="E38" s="80" t="s">
        <v>156</v>
      </c>
      <c r="F38" s="225" t="s">
        <v>566</v>
      </c>
      <c r="G38" s="225" t="s">
        <v>310</v>
      </c>
      <c r="H38" s="81">
        <v>1117</v>
      </c>
      <c r="I38" s="82">
        <v>2161883190</v>
      </c>
      <c r="J38" s="83">
        <v>1722922360</v>
      </c>
      <c r="K38" s="72">
        <f t="shared" si="2"/>
        <v>3884805550</v>
      </c>
      <c r="L38" s="179">
        <f t="shared" si="0"/>
        <v>3477892.1665174575</v>
      </c>
      <c r="M38" s="186">
        <f t="shared" si="8"/>
        <v>8.5362964548004253E-3</v>
      </c>
    </row>
    <row r="39" spans="2:13" ht="29.25" customHeight="1" thickBot="1">
      <c r="B39" s="367"/>
      <c r="C39" s="370"/>
      <c r="D39" s="392"/>
      <c r="E39" s="84" t="s">
        <v>158</v>
      </c>
      <c r="F39" s="226" t="s">
        <v>178</v>
      </c>
      <c r="G39" s="226" t="s">
        <v>316</v>
      </c>
      <c r="H39" s="85">
        <v>1051</v>
      </c>
      <c r="I39" s="86">
        <v>4027602800</v>
      </c>
      <c r="J39" s="87">
        <v>279629280</v>
      </c>
      <c r="K39" s="73">
        <f t="shared" si="2"/>
        <v>4307232080</v>
      </c>
      <c r="L39" s="180">
        <f t="shared" si="0"/>
        <v>4098222.7212178879</v>
      </c>
      <c r="M39" s="187">
        <f t="shared" si="8"/>
        <v>8.0319136741228703E-3</v>
      </c>
    </row>
    <row r="40" spans="2:13" ht="29.25" customHeight="1">
      <c r="B40" s="365">
        <v>8</v>
      </c>
      <c r="C40" s="368" t="s">
        <v>149</v>
      </c>
      <c r="D40" s="389">
        <f>Q12</f>
        <v>359595</v>
      </c>
      <c r="E40" s="88" t="s">
        <v>154</v>
      </c>
      <c r="F40" s="224" t="s">
        <v>175</v>
      </c>
      <c r="G40" s="224" t="s">
        <v>308</v>
      </c>
      <c r="H40" s="137">
        <v>6380</v>
      </c>
      <c r="I40" s="138">
        <v>16810470280</v>
      </c>
      <c r="J40" s="139">
        <v>2601240300</v>
      </c>
      <c r="K40" s="71">
        <f t="shared" si="2"/>
        <v>19411710580</v>
      </c>
      <c r="L40" s="178">
        <f t="shared" si="0"/>
        <v>3042587.865203762</v>
      </c>
      <c r="M40" s="185">
        <f>IFERROR(H40/$Q$12,0)</f>
        <v>1.774218217717154E-2</v>
      </c>
    </row>
    <row r="41" spans="2:13" ht="29.25" customHeight="1">
      <c r="B41" s="366"/>
      <c r="C41" s="369"/>
      <c r="D41" s="390"/>
      <c r="E41" s="80" t="s">
        <v>155</v>
      </c>
      <c r="F41" s="225" t="s">
        <v>176</v>
      </c>
      <c r="G41" s="225" t="s">
        <v>313</v>
      </c>
      <c r="H41" s="81">
        <v>4510</v>
      </c>
      <c r="I41" s="82">
        <v>12434709660</v>
      </c>
      <c r="J41" s="83">
        <v>2768911150</v>
      </c>
      <c r="K41" s="72">
        <f t="shared" si="2"/>
        <v>15203620810</v>
      </c>
      <c r="L41" s="179">
        <f t="shared" si="0"/>
        <v>3371091.0886917962</v>
      </c>
      <c r="M41" s="186">
        <f t="shared" ref="M41:M44" si="9">IFERROR(H41/$Q$12,0)</f>
        <v>1.254188740110402E-2</v>
      </c>
    </row>
    <row r="42" spans="2:13" ht="29.25" customHeight="1">
      <c r="B42" s="366"/>
      <c r="C42" s="369"/>
      <c r="D42" s="390"/>
      <c r="E42" s="80" t="s">
        <v>156</v>
      </c>
      <c r="F42" s="225" t="s">
        <v>566</v>
      </c>
      <c r="G42" s="225" t="s">
        <v>314</v>
      </c>
      <c r="H42" s="81">
        <v>3227</v>
      </c>
      <c r="I42" s="82">
        <v>6963297810</v>
      </c>
      <c r="J42" s="83">
        <v>5000318770</v>
      </c>
      <c r="K42" s="72">
        <f t="shared" si="2"/>
        <v>11963616580</v>
      </c>
      <c r="L42" s="179">
        <f t="shared" si="0"/>
        <v>3707349.4205144099</v>
      </c>
      <c r="M42" s="186">
        <f t="shared" si="9"/>
        <v>8.9739846215881759E-3</v>
      </c>
    </row>
    <row r="43" spans="2:13" ht="29.25" customHeight="1">
      <c r="B43" s="366"/>
      <c r="C43" s="369"/>
      <c r="D43" s="390"/>
      <c r="E43" s="80" t="s">
        <v>157</v>
      </c>
      <c r="F43" s="225" t="s">
        <v>177</v>
      </c>
      <c r="G43" s="225" t="s">
        <v>312</v>
      </c>
      <c r="H43" s="81">
        <v>3174</v>
      </c>
      <c r="I43" s="82">
        <v>7790998420</v>
      </c>
      <c r="J43" s="83">
        <v>1524083270</v>
      </c>
      <c r="K43" s="72">
        <f t="shared" si="2"/>
        <v>9315081690</v>
      </c>
      <c r="L43" s="179">
        <f t="shared" si="0"/>
        <v>2934808.3459357279</v>
      </c>
      <c r="M43" s="186">
        <f t="shared" si="9"/>
        <v>8.8265965878279729E-3</v>
      </c>
    </row>
    <row r="44" spans="2:13" ht="29.25" customHeight="1" thickBot="1">
      <c r="B44" s="366"/>
      <c r="C44" s="369"/>
      <c r="D44" s="390"/>
      <c r="E44" s="89" t="s">
        <v>158</v>
      </c>
      <c r="F44" s="227" t="s">
        <v>178</v>
      </c>
      <c r="G44" s="227" t="s">
        <v>342</v>
      </c>
      <c r="H44" s="140">
        <v>3009</v>
      </c>
      <c r="I44" s="141">
        <v>10650492300</v>
      </c>
      <c r="J44" s="142">
        <v>928005130</v>
      </c>
      <c r="K44" s="74">
        <f t="shared" si="2"/>
        <v>11578497430</v>
      </c>
      <c r="L44" s="181">
        <f t="shared" si="0"/>
        <v>3847955.2775008311</v>
      </c>
      <c r="M44" s="188">
        <f t="shared" si="9"/>
        <v>8.3677470487631914E-3</v>
      </c>
    </row>
    <row r="45" spans="2:13" ht="29.25" customHeight="1" thickTop="1">
      <c r="B45" s="356" t="s">
        <v>412</v>
      </c>
      <c r="C45" s="357"/>
      <c r="D45" s="391">
        <f>Q13</f>
        <v>1264913</v>
      </c>
      <c r="E45" s="75" t="str">
        <f>'高額レセ疾病傾向(患者数順)'!$C$7</f>
        <v>1901</v>
      </c>
      <c r="F45" s="228" t="str">
        <f>'高額レセ疾病傾向(患者数順)'!$D$7</f>
        <v>骨折</v>
      </c>
      <c r="G45" s="228" t="str">
        <f>'高額レセ疾病傾向(患者数順)'!$E$7</f>
        <v>大腿骨頚部骨折，大腿骨転子部骨折，腰椎圧迫骨折</v>
      </c>
      <c r="H45" s="76">
        <f>'高額レセ疾病傾向(患者数順)'!$F$7</f>
        <v>22209</v>
      </c>
      <c r="I45" s="77">
        <f>'高額レセ疾病傾向(患者数順)'!$G$7</f>
        <v>58473206940</v>
      </c>
      <c r="J45" s="78">
        <f>'高額レセ疾病傾向(患者数順)'!$H$7</f>
        <v>8605200490</v>
      </c>
      <c r="K45" s="79">
        <f>'高額レセ疾病傾向(患者数順)'!$I$7</f>
        <v>67078407430</v>
      </c>
      <c r="L45" s="266">
        <f>'高額レセ疾病傾向(患者数順)'!J7</f>
        <v>3020325.42797965</v>
      </c>
      <c r="M45" s="270">
        <f>'高額レセ疾病傾向(患者数順)'!K7</f>
        <v>1.7557729266755896E-2</v>
      </c>
    </row>
    <row r="46" spans="2:13" ht="29.25" customHeight="1">
      <c r="B46" s="358"/>
      <c r="C46" s="359"/>
      <c r="D46" s="390"/>
      <c r="E46" s="80" t="str">
        <f>'高額レセ疾病傾向(患者数順)'!$C$8</f>
        <v>0903</v>
      </c>
      <c r="F46" s="225" t="str">
        <f>'高額レセ疾病傾向(患者数順)'!$D$8</f>
        <v>その他の心疾患</v>
      </c>
      <c r="G46" s="225" t="str">
        <f>'高額レセ疾病傾向(患者数順)'!$E$8</f>
        <v>うっ血性心不全，慢性心不全，慢性うっ血性心不全</v>
      </c>
      <c r="H46" s="81">
        <f>'高額レセ疾病傾向(患者数順)'!$F$8</f>
        <v>14724</v>
      </c>
      <c r="I46" s="82">
        <f>'高額レセ疾病傾向(患者数順)'!$G$8</f>
        <v>40819844290</v>
      </c>
      <c r="J46" s="83">
        <f>'高額レセ疾病傾向(患者数順)'!$H$8</f>
        <v>8972039660</v>
      </c>
      <c r="K46" s="72">
        <f>'高額レセ疾病傾向(患者数順)'!$I$8</f>
        <v>49791883950</v>
      </c>
      <c r="L46" s="74">
        <f>'高額レセ疾病傾向(患者数順)'!J8</f>
        <v>3381681.8765281201</v>
      </c>
      <c r="M46" s="190">
        <f>'高額レセ疾病傾向(患者数順)'!K8</f>
        <v>1.1640326251686876E-2</v>
      </c>
    </row>
    <row r="47" spans="2:13" ht="29.25" customHeight="1">
      <c r="B47" s="358"/>
      <c r="C47" s="359"/>
      <c r="D47" s="390"/>
      <c r="E47" s="80" t="str">
        <f>'高額レセ疾病傾向(患者数順)'!$C$9</f>
        <v>0210</v>
      </c>
      <c r="F47" s="225" t="str">
        <f>'高額レセ疾病傾向(患者数順)'!$D$9</f>
        <v>その他の悪性新生物＜腫瘍＞</v>
      </c>
      <c r="G47" s="225" t="str">
        <f>'高額レセ疾病傾向(患者数順)'!$E$9</f>
        <v>前立腺癌，膵頭部癌，多発性骨髄腫</v>
      </c>
      <c r="H47" s="81">
        <f>'高額レセ疾病傾向(患者数順)'!$F$9</f>
        <v>11701</v>
      </c>
      <c r="I47" s="82">
        <f>'高額レセ疾病傾向(患者数順)'!$G$9</f>
        <v>24629348830</v>
      </c>
      <c r="J47" s="83">
        <f>'高額レセ疾病傾向(患者数順)'!$H$9</f>
        <v>18450023360</v>
      </c>
      <c r="K47" s="72">
        <f>'高額レセ疾病傾向(患者数順)'!$I$9</f>
        <v>43079372190</v>
      </c>
      <c r="L47" s="72">
        <f>'高額レセ疾病傾向(患者数順)'!J9</f>
        <v>3681682.9493205701</v>
      </c>
      <c r="M47" s="264">
        <f>'高額レセ疾病傾向(患者数順)'!K9</f>
        <v>9.2504385677117714E-3</v>
      </c>
    </row>
    <row r="48" spans="2:13" ht="29.25" customHeight="1">
      <c r="B48" s="358"/>
      <c r="C48" s="359"/>
      <c r="D48" s="390"/>
      <c r="E48" s="80" t="str">
        <f>'高額レセ疾病傾向(患者数順)'!$C$10</f>
        <v>1011</v>
      </c>
      <c r="F48" s="225" t="str">
        <f>'高額レセ疾病傾向(患者数順)'!$D$10</f>
        <v>その他の呼吸器系の疾患</v>
      </c>
      <c r="G48" s="225" t="str">
        <f>'高額レセ疾病傾向(患者数順)'!$E$10</f>
        <v>誤嚥性肺炎，間質性肺炎，特発性間質性肺炎</v>
      </c>
      <c r="H48" s="81">
        <f>'高額レセ疾病傾向(患者数順)'!$F$10</f>
        <v>10510</v>
      </c>
      <c r="I48" s="82">
        <f>'高額レセ疾病傾向(患者数順)'!$G$10</f>
        <v>25298603370</v>
      </c>
      <c r="J48" s="83">
        <f>'高額レセ疾病傾向(患者数順)'!$H$10</f>
        <v>5113485060</v>
      </c>
      <c r="K48" s="72">
        <f>'高額レセ疾病傾向(患者数順)'!$I$10</f>
        <v>30412088430</v>
      </c>
      <c r="L48" s="179">
        <f>'高額レセ疾病傾向(患者数順)'!J10</f>
        <v>2893633.5328258802</v>
      </c>
      <c r="M48" s="190">
        <f>'高額レセ疾病傾向(患者数順)'!K10</f>
        <v>8.3088718354542967E-3</v>
      </c>
    </row>
    <row r="49" spans="2:13" ht="29.25" customHeight="1" thickBot="1">
      <c r="B49" s="360"/>
      <c r="C49" s="361"/>
      <c r="D49" s="392"/>
      <c r="E49" s="84" t="str">
        <f>'高額レセ疾病傾向(患者数順)'!$C$11</f>
        <v>0906</v>
      </c>
      <c r="F49" s="226" t="str">
        <f>'高額レセ疾病傾向(患者数順)'!$D$11</f>
        <v>脳梗塞</v>
      </c>
      <c r="G49" s="226" t="str">
        <f>'高額レセ疾病傾向(患者数順)'!$E$11</f>
        <v>心原性脳塞栓症，脳梗塞，アテローム血栓性脳梗塞</v>
      </c>
      <c r="H49" s="85">
        <f>'高額レセ疾病傾向(患者数順)'!$F$11</f>
        <v>10061</v>
      </c>
      <c r="I49" s="86">
        <f>'高額レセ疾病傾向(患者数順)'!$G$11</f>
        <v>35692344220</v>
      </c>
      <c r="J49" s="87">
        <f>'高額レセ疾病傾向(患者数順)'!$H$11</f>
        <v>2970557990</v>
      </c>
      <c r="K49" s="73">
        <f>'高額レセ疾病傾向(患者数順)'!I$11</f>
        <v>38662902210</v>
      </c>
      <c r="L49" s="285">
        <f>'高額レセ疾病傾向(患者数順)'!J11</f>
        <v>3842848.8430573498</v>
      </c>
      <c r="M49" s="284">
        <f>'高額レセ疾病傾向(患者数順)'!K11</f>
        <v>7.9539067113706639E-3</v>
      </c>
    </row>
    <row r="50" spans="2:13" ht="13.5" customHeight="1">
      <c r="B50" s="23" t="s">
        <v>414</v>
      </c>
      <c r="D50" s="23"/>
      <c r="E50" s="65"/>
      <c r="F50" s="65"/>
      <c r="G50" s="65"/>
      <c r="H50" s="65"/>
      <c r="I50" s="65"/>
    </row>
    <row r="51" spans="2:13" ht="13.5" customHeight="1">
      <c r="B51" s="54" t="s">
        <v>231</v>
      </c>
      <c r="D51" s="54"/>
    </row>
    <row r="52" spans="2:13" ht="13.5" customHeight="1">
      <c r="B52" s="70" t="s">
        <v>139</v>
      </c>
      <c r="D52" s="70"/>
      <c r="G52" s="26"/>
    </row>
    <row r="53" spans="2:13" ht="13.5" customHeight="1">
      <c r="B53" s="70" t="s">
        <v>254</v>
      </c>
      <c r="D53" s="70"/>
      <c r="G53" s="26"/>
    </row>
    <row r="54" spans="2:13" ht="13.5" customHeight="1">
      <c r="B54" s="70" t="s">
        <v>378</v>
      </c>
      <c r="D54" s="70"/>
      <c r="G54" s="26"/>
    </row>
    <row r="55" spans="2:13" ht="13.5" customHeight="1">
      <c r="B55" s="70" t="s">
        <v>140</v>
      </c>
      <c r="D55" s="70"/>
      <c r="G55" s="26"/>
    </row>
  </sheetData>
  <mergeCells count="35">
    <mergeCell ref="D40:D44"/>
    <mergeCell ref="D45:D49"/>
    <mergeCell ref="M3:M4"/>
    <mergeCell ref="D5:D9"/>
    <mergeCell ref="D10:D14"/>
    <mergeCell ref="D15:D19"/>
    <mergeCell ref="D20:D24"/>
    <mergeCell ref="D25:D29"/>
    <mergeCell ref="L3:L4"/>
    <mergeCell ref="H3:H4"/>
    <mergeCell ref="I3:K3"/>
    <mergeCell ref="D3:D4"/>
    <mergeCell ref="D30:D34"/>
    <mergeCell ref="D35:D39"/>
    <mergeCell ref="C25:C29"/>
    <mergeCell ref="C30:C34"/>
    <mergeCell ref="C3:C4"/>
    <mergeCell ref="E3:F4"/>
    <mergeCell ref="G3:G4"/>
    <mergeCell ref="B45:C49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C35:C39"/>
    <mergeCell ref="C40:C44"/>
    <mergeCell ref="C5:C9"/>
    <mergeCell ref="C10:C14"/>
    <mergeCell ref="C15:C19"/>
    <mergeCell ref="C20:C24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1" manualBreakCount="1">
    <brk id="34" max="11" man="1"/>
  </rowBreaks>
  <ignoredErrors>
    <ignoredError sqref="E5:E44" numberStoredAsText="1"/>
    <ignoredError sqref="K5:K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.25" style="1" customWidth="1"/>
    <col min="3" max="3" width="11.375" style="1" bestFit="1" customWidth="1"/>
    <col min="4" max="5" width="12.625" style="1" customWidth="1"/>
    <col min="6" max="6" width="11.625" style="1" customWidth="1"/>
    <col min="7" max="9" width="17.625" style="1" customWidth="1"/>
    <col min="10" max="10" width="7.625" style="1" customWidth="1"/>
    <col min="11" max="11" width="11.625" style="2" customWidth="1"/>
    <col min="12" max="13" width="20.625" style="2" customWidth="1"/>
    <col min="14" max="16384" width="9" style="1"/>
  </cols>
  <sheetData>
    <row r="1" spans="1:1" ht="16.5" customHeight="1">
      <c r="A1" s="26" t="s">
        <v>241</v>
      </c>
    </row>
    <row r="2" spans="1:1" ht="16.5" customHeight="1">
      <c r="A2" s="26" t="s">
        <v>232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F385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375" style="6" customWidth="1"/>
    <col min="3" max="3" width="11.625" style="6" customWidth="1"/>
    <col min="4" max="4" width="12.25" style="6" customWidth="1"/>
    <col min="5" max="5" width="5.625" style="6" customWidth="1"/>
    <col min="6" max="6" width="22.75" style="6" customWidth="1"/>
    <col min="7" max="7" width="35.375" style="6" customWidth="1"/>
    <col min="8" max="8" width="7.375" style="6" customWidth="1"/>
    <col min="9" max="12" width="9.625" style="6" customWidth="1"/>
    <col min="13" max="15" width="9" style="6"/>
    <col min="16" max="16" width="14.5" style="6" customWidth="1"/>
    <col min="17" max="17" width="12.625" style="6" customWidth="1"/>
    <col min="18" max="16384" width="9" style="6"/>
  </cols>
  <sheetData>
    <row r="1" spans="1:32" ht="16.5" customHeight="1">
      <c r="A1" s="99" t="s">
        <v>266</v>
      </c>
      <c r="B1" s="99"/>
      <c r="C1" s="100"/>
      <c r="D1" s="100"/>
      <c r="E1" s="101"/>
      <c r="F1" s="101"/>
      <c r="G1" s="101"/>
      <c r="H1" s="101"/>
      <c r="I1" s="101"/>
      <c r="J1" s="101"/>
      <c r="K1" s="101"/>
      <c r="L1" s="8"/>
    </row>
    <row r="2" spans="1:32" ht="16.5" customHeight="1">
      <c r="A2" s="8" t="s">
        <v>244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32" ht="24.95" customHeight="1">
      <c r="A3" s="8"/>
      <c r="B3" s="362"/>
      <c r="C3" s="347" t="s">
        <v>137</v>
      </c>
      <c r="D3" s="363" t="s">
        <v>297</v>
      </c>
      <c r="E3" s="347" t="s">
        <v>113</v>
      </c>
      <c r="F3" s="347"/>
      <c r="G3" s="352" t="s">
        <v>375</v>
      </c>
      <c r="H3" s="352" t="s">
        <v>376</v>
      </c>
      <c r="I3" s="352" t="s">
        <v>373</v>
      </c>
      <c r="J3" s="347"/>
      <c r="K3" s="347"/>
      <c r="L3" s="352" t="s">
        <v>377</v>
      </c>
      <c r="M3" s="343" t="s">
        <v>298</v>
      </c>
      <c r="P3" s="48" t="s">
        <v>286</v>
      </c>
    </row>
    <row r="4" spans="1:32" ht="24.95" customHeight="1" thickBot="1">
      <c r="A4" s="8"/>
      <c r="B4" s="377"/>
      <c r="C4" s="362"/>
      <c r="D4" s="381"/>
      <c r="E4" s="362"/>
      <c r="F4" s="362"/>
      <c r="G4" s="362"/>
      <c r="H4" s="362"/>
      <c r="I4" s="106" t="s">
        <v>110</v>
      </c>
      <c r="J4" s="107" t="s">
        <v>111</v>
      </c>
      <c r="K4" s="108" t="s">
        <v>88</v>
      </c>
      <c r="L4" s="379"/>
      <c r="M4" s="382"/>
      <c r="P4" s="69" t="s">
        <v>137</v>
      </c>
      <c r="Q4" s="176" t="s">
        <v>279</v>
      </c>
      <c r="X4" s="27"/>
      <c r="Y4" s="27"/>
      <c r="Z4" s="27"/>
      <c r="AA4" s="27"/>
      <c r="AB4" s="27"/>
      <c r="AC4" s="27"/>
      <c r="AD4" s="27"/>
      <c r="AE4" s="27"/>
      <c r="AF4" s="27"/>
    </row>
    <row r="5" spans="1:32" ht="29.25" customHeight="1">
      <c r="B5" s="365">
        <v>1</v>
      </c>
      <c r="C5" s="378" t="s">
        <v>58</v>
      </c>
      <c r="D5" s="385">
        <f>Q5</f>
        <v>359595</v>
      </c>
      <c r="E5" s="88" t="s">
        <v>154</v>
      </c>
      <c r="F5" s="224" t="s">
        <v>175</v>
      </c>
      <c r="G5" s="224" t="s">
        <v>308</v>
      </c>
      <c r="H5" s="137">
        <v>6380</v>
      </c>
      <c r="I5" s="138">
        <v>16810470280</v>
      </c>
      <c r="J5" s="139">
        <v>2601240300</v>
      </c>
      <c r="K5" s="71">
        <f>SUM(I5:J5)</f>
        <v>19411710580</v>
      </c>
      <c r="L5" s="178">
        <f t="shared" ref="L5:L68" si="0">IFERROR(K5/H5,"-")</f>
        <v>3042587.865203762</v>
      </c>
      <c r="M5" s="185">
        <f>IFERROR(H5/$Q$5,0)</f>
        <v>1.774218217717154E-2</v>
      </c>
      <c r="P5" s="49" t="s">
        <v>301</v>
      </c>
      <c r="Q5" s="211">
        <f>市区町村別_患者数!AM6</f>
        <v>359595</v>
      </c>
      <c r="X5" s="27"/>
      <c r="Y5" s="27"/>
      <c r="Z5" s="27"/>
      <c r="AA5" s="27"/>
      <c r="AB5" s="27"/>
      <c r="AC5" s="27"/>
      <c r="AD5" s="27"/>
      <c r="AE5" s="27"/>
      <c r="AF5" s="27"/>
    </row>
    <row r="6" spans="1:32" ht="29.25" customHeight="1">
      <c r="B6" s="366"/>
      <c r="C6" s="359"/>
      <c r="D6" s="393"/>
      <c r="E6" s="80" t="s">
        <v>155</v>
      </c>
      <c r="F6" s="225" t="s">
        <v>176</v>
      </c>
      <c r="G6" s="225" t="s">
        <v>313</v>
      </c>
      <c r="H6" s="81">
        <v>4510</v>
      </c>
      <c r="I6" s="82">
        <v>12434709660</v>
      </c>
      <c r="J6" s="83">
        <v>2768911150</v>
      </c>
      <c r="K6" s="72">
        <f>SUM(I6:J6)</f>
        <v>15203620810</v>
      </c>
      <c r="L6" s="179">
        <f t="shared" si="0"/>
        <v>3371091.0886917962</v>
      </c>
      <c r="M6" s="186">
        <f t="shared" ref="M6:M9" si="1">IFERROR(H6/$Q$5,0)</f>
        <v>1.254188740110402E-2</v>
      </c>
      <c r="P6" s="49" t="s">
        <v>115</v>
      </c>
      <c r="Q6" s="211">
        <f>市区町村別_患者数!AM7</f>
        <v>13587</v>
      </c>
      <c r="X6" s="27"/>
      <c r="Y6" s="27"/>
      <c r="Z6" s="27"/>
      <c r="AA6" s="27"/>
      <c r="AB6" s="27"/>
      <c r="AC6" s="27"/>
      <c r="AD6" s="27"/>
      <c r="AE6" s="27"/>
      <c r="AF6" s="27"/>
    </row>
    <row r="7" spans="1:32" ht="29.25" customHeight="1">
      <c r="B7" s="366"/>
      <c r="C7" s="359"/>
      <c r="D7" s="393"/>
      <c r="E7" s="80" t="s">
        <v>156</v>
      </c>
      <c r="F7" s="225" t="s">
        <v>566</v>
      </c>
      <c r="G7" s="225" t="s">
        <v>314</v>
      </c>
      <c r="H7" s="81">
        <v>3227</v>
      </c>
      <c r="I7" s="82">
        <v>6963297810</v>
      </c>
      <c r="J7" s="83">
        <v>5000318770</v>
      </c>
      <c r="K7" s="72">
        <f t="shared" ref="K7:K69" si="2">SUM(I7:J7)</f>
        <v>11963616580</v>
      </c>
      <c r="L7" s="179">
        <f t="shared" si="0"/>
        <v>3707349.4205144099</v>
      </c>
      <c r="M7" s="186">
        <f t="shared" si="1"/>
        <v>8.9739846215881759E-3</v>
      </c>
      <c r="P7" s="49" t="s">
        <v>116</v>
      </c>
      <c r="Q7" s="211">
        <f>市区町村別_患者数!AM8</f>
        <v>8534</v>
      </c>
      <c r="X7" s="27"/>
      <c r="Y7" s="27"/>
      <c r="Z7" s="27"/>
      <c r="AA7" s="27"/>
      <c r="AB7" s="27"/>
      <c r="AC7" s="27"/>
      <c r="AD7" s="27"/>
      <c r="AE7" s="27"/>
      <c r="AF7" s="27"/>
    </row>
    <row r="8" spans="1:32" ht="29.25" customHeight="1">
      <c r="B8" s="366"/>
      <c r="C8" s="359"/>
      <c r="D8" s="393"/>
      <c r="E8" s="80" t="s">
        <v>157</v>
      </c>
      <c r="F8" s="225" t="s">
        <v>177</v>
      </c>
      <c r="G8" s="225" t="s">
        <v>312</v>
      </c>
      <c r="H8" s="81">
        <v>3174</v>
      </c>
      <c r="I8" s="82">
        <v>7790998420</v>
      </c>
      <c r="J8" s="83">
        <v>1524083270</v>
      </c>
      <c r="K8" s="72">
        <f t="shared" si="2"/>
        <v>9315081690</v>
      </c>
      <c r="L8" s="179">
        <f t="shared" si="0"/>
        <v>2934808.3459357279</v>
      </c>
      <c r="M8" s="186">
        <f t="shared" si="1"/>
        <v>8.8265965878279729E-3</v>
      </c>
      <c r="P8" s="49" t="s">
        <v>117</v>
      </c>
      <c r="Q8" s="211">
        <f>市区町村別_患者数!AM9</f>
        <v>9792</v>
      </c>
      <c r="X8" s="27"/>
      <c r="Y8" s="27"/>
      <c r="Z8" s="27"/>
      <c r="AA8" s="27"/>
      <c r="AB8" s="27"/>
      <c r="AC8" s="27"/>
      <c r="AD8" s="27"/>
      <c r="AE8" s="27"/>
      <c r="AF8" s="27"/>
    </row>
    <row r="9" spans="1:32" ht="29.25" customHeight="1" thickBot="1">
      <c r="B9" s="367"/>
      <c r="C9" s="361"/>
      <c r="D9" s="394"/>
      <c r="E9" s="84" t="s">
        <v>158</v>
      </c>
      <c r="F9" s="226" t="s">
        <v>178</v>
      </c>
      <c r="G9" s="226" t="s">
        <v>342</v>
      </c>
      <c r="H9" s="85">
        <v>3009</v>
      </c>
      <c r="I9" s="86">
        <v>10650492300</v>
      </c>
      <c r="J9" s="87">
        <v>928005130</v>
      </c>
      <c r="K9" s="73">
        <f t="shared" si="2"/>
        <v>11578497430</v>
      </c>
      <c r="L9" s="180">
        <f t="shared" si="0"/>
        <v>3847955.2775008311</v>
      </c>
      <c r="M9" s="187">
        <f t="shared" si="1"/>
        <v>8.3677470487631914E-3</v>
      </c>
      <c r="P9" s="49" t="s">
        <v>118</v>
      </c>
      <c r="Q9" s="211">
        <f>市区町村別_患者数!AM10</f>
        <v>8474</v>
      </c>
      <c r="X9" s="27"/>
      <c r="Y9" s="27"/>
      <c r="Z9" s="27"/>
      <c r="AA9" s="27"/>
      <c r="AB9" s="27"/>
      <c r="AC9" s="27"/>
      <c r="AD9" s="27"/>
      <c r="AE9" s="27"/>
      <c r="AF9" s="27"/>
    </row>
    <row r="10" spans="1:32" ht="29.25" customHeight="1">
      <c r="B10" s="365">
        <v>2</v>
      </c>
      <c r="C10" s="378" t="s">
        <v>115</v>
      </c>
      <c r="D10" s="385">
        <f>Q6</f>
        <v>13587</v>
      </c>
      <c r="E10" s="88" t="s">
        <v>154</v>
      </c>
      <c r="F10" s="224" t="s">
        <v>175</v>
      </c>
      <c r="G10" s="224" t="s">
        <v>661</v>
      </c>
      <c r="H10" s="137">
        <v>211</v>
      </c>
      <c r="I10" s="138">
        <v>563263370</v>
      </c>
      <c r="J10" s="139">
        <v>76392050</v>
      </c>
      <c r="K10" s="71">
        <f t="shared" si="2"/>
        <v>639655420</v>
      </c>
      <c r="L10" s="178">
        <f t="shared" si="0"/>
        <v>3031542.2748815166</v>
      </c>
      <c r="M10" s="185">
        <f>IFERROR(H10/$Q$6,0)</f>
        <v>1.5529550305439023E-2</v>
      </c>
      <c r="P10" s="49" t="s">
        <v>119</v>
      </c>
      <c r="Q10" s="211">
        <f>市区町村別_患者数!AM11</f>
        <v>12122</v>
      </c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29.25" customHeight="1">
      <c r="B11" s="366"/>
      <c r="C11" s="359"/>
      <c r="D11" s="386"/>
      <c r="E11" s="80" t="s">
        <v>179</v>
      </c>
      <c r="F11" s="225" t="s">
        <v>180</v>
      </c>
      <c r="G11" s="225" t="s">
        <v>686</v>
      </c>
      <c r="H11" s="81">
        <v>145</v>
      </c>
      <c r="I11" s="82">
        <v>563814560</v>
      </c>
      <c r="J11" s="83">
        <v>31860510</v>
      </c>
      <c r="K11" s="72">
        <f t="shared" si="2"/>
        <v>595675070</v>
      </c>
      <c r="L11" s="179">
        <f t="shared" si="0"/>
        <v>4108103.9310344825</v>
      </c>
      <c r="M11" s="186">
        <f t="shared" ref="M11:M14" si="3">IFERROR(H11/$Q$6,0)</f>
        <v>1.0671965849709281E-2</v>
      </c>
      <c r="P11" s="49" t="s">
        <v>120</v>
      </c>
      <c r="Q11" s="211">
        <f>市区町村別_患者数!AM12</f>
        <v>10791</v>
      </c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29.25" customHeight="1">
      <c r="B12" s="366"/>
      <c r="C12" s="359"/>
      <c r="D12" s="386"/>
      <c r="E12" s="80" t="s">
        <v>155</v>
      </c>
      <c r="F12" s="225" t="s">
        <v>176</v>
      </c>
      <c r="G12" s="225" t="s">
        <v>687</v>
      </c>
      <c r="H12" s="81">
        <v>136</v>
      </c>
      <c r="I12" s="82">
        <v>354926720</v>
      </c>
      <c r="J12" s="83">
        <v>80594170</v>
      </c>
      <c r="K12" s="72">
        <f t="shared" si="2"/>
        <v>435520890</v>
      </c>
      <c r="L12" s="179">
        <f t="shared" si="0"/>
        <v>3202359.4852941176</v>
      </c>
      <c r="M12" s="186">
        <f t="shared" si="3"/>
        <v>1.0009567969382498E-2</v>
      </c>
      <c r="P12" s="49" t="s">
        <v>59</v>
      </c>
      <c r="Q12" s="211">
        <f>市区町村別_患者数!AM13</f>
        <v>8781</v>
      </c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29.25" customHeight="1">
      <c r="B13" s="366"/>
      <c r="C13" s="359"/>
      <c r="D13" s="386"/>
      <c r="E13" s="80" t="s">
        <v>156</v>
      </c>
      <c r="F13" s="225" t="s">
        <v>566</v>
      </c>
      <c r="G13" s="225" t="s">
        <v>688</v>
      </c>
      <c r="H13" s="81">
        <v>123</v>
      </c>
      <c r="I13" s="82">
        <v>269446990</v>
      </c>
      <c r="J13" s="83">
        <v>134302920</v>
      </c>
      <c r="K13" s="72">
        <f t="shared" si="2"/>
        <v>403749910</v>
      </c>
      <c r="L13" s="179">
        <f t="shared" si="0"/>
        <v>3282519.5934959347</v>
      </c>
      <c r="M13" s="186">
        <f t="shared" si="3"/>
        <v>9.0527710311327E-3</v>
      </c>
      <c r="P13" s="49" t="s">
        <v>121</v>
      </c>
      <c r="Q13" s="211">
        <f>市区町村別_患者数!AM14</f>
        <v>5637</v>
      </c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29.25" customHeight="1" thickBot="1">
      <c r="B14" s="367"/>
      <c r="C14" s="361"/>
      <c r="D14" s="388"/>
      <c r="E14" s="84" t="s">
        <v>157</v>
      </c>
      <c r="F14" s="226" t="s">
        <v>177</v>
      </c>
      <c r="G14" s="226" t="s">
        <v>664</v>
      </c>
      <c r="H14" s="85">
        <v>115</v>
      </c>
      <c r="I14" s="86">
        <v>289372410</v>
      </c>
      <c r="J14" s="87">
        <v>60351350</v>
      </c>
      <c r="K14" s="73">
        <f t="shared" si="2"/>
        <v>349723760</v>
      </c>
      <c r="L14" s="180">
        <f t="shared" si="0"/>
        <v>3041076.1739130435</v>
      </c>
      <c r="M14" s="187">
        <f t="shared" si="3"/>
        <v>8.4639729152866713E-3</v>
      </c>
      <c r="P14" s="49" t="s">
        <v>60</v>
      </c>
      <c r="Q14" s="211">
        <f>市区町村別_患者数!AM15</f>
        <v>13130</v>
      </c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29.25" customHeight="1">
      <c r="B15" s="365">
        <v>3</v>
      </c>
      <c r="C15" s="378" t="s">
        <v>116</v>
      </c>
      <c r="D15" s="385">
        <f>Q7</f>
        <v>8534</v>
      </c>
      <c r="E15" s="88" t="s">
        <v>154</v>
      </c>
      <c r="F15" s="224" t="s">
        <v>175</v>
      </c>
      <c r="G15" s="224" t="s">
        <v>695</v>
      </c>
      <c r="H15" s="137">
        <v>142</v>
      </c>
      <c r="I15" s="138">
        <v>387085600</v>
      </c>
      <c r="J15" s="139">
        <v>53312210</v>
      </c>
      <c r="K15" s="71">
        <f t="shared" si="2"/>
        <v>440397810</v>
      </c>
      <c r="L15" s="178">
        <f t="shared" si="0"/>
        <v>3101393.028169014</v>
      </c>
      <c r="M15" s="185">
        <f>IFERROR(H15/$Q$7,0)</f>
        <v>1.6639325052730254E-2</v>
      </c>
      <c r="P15" s="49" t="s">
        <v>61</v>
      </c>
      <c r="Q15" s="211">
        <f>市区町村別_患者数!AM16</f>
        <v>22723</v>
      </c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29.25" customHeight="1">
      <c r="B16" s="366"/>
      <c r="C16" s="359"/>
      <c r="D16" s="386"/>
      <c r="E16" s="80" t="s">
        <v>155</v>
      </c>
      <c r="F16" s="225" t="s">
        <v>176</v>
      </c>
      <c r="G16" s="225" t="s">
        <v>696</v>
      </c>
      <c r="H16" s="81">
        <v>111</v>
      </c>
      <c r="I16" s="82">
        <v>303757690</v>
      </c>
      <c r="J16" s="83">
        <v>72743150</v>
      </c>
      <c r="K16" s="72">
        <f t="shared" si="2"/>
        <v>376500840</v>
      </c>
      <c r="L16" s="179">
        <f t="shared" si="0"/>
        <v>3391899.4594594594</v>
      </c>
      <c r="M16" s="186">
        <f t="shared" ref="M16:M19" si="4">IFERROR(H16/$Q$7,0)</f>
        <v>1.3006796344035622E-2</v>
      </c>
      <c r="P16" s="49" t="s">
        <v>122</v>
      </c>
      <c r="Q16" s="211">
        <f>市区町村別_患者数!AM17</f>
        <v>11827</v>
      </c>
    </row>
    <row r="17" spans="2:17" ht="29.25" customHeight="1">
      <c r="B17" s="366"/>
      <c r="C17" s="359"/>
      <c r="D17" s="386"/>
      <c r="E17" s="80" t="s">
        <v>156</v>
      </c>
      <c r="F17" s="225" t="s">
        <v>566</v>
      </c>
      <c r="G17" s="225" t="s">
        <v>697</v>
      </c>
      <c r="H17" s="81">
        <v>75</v>
      </c>
      <c r="I17" s="82">
        <v>170450810</v>
      </c>
      <c r="J17" s="83">
        <v>136151180</v>
      </c>
      <c r="K17" s="72">
        <f t="shared" si="2"/>
        <v>306601990</v>
      </c>
      <c r="L17" s="179">
        <f t="shared" si="0"/>
        <v>4088026.5333333332</v>
      </c>
      <c r="M17" s="186">
        <f t="shared" si="4"/>
        <v>8.7883759081321764E-3</v>
      </c>
      <c r="P17" s="49" t="s">
        <v>123</v>
      </c>
      <c r="Q17" s="211">
        <f>市区町村別_患者数!AM18</f>
        <v>20407</v>
      </c>
    </row>
    <row r="18" spans="2:17" ht="29.25" customHeight="1">
      <c r="B18" s="366"/>
      <c r="C18" s="359"/>
      <c r="D18" s="386"/>
      <c r="E18" s="80" t="s">
        <v>157</v>
      </c>
      <c r="F18" s="225" t="s">
        <v>177</v>
      </c>
      <c r="G18" s="225" t="s">
        <v>698</v>
      </c>
      <c r="H18" s="81">
        <v>72</v>
      </c>
      <c r="I18" s="82">
        <v>162863210</v>
      </c>
      <c r="J18" s="83">
        <v>40163030</v>
      </c>
      <c r="K18" s="72">
        <f t="shared" si="2"/>
        <v>203026240</v>
      </c>
      <c r="L18" s="179">
        <f t="shared" si="0"/>
        <v>2819808.888888889</v>
      </c>
      <c r="M18" s="186">
        <f t="shared" si="4"/>
        <v>8.4368408718068898E-3</v>
      </c>
      <c r="P18" s="49" t="s">
        <v>124</v>
      </c>
      <c r="Q18" s="211">
        <f>市区町村別_患者数!AM19</f>
        <v>15377</v>
      </c>
    </row>
    <row r="19" spans="2:17" ht="29.25" customHeight="1" thickBot="1">
      <c r="B19" s="367"/>
      <c r="C19" s="361"/>
      <c r="D19" s="388"/>
      <c r="E19" s="84" t="s">
        <v>158</v>
      </c>
      <c r="F19" s="226" t="s">
        <v>178</v>
      </c>
      <c r="G19" s="226" t="s">
        <v>699</v>
      </c>
      <c r="H19" s="85">
        <v>70</v>
      </c>
      <c r="I19" s="86">
        <v>202977750</v>
      </c>
      <c r="J19" s="87">
        <v>27562740</v>
      </c>
      <c r="K19" s="73">
        <f t="shared" si="2"/>
        <v>230540490</v>
      </c>
      <c r="L19" s="180">
        <f t="shared" si="0"/>
        <v>3293435.5714285714</v>
      </c>
      <c r="M19" s="187">
        <f t="shared" si="4"/>
        <v>8.202484180923366E-3</v>
      </c>
      <c r="P19" s="49" t="s">
        <v>125</v>
      </c>
      <c r="Q19" s="211">
        <f>市区町村別_患者数!AM20</f>
        <v>24632</v>
      </c>
    </row>
    <row r="20" spans="2:17" ht="29.25" customHeight="1">
      <c r="B20" s="365">
        <v>4</v>
      </c>
      <c r="C20" s="378" t="s">
        <v>117</v>
      </c>
      <c r="D20" s="385">
        <f>Q8</f>
        <v>9792</v>
      </c>
      <c r="E20" s="88" t="s">
        <v>154</v>
      </c>
      <c r="F20" s="224" t="s">
        <v>175</v>
      </c>
      <c r="G20" s="224" t="s">
        <v>706</v>
      </c>
      <c r="H20" s="137">
        <v>238</v>
      </c>
      <c r="I20" s="138">
        <v>654039320</v>
      </c>
      <c r="J20" s="139">
        <v>96211780</v>
      </c>
      <c r="K20" s="71">
        <f t="shared" si="2"/>
        <v>750251100</v>
      </c>
      <c r="L20" s="178">
        <f t="shared" si="0"/>
        <v>3152315.5462184874</v>
      </c>
      <c r="M20" s="185">
        <f>IFERROR(H20/$Q$8,0)</f>
        <v>2.4305555555555556E-2</v>
      </c>
      <c r="P20" s="49" t="s">
        <v>62</v>
      </c>
      <c r="Q20" s="211">
        <f>市区町村別_患者数!AM21</f>
        <v>16597</v>
      </c>
    </row>
    <row r="21" spans="2:17" ht="29.25" customHeight="1">
      <c r="B21" s="366"/>
      <c r="C21" s="359"/>
      <c r="D21" s="386"/>
      <c r="E21" s="80" t="s">
        <v>155</v>
      </c>
      <c r="F21" s="225" t="s">
        <v>176</v>
      </c>
      <c r="G21" s="225" t="s">
        <v>662</v>
      </c>
      <c r="H21" s="81">
        <v>148</v>
      </c>
      <c r="I21" s="82">
        <v>436106210</v>
      </c>
      <c r="J21" s="83">
        <v>88680990</v>
      </c>
      <c r="K21" s="72">
        <f t="shared" si="2"/>
        <v>524787200</v>
      </c>
      <c r="L21" s="179">
        <f t="shared" si="0"/>
        <v>3545859.4594594594</v>
      </c>
      <c r="M21" s="186">
        <f t="shared" ref="M21:M24" si="5">IFERROR(H21/$Q$8,0)</f>
        <v>1.511437908496732E-2</v>
      </c>
      <c r="P21" s="49" t="s">
        <v>126</v>
      </c>
      <c r="Q21" s="211">
        <f>市区町村別_患者数!AM22</f>
        <v>23535</v>
      </c>
    </row>
    <row r="22" spans="2:17" ht="29.25" customHeight="1">
      <c r="B22" s="366"/>
      <c r="C22" s="359"/>
      <c r="D22" s="386"/>
      <c r="E22" s="80" t="s">
        <v>156</v>
      </c>
      <c r="F22" s="225" t="s">
        <v>566</v>
      </c>
      <c r="G22" s="225" t="s">
        <v>707</v>
      </c>
      <c r="H22" s="81">
        <v>106</v>
      </c>
      <c r="I22" s="82">
        <v>266234210</v>
      </c>
      <c r="J22" s="83">
        <v>179867110</v>
      </c>
      <c r="K22" s="72">
        <f t="shared" si="2"/>
        <v>446101320</v>
      </c>
      <c r="L22" s="179">
        <f t="shared" si="0"/>
        <v>4208503.0188679248</v>
      </c>
      <c r="M22" s="186">
        <f t="shared" si="5"/>
        <v>1.082516339869281E-2</v>
      </c>
      <c r="P22" s="49" t="s">
        <v>63</v>
      </c>
      <c r="Q22" s="211">
        <f>市区町村別_患者数!AM23</f>
        <v>21156</v>
      </c>
    </row>
    <row r="23" spans="2:17" ht="29.25" customHeight="1">
      <c r="B23" s="366"/>
      <c r="C23" s="359"/>
      <c r="D23" s="386"/>
      <c r="E23" s="80" t="s">
        <v>157</v>
      </c>
      <c r="F23" s="225" t="s">
        <v>177</v>
      </c>
      <c r="G23" s="225" t="s">
        <v>708</v>
      </c>
      <c r="H23" s="81">
        <v>99</v>
      </c>
      <c r="I23" s="82">
        <v>252778310</v>
      </c>
      <c r="J23" s="83">
        <v>39529880</v>
      </c>
      <c r="K23" s="72">
        <f t="shared" si="2"/>
        <v>292308190</v>
      </c>
      <c r="L23" s="179">
        <f t="shared" si="0"/>
        <v>2952607.9797979798</v>
      </c>
      <c r="M23" s="186">
        <f t="shared" si="5"/>
        <v>1.0110294117647059E-2</v>
      </c>
      <c r="P23" s="49" t="s">
        <v>127</v>
      </c>
      <c r="Q23" s="211">
        <f>市区町村別_患者数!AM24</f>
        <v>14723</v>
      </c>
    </row>
    <row r="24" spans="2:17" ht="29.25" customHeight="1" thickBot="1">
      <c r="B24" s="367"/>
      <c r="C24" s="361"/>
      <c r="D24" s="388"/>
      <c r="E24" s="84" t="s">
        <v>158</v>
      </c>
      <c r="F24" s="226" t="s">
        <v>178</v>
      </c>
      <c r="G24" s="226" t="s">
        <v>709</v>
      </c>
      <c r="H24" s="85">
        <v>85</v>
      </c>
      <c r="I24" s="86">
        <v>297177560</v>
      </c>
      <c r="J24" s="87">
        <v>25913020</v>
      </c>
      <c r="K24" s="73">
        <f t="shared" si="2"/>
        <v>323090580</v>
      </c>
      <c r="L24" s="180">
        <f t="shared" si="0"/>
        <v>3801065.6470588236</v>
      </c>
      <c r="M24" s="187">
        <f t="shared" si="5"/>
        <v>8.6805555555555559E-3</v>
      </c>
      <c r="P24" s="49" t="s">
        <v>128</v>
      </c>
      <c r="Q24" s="211">
        <f>市区町村別_患者数!AM25</f>
        <v>21972</v>
      </c>
    </row>
    <row r="25" spans="2:17" ht="29.25" customHeight="1">
      <c r="B25" s="365">
        <v>5</v>
      </c>
      <c r="C25" s="378" t="s">
        <v>118</v>
      </c>
      <c r="D25" s="385">
        <f>Q9</f>
        <v>8474</v>
      </c>
      <c r="E25" s="88" t="s">
        <v>154</v>
      </c>
      <c r="F25" s="224" t="s">
        <v>175</v>
      </c>
      <c r="G25" s="224" t="s">
        <v>661</v>
      </c>
      <c r="H25" s="137">
        <v>149</v>
      </c>
      <c r="I25" s="138">
        <v>409179010</v>
      </c>
      <c r="J25" s="139">
        <v>56927930</v>
      </c>
      <c r="K25" s="71">
        <f t="shared" si="2"/>
        <v>466106940</v>
      </c>
      <c r="L25" s="178">
        <f t="shared" si="0"/>
        <v>3128234.4966442953</v>
      </c>
      <c r="M25" s="185">
        <f>IFERROR(H25/$Q$9,0)</f>
        <v>1.7583195657304696E-2</v>
      </c>
      <c r="P25" s="49" t="s">
        <v>129</v>
      </c>
      <c r="Q25" s="211">
        <f>市区町村別_患者数!AM26</f>
        <v>14633</v>
      </c>
    </row>
    <row r="26" spans="2:17" ht="29.25" customHeight="1">
      <c r="B26" s="366"/>
      <c r="C26" s="359"/>
      <c r="D26" s="386"/>
      <c r="E26" s="80" t="s">
        <v>155</v>
      </c>
      <c r="F26" s="225" t="s">
        <v>176</v>
      </c>
      <c r="G26" s="225" t="s">
        <v>662</v>
      </c>
      <c r="H26" s="81">
        <v>99</v>
      </c>
      <c r="I26" s="82">
        <v>235062900</v>
      </c>
      <c r="J26" s="83">
        <v>49132280</v>
      </c>
      <c r="K26" s="72">
        <f t="shared" si="2"/>
        <v>284195180</v>
      </c>
      <c r="L26" s="179">
        <f t="shared" si="0"/>
        <v>2870658.3838383839</v>
      </c>
      <c r="M26" s="186">
        <f t="shared" ref="M26:M29" si="6">IFERROR(H26/$Q$9,0)</f>
        <v>1.1682794430021241E-2</v>
      </c>
      <c r="P26" s="49" t="s">
        <v>64</v>
      </c>
      <c r="Q26" s="211">
        <f>市区町村別_患者数!AM27</f>
        <v>18751</v>
      </c>
    </row>
    <row r="27" spans="2:17" ht="29.25" customHeight="1">
      <c r="B27" s="366"/>
      <c r="C27" s="359"/>
      <c r="D27" s="386"/>
      <c r="E27" s="80" t="s">
        <v>156</v>
      </c>
      <c r="F27" s="225" t="s">
        <v>566</v>
      </c>
      <c r="G27" s="225" t="s">
        <v>717</v>
      </c>
      <c r="H27" s="81">
        <v>66</v>
      </c>
      <c r="I27" s="82">
        <v>136890870</v>
      </c>
      <c r="J27" s="83">
        <v>112124010</v>
      </c>
      <c r="K27" s="72">
        <f t="shared" si="2"/>
        <v>249014880</v>
      </c>
      <c r="L27" s="179">
        <f t="shared" si="0"/>
        <v>3772952.7272727271</v>
      </c>
      <c r="M27" s="186">
        <f t="shared" si="6"/>
        <v>7.7885296200141613E-3</v>
      </c>
      <c r="P27" s="49" t="s">
        <v>130</v>
      </c>
      <c r="Q27" s="211">
        <f>市区町村別_患者数!AM28</f>
        <v>30883</v>
      </c>
    </row>
    <row r="28" spans="2:17" ht="29.25" customHeight="1">
      <c r="B28" s="366"/>
      <c r="C28" s="359"/>
      <c r="D28" s="386"/>
      <c r="E28" s="80" t="s">
        <v>157</v>
      </c>
      <c r="F28" s="225" t="s">
        <v>177</v>
      </c>
      <c r="G28" s="225" t="s">
        <v>718</v>
      </c>
      <c r="H28" s="81">
        <v>63</v>
      </c>
      <c r="I28" s="82">
        <v>150641100</v>
      </c>
      <c r="J28" s="83">
        <v>37528890</v>
      </c>
      <c r="K28" s="72">
        <f t="shared" si="2"/>
        <v>188169990</v>
      </c>
      <c r="L28" s="179">
        <f t="shared" si="0"/>
        <v>2986825.2380952379</v>
      </c>
      <c r="M28" s="186">
        <f t="shared" si="6"/>
        <v>7.4345055463771537E-3</v>
      </c>
      <c r="P28" s="49" t="s">
        <v>131</v>
      </c>
      <c r="Q28" s="211">
        <f>市区町村別_患者数!AM29</f>
        <v>13361</v>
      </c>
    </row>
    <row r="29" spans="2:17" ht="29.25" customHeight="1" thickBot="1">
      <c r="B29" s="367"/>
      <c r="C29" s="361"/>
      <c r="D29" s="388"/>
      <c r="E29" s="84" t="s">
        <v>158</v>
      </c>
      <c r="F29" s="226" t="s">
        <v>178</v>
      </c>
      <c r="G29" s="226" t="s">
        <v>660</v>
      </c>
      <c r="H29" s="85">
        <v>57</v>
      </c>
      <c r="I29" s="86">
        <v>154248910</v>
      </c>
      <c r="J29" s="87">
        <v>20244960</v>
      </c>
      <c r="K29" s="73">
        <f t="shared" si="2"/>
        <v>174493870</v>
      </c>
      <c r="L29" s="180">
        <f t="shared" si="0"/>
        <v>3061295.9649122809</v>
      </c>
      <c r="M29" s="187">
        <f t="shared" si="6"/>
        <v>6.7264573991031393E-3</v>
      </c>
      <c r="P29" s="49" t="s">
        <v>132</v>
      </c>
      <c r="Q29" s="211">
        <f>市区町村別_患者数!AM30</f>
        <v>9235</v>
      </c>
    </row>
    <row r="30" spans="2:17" ht="29.25" customHeight="1">
      <c r="B30" s="365">
        <v>6</v>
      </c>
      <c r="C30" s="378" t="s">
        <v>119</v>
      </c>
      <c r="D30" s="385">
        <f>Q10</f>
        <v>12122</v>
      </c>
      <c r="E30" s="88" t="s">
        <v>154</v>
      </c>
      <c r="F30" s="224" t="s">
        <v>175</v>
      </c>
      <c r="G30" s="224" t="s">
        <v>695</v>
      </c>
      <c r="H30" s="137">
        <v>194</v>
      </c>
      <c r="I30" s="138">
        <v>496616720</v>
      </c>
      <c r="J30" s="139">
        <v>81305710</v>
      </c>
      <c r="K30" s="71">
        <f t="shared" si="2"/>
        <v>577922430</v>
      </c>
      <c r="L30" s="178">
        <f t="shared" si="0"/>
        <v>2978981.5979381441</v>
      </c>
      <c r="M30" s="185">
        <f>IFERROR(H30/$Q$10,0)</f>
        <v>1.600395974261673E-2</v>
      </c>
      <c r="P30" s="49" t="s">
        <v>36</v>
      </c>
      <c r="Q30" s="211">
        <f>市区町村別_患者数!AM31</f>
        <v>128043</v>
      </c>
    </row>
    <row r="31" spans="2:17" ht="29.25" customHeight="1">
      <c r="B31" s="366"/>
      <c r="C31" s="359"/>
      <c r="D31" s="386"/>
      <c r="E31" s="80" t="s">
        <v>155</v>
      </c>
      <c r="F31" s="225" t="s">
        <v>176</v>
      </c>
      <c r="G31" s="225" t="s">
        <v>722</v>
      </c>
      <c r="H31" s="81">
        <v>159</v>
      </c>
      <c r="I31" s="82">
        <v>382941850</v>
      </c>
      <c r="J31" s="83">
        <v>79718210</v>
      </c>
      <c r="K31" s="72">
        <f t="shared" si="2"/>
        <v>462660060</v>
      </c>
      <c r="L31" s="179">
        <f t="shared" si="0"/>
        <v>2909811.6981132077</v>
      </c>
      <c r="M31" s="186">
        <f t="shared" ref="M31:M34" si="7">IFERROR(H31/$Q$10,0)</f>
        <v>1.3116647417917836E-2</v>
      </c>
      <c r="P31" s="49" t="s">
        <v>37</v>
      </c>
      <c r="Q31" s="211">
        <f>市区町村別_患者数!AM32</f>
        <v>21977</v>
      </c>
    </row>
    <row r="32" spans="2:17" ht="29.25" customHeight="1">
      <c r="B32" s="366"/>
      <c r="C32" s="359"/>
      <c r="D32" s="386"/>
      <c r="E32" s="80" t="s">
        <v>157</v>
      </c>
      <c r="F32" s="225" t="s">
        <v>177</v>
      </c>
      <c r="G32" s="225" t="s">
        <v>718</v>
      </c>
      <c r="H32" s="81">
        <v>112</v>
      </c>
      <c r="I32" s="82">
        <v>265875520</v>
      </c>
      <c r="J32" s="83">
        <v>41263190</v>
      </c>
      <c r="K32" s="72">
        <f t="shared" si="2"/>
        <v>307138710</v>
      </c>
      <c r="L32" s="179">
        <f t="shared" si="0"/>
        <v>2742309.9107142859</v>
      </c>
      <c r="M32" s="186">
        <f t="shared" si="7"/>
        <v>9.2393994390364623E-3</v>
      </c>
      <c r="P32" s="49" t="s">
        <v>38</v>
      </c>
      <c r="Q32" s="211">
        <f>市区町村別_患者数!AM33</f>
        <v>17806</v>
      </c>
    </row>
    <row r="33" spans="2:17" ht="29.25" customHeight="1">
      <c r="B33" s="366"/>
      <c r="C33" s="359"/>
      <c r="D33" s="386"/>
      <c r="E33" s="80" t="s">
        <v>156</v>
      </c>
      <c r="F33" s="225" t="s">
        <v>566</v>
      </c>
      <c r="G33" s="225" t="s">
        <v>723</v>
      </c>
      <c r="H33" s="81">
        <v>108</v>
      </c>
      <c r="I33" s="82">
        <v>232098950</v>
      </c>
      <c r="J33" s="83">
        <v>114425790</v>
      </c>
      <c r="K33" s="72">
        <f t="shared" si="2"/>
        <v>346524740</v>
      </c>
      <c r="L33" s="179">
        <f t="shared" si="0"/>
        <v>3208562.4074074072</v>
      </c>
      <c r="M33" s="186">
        <f t="shared" si="7"/>
        <v>8.9094208876423029E-3</v>
      </c>
      <c r="P33" s="49" t="s">
        <v>39</v>
      </c>
      <c r="Q33" s="211">
        <f>市区町村別_患者数!AM34</f>
        <v>15172</v>
      </c>
    </row>
    <row r="34" spans="2:17" ht="29.25" customHeight="1" thickBot="1">
      <c r="B34" s="367"/>
      <c r="C34" s="361"/>
      <c r="D34" s="388"/>
      <c r="E34" s="84" t="s">
        <v>158</v>
      </c>
      <c r="F34" s="226" t="s">
        <v>178</v>
      </c>
      <c r="G34" s="226" t="s">
        <v>724</v>
      </c>
      <c r="H34" s="85">
        <v>96</v>
      </c>
      <c r="I34" s="86">
        <v>398495550</v>
      </c>
      <c r="J34" s="87">
        <v>26681440</v>
      </c>
      <c r="K34" s="73">
        <f t="shared" si="2"/>
        <v>425176990</v>
      </c>
      <c r="L34" s="180">
        <f t="shared" si="0"/>
        <v>4428926.979166667</v>
      </c>
      <c r="M34" s="187">
        <f t="shared" si="7"/>
        <v>7.9194852334598248E-3</v>
      </c>
      <c r="P34" s="49" t="s">
        <v>40</v>
      </c>
      <c r="Q34" s="211">
        <f>市区町村別_患者数!AM35</f>
        <v>20327</v>
      </c>
    </row>
    <row r="35" spans="2:17" ht="29.25" customHeight="1">
      <c r="B35" s="365">
        <v>7</v>
      </c>
      <c r="C35" s="378" t="s">
        <v>120</v>
      </c>
      <c r="D35" s="385">
        <f>Q11</f>
        <v>10791</v>
      </c>
      <c r="E35" s="88" t="s">
        <v>154</v>
      </c>
      <c r="F35" s="224" t="s">
        <v>175</v>
      </c>
      <c r="G35" s="224" t="s">
        <v>661</v>
      </c>
      <c r="H35" s="137">
        <v>202</v>
      </c>
      <c r="I35" s="138">
        <v>536209150</v>
      </c>
      <c r="J35" s="139">
        <v>83004870</v>
      </c>
      <c r="K35" s="71">
        <f t="shared" si="2"/>
        <v>619214020</v>
      </c>
      <c r="L35" s="178">
        <f t="shared" si="0"/>
        <v>3065415.9405940594</v>
      </c>
      <c r="M35" s="185">
        <f>IFERROR(H35/$Q$11,0)</f>
        <v>1.8719303122972847E-2</v>
      </c>
      <c r="P35" s="49" t="s">
        <v>41</v>
      </c>
      <c r="Q35" s="211">
        <f>市区町村別_患者数!AM36</f>
        <v>26559</v>
      </c>
    </row>
    <row r="36" spans="2:17" ht="29.25" customHeight="1">
      <c r="B36" s="366"/>
      <c r="C36" s="359"/>
      <c r="D36" s="386"/>
      <c r="E36" s="80" t="s">
        <v>155</v>
      </c>
      <c r="F36" s="225" t="s">
        <v>176</v>
      </c>
      <c r="G36" s="225" t="s">
        <v>732</v>
      </c>
      <c r="H36" s="81">
        <v>148</v>
      </c>
      <c r="I36" s="82">
        <v>371045180</v>
      </c>
      <c r="J36" s="83">
        <v>94092320</v>
      </c>
      <c r="K36" s="72">
        <f t="shared" si="2"/>
        <v>465137500</v>
      </c>
      <c r="L36" s="179">
        <f t="shared" si="0"/>
        <v>3142820.945945946</v>
      </c>
      <c r="M36" s="186">
        <f t="shared" ref="M36:M39" si="8">IFERROR(H36/$Q$11,0)</f>
        <v>1.3715132981188026E-2</v>
      </c>
      <c r="P36" s="49" t="s">
        <v>42</v>
      </c>
      <c r="Q36" s="211">
        <f>市区町村別_患者数!AM37</f>
        <v>22707</v>
      </c>
    </row>
    <row r="37" spans="2:17" ht="29.25" customHeight="1">
      <c r="B37" s="366"/>
      <c r="C37" s="359"/>
      <c r="D37" s="386"/>
      <c r="E37" s="80" t="s">
        <v>157</v>
      </c>
      <c r="F37" s="225" t="s">
        <v>177</v>
      </c>
      <c r="G37" s="225" t="s">
        <v>718</v>
      </c>
      <c r="H37" s="81">
        <v>117</v>
      </c>
      <c r="I37" s="82">
        <v>340508740</v>
      </c>
      <c r="J37" s="83">
        <v>40395260</v>
      </c>
      <c r="K37" s="72">
        <f t="shared" si="2"/>
        <v>380904000</v>
      </c>
      <c r="L37" s="179">
        <f t="shared" si="0"/>
        <v>3255589.7435897435</v>
      </c>
      <c r="M37" s="186">
        <f t="shared" si="8"/>
        <v>1.0842368640533779E-2</v>
      </c>
      <c r="P37" s="49" t="s">
        <v>43</v>
      </c>
      <c r="Q37" s="211">
        <f>市区町村別_患者数!AM38</f>
        <v>6370</v>
      </c>
    </row>
    <row r="38" spans="2:17" ht="29.25" customHeight="1">
      <c r="B38" s="366"/>
      <c r="C38" s="359"/>
      <c r="D38" s="386"/>
      <c r="E38" s="80" t="s">
        <v>158</v>
      </c>
      <c r="F38" s="225" t="s">
        <v>178</v>
      </c>
      <c r="G38" s="225" t="s">
        <v>733</v>
      </c>
      <c r="H38" s="81">
        <v>100</v>
      </c>
      <c r="I38" s="82">
        <v>394739360</v>
      </c>
      <c r="J38" s="83">
        <v>25480900</v>
      </c>
      <c r="K38" s="72">
        <f t="shared" si="2"/>
        <v>420220260</v>
      </c>
      <c r="L38" s="179">
        <f t="shared" si="0"/>
        <v>4202202.5999999996</v>
      </c>
      <c r="M38" s="186">
        <f t="shared" si="8"/>
        <v>9.2669817440459643E-3</v>
      </c>
      <c r="P38" s="49" t="s">
        <v>45</v>
      </c>
      <c r="Q38" s="211">
        <f>市区町村別_患者数!AM39</f>
        <v>29031</v>
      </c>
    </row>
    <row r="39" spans="2:17" ht="29.25" customHeight="1" thickBot="1">
      <c r="B39" s="367"/>
      <c r="C39" s="361"/>
      <c r="D39" s="388"/>
      <c r="E39" s="84" t="s">
        <v>214</v>
      </c>
      <c r="F39" s="226" t="s">
        <v>215</v>
      </c>
      <c r="G39" s="226" t="s">
        <v>734</v>
      </c>
      <c r="H39" s="85">
        <v>95</v>
      </c>
      <c r="I39" s="86">
        <v>202733180</v>
      </c>
      <c r="J39" s="87">
        <v>39203400</v>
      </c>
      <c r="K39" s="73">
        <f t="shared" si="2"/>
        <v>241936580</v>
      </c>
      <c r="L39" s="180">
        <f t="shared" si="0"/>
        <v>2546700.8421052634</v>
      </c>
      <c r="M39" s="187">
        <f t="shared" si="8"/>
        <v>8.8036326568436667E-3</v>
      </c>
      <c r="P39" s="49" t="s">
        <v>2</v>
      </c>
      <c r="Q39" s="211">
        <f>市区町村別_患者数!AM40</f>
        <v>58722</v>
      </c>
    </row>
    <row r="40" spans="2:17" ht="29.25" customHeight="1">
      <c r="B40" s="365">
        <v>8</v>
      </c>
      <c r="C40" s="378" t="s">
        <v>59</v>
      </c>
      <c r="D40" s="385">
        <f>Q12</f>
        <v>8781</v>
      </c>
      <c r="E40" s="88" t="s">
        <v>154</v>
      </c>
      <c r="F40" s="224" t="s">
        <v>175</v>
      </c>
      <c r="G40" s="224" t="s">
        <v>661</v>
      </c>
      <c r="H40" s="137">
        <v>134</v>
      </c>
      <c r="I40" s="138">
        <v>361593770</v>
      </c>
      <c r="J40" s="139">
        <v>58450480</v>
      </c>
      <c r="K40" s="71">
        <f t="shared" si="2"/>
        <v>420044250</v>
      </c>
      <c r="L40" s="178">
        <f t="shared" si="0"/>
        <v>3134658.5820895522</v>
      </c>
      <c r="M40" s="185">
        <f>IFERROR(H40/$Q$12,0)</f>
        <v>1.5260220931556771E-2</v>
      </c>
      <c r="P40" s="49" t="s">
        <v>3</v>
      </c>
      <c r="Q40" s="211">
        <f>市区町村別_患者数!AM41</f>
        <v>16236</v>
      </c>
    </row>
    <row r="41" spans="2:17" ht="29.25" customHeight="1">
      <c r="B41" s="366"/>
      <c r="C41" s="359"/>
      <c r="D41" s="386"/>
      <c r="E41" s="80" t="s">
        <v>155</v>
      </c>
      <c r="F41" s="225" t="s">
        <v>176</v>
      </c>
      <c r="G41" s="225" t="s">
        <v>738</v>
      </c>
      <c r="H41" s="81">
        <v>95</v>
      </c>
      <c r="I41" s="82">
        <v>310016960</v>
      </c>
      <c r="J41" s="83">
        <v>66637840</v>
      </c>
      <c r="K41" s="72">
        <f t="shared" si="2"/>
        <v>376654800</v>
      </c>
      <c r="L41" s="179">
        <f t="shared" si="0"/>
        <v>3964787.3684210526</v>
      </c>
      <c r="M41" s="186">
        <f t="shared" ref="M41:M44" si="9">IFERROR(H41/$Q$12,0)</f>
        <v>1.0818813346999202E-2</v>
      </c>
      <c r="P41" s="49" t="s">
        <v>4</v>
      </c>
      <c r="Q41" s="211">
        <f>市区町村別_患者数!AM42</f>
        <v>49221</v>
      </c>
    </row>
    <row r="42" spans="2:17" ht="29.25" customHeight="1">
      <c r="B42" s="366"/>
      <c r="C42" s="359"/>
      <c r="D42" s="386"/>
      <c r="E42" s="80" t="s">
        <v>156</v>
      </c>
      <c r="F42" s="225" t="s">
        <v>566</v>
      </c>
      <c r="G42" s="225" t="s">
        <v>739</v>
      </c>
      <c r="H42" s="81">
        <v>81</v>
      </c>
      <c r="I42" s="82">
        <v>190903400</v>
      </c>
      <c r="J42" s="83">
        <v>134606600</v>
      </c>
      <c r="K42" s="72">
        <f t="shared" si="2"/>
        <v>325510000</v>
      </c>
      <c r="L42" s="179">
        <f t="shared" si="0"/>
        <v>4018641.9753086418</v>
      </c>
      <c r="M42" s="186">
        <f t="shared" si="9"/>
        <v>9.2244619063887937E-3</v>
      </c>
      <c r="P42" s="49" t="s">
        <v>46</v>
      </c>
      <c r="Q42" s="211">
        <f>市区町村別_患者数!AM43</f>
        <v>10441</v>
      </c>
    </row>
    <row r="43" spans="2:17" ht="29.25" customHeight="1">
      <c r="B43" s="366"/>
      <c r="C43" s="359"/>
      <c r="D43" s="386"/>
      <c r="E43" s="80" t="s">
        <v>157</v>
      </c>
      <c r="F43" s="225" t="s">
        <v>177</v>
      </c>
      <c r="G43" s="225" t="s">
        <v>740</v>
      </c>
      <c r="H43" s="81">
        <v>72</v>
      </c>
      <c r="I43" s="82">
        <v>159717160</v>
      </c>
      <c r="J43" s="83">
        <v>29188520</v>
      </c>
      <c r="K43" s="72">
        <f t="shared" si="2"/>
        <v>188905680</v>
      </c>
      <c r="L43" s="179">
        <f t="shared" si="0"/>
        <v>2623690</v>
      </c>
      <c r="M43" s="186">
        <f t="shared" si="9"/>
        <v>8.1995216945678177E-3</v>
      </c>
      <c r="P43" s="49" t="s">
        <v>9</v>
      </c>
      <c r="Q43" s="211">
        <f>市区町村別_患者数!AM44</f>
        <v>58499</v>
      </c>
    </row>
    <row r="44" spans="2:17" ht="29.25" customHeight="1" thickBot="1">
      <c r="B44" s="367"/>
      <c r="C44" s="361"/>
      <c r="D44" s="388"/>
      <c r="E44" s="84" t="s">
        <v>158</v>
      </c>
      <c r="F44" s="226" t="s">
        <v>178</v>
      </c>
      <c r="G44" s="226" t="s">
        <v>660</v>
      </c>
      <c r="H44" s="85">
        <v>70</v>
      </c>
      <c r="I44" s="86">
        <v>206837590</v>
      </c>
      <c r="J44" s="87">
        <v>20743660</v>
      </c>
      <c r="K44" s="73">
        <f t="shared" si="2"/>
        <v>227581250</v>
      </c>
      <c r="L44" s="180">
        <f t="shared" si="0"/>
        <v>3251160.7142857141</v>
      </c>
      <c r="M44" s="187">
        <f t="shared" si="9"/>
        <v>7.9717572030520434E-3</v>
      </c>
      <c r="P44" s="49" t="s">
        <v>47</v>
      </c>
      <c r="Q44" s="211">
        <f>市区町村別_患者数!AM45</f>
        <v>12853</v>
      </c>
    </row>
    <row r="45" spans="2:17" ht="29.25" customHeight="1">
      <c r="B45" s="365">
        <v>9</v>
      </c>
      <c r="C45" s="378" t="s">
        <v>121</v>
      </c>
      <c r="D45" s="385">
        <f>Q13</f>
        <v>5637</v>
      </c>
      <c r="E45" s="88" t="s">
        <v>154</v>
      </c>
      <c r="F45" s="224" t="s">
        <v>175</v>
      </c>
      <c r="G45" s="224" t="s">
        <v>661</v>
      </c>
      <c r="H45" s="137">
        <v>100</v>
      </c>
      <c r="I45" s="138">
        <v>264434570</v>
      </c>
      <c r="J45" s="139">
        <v>40777200</v>
      </c>
      <c r="K45" s="71">
        <f t="shared" si="2"/>
        <v>305211770</v>
      </c>
      <c r="L45" s="178">
        <f t="shared" si="0"/>
        <v>3052117.7</v>
      </c>
      <c r="M45" s="185">
        <f>IFERROR(H45/$Q$13,0)</f>
        <v>1.7739932588256166E-2</v>
      </c>
      <c r="P45" s="49" t="s">
        <v>14</v>
      </c>
      <c r="Q45" s="211">
        <f>市区町村別_患者数!AM46</f>
        <v>23492</v>
      </c>
    </row>
    <row r="46" spans="2:17" ht="29.25" customHeight="1">
      <c r="B46" s="366"/>
      <c r="C46" s="359"/>
      <c r="D46" s="386"/>
      <c r="E46" s="80" t="s">
        <v>155</v>
      </c>
      <c r="F46" s="225" t="s">
        <v>176</v>
      </c>
      <c r="G46" s="225" t="s">
        <v>748</v>
      </c>
      <c r="H46" s="81">
        <v>62</v>
      </c>
      <c r="I46" s="82">
        <v>170642060</v>
      </c>
      <c r="J46" s="83">
        <v>32129500</v>
      </c>
      <c r="K46" s="72">
        <f t="shared" si="2"/>
        <v>202771560</v>
      </c>
      <c r="L46" s="179">
        <f t="shared" si="0"/>
        <v>3270509.0322580645</v>
      </c>
      <c r="M46" s="186">
        <f t="shared" ref="M46:M49" si="10">IFERROR(H46/$Q$13,0)</f>
        <v>1.0998758204718823E-2</v>
      </c>
      <c r="P46" s="49" t="s">
        <v>15</v>
      </c>
      <c r="Q46" s="211">
        <f>市区町村別_患者数!AM47</f>
        <v>60650</v>
      </c>
    </row>
    <row r="47" spans="2:17" ht="29.25" customHeight="1">
      <c r="B47" s="366"/>
      <c r="C47" s="359"/>
      <c r="D47" s="386"/>
      <c r="E47" s="80" t="s">
        <v>158</v>
      </c>
      <c r="F47" s="225" t="s">
        <v>178</v>
      </c>
      <c r="G47" s="225" t="s">
        <v>749</v>
      </c>
      <c r="H47" s="81">
        <v>58</v>
      </c>
      <c r="I47" s="82">
        <v>197932260</v>
      </c>
      <c r="J47" s="83">
        <v>16480700</v>
      </c>
      <c r="K47" s="72">
        <f t="shared" si="2"/>
        <v>214412960</v>
      </c>
      <c r="L47" s="179">
        <f t="shared" si="0"/>
        <v>3696775.1724137929</v>
      </c>
      <c r="M47" s="186">
        <f t="shared" si="10"/>
        <v>1.0289160901188575E-2</v>
      </c>
      <c r="P47" s="49" t="s">
        <v>10</v>
      </c>
      <c r="Q47" s="211">
        <f>市区町村別_患者数!AM48</f>
        <v>37162</v>
      </c>
    </row>
    <row r="48" spans="2:17" ht="29.25" customHeight="1">
      <c r="B48" s="366"/>
      <c r="C48" s="359"/>
      <c r="D48" s="386"/>
      <c r="E48" s="80" t="s">
        <v>157</v>
      </c>
      <c r="F48" s="225" t="s">
        <v>177</v>
      </c>
      <c r="G48" s="225" t="s">
        <v>750</v>
      </c>
      <c r="H48" s="81">
        <v>47</v>
      </c>
      <c r="I48" s="82">
        <v>104806910</v>
      </c>
      <c r="J48" s="83">
        <v>24868770</v>
      </c>
      <c r="K48" s="72">
        <f t="shared" si="2"/>
        <v>129675680</v>
      </c>
      <c r="L48" s="179">
        <f t="shared" si="0"/>
        <v>2759057.0212765955</v>
      </c>
      <c r="M48" s="186">
        <f t="shared" si="10"/>
        <v>8.3377683164803981E-3</v>
      </c>
      <c r="P48" s="49" t="s">
        <v>22</v>
      </c>
      <c r="Q48" s="211">
        <f>市区町村別_患者数!AM49</f>
        <v>41693</v>
      </c>
    </row>
    <row r="49" spans="2:17" ht="29.25" customHeight="1" thickBot="1">
      <c r="B49" s="367"/>
      <c r="C49" s="361"/>
      <c r="D49" s="388"/>
      <c r="E49" s="84" t="s">
        <v>150</v>
      </c>
      <c r="F49" s="226" t="s">
        <v>167</v>
      </c>
      <c r="G49" s="226" t="s">
        <v>744</v>
      </c>
      <c r="H49" s="85">
        <v>41</v>
      </c>
      <c r="I49" s="86">
        <v>129030410</v>
      </c>
      <c r="J49" s="87">
        <v>114095840</v>
      </c>
      <c r="K49" s="73">
        <f t="shared" si="2"/>
        <v>243126250</v>
      </c>
      <c r="L49" s="180">
        <f t="shared" si="0"/>
        <v>5929908.5365853654</v>
      </c>
      <c r="M49" s="187">
        <f t="shared" si="10"/>
        <v>7.2733723611850274E-3</v>
      </c>
      <c r="P49" s="49" t="s">
        <v>48</v>
      </c>
      <c r="Q49" s="211">
        <f>市区町村別_患者数!AM50</f>
        <v>14543</v>
      </c>
    </row>
    <row r="50" spans="2:17" ht="29.25" customHeight="1">
      <c r="B50" s="365">
        <v>10</v>
      </c>
      <c r="C50" s="378" t="s">
        <v>60</v>
      </c>
      <c r="D50" s="385">
        <f>Q14</f>
        <v>13130</v>
      </c>
      <c r="E50" s="88" t="s">
        <v>154</v>
      </c>
      <c r="F50" s="224" t="s">
        <v>175</v>
      </c>
      <c r="G50" s="224" t="s">
        <v>695</v>
      </c>
      <c r="H50" s="137">
        <v>216</v>
      </c>
      <c r="I50" s="138">
        <v>588696930</v>
      </c>
      <c r="J50" s="139">
        <v>87661450</v>
      </c>
      <c r="K50" s="71">
        <f t="shared" si="2"/>
        <v>676358380</v>
      </c>
      <c r="L50" s="178">
        <f t="shared" si="0"/>
        <v>3131288.7962962962</v>
      </c>
      <c r="M50" s="185">
        <f>IFERROR(H50/$Q$14,0)</f>
        <v>1.6450875856816451E-2</v>
      </c>
      <c r="P50" s="49" t="s">
        <v>26</v>
      </c>
      <c r="Q50" s="211">
        <f>市区町村別_患者数!AM51</f>
        <v>18436</v>
      </c>
    </row>
    <row r="51" spans="2:17" ht="29.25" customHeight="1">
      <c r="B51" s="366"/>
      <c r="C51" s="359"/>
      <c r="D51" s="386"/>
      <c r="E51" s="80" t="s">
        <v>179</v>
      </c>
      <c r="F51" s="225" t="s">
        <v>180</v>
      </c>
      <c r="G51" s="225" t="s">
        <v>755</v>
      </c>
      <c r="H51" s="81">
        <v>179</v>
      </c>
      <c r="I51" s="82">
        <v>408852530</v>
      </c>
      <c r="J51" s="83">
        <v>70044430</v>
      </c>
      <c r="K51" s="72">
        <f t="shared" si="2"/>
        <v>478896960</v>
      </c>
      <c r="L51" s="179">
        <f t="shared" si="0"/>
        <v>2675402.0111731845</v>
      </c>
      <c r="M51" s="186">
        <f t="shared" ref="M51:M54" si="11">IFERROR(H51/$Q$14,0)</f>
        <v>1.3632901751713633E-2</v>
      </c>
      <c r="P51" s="49" t="s">
        <v>16</v>
      </c>
      <c r="Q51" s="211">
        <f>市区町村別_患者数!AM52</f>
        <v>37305</v>
      </c>
    </row>
    <row r="52" spans="2:17" ht="29.25" customHeight="1">
      <c r="B52" s="366"/>
      <c r="C52" s="359"/>
      <c r="D52" s="386"/>
      <c r="E52" s="80" t="s">
        <v>155</v>
      </c>
      <c r="F52" s="225" t="s">
        <v>176</v>
      </c>
      <c r="G52" s="225" t="s">
        <v>756</v>
      </c>
      <c r="H52" s="81">
        <v>166</v>
      </c>
      <c r="I52" s="82">
        <v>433352310</v>
      </c>
      <c r="J52" s="83">
        <v>124537050</v>
      </c>
      <c r="K52" s="72">
        <f t="shared" si="2"/>
        <v>557889360</v>
      </c>
      <c r="L52" s="179">
        <f t="shared" si="0"/>
        <v>3360779.2771084337</v>
      </c>
      <c r="M52" s="186">
        <f t="shared" si="11"/>
        <v>1.2642802741812642E-2</v>
      </c>
      <c r="P52" s="49" t="s">
        <v>27</v>
      </c>
      <c r="Q52" s="211">
        <f>市区町村別_患者数!AM53</f>
        <v>20008</v>
      </c>
    </row>
    <row r="53" spans="2:17" ht="29.25" customHeight="1">
      <c r="B53" s="366"/>
      <c r="C53" s="359"/>
      <c r="D53" s="386"/>
      <c r="E53" s="80" t="s">
        <v>156</v>
      </c>
      <c r="F53" s="225" t="s">
        <v>566</v>
      </c>
      <c r="G53" s="225" t="s">
        <v>757</v>
      </c>
      <c r="H53" s="81">
        <v>126</v>
      </c>
      <c r="I53" s="82">
        <v>262942380</v>
      </c>
      <c r="J53" s="83">
        <v>162596880</v>
      </c>
      <c r="K53" s="72">
        <f t="shared" si="2"/>
        <v>425539260</v>
      </c>
      <c r="L53" s="179">
        <f t="shared" si="0"/>
        <v>3377295.7142857141</v>
      </c>
      <c r="M53" s="186">
        <f t="shared" si="11"/>
        <v>9.5963442498095963E-3</v>
      </c>
      <c r="P53" s="49" t="s">
        <v>28</v>
      </c>
      <c r="Q53" s="211">
        <f>市区町村別_患者数!AM54</f>
        <v>20272</v>
      </c>
    </row>
    <row r="54" spans="2:17" ht="29.25" customHeight="1" thickBot="1">
      <c r="B54" s="367"/>
      <c r="C54" s="361"/>
      <c r="D54" s="388"/>
      <c r="E54" s="84" t="s">
        <v>158</v>
      </c>
      <c r="F54" s="226" t="s">
        <v>178</v>
      </c>
      <c r="G54" s="226" t="s">
        <v>758</v>
      </c>
      <c r="H54" s="85">
        <v>112</v>
      </c>
      <c r="I54" s="86">
        <v>373638070</v>
      </c>
      <c r="J54" s="87">
        <v>35690550</v>
      </c>
      <c r="K54" s="73">
        <f t="shared" si="2"/>
        <v>409328620</v>
      </c>
      <c r="L54" s="180">
        <f t="shared" si="0"/>
        <v>3654719.8214285714</v>
      </c>
      <c r="M54" s="187">
        <f t="shared" si="11"/>
        <v>8.5300837776085305E-3</v>
      </c>
      <c r="P54" s="49" t="s">
        <v>17</v>
      </c>
      <c r="Q54" s="211">
        <f>市区町村別_患者数!AM55</f>
        <v>18094</v>
      </c>
    </row>
    <row r="55" spans="2:17" ht="29.25" customHeight="1">
      <c r="B55" s="365">
        <v>11</v>
      </c>
      <c r="C55" s="378" t="s">
        <v>61</v>
      </c>
      <c r="D55" s="385">
        <f>Q15</f>
        <v>22723</v>
      </c>
      <c r="E55" s="88" t="s">
        <v>154</v>
      </c>
      <c r="F55" s="224" t="s">
        <v>175</v>
      </c>
      <c r="G55" s="224" t="s">
        <v>695</v>
      </c>
      <c r="H55" s="137">
        <v>372</v>
      </c>
      <c r="I55" s="138">
        <v>941132200</v>
      </c>
      <c r="J55" s="139">
        <v>149642270</v>
      </c>
      <c r="K55" s="71">
        <f t="shared" si="2"/>
        <v>1090774470</v>
      </c>
      <c r="L55" s="178">
        <f t="shared" si="0"/>
        <v>2932189.435483871</v>
      </c>
      <c r="M55" s="185">
        <f>IFERROR(H55/$Q$15,0)</f>
        <v>1.6371077762619372E-2</v>
      </c>
      <c r="P55" s="49" t="s">
        <v>49</v>
      </c>
      <c r="Q55" s="211">
        <f>市区町村別_患者数!AM56</f>
        <v>24024</v>
      </c>
    </row>
    <row r="56" spans="2:17" ht="29.25" customHeight="1">
      <c r="B56" s="366"/>
      <c r="C56" s="359"/>
      <c r="D56" s="386"/>
      <c r="E56" s="80" t="s">
        <v>155</v>
      </c>
      <c r="F56" s="225" t="s">
        <v>176</v>
      </c>
      <c r="G56" s="225" t="s">
        <v>687</v>
      </c>
      <c r="H56" s="81">
        <v>249</v>
      </c>
      <c r="I56" s="82">
        <v>664642560</v>
      </c>
      <c r="J56" s="83">
        <v>139845530</v>
      </c>
      <c r="K56" s="72">
        <f t="shared" si="2"/>
        <v>804488090</v>
      </c>
      <c r="L56" s="179">
        <f t="shared" si="0"/>
        <v>3230875.8634538152</v>
      </c>
      <c r="M56" s="186">
        <f t="shared" ref="M56:M59" si="12">IFERROR(H56/$Q$15,0)</f>
        <v>1.0958060115301677E-2</v>
      </c>
      <c r="P56" s="49" t="s">
        <v>5</v>
      </c>
      <c r="Q56" s="211">
        <f>市区町村別_患者数!AM57</f>
        <v>19635</v>
      </c>
    </row>
    <row r="57" spans="2:17" ht="29.25" customHeight="1">
      <c r="B57" s="366"/>
      <c r="C57" s="359"/>
      <c r="D57" s="386"/>
      <c r="E57" s="80" t="s">
        <v>156</v>
      </c>
      <c r="F57" s="225" t="s">
        <v>566</v>
      </c>
      <c r="G57" s="225" t="s">
        <v>770</v>
      </c>
      <c r="H57" s="81">
        <v>228</v>
      </c>
      <c r="I57" s="82">
        <v>461024470</v>
      </c>
      <c r="J57" s="83">
        <v>368410300</v>
      </c>
      <c r="K57" s="72">
        <f t="shared" si="2"/>
        <v>829434770</v>
      </c>
      <c r="L57" s="179">
        <f t="shared" si="0"/>
        <v>3637871.7982456139</v>
      </c>
      <c r="M57" s="186">
        <f t="shared" si="12"/>
        <v>1.0033886370637679E-2</v>
      </c>
      <c r="P57" s="49" t="s">
        <v>23</v>
      </c>
      <c r="Q57" s="211">
        <f>市区町村別_患者数!AM58</f>
        <v>11060</v>
      </c>
    </row>
    <row r="58" spans="2:17" ht="29.25" customHeight="1">
      <c r="B58" s="366"/>
      <c r="C58" s="359"/>
      <c r="D58" s="386"/>
      <c r="E58" s="80" t="s">
        <v>157</v>
      </c>
      <c r="F58" s="225" t="s">
        <v>177</v>
      </c>
      <c r="G58" s="225" t="s">
        <v>771</v>
      </c>
      <c r="H58" s="81">
        <v>219</v>
      </c>
      <c r="I58" s="82">
        <v>499632450</v>
      </c>
      <c r="J58" s="83">
        <v>101638130</v>
      </c>
      <c r="K58" s="72">
        <f t="shared" si="2"/>
        <v>601270580</v>
      </c>
      <c r="L58" s="179">
        <f t="shared" si="0"/>
        <v>2745527.7625570777</v>
      </c>
      <c r="M58" s="186">
        <f t="shared" si="12"/>
        <v>9.6378119086388235E-3</v>
      </c>
      <c r="P58" s="49" t="s">
        <v>29</v>
      </c>
      <c r="Q58" s="211">
        <f>市区町村別_患者数!AM59</f>
        <v>18634</v>
      </c>
    </row>
    <row r="59" spans="2:17" ht="29.25" customHeight="1" thickBot="1">
      <c r="B59" s="367"/>
      <c r="C59" s="361"/>
      <c r="D59" s="388"/>
      <c r="E59" s="84" t="s">
        <v>158</v>
      </c>
      <c r="F59" s="226" t="s">
        <v>178</v>
      </c>
      <c r="G59" s="226" t="s">
        <v>660</v>
      </c>
      <c r="H59" s="85">
        <v>185</v>
      </c>
      <c r="I59" s="86">
        <v>712456530</v>
      </c>
      <c r="J59" s="87">
        <v>56673660</v>
      </c>
      <c r="K59" s="73">
        <f t="shared" si="2"/>
        <v>769130190</v>
      </c>
      <c r="L59" s="180">
        <f t="shared" si="0"/>
        <v>4157460.4864864866</v>
      </c>
      <c r="M59" s="186">
        <f t="shared" si="12"/>
        <v>8.1415306077542576E-3</v>
      </c>
      <c r="P59" s="49" t="s">
        <v>18</v>
      </c>
      <c r="Q59" s="211">
        <f>市区町村別_患者数!AM60</f>
        <v>19451</v>
      </c>
    </row>
    <row r="60" spans="2:17" ht="29.25" customHeight="1">
      <c r="B60" s="365">
        <v>12</v>
      </c>
      <c r="C60" s="378" t="s">
        <v>122</v>
      </c>
      <c r="D60" s="385">
        <f>Q16</f>
        <v>11827</v>
      </c>
      <c r="E60" s="88" t="s">
        <v>154</v>
      </c>
      <c r="F60" s="224" t="s">
        <v>175</v>
      </c>
      <c r="G60" s="224" t="s">
        <v>661</v>
      </c>
      <c r="H60" s="137">
        <v>206</v>
      </c>
      <c r="I60" s="138">
        <v>519473500</v>
      </c>
      <c r="J60" s="139">
        <v>88045030</v>
      </c>
      <c r="K60" s="71">
        <f t="shared" si="2"/>
        <v>607518530</v>
      </c>
      <c r="L60" s="178">
        <f t="shared" si="0"/>
        <v>2949119.0776699027</v>
      </c>
      <c r="M60" s="185">
        <f>IFERROR(H60/$Q$16,0)</f>
        <v>1.7417772892534031E-2</v>
      </c>
      <c r="P60" s="49" t="s">
        <v>11</v>
      </c>
      <c r="Q60" s="211">
        <f>市区町村別_患者数!AM61</f>
        <v>12084</v>
      </c>
    </row>
    <row r="61" spans="2:17" ht="29.25" customHeight="1">
      <c r="B61" s="366"/>
      <c r="C61" s="359"/>
      <c r="D61" s="386"/>
      <c r="E61" s="80" t="s">
        <v>155</v>
      </c>
      <c r="F61" s="225" t="s">
        <v>176</v>
      </c>
      <c r="G61" s="225" t="s">
        <v>775</v>
      </c>
      <c r="H61" s="81">
        <v>119</v>
      </c>
      <c r="I61" s="82">
        <v>337623460</v>
      </c>
      <c r="J61" s="83">
        <v>71724710</v>
      </c>
      <c r="K61" s="72">
        <f t="shared" si="2"/>
        <v>409348170</v>
      </c>
      <c r="L61" s="179">
        <f t="shared" si="0"/>
        <v>3439900.588235294</v>
      </c>
      <c r="M61" s="186">
        <f t="shared" ref="M61:M64" si="13">IFERROR(H61/$Q$16,0)</f>
        <v>1.0061723175784222E-2</v>
      </c>
      <c r="P61" s="49" t="s">
        <v>50</v>
      </c>
      <c r="Q61" s="211">
        <f>市区町村別_患者数!AM62</f>
        <v>8898</v>
      </c>
    </row>
    <row r="62" spans="2:17" ht="29.25" customHeight="1">
      <c r="B62" s="366"/>
      <c r="C62" s="359"/>
      <c r="D62" s="386"/>
      <c r="E62" s="80" t="s">
        <v>158</v>
      </c>
      <c r="F62" s="225" t="s">
        <v>178</v>
      </c>
      <c r="G62" s="225" t="s">
        <v>777</v>
      </c>
      <c r="H62" s="81">
        <v>94</v>
      </c>
      <c r="I62" s="82">
        <v>322097630</v>
      </c>
      <c r="J62" s="83">
        <v>30093730</v>
      </c>
      <c r="K62" s="72">
        <f t="shared" si="2"/>
        <v>352191360</v>
      </c>
      <c r="L62" s="179">
        <f t="shared" si="0"/>
        <v>3746716.5957446811</v>
      </c>
      <c r="M62" s="186">
        <f t="shared" si="13"/>
        <v>7.9479157859135875E-3</v>
      </c>
      <c r="P62" s="49" t="s">
        <v>30</v>
      </c>
      <c r="Q62" s="211">
        <f>市区町村別_患者数!AM63</f>
        <v>10383</v>
      </c>
    </row>
    <row r="63" spans="2:17" ht="29.25" customHeight="1">
      <c r="B63" s="366"/>
      <c r="C63" s="359"/>
      <c r="D63" s="386"/>
      <c r="E63" s="80" t="s">
        <v>156</v>
      </c>
      <c r="F63" s="225" t="s">
        <v>566</v>
      </c>
      <c r="G63" s="225" t="s">
        <v>776</v>
      </c>
      <c r="H63" s="81">
        <v>94</v>
      </c>
      <c r="I63" s="82">
        <v>203644730</v>
      </c>
      <c r="J63" s="83">
        <v>144156190</v>
      </c>
      <c r="K63" s="72">
        <f t="shared" si="2"/>
        <v>347800920</v>
      </c>
      <c r="L63" s="179">
        <f t="shared" si="0"/>
        <v>3700009.7872340428</v>
      </c>
      <c r="M63" s="186">
        <f t="shared" si="13"/>
        <v>7.9479157859135875E-3</v>
      </c>
      <c r="P63" s="49" t="s">
        <v>24</v>
      </c>
      <c r="Q63" s="211">
        <f>市区町村別_患者数!AM64</f>
        <v>74266</v>
      </c>
    </row>
    <row r="64" spans="2:17" ht="29.25" customHeight="1" thickBot="1">
      <c r="B64" s="367"/>
      <c r="C64" s="361"/>
      <c r="D64" s="388"/>
      <c r="E64" s="84" t="s">
        <v>157</v>
      </c>
      <c r="F64" s="226" t="s">
        <v>177</v>
      </c>
      <c r="G64" s="226" t="s">
        <v>750</v>
      </c>
      <c r="H64" s="85">
        <v>87</v>
      </c>
      <c r="I64" s="86">
        <v>234810460</v>
      </c>
      <c r="J64" s="87">
        <v>44897240</v>
      </c>
      <c r="K64" s="73">
        <f t="shared" si="2"/>
        <v>279707700</v>
      </c>
      <c r="L64" s="180">
        <f t="shared" si="0"/>
        <v>3215031.0344827585</v>
      </c>
      <c r="M64" s="187">
        <f t="shared" si="13"/>
        <v>7.3560497167498096E-3</v>
      </c>
      <c r="P64" s="49" t="s">
        <v>51</v>
      </c>
      <c r="Q64" s="211">
        <f>市区町村別_患者数!AM65</f>
        <v>9658</v>
      </c>
    </row>
    <row r="65" spans="2:17" ht="29.25" customHeight="1">
      <c r="B65" s="365">
        <v>13</v>
      </c>
      <c r="C65" s="378" t="s">
        <v>123</v>
      </c>
      <c r="D65" s="385">
        <f>Q17</f>
        <v>20407</v>
      </c>
      <c r="E65" s="88" t="s">
        <v>154</v>
      </c>
      <c r="F65" s="224" t="s">
        <v>175</v>
      </c>
      <c r="G65" s="224" t="s">
        <v>695</v>
      </c>
      <c r="H65" s="137">
        <v>325</v>
      </c>
      <c r="I65" s="138">
        <v>803899610</v>
      </c>
      <c r="J65" s="139">
        <v>145521820</v>
      </c>
      <c r="K65" s="71">
        <f t="shared" si="2"/>
        <v>949421430</v>
      </c>
      <c r="L65" s="178">
        <f t="shared" si="0"/>
        <v>2921296.7076923079</v>
      </c>
      <c r="M65" s="185">
        <f>IFERROR(H65/$Q$17,0)</f>
        <v>1.5925907776743273E-2</v>
      </c>
      <c r="P65" s="49" t="s">
        <v>19</v>
      </c>
      <c r="Q65" s="211">
        <f>市区町村別_患者数!AM66</f>
        <v>8401</v>
      </c>
    </row>
    <row r="66" spans="2:17" ht="29.25" customHeight="1">
      <c r="B66" s="366"/>
      <c r="C66" s="359"/>
      <c r="D66" s="386"/>
      <c r="E66" s="80" t="s">
        <v>155</v>
      </c>
      <c r="F66" s="225" t="s">
        <v>176</v>
      </c>
      <c r="G66" s="225" t="s">
        <v>662</v>
      </c>
      <c r="H66" s="81">
        <v>259</v>
      </c>
      <c r="I66" s="82">
        <v>721407110</v>
      </c>
      <c r="J66" s="83">
        <v>141242610</v>
      </c>
      <c r="K66" s="72">
        <f t="shared" si="2"/>
        <v>862649720</v>
      </c>
      <c r="L66" s="179">
        <f t="shared" si="0"/>
        <v>3330693.8996138996</v>
      </c>
      <c r="M66" s="186">
        <f t="shared" ref="M66:M69" si="14">IFERROR(H66/$Q$17,0)</f>
        <v>1.2691723428235409E-2</v>
      </c>
      <c r="P66" s="49" t="s">
        <v>20</v>
      </c>
      <c r="Q66" s="211">
        <f>市区町村別_患者数!AM67</f>
        <v>12392</v>
      </c>
    </row>
    <row r="67" spans="2:17" ht="29.25" customHeight="1">
      <c r="B67" s="366"/>
      <c r="C67" s="359"/>
      <c r="D67" s="386"/>
      <c r="E67" s="80" t="s">
        <v>157</v>
      </c>
      <c r="F67" s="225" t="s">
        <v>177</v>
      </c>
      <c r="G67" s="225" t="s">
        <v>781</v>
      </c>
      <c r="H67" s="81">
        <v>180</v>
      </c>
      <c r="I67" s="82">
        <v>477451590</v>
      </c>
      <c r="J67" s="83">
        <v>82390890</v>
      </c>
      <c r="K67" s="72">
        <f t="shared" si="2"/>
        <v>559842480</v>
      </c>
      <c r="L67" s="179">
        <f t="shared" si="0"/>
        <v>3110236</v>
      </c>
      <c r="M67" s="186">
        <f t="shared" si="14"/>
        <v>8.8205027686578136E-3</v>
      </c>
      <c r="P67" s="49" t="s">
        <v>31</v>
      </c>
      <c r="Q67" s="211">
        <f>市区町村別_患者数!AM68</f>
        <v>9042</v>
      </c>
    </row>
    <row r="68" spans="2:17" ht="29.25" customHeight="1">
      <c r="B68" s="366"/>
      <c r="C68" s="359"/>
      <c r="D68" s="386"/>
      <c r="E68" s="80" t="s">
        <v>158</v>
      </c>
      <c r="F68" s="225" t="s">
        <v>178</v>
      </c>
      <c r="G68" s="225" t="s">
        <v>782</v>
      </c>
      <c r="H68" s="81">
        <v>159</v>
      </c>
      <c r="I68" s="82">
        <v>563169210</v>
      </c>
      <c r="J68" s="83">
        <v>47407090</v>
      </c>
      <c r="K68" s="72">
        <f t="shared" si="2"/>
        <v>610576300</v>
      </c>
      <c r="L68" s="179">
        <f t="shared" si="0"/>
        <v>3840102.5157232704</v>
      </c>
      <c r="M68" s="186">
        <f t="shared" si="14"/>
        <v>7.7914441123144015E-3</v>
      </c>
      <c r="P68" s="49" t="s">
        <v>52</v>
      </c>
      <c r="Q68" s="211">
        <f>市区町村別_患者数!AM69</f>
        <v>9557</v>
      </c>
    </row>
    <row r="69" spans="2:17" ht="29.25" customHeight="1" thickBot="1">
      <c r="B69" s="367"/>
      <c r="C69" s="361"/>
      <c r="D69" s="388"/>
      <c r="E69" s="84" t="s">
        <v>156</v>
      </c>
      <c r="F69" s="226" t="s">
        <v>566</v>
      </c>
      <c r="G69" s="226" t="s">
        <v>663</v>
      </c>
      <c r="H69" s="85">
        <v>156</v>
      </c>
      <c r="I69" s="86">
        <v>333922170</v>
      </c>
      <c r="J69" s="87">
        <v>185038430</v>
      </c>
      <c r="K69" s="73">
        <f t="shared" si="2"/>
        <v>518960600</v>
      </c>
      <c r="L69" s="180">
        <f t="shared" ref="L69:L132" si="15">IFERROR(K69/H69,"-")</f>
        <v>3326670.512820513</v>
      </c>
      <c r="M69" s="186">
        <f t="shared" si="14"/>
        <v>7.6444357328367719E-3</v>
      </c>
      <c r="P69" s="49" t="s">
        <v>12</v>
      </c>
      <c r="Q69" s="211">
        <f>市区町村別_患者数!AM70</f>
        <v>4628</v>
      </c>
    </row>
    <row r="70" spans="2:17" ht="29.25" customHeight="1">
      <c r="B70" s="365">
        <v>14</v>
      </c>
      <c r="C70" s="378" t="s">
        <v>124</v>
      </c>
      <c r="D70" s="385">
        <f>Q18</f>
        <v>15377</v>
      </c>
      <c r="E70" s="88" t="s">
        <v>154</v>
      </c>
      <c r="F70" s="224" t="s">
        <v>175</v>
      </c>
      <c r="G70" s="224" t="s">
        <v>661</v>
      </c>
      <c r="H70" s="137">
        <v>265</v>
      </c>
      <c r="I70" s="138">
        <v>699977760</v>
      </c>
      <c r="J70" s="139">
        <v>107141540</v>
      </c>
      <c r="K70" s="71">
        <f t="shared" ref="K70:K133" si="16">SUM(I70:J70)</f>
        <v>807119300</v>
      </c>
      <c r="L70" s="178">
        <f t="shared" si="15"/>
        <v>3045733.2075471696</v>
      </c>
      <c r="M70" s="185">
        <f>IFERROR(H70/$Q$18,0)</f>
        <v>1.7233530597645836E-2</v>
      </c>
      <c r="P70" s="49" t="s">
        <v>6</v>
      </c>
      <c r="Q70" s="211">
        <f>市区町村別_患者数!AM71</f>
        <v>4761</v>
      </c>
    </row>
    <row r="71" spans="2:17" ht="29.25" customHeight="1">
      <c r="B71" s="366"/>
      <c r="C71" s="359"/>
      <c r="D71" s="386"/>
      <c r="E71" s="80" t="s">
        <v>155</v>
      </c>
      <c r="F71" s="225" t="s">
        <v>176</v>
      </c>
      <c r="G71" s="225" t="s">
        <v>775</v>
      </c>
      <c r="H71" s="81">
        <v>213</v>
      </c>
      <c r="I71" s="82">
        <v>561254950</v>
      </c>
      <c r="J71" s="83">
        <v>127562350</v>
      </c>
      <c r="K71" s="72">
        <f t="shared" si="16"/>
        <v>688817300</v>
      </c>
      <c r="L71" s="179">
        <f t="shared" si="15"/>
        <v>3233884.0375586855</v>
      </c>
      <c r="M71" s="186">
        <f t="shared" ref="M71:M74" si="17">IFERROR(H71/$Q$18,0)</f>
        <v>1.385185666905118E-2</v>
      </c>
      <c r="P71" s="49" t="s">
        <v>7</v>
      </c>
      <c r="Q71" s="211">
        <f>市区町村別_患者数!AM72</f>
        <v>2107</v>
      </c>
    </row>
    <row r="72" spans="2:17" ht="29.25" customHeight="1">
      <c r="B72" s="366"/>
      <c r="C72" s="359"/>
      <c r="D72" s="386"/>
      <c r="E72" s="80" t="s">
        <v>157</v>
      </c>
      <c r="F72" s="225" t="s">
        <v>177</v>
      </c>
      <c r="G72" s="225" t="s">
        <v>750</v>
      </c>
      <c r="H72" s="81">
        <v>147</v>
      </c>
      <c r="I72" s="82">
        <v>365619080</v>
      </c>
      <c r="J72" s="83">
        <v>63313110</v>
      </c>
      <c r="K72" s="72">
        <f t="shared" si="16"/>
        <v>428932190</v>
      </c>
      <c r="L72" s="179">
        <f t="shared" si="15"/>
        <v>2917906.0544217685</v>
      </c>
      <c r="M72" s="186">
        <f t="shared" si="17"/>
        <v>9.5597320673733496E-3</v>
      </c>
      <c r="P72" s="49" t="s">
        <v>53</v>
      </c>
      <c r="Q72" s="211">
        <f>市区町村別_患者数!AM73</f>
        <v>2853</v>
      </c>
    </row>
    <row r="73" spans="2:17" ht="29.25" customHeight="1">
      <c r="B73" s="366"/>
      <c r="C73" s="359"/>
      <c r="D73" s="386"/>
      <c r="E73" s="80" t="s">
        <v>156</v>
      </c>
      <c r="F73" s="225" t="s">
        <v>566</v>
      </c>
      <c r="G73" s="225" t="s">
        <v>788</v>
      </c>
      <c r="H73" s="81">
        <v>140</v>
      </c>
      <c r="I73" s="82">
        <v>264377130</v>
      </c>
      <c r="J73" s="83">
        <v>246740950</v>
      </c>
      <c r="K73" s="72">
        <f t="shared" si="16"/>
        <v>511118080</v>
      </c>
      <c r="L73" s="179">
        <f t="shared" si="15"/>
        <v>3650843.4285714286</v>
      </c>
      <c r="M73" s="186">
        <f t="shared" si="17"/>
        <v>9.1045067308317615E-3</v>
      </c>
      <c r="P73" s="49" t="s">
        <v>54</v>
      </c>
      <c r="Q73" s="211">
        <f>市区町村別_患者数!AM74</f>
        <v>6453</v>
      </c>
    </row>
    <row r="74" spans="2:17" ht="29.25" customHeight="1" thickBot="1">
      <c r="B74" s="367"/>
      <c r="C74" s="361"/>
      <c r="D74" s="388"/>
      <c r="E74" s="84" t="s">
        <v>158</v>
      </c>
      <c r="F74" s="226" t="s">
        <v>178</v>
      </c>
      <c r="G74" s="226" t="s">
        <v>789</v>
      </c>
      <c r="H74" s="85">
        <v>119</v>
      </c>
      <c r="I74" s="86">
        <v>404097840</v>
      </c>
      <c r="J74" s="87">
        <v>35311880</v>
      </c>
      <c r="K74" s="73">
        <f t="shared" si="16"/>
        <v>439409720</v>
      </c>
      <c r="L74" s="180">
        <f t="shared" si="15"/>
        <v>3692518.6554621849</v>
      </c>
      <c r="M74" s="186">
        <f t="shared" si="17"/>
        <v>7.7388307212069973E-3</v>
      </c>
      <c r="P74" s="49" t="s">
        <v>55</v>
      </c>
      <c r="Q74" s="211">
        <f>市区町村別_患者数!AM75</f>
        <v>1180</v>
      </c>
    </row>
    <row r="75" spans="2:17" ht="29.25" customHeight="1">
      <c r="B75" s="365">
        <v>15</v>
      </c>
      <c r="C75" s="378" t="s">
        <v>125</v>
      </c>
      <c r="D75" s="385">
        <f>Q19</f>
        <v>24632</v>
      </c>
      <c r="E75" s="88" t="s">
        <v>154</v>
      </c>
      <c r="F75" s="224" t="s">
        <v>175</v>
      </c>
      <c r="G75" s="224" t="s">
        <v>661</v>
      </c>
      <c r="H75" s="137">
        <v>456</v>
      </c>
      <c r="I75" s="138">
        <v>1299535880</v>
      </c>
      <c r="J75" s="139">
        <v>172246580</v>
      </c>
      <c r="K75" s="71">
        <f t="shared" si="16"/>
        <v>1471782460</v>
      </c>
      <c r="L75" s="178">
        <f t="shared" si="15"/>
        <v>3227593.1140350876</v>
      </c>
      <c r="M75" s="185">
        <f>IFERROR(H75/$Q$19,0)</f>
        <v>1.8512504059759662E-2</v>
      </c>
      <c r="P75" s="49" t="s">
        <v>56</v>
      </c>
      <c r="Q75" s="211">
        <f>市区町村別_患者数!AM76</f>
        <v>3491</v>
      </c>
    </row>
    <row r="76" spans="2:17" ht="29.25" customHeight="1">
      <c r="B76" s="366"/>
      <c r="C76" s="359"/>
      <c r="D76" s="386"/>
      <c r="E76" s="80" t="s">
        <v>155</v>
      </c>
      <c r="F76" s="225" t="s">
        <v>176</v>
      </c>
      <c r="G76" s="225" t="s">
        <v>738</v>
      </c>
      <c r="H76" s="81">
        <v>266</v>
      </c>
      <c r="I76" s="82">
        <v>714327670</v>
      </c>
      <c r="J76" s="83">
        <v>173844750</v>
      </c>
      <c r="K76" s="72">
        <f t="shared" si="16"/>
        <v>888172420</v>
      </c>
      <c r="L76" s="179">
        <f t="shared" si="15"/>
        <v>3338994.0601503761</v>
      </c>
      <c r="M76" s="186">
        <f t="shared" ref="M76:M79" si="18">IFERROR(H76/$Q$19,0)</f>
        <v>1.079896070152647E-2</v>
      </c>
      <c r="P76" s="49" t="s">
        <v>32</v>
      </c>
      <c r="Q76" s="211">
        <f>市区町村別_患者数!AM77</f>
        <v>2107</v>
      </c>
    </row>
    <row r="77" spans="2:17" ht="29.25" customHeight="1">
      <c r="B77" s="366"/>
      <c r="C77" s="359"/>
      <c r="D77" s="386"/>
      <c r="E77" s="80" t="s">
        <v>156</v>
      </c>
      <c r="F77" s="225" t="s">
        <v>566</v>
      </c>
      <c r="G77" s="225" t="s">
        <v>794</v>
      </c>
      <c r="H77" s="81">
        <v>230</v>
      </c>
      <c r="I77" s="82">
        <v>492852790</v>
      </c>
      <c r="J77" s="83">
        <v>360619090</v>
      </c>
      <c r="K77" s="72">
        <f t="shared" si="16"/>
        <v>853471880</v>
      </c>
      <c r="L77" s="179">
        <f t="shared" si="15"/>
        <v>3710747.3043478262</v>
      </c>
      <c r="M77" s="186">
        <f t="shared" si="18"/>
        <v>9.3374472231243909E-3</v>
      </c>
      <c r="P77" s="49" t="s">
        <v>33</v>
      </c>
      <c r="Q77" s="211">
        <f>市区町村別_患者数!AM78</f>
        <v>2906</v>
      </c>
    </row>
    <row r="78" spans="2:17" ht="29.25" customHeight="1">
      <c r="B78" s="366"/>
      <c r="C78" s="359"/>
      <c r="D78" s="386"/>
      <c r="E78" s="80" t="s">
        <v>158</v>
      </c>
      <c r="F78" s="225" t="s">
        <v>178</v>
      </c>
      <c r="G78" s="225" t="s">
        <v>789</v>
      </c>
      <c r="H78" s="81">
        <v>225</v>
      </c>
      <c r="I78" s="82">
        <v>763658110</v>
      </c>
      <c r="J78" s="83">
        <v>79388090</v>
      </c>
      <c r="K78" s="72">
        <f t="shared" si="16"/>
        <v>843046200</v>
      </c>
      <c r="L78" s="179">
        <f t="shared" si="15"/>
        <v>3746872</v>
      </c>
      <c r="M78" s="186">
        <f t="shared" si="18"/>
        <v>9.1344592400129914E-3</v>
      </c>
      <c r="P78" s="49" t="s">
        <v>34</v>
      </c>
      <c r="Q78" s="211">
        <f>市区町村別_患者数!AM79</f>
        <v>1325</v>
      </c>
    </row>
    <row r="79" spans="2:17" ht="29.25" customHeight="1" thickBot="1">
      <c r="B79" s="367"/>
      <c r="C79" s="361"/>
      <c r="D79" s="388"/>
      <c r="E79" s="84" t="s">
        <v>179</v>
      </c>
      <c r="F79" s="226" t="s">
        <v>180</v>
      </c>
      <c r="G79" s="226" t="s">
        <v>795</v>
      </c>
      <c r="H79" s="85">
        <v>212</v>
      </c>
      <c r="I79" s="86">
        <v>676548320</v>
      </c>
      <c r="J79" s="87">
        <v>54920380</v>
      </c>
      <c r="K79" s="73">
        <f t="shared" si="16"/>
        <v>731468700</v>
      </c>
      <c r="L79" s="180">
        <f t="shared" si="15"/>
        <v>3450324.0566037735</v>
      </c>
      <c r="M79" s="186">
        <f t="shared" si="18"/>
        <v>8.6066904839233512E-3</v>
      </c>
      <c r="P79" s="49" t="s">
        <v>295</v>
      </c>
      <c r="Q79" s="211">
        <f>市区町村別_患者数!AM80</f>
        <v>1264913</v>
      </c>
    </row>
    <row r="80" spans="2:17" ht="29.25" customHeight="1">
      <c r="B80" s="365">
        <v>16</v>
      </c>
      <c r="C80" s="378" t="s">
        <v>62</v>
      </c>
      <c r="D80" s="385">
        <f>Q20</f>
        <v>16597</v>
      </c>
      <c r="E80" s="88" t="s">
        <v>154</v>
      </c>
      <c r="F80" s="224" t="s">
        <v>175</v>
      </c>
      <c r="G80" s="224" t="s">
        <v>695</v>
      </c>
      <c r="H80" s="137">
        <v>284</v>
      </c>
      <c r="I80" s="138">
        <v>741611040</v>
      </c>
      <c r="J80" s="139">
        <v>119695400</v>
      </c>
      <c r="K80" s="71">
        <f t="shared" si="16"/>
        <v>861306440</v>
      </c>
      <c r="L80" s="178">
        <f t="shared" si="15"/>
        <v>3032769.1549295774</v>
      </c>
      <c r="M80" s="185">
        <f>IFERROR(H80/$Q$20,0)</f>
        <v>1.7111526179430018E-2</v>
      </c>
    </row>
    <row r="81" spans="2:13" ht="29.25" customHeight="1">
      <c r="B81" s="366"/>
      <c r="C81" s="359"/>
      <c r="D81" s="386"/>
      <c r="E81" s="80" t="s">
        <v>155</v>
      </c>
      <c r="F81" s="225" t="s">
        <v>176</v>
      </c>
      <c r="G81" s="225" t="s">
        <v>800</v>
      </c>
      <c r="H81" s="81">
        <v>209</v>
      </c>
      <c r="I81" s="82">
        <v>528581490</v>
      </c>
      <c r="J81" s="83">
        <v>148164450</v>
      </c>
      <c r="K81" s="72">
        <f t="shared" si="16"/>
        <v>676745940</v>
      </c>
      <c r="L81" s="179">
        <f t="shared" si="15"/>
        <v>3238018.851674641</v>
      </c>
      <c r="M81" s="186">
        <f t="shared" ref="M81:M84" si="19">IFERROR(H81/$Q$20,0)</f>
        <v>1.2592637223594626E-2</v>
      </c>
    </row>
    <row r="82" spans="2:13" ht="29.25" customHeight="1">
      <c r="B82" s="366"/>
      <c r="C82" s="359"/>
      <c r="D82" s="386"/>
      <c r="E82" s="80" t="s">
        <v>156</v>
      </c>
      <c r="F82" s="225" t="s">
        <v>566</v>
      </c>
      <c r="G82" s="225" t="s">
        <v>801</v>
      </c>
      <c r="H82" s="81">
        <v>136</v>
      </c>
      <c r="I82" s="82">
        <v>313719530</v>
      </c>
      <c r="J82" s="83">
        <v>221456350</v>
      </c>
      <c r="K82" s="72">
        <f t="shared" si="16"/>
        <v>535175880</v>
      </c>
      <c r="L82" s="179">
        <f t="shared" si="15"/>
        <v>3935116.7647058824</v>
      </c>
      <c r="M82" s="186">
        <f t="shared" si="19"/>
        <v>8.1942519732481778E-3</v>
      </c>
    </row>
    <row r="83" spans="2:13" ht="29.25" customHeight="1">
      <c r="B83" s="366"/>
      <c r="C83" s="359"/>
      <c r="D83" s="386"/>
      <c r="E83" s="80" t="s">
        <v>179</v>
      </c>
      <c r="F83" s="225" t="s">
        <v>180</v>
      </c>
      <c r="G83" s="225" t="s">
        <v>802</v>
      </c>
      <c r="H83" s="81">
        <v>128</v>
      </c>
      <c r="I83" s="82">
        <v>488798440</v>
      </c>
      <c r="J83" s="83">
        <v>38179090</v>
      </c>
      <c r="K83" s="72">
        <f t="shared" si="16"/>
        <v>526977530</v>
      </c>
      <c r="L83" s="179">
        <f t="shared" si="15"/>
        <v>4117011.953125</v>
      </c>
      <c r="M83" s="186">
        <f t="shared" si="19"/>
        <v>7.7122371512924025E-3</v>
      </c>
    </row>
    <row r="84" spans="2:13" ht="29.25" customHeight="1" thickBot="1">
      <c r="B84" s="367"/>
      <c r="C84" s="361"/>
      <c r="D84" s="388"/>
      <c r="E84" s="84" t="s">
        <v>157</v>
      </c>
      <c r="F84" s="226" t="s">
        <v>177</v>
      </c>
      <c r="G84" s="226" t="s">
        <v>718</v>
      </c>
      <c r="H84" s="85">
        <v>114</v>
      </c>
      <c r="I84" s="86">
        <v>273457280</v>
      </c>
      <c r="J84" s="87">
        <v>74966430</v>
      </c>
      <c r="K84" s="73">
        <f t="shared" si="16"/>
        <v>348423710</v>
      </c>
      <c r="L84" s="180">
        <f t="shared" si="15"/>
        <v>3056348.3333333335</v>
      </c>
      <c r="M84" s="187">
        <f t="shared" si="19"/>
        <v>6.868711212869796E-3</v>
      </c>
    </row>
    <row r="85" spans="2:13" ht="29.25" customHeight="1">
      <c r="B85" s="365">
        <v>17</v>
      </c>
      <c r="C85" s="378" t="s">
        <v>126</v>
      </c>
      <c r="D85" s="385">
        <f>Q21</f>
        <v>23535</v>
      </c>
      <c r="E85" s="88" t="s">
        <v>154</v>
      </c>
      <c r="F85" s="224" t="s">
        <v>175</v>
      </c>
      <c r="G85" s="224" t="s">
        <v>661</v>
      </c>
      <c r="H85" s="137">
        <v>409</v>
      </c>
      <c r="I85" s="138">
        <v>1020859480</v>
      </c>
      <c r="J85" s="139">
        <v>168381460</v>
      </c>
      <c r="K85" s="71">
        <f t="shared" si="16"/>
        <v>1189240940</v>
      </c>
      <c r="L85" s="178">
        <f t="shared" si="15"/>
        <v>2907679.5599022005</v>
      </c>
      <c r="M85" s="185">
        <f>IFERROR(H85/$Q$21,0)</f>
        <v>1.7378372636498832E-2</v>
      </c>
    </row>
    <row r="86" spans="2:13" ht="29.25" customHeight="1">
      <c r="B86" s="366"/>
      <c r="C86" s="359"/>
      <c r="D86" s="386"/>
      <c r="E86" s="80" t="s">
        <v>155</v>
      </c>
      <c r="F86" s="225" t="s">
        <v>176</v>
      </c>
      <c r="G86" s="225" t="s">
        <v>806</v>
      </c>
      <c r="H86" s="81">
        <v>283</v>
      </c>
      <c r="I86" s="82">
        <v>833439200</v>
      </c>
      <c r="J86" s="83">
        <v>158526270</v>
      </c>
      <c r="K86" s="72">
        <f t="shared" si="16"/>
        <v>991965470</v>
      </c>
      <c r="L86" s="179">
        <f t="shared" si="15"/>
        <v>3505178.3392226147</v>
      </c>
      <c r="M86" s="186">
        <f t="shared" ref="M86:M89" si="20">IFERROR(H86/$Q$21,0)</f>
        <v>1.2024644147015083E-2</v>
      </c>
    </row>
    <row r="87" spans="2:13" ht="29.25" customHeight="1">
      <c r="B87" s="366"/>
      <c r="C87" s="359"/>
      <c r="D87" s="386"/>
      <c r="E87" s="80" t="s">
        <v>179</v>
      </c>
      <c r="F87" s="225" t="s">
        <v>180</v>
      </c>
      <c r="G87" s="225" t="s">
        <v>807</v>
      </c>
      <c r="H87" s="81">
        <v>238</v>
      </c>
      <c r="I87" s="82">
        <v>885451400</v>
      </c>
      <c r="J87" s="83">
        <v>64487520</v>
      </c>
      <c r="K87" s="72">
        <f t="shared" si="16"/>
        <v>949938920</v>
      </c>
      <c r="L87" s="179">
        <f t="shared" si="15"/>
        <v>3991340</v>
      </c>
      <c r="M87" s="186">
        <f t="shared" si="20"/>
        <v>1.0112598257913746E-2</v>
      </c>
    </row>
    <row r="88" spans="2:13" ht="29.25" customHeight="1">
      <c r="B88" s="366"/>
      <c r="C88" s="359"/>
      <c r="D88" s="386"/>
      <c r="E88" s="80" t="s">
        <v>156</v>
      </c>
      <c r="F88" s="225" t="s">
        <v>566</v>
      </c>
      <c r="G88" s="225" t="s">
        <v>788</v>
      </c>
      <c r="H88" s="81">
        <v>201</v>
      </c>
      <c r="I88" s="82">
        <v>431961880</v>
      </c>
      <c r="J88" s="83">
        <v>331034690</v>
      </c>
      <c r="K88" s="72">
        <f t="shared" si="16"/>
        <v>762996570</v>
      </c>
      <c r="L88" s="179">
        <f t="shared" si="15"/>
        <v>3796002.8358208956</v>
      </c>
      <c r="M88" s="186">
        <f t="shared" si="20"/>
        <v>8.5404716379859792E-3</v>
      </c>
    </row>
    <row r="89" spans="2:13" ht="29.25" customHeight="1" thickBot="1">
      <c r="B89" s="367"/>
      <c r="C89" s="361"/>
      <c r="D89" s="388"/>
      <c r="E89" s="84" t="s">
        <v>157</v>
      </c>
      <c r="F89" s="226" t="s">
        <v>177</v>
      </c>
      <c r="G89" s="226" t="s">
        <v>808</v>
      </c>
      <c r="H89" s="85">
        <v>194</v>
      </c>
      <c r="I89" s="86">
        <v>467624250</v>
      </c>
      <c r="J89" s="87">
        <v>94408780</v>
      </c>
      <c r="K89" s="73">
        <f t="shared" si="16"/>
        <v>562033030</v>
      </c>
      <c r="L89" s="180">
        <f t="shared" si="15"/>
        <v>2897077.474226804</v>
      </c>
      <c r="M89" s="186">
        <f t="shared" si="20"/>
        <v>8.2430422774591033E-3</v>
      </c>
    </row>
    <row r="90" spans="2:13" ht="29.25" customHeight="1">
      <c r="B90" s="365">
        <v>18</v>
      </c>
      <c r="C90" s="378" t="s">
        <v>63</v>
      </c>
      <c r="D90" s="385">
        <f>Q22</f>
        <v>21156</v>
      </c>
      <c r="E90" s="88" t="s">
        <v>154</v>
      </c>
      <c r="F90" s="224" t="s">
        <v>175</v>
      </c>
      <c r="G90" s="224" t="s">
        <v>661</v>
      </c>
      <c r="H90" s="137">
        <v>315</v>
      </c>
      <c r="I90" s="138">
        <v>884193460</v>
      </c>
      <c r="J90" s="139">
        <v>136179610</v>
      </c>
      <c r="K90" s="71">
        <f t="shared" si="16"/>
        <v>1020373070</v>
      </c>
      <c r="L90" s="178">
        <f t="shared" si="15"/>
        <v>3239279.5873015872</v>
      </c>
      <c r="M90" s="185">
        <f>IFERROR(H90/$Q$22,0)</f>
        <v>1.4889393079977312E-2</v>
      </c>
    </row>
    <row r="91" spans="2:13" ht="29.25" customHeight="1">
      <c r="B91" s="366"/>
      <c r="C91" s="359"/>
      <c r="D91" s="386"/>
      <c r="E91" s="80" t="s">
        <v>155</v>
      </c>
      <c r="F91" s="225" t="s">
        <v>176</v>
      </c>
      <c r="G91" s="225" t="s">
        <v>687</v>
      </c>
      <c r="H91" s="81">
        <v>269</v>
      </c>
      <c r="I91" s="82">
        <v>795478940</v>
      </c>
      <c r="J91" s="83">
        <v>164578470</v>
      </c>
      <c r="K91" s="72">
        <f t="shared" si="16"/>
        <v>960057410</v>
      </c>
      <c r="L91" s="179">
        <f t="shared" si="15"/>
        <v>3568986.6542750928</v>
      </c>
      <c r="M91" s="186">
        <f t="shared" ref="M91:M94" si="21">IFERROR(H91/$Q$22,0)</f>
        <v>1.2715069011155229E-2</v>
      </c>
    </row>
    <row r="92" spans="2:13" ht="29.25" customHeight="1">
      <c r="B92" s="366"/>
      <c r="C92" s="359"/>
      <c r="D92" s="386"/>
      <c r="E92" s="80" t="s">
        <v>156</v>
      </c>
      <c r="F92" s="225" t="s">
        <v>566</v>
      </c>
      <c r="G92" s="225" t="s">
        <v>723</v>
      </c>
      <c r="H92" s="81">
        <v>187</v>
      </c>
      <c r="I92" s="82">
        <v>396722440</v>
      </c>
      <c r="J92" s="83">
        <v>269539970</v>
      </c>
      <c r="K92" s="72">
        <f t="shared" si="16"/>
        <v>666262410</v>
      </c>
      <c r="L92" s="179">
        <f t="shared" si="15"/>
        <v>3562900.588235294</v>
      </c>
      <c r="M92" s="186">
        <f t="shared" si="21"/>
        <v>8.8391000189071665E-3</v>
      </c>
    </row>
    <row r="93" spans="2:13" ht="29.25" customHeight="1">
      <c r="B93" s="366"/>
      <c r="C93" s="359"/>
      <c r="D93" s="386"/>
      <c r="E93" s="80" t="s">
        <v>157</v>
      </c>
      <c r="F93" s="225" t="s">
        <v>177</v>
      </c>
      <c r="G93" s="225" t="s">
        <v>781</v>
      </c>
      <c r="H93" s="81">
        <v>179</v>
      </c>
      <c r="I93" s="82">
        <v>507088900</v>
      </c>
      <c r="J93" s="83">
        <v>77582350</v>
      </c>
      <c r="K93" s="72">
        <f t="shared" si="16"/>
        <v>584671250</v>
      </c>
      <c r="L93" s="179">
        <f t="shared" si="15"/>
        <v>3266319.8324022344</v>
      </c>
      <c r="M93" s="186">
        <f t="shared" si="21"/>
        <v>8.4609567025902815E-3</v>
      </c>
    </row>
    <row r="94" spans="2:13" ht="29.25" customHeight="1" thickBot="1">
      <c r="B94" s="367"/>
      <c r="C94" s="361"/>
      <c r="D94" s="388"/>
      <c r="E94" s="84" t="s">
        <v>158</v>
      </c>
      <c r="F94" s="226" t="s">
        <v>178</v>
      </c>
      <c r="G94" s="226" t="s">
        <v>812</v>
      </c>
      <c r="H94" s="85">
        <v>171</v>
      </c>
      <c r="I94" s="86">
        <v>531771410</v>
      </c>
      <c r="J94" s="87">
        <v>63202100</v>
      </c>
      <c r="K94" s="73">
        <f t="shared" si="16"/>
        <v>594973510</v>
      </c>
      <c r="L94" s="180">
        <f t="shared" si="15"/>
        <v>3479377.2514619883</v>
      </c>
      <c r="M94" s="187">
        <f t="shared" si="21"/>
        <v>8.0828133862733981E-3</v>
      </c>
    </row>
    <row r="95" spans="2:13" ht="29.25" customHeight="1">
      <c r="B95" s="365">
        <v>19</v>
      </c>
      <c r="C95" s="378" t="s">
        <v>127</v>
      </c>
      <c r="D95" s="385">
        <f>Q23</f>
        <v>14723</v>
      </c>
      <c r="E95" s="88" t="s">
        <v>154</v>
      </c>
      <c r="F95" s="224" t="s">
        <v>175</v>
      </c>
      <c r="G95" s="224" t="s">
        <v>695</v>
      </c>
      <c r="H95" s="137">
        <v>272</v>
      </c>
      <c r="I95" s="138">
        <v>673526330</v>
      </c>
      <c r="J95" s="139">
        <v>96979140</v>
      </c>
      <c r="K95" s="71">
        <f t="shared" si="16"/>
        <v>770505470</v>
      </c>
      <c r="L95" s="178">
        <f t="shared" si="15"/>
        <v>2832740.6985294116</v>
      </c>
      <c r="M95" s="185">
        <f>IFERROR(H95/$Q$23,0)</f>
        <v>1.8474495687020309E-2</v>
      </c>
    </row>
    <row r="96" spans="2:13" ht="29.25" customHeight="1">
      <c r="B96" s="366"/>
      <c r="C96" s="359"/>
      <c r="D96" s="386"/>
      <c r="E96" s="80" t="s">
        <v>155</v>
      </c>
      <c r="F96" s="225" t="s">
        <v>176</v>
      </c>
      <c r="G96" s="225" t="s">
        <v>687</v>
      </c>
      <c r="H96" s="81">
        <v>214</v>
      </c>
      <c r="I96" s="82">
        <v>592910020</v>
      </c>
      <c r="J96" s="83">
        <v>126898420</v>
      </c>
      <c r="K96" s="72">
        <f t="shared" si="16"/>
        <v>719808440</v>
      </c>
      <c r="L96" s="179">
        <f t="shared" si="15"/>
        <v>3363590.8411214952</v>
      </c>
      <c r="M96" s="186">
        <f t="shared" ref="M96:M99" si="22">IFERROR(H96/$Q$23,0)</f>
        <v>1.4535081165523331E-2</v>
      </c>
    </row>
    <row r="97" spans="2:13" ht="29.25" customHeight="1">
      <c r="B97" s="366"/>
      <c r="C97" s="359"/>
      <c r="D97" s="386"/>
      <c r="E97" s="80" t="s">
        <v>157</v>
      </c>
      <c r="F97" s="225" t="s">
        <v>177</v>
      </c>
      <c r="G97" s="225" t="s">
        <v>818</v>
      </c>
      <c r="H97" s="81">
        <v>142</v>
      </c>
      <c r="I97" s="82">
        <v>370609620</v>
      </c>
      <c r="J97" s="83">
        <v>59801770</v>
      </c>
      <c r="K97" s="72">
        <f t="shared" si="16"/>
        <v>430411390</v>
      </c>
      <c r="L97" s="179">
        <f t="shared" si="15"/>
        <v>3031066.1267605633</v>
      </c>
      <c r="M97" s="186">
        <f t="shared" si="22"/>
        <v>9.6447734836650131E-3</v>
      </c>
    </row>
    <row r="98" spans="2:13" ht="29.25" customHeight="1">
      <c r="B98" s="366"/>
      <c r="C98" s="359"/>
      <c r="D98" s="386"/>
      <c r="E98" s="80" t="s">
        <v>158</v>
      </c>
      <c r="F98" s="225" t="s">
        <v>178</v>
      </c>
      <c r="G98" s="225" t="s">
        <v>819</v>
      </c>
      <c r="H98" s="81">
        <v>122</v>
      </c>
      <c r="I98" s="82">
        <v>428018420</v>
      </c>
      <c r="J98" s="83">
        <v>32092260</v>
      </c>
      <c r="K98" s="72">
        <f t="shared" si="16"/>
        <v>460110680</v>
      </c>
      <c r="L98" s="179">
        <f t="shared" si="15"/>
        <v>3771399.0163934426</v>
      </c>
      <c r="M98" s="186">
        <f t="shared" si="22"/>
        <v>8.2863546831488145E-3</v>
      </c>
    </row>
    <row r="99" spans="2:13" ht="29.25" customHeight="1" thickBot="1">
      <c r="B99" s="367"/>
      <c r="C99" s="361"/>
      <c r="D99" s="388"/>
      <c r="E99" s="84" t="s">
        <v>156</v>
      </c>
      <c r="F99" s="226" t="s">
        <v>566</v>
      </c>
      <c r="G99" s="226" t="s">
        <v>820</v>
      </c>
      <c r="H99" s="85">
        <v>107</v>
      </c>
      <c r="I99" s="86">
        <v>229976650</v>
      </c>
      <c r="J99" s="87">
        <v>153795090</v>
      </c>
      <c r="K99" s="73">
        <f t="shared" si="16"/>
        <v>383771740</v>
      </c>
      <c r="L99" s="180">
        <f t="shared" si="15"/>
        <v>3586651.7757009347</v>
      </c>
      <c r="M99" s="186">
        <f t="shared" si="22"/>
        <v>7.2675405827616656E-3</v>
      </c>
    </row>
    <row r="100" spans="2:13" ht="29.25" customHeight="1">
      <c r="B100" s="365">
        <v>20</v>
      </c>
      <c r="C100" s="378" t="s">
        <v>128</v>
      </c>
      <c r="D100" s="385">
        <f>Q24</f>
        <v>21972</v>
      </c>
      <c r="E100" s="88" t="s">
        <v>154</v>
      </c>
      <c r="F100" s="224" t="s">
        <v>175</v>
      </c>
      <c r="G100" s="224" t="s">
        <v>661</v>
      </c>
      <c r="H100" s="137">
        <v>330</v>
      </c>
      <c r="I100" s="138">
        <v>938529110</v>
      </c>
      <c r="J100" s="139">
        <v>129957070</v>
      </c>
      <c r="K100" s="71">
        <f t="shared" si="16"/>
        <v>1068486180</v>
      </c>
      <c r="L100" s="178">
        <f t="shared" si="15"/>
        <v>3237836.9090909092</v>
      </c>
      <c r="M100" s="185">
        <f>IFERROR(H100/$Q$24,0)</f>
        <v>1.5019115237575096E-2</v>
      </c>
    </row>
    <row r="101" spans="2:13" ht="29.25" customHeight="1">
      <c r="B101" s="366"/>
      <c r="C101" s="359"/>
      <c r="D101" s="386"/>
      <c r="E101" s="80" t="s">
        <v>155</v>
      </c>
      <c r="F101" s="225" t="s">
        <v>176</v>
      </c>
      <c r="G101" s="225" t="s">
        <v>662</v>
      </c>
      <c r="H101" s="81">
        <v>239</v>
      </c>
      <c r="I101" s="82">
        <v>641667340</v>
      </c>
      <c r="J101" s="83">
        <v>156705310</v>
      </c>
      <c r="K101" s="72">
        <f t="shared" si="16"/>
        <v>798372650</v>
      </c>
      <c r="L101" s="179">
        <f t="shared" si="15"/>
        <v>3340471.3389121341</v>
      </c>
      <c r="M101" s="186">
        <f t="shared" ref="M101:M104" si="23">IFERROR(H101/$Q$24,0)</f>
        <v>1.0877480429637721E-2</v>
      </c>
    </row>
    <row r="102" spans="2:13" ht="29.25" customHeight="1">
      <c r="B102" s="366"/>
      <c r="C102" s="359"/>
      <c r="D102" s="386"/>
      <c r="E102" s="80" t="s">
        <v>179</v>
      </c>
      <c r="F102" s="225" t="s">
        <v>180</v>
      </c>
      <c r="G102" s="225" t="s">
        <v>824</v>
      </c>
      <c r="H102" s="81">
        <v>232</v>
      </c>
      <c r="I102" s="82">
        <v>678954680</v>
      </c>
      <c r="J102" s="83">
        <v>84391690</v>
      </c>
      <c r="K102" s="72">
        <f t="shared" si="16"/>
        <v>763346370</v>
      </c>
      <c r="L102" s="179">
        <f t="shared" si="15"/>
        <v>3290286.0775862071</v>
      </c>
      <c r="M102" s="186">
        <f t="shared" si="23"/>
        <v>1.0558893136719462E-2</v>
      </c>
    </row>
    <row r="103" spans="2:13" ht="29.25" customHeight="1">
      <c r="B103" s="366"/>
      <c r="C103" s="359"/>
      <c r="D103" s="386"/>
      <c r="E103" s="80" t="s">
        <v>156</v>
      </c>
      <c r="F103" s="225" t="s">
        <v>566</v>
      </c>
      <c r="G103" s="225" t="s">
        <v>801</v>
      </c>
      <c r="H103" s="81">
        <v>207</v>
      </c>
      <c r="I103" s="82">
        <v>456888270</v>
      </c>
      <c r="J103" s="83">
        <v>321756680</v>
      </c>
      <c r="K103" s="72">
        <f t="shared" si="16"/>
        <v>778644950</v>
      </c>
      <c r="L103" s="179">
        <f t="shared" si="15"/>
        <v>3761569.8067632848</v>
      </c>
      <c r="M103" s="186">
        <f t="shared" si="23"/>
        <v>9.4210813762971059E-3</v>
      </c>
    </row>
    <row r="104" spans="2:13" ht="29.25" customHeight="1" thickBot="1">
      <c r="B104" s="367"/>
      <c r="C104" s="361"/>
      <c r="D104" s="388"/>
      <c r="E104" s="84" t="s">
        <v>158</v>
      </c>
      <c r="F104" s="226" t="s">
        <v>178</v>
      </c>
      <c r="G104" s="226" t="s">
        <v>733</v>
      </c>
      <c r="H104" s="85">
        <v>175</v>
      </c>
      <c r="I104" s="86">
        <v>601109800</v>
      </c>
      <c r="J104" s="87">
        <v>51534040</v>
      </c>
      <c r="K104" s="73">
        <f t="shared" si="16"/>
        <v>652643840</v>
      </c>
      <c r="L104" s="180">
        <f t="shared" si="15"/>
        <v>3729393.3714285716</v>
      </c>
      <c r="M104" s="187">
        <f t="shared" si="23"/>
        <v>7.9646823229564904E-3</v>
      </c>
    </row>
    <row r="105" spans="2:13" ht="29.25" customHeight="1">
      <c r="B105" s="365">
        <v>21</v>
      </c>
      <c r="C105" s="378" t="s">
        <v>129</v>
      </c>
      <c r="D105" s="385">
        <f>Q25</f>
        <v>14633</v>
      </c>
      <c r="E105" s="88" t="s">
        <v>154</v>
      </c>
      <c r="F105" s="224" t="s">
        <v>175</v>
      </c>
      <c r="G105" s="224" t="s">
        <v>661</v>
      </c>
      <c r="H105" s="137">
        <v>254</v>
      </c>
      <c r="I105" s="138">
        <v>701093860</v>
      </c>
      <c r="J105" s="139">
        <v>107272290</v>
      </c>
      <c r="K105" s="71">
        <f t="shared" si="16"/>
        <v>808366150</v>
      </c>
      <c r="L105" s="178">
        <f t="shared" si="15"/>
        <v>3182543.8976377952</v>
      </c>
      <c r="M105" s="185">
        <f>IFERROR(H105/$Q$25,0)</f>
        <v>1.7358026378733002E-2</v>
      </c>
    </row>
    <row r="106" spans="2:13" ht="29.25" customHeight="1">
      <c r="B106" s="366"/>
      <c r="C106" s="359"/>
      <c r="D106" s="386"/>
      <c r="E106" s="80" t="s">
        <v>155</v>
      </c>
      <c r="F106" s="225" t="s">
        <v>176</v>
      </c>
      <c r="G106" s="225" t="s">
        <v>830</v>
      </c>
      <c r="H106" s="81">
        <v>173</v>
      </c>
      <c r="I106" s="82">
        <v>450207820</v>
      </c>
      <c r="J106" s="83">
        <v>117717180</v>
      </c>
      <c r="K106" s="72">
        <f t="shared" si="16"/>
        <v>567925000</v>
      </c>
      <c r="L106" s="179">
        <f t="shared" si="15"/>
        <v>3282803.4682080923</v>
      </c>
      <c r="M106" s="186">
        <f t="shared" ref="M106:M109" si="24">IFERROR(H106/$Q$25,0)</f>
        <v>1.1822592769766965E-2</v>
      </c>
    </row>
    <row r="107" spans="2:13" ht="29.25" customHeight="1">
      <c r="B107" s="366"/>
      <c r="C107" s="359"/>
      <c r="D107" s="386"/>
      <c r="E107" s="80" t="s">
        <v>179</v>
      </c>
      <c r="F107" s="225" t="s">
        <v>180</v>
      </c>
      <c r="G107" s="225" t="s">
        <v>831</v>
      </c>
      <c r="H107" s="81">
        <v>165</v>
      </c>
      <c r="I107" s="82">
        <v>480695140</v>
      </c>
      <c r="J107" s="83">
        <v>43459220</v>
      </c>
      <c r="K107" s="72">
        <f t="shared" si="16"/>
        <v>524154360</v>
      </c>
      <c r="L107" s="179">
        <f t="shared" si="15"/>
        <v>3176693.0909090908</v>
      </c>
      <c r="M107" s="186">
        <f t="shared" si="24"/>
        <v>1.1275883277523406E-2</v>
      </c>
    </row>
    <row r="108" spans="2:13" ht="29.25" customHeight="1">
      <c r="B108" s="366"/>
      <c r="C108" s="359"/>
      <c r="D108" s="386"/>
      <c r="E108" s="80" t="s">
        <v>158</v>
      </c>
      <c r="F108" s="225" t="s">
        <v>178</v>
      </c>
      <c r="G108" s="225" t="s">
        <v>812</v>
      </c>
      <c r="H108" s="81">
        <v>127</v>
      </c>
      <c r="I108" s="82">
        <v>437901930</v>
      </c>
      <c r="J108" s="83">
        <v>40455890</v>
      </c>
      <c r="K108" s="72">
        <f t="shared" si="16"/>
        <v>478357820</v>
      </c>
      <c r="L108" s="179">
        <f t="shared" si="15"/>
        <v>3766597.0078740157</v>
      </c>
      <c r="M108" s="186">
        <f t="shared" si="24"/>
        <v>8.679013189366501E-3</v>
      </c>
    </row>
    <row r="109" spans="2:13" ht="29.25" customHeight="1" thickBot="1">
      <c r="B109" s="367"/>
      <c r="C109" s="361"/>
      <c r="D109" s="388"/>
      <c r="E109" s="84" t="s">
        <v>156</v>
      </c>
      <c r="F109" s="226" t="s">
        <v>566</v>
      </c>
      <c r="G109" s="226" t="s">
        <v>832</v>
      </c>
      <c r="H109" s="85">
        <v>118</v>
      </c>
      <c r="I109" s="86">
        <v>257945720</v>
      </c>
      <c r="J109" s="87">
        <v>224240870</v>
      </c>
      <c r="K109" s="73">
        <f t="shared" si="16"/>
        <v>482186590</v>
      </c>
      <c r="L109" s="180">
        <f t="shared" si="15"/>
        <v>4086327.0338983051</v>
      </c>
      <c r="M109" s="186">
        <f t="shared" si="24"/>
        <v>8.0639650105924967E-3</v>
      </c>
    </row>
    <row r="110" spans="2:13" ht="29.25" customHeight="1">
      <c r="B110" s="365">
        <v>22</v>
      </c>
      <c r="C110" s="378" t="s">
        <v>64</v>
      </c>
      <c r="D110" s="385">
        <f>Q26</f>
        <v>18751</v>
      </c>
      <c r="E110" s="88" t="s">
        <v>154</v>
      </c>
      <c r="F110" s="224" t="s">
        <v>175</v>
      </c>
      <c r="G110" s="224" t="s">
        <v>661</v>
      </c>
      <c r="H110" s="137">
        <v>341</v>
      </c>
      <c r="I110" s="138">
        <v>871845930</v>
      </c>
      <c r="J110" s="139">
        <v>139755820</v>
      </c>
      <c r="K110" s="71">
        <f t="shared" si="16"/>
        <v>1011601750</v>
      </c>
      <c r="L110" s="178">
        <f t="shared" si="15"/>
        <v>2966574.0469208211</v>
      </c>
      <c r="M110" s="185">
        <f>IFERROR(H110/$Q$26,0)</f>
        <v>1.8185696762839314E-2</v>
      </c>
    </row>
    <row r="111" spans="2:13" ht="29.25" customHeight="1">
      <c r="B111" s="366"/>
      <c r="C111" s="359"/>
      <c r="D111" s="386"/>
      <c r="E111" s="80" t="s">
        <v>155</v>
      </c>
      <c r="F111" s="225" t="s">
        <v>176</v>
      </c>
      <c r="G111" s="225" t="s">
        <v>830</v>
      </c>
      <c r="H111" s="81">
        <v>229</v>
      </c>
      <c r="I111" s="82">
        <v>626536570</v>
      </c>
      <c r="J111" s="83">
        <v>144259230</v>
      </c>
      <c r="K111" s="72">
        <f t="shared" si="16"/>
        <v>770795800</v>
      </c>
      <c r="L111" s="179">
        <f t="shared" si="15"/>
        <v>3365920.5240174672</v>
      </c>
      <c r="M111" s="186">
        <f t="shared" ref="M111:M114" si="25">IFERROR(H111/$Q$26,0)</f>
        <v>1.2212681990293852E-2</v>
      </c>
    </row>
    <row r="112" spans="2:13" ht="29.25" customHeight="1">
      <c r="B112" s="366"/>
      <c r="C112" s="359"/>
      <c r="D112" s="386"/>
      <c r="E112" s="80" t="s">
        <v>158</v>
      </c>
      <c r="F112" s="225" t="s">
        <v>178</v>
      </c>
      <c r="G112" s="225" t="s">
        <v>838</v>
      </c>
      <c r="H112" s="81">
        <v>214</v>
      </c>
      <c r="I112" s="82">
        <v>905621700</v>
      </c>
      <c r="J112" s="83">
        <v>51809400</v>
      </c>
      <c r="K112" s="72">
        <f t="shared" si="16"/>
        <v>957431100</v>
      </c>
      <c r="L112" s="179">
        <f t="shared" si="15"/>
        <v>4473977.1028037379</v>
      </c>
      <c r="M112" s="186">
        <f t="shared" si="25"/>
        <v>1.1412724654685083E-2</v>
      </c>
    </row>
    <row r="113" spans="2:13" ht="29.25" customHeight="1">
      <c r="B113" s="366"/>
      <c r="C113" s="359"/>
      <c r="D113" s="386"/>
      <c r="E113" s="80" t="s">
        <v>156</v>
      </c>
      <c r="F113" s="225" t="s">
        <v>566</v>
      </c>
      <c r="G113" s="225" t="s">
        <v>839</v>
      </c>
      <c r="H113" s="81">
        <v>167</v>
      </c>
      <c r="I113" s="82">
        <v>380151420</v>
      </c>
      <c r="J113" s="83">
        <v>269214960</v>
      </c>
      <c r="K113" s="72">
        <f t="shared" si="16"/>
        <v>649366380</v>
      </c>
      <c r="L113" s="179">
        <f t="shared" si="15"/>
        <v>3888421.4371257485</v>
      </c>
      <c r="M113" s="186">
        <f t="shared" si="25"/>
        <v>8.9061916697776126E-3</v>
      </c>
    </row>
    <row r="114" spans="2:13" ht="29.25" customHeight="1" thickBot="1">
      <c r="B114" s="367"/>
      <c r="C114" s="361"/>
      <c r="D114" s="388"/>
      <c r="E114" s="84" t="s">
        <v>157</v>
      </c>
      <c r="F114" s="226" t="s">
        <v>177</v>
      </c>
      <c r="G114" s="226" t="s">
        <v>740</v>
      </c>
      <c r="H114" s="85">
        <v>160</v>
      </c>
      <c r="I114" s="86">
        <v>339113960</v>
      </c>
      <c r="J114" s="87">
        <v>68544240</v>
      </c>
      <c r="K114" s="73">
        <f t="shared" si="16"/>
        <v>407658200</v>
      </c>
      <c r="L114" s="180">
        <f t="shared" si="15"/>
        <v>2547863.75</v>
      </c>
      <c r="M114" s="186">
        <f t="shared" si="25"/>
        <v>8.5328782464935207E-3</v>
      </c>
    </row>
    <row r="115" spans="2:13" ht="29.25" customHeight="1">
      <c r="B115" s="365">
        <v>23</v>
      </c>
      <c r="C115" s="378" t="s">
        <v>130</v>
      </c>
      <c r="D115" s="385">
        <f>Q27</f>
        <v>30883</v>
      </c>
      <c r="E115" s="88" t="s">
        <v>154</v>
      </c>
      <c r="F115" s="224" t="s">
        <v>175</v>
      </c>
      <c r="G115" s="224" t="s">
        <v>661</v>
      </c>
      <c r="H115" s="137">
        <v>536</v>
      </c>
      <c r="I115" s="138">
        <v>1309598010</v>
      </c>
      <c r="J115" s="139">
        <v>238747900</v>
      </c>
      <c r="K115" s="71">
        <f t="shared" si="16"/>
        <v>1548345910</v>
      </c>
      <c r="L115" s="178">
        <f t="shared" si="15"/>
        <v>2888705.0559701491</v>
      </c>
      <c r="M115" s="185">
        <f>IFERROR(H115/$Q$27,0)</f>
        <v>1.7355826830294983E-2</v>
      </c>
    </row>
    <row r="116" spans="2:13" ht="29.25" customHeight="1">
      <c r="B116" s="366"/>
      <c r="C116" s="359"/>
      <c r="D116" s="386"/>
      <c r="E116" s="80" t="s">
        <v>155</v>
      </c>
      <c r="F116" s="225" t="s">
        <v>176</v>
      </c>
      <c r="G116" s="225" t="s">
        <v>662</v>
      </c>
      <c r="H116" s="81">
        <v>387</v>
      </c>
      <c r="I116" s="82">
        <v>1186748410</v>
      </c>
      <c r="J116" s="83">
        <v>241405220</v>
      </c>
      <c r="K116" s="72">
        <f t="shared" si="16"/>
        <v>1428153630</v>
      </c>
      <c r="L116" s="179">
        <f t="shared" si="15"/>
        <v>3690319.4573643412</v>
      </c>
      <c r="M116" s="186">
        <f t="shared" ref="M116:M119" si="26">IFERROR(H116/$Q$27,0)</f>
        <v>1.2531166013664476E-2</v>
      </c>
    </row>
    <row r="117" spans="2:13" ht="29.25" customHeight="1">
      <c r="B117" s="366"/>
      <c r="C117" s="359"/>
      <c r="D117" s="386"/>
      <c r="E117" s="80" t="s">
        <v>156</v>
      </c>
      <c r="F117" s="225" t="s">
        <v>566</v>
      </c>
      <c r="G117" s="225" t="s">
        <v>663</v>
      </c>
      <c r="H117" s="81">
        <v>246</v>
      </c>
      <c r="I117" s="82">
        <v>494603240</v>
      </c>
      <c r="J117" s="83">
        <v>418882490</v>
      </c>
      <c r="K117" s="72">
        <f t="shared" si="16"/>
        <v>913485730</v>
      </c>
      <c r="L117" s="179">
        <f t="shared" si="15"/>
        <v>3713356.6260162601</v>
      </c>
      <c r="M117" s="186">
        <f t="shared" si="26"/>
        <v>7.965547388530907E-3</v>
      </c>
    </row>
    <row r="118" spans="2:13" ht="29.25" customHeight="1">
      <c r="B118" s="366"/>
      <c r="C118" s="359"/>
      <c r="D118" s="386"/>
      <c r="E118" s="80" t="s">
        <v>157</v>
      </c>
      <c r="F118" s="225" t="s">
        <v>177</v>
      </c>
      <c r="G118" s="225" t="s">
        <v>845</v>
      </c>
      <c r="H118" s="81">
        <v>236</v>
      </c>
      <c r="I118" s="82">
        <v>566359620</v>
      </c>
      <c r="J118" s="83">
        <v>122192580</v>
      </c>
      <c r="K118" s="72">
        <f t="shared" si="16"/>
        <v>688552200</v>
      </c>
      <c r="L118" s="179">
        <f t="shared" si="15"/>
        <v>2917594.0677966103</v>
      </c>
      <c r="M118" s="186">
        <f t="shared" si="26"/>
        <v>7.6417446491597318E-3</v>
      </c>
    </row>
    <row r="119" spans="2:13" ht="29.25" customHeight="1" thickBot="1">
      <c r="B119" s="367"/>
      <c r="C119" s="361"/>
      <c r="D119" s="388"/>
      <c r="E119" s="84" t="s">
        <v>158</v>
      </c>
      <c r="F119" s="226" t="s">
        <v>178</v>
      </c>
      <c r="G119" s="226" t="s">
        <v>846</v>
      </c>
      <c r="H119" s="85">
        <v>207</v>
      </c>
      <c r="I119" s="86">
        <v>679793980</v>
      </c>
      <c r="J119" s="87">
        <v>67099380</v>
      </c>
      <c r="K119" s="73">
        <f t="shared" si="16"/>
        <v>746893360</v>
      </c>
      <c r="L119" s="180">
        <f t="shared" si="15"/>
        <v>3608180.4830917874</v>
      </c>
      <c r="M119" s="186">
        <f t="shared" si="26"/>
        <v>6.7027167049833244E-3</v>
      </c>
    </row>
    <row r="120" spans="2:13" ht="29.25" customHeight="1">
      <c r="B120" s="365">
        <v>24</v>
      </c>
      <c r="C120" s="378" t="s">
        <v>131</v>
      </c>
      <c r="D120" s="385">
        <f>Q28</f>
        <v>13361</v>
      </c>
      <c r="E120" s="88" t="s">
        <v>154</v>
      </c>
      <c r="F120" s="224" t="s">
        <v>175</v>
      </c>
      <c r="G120" s="224" t="s">
        <v>661</v>
      </c>
      <c r="H120" s="137">
        <v>283</v>
      </c>
      <c r="I120" s="138">
        <v>778558150</v>
      </c>
      <c r="J120" s="139">
        <v>112252190</v>
      </c>
      <c r="K120" s="71">
        <f t="shared" si="16"/>
        <v>890810340</v>
      </c>
      <c r="L120" s="178">
        <f t="shared" si="15"/>
        <v>3147739.7173144878</v>
      </c>
      <c r="M120" s="185">
        <f>IFERROR(H120/$Q$28,0)</f>
        <v>2.118104932265549E-2</v>
      </c>
    </row>
    <row r="121" spans="2:13" ht="29.25" customHeight="1">
      <c r="B121" s="366"/>
      <c r="C121" s="359"/>
      <c r="D121" s="386"/>
      <c r="E121" s="80" t="s">
        <v>155</v>
      </c>
      <c r="F121" s="225" t="s">
        <v>176</v>
      </c>
      <c r="G121" s="225" t="s">
        <v>687</v>
      </c>
      <c r="H121" s="81">
        <v>178</v>
      </c>
      <c r="I121" s="82">
        <v>484325090</v>
      </c>
      <c r="J121" s="83">
        <v>115323540</v>
      </c>
      <c r="K121" s="72">
        <f t="shared" si="16"/>
        <v>599648630</v>
      </c>
      <c r="L121" s="179">
        <f t="shared" si="15"/>
        <v>3368812.5280898875</v>
      </c>
      <c r="M121" s="186">
        <f t="shared" ref="M121:M124" si="27">IFERROR(H121/$Q$28,0)</f>
        <v>1.3322356111069531E-2</v>
      </c>
    </row>
    <row r="122" spans="2:13" ht="29.25" customHeight="1">
      <c r="B122" s="366"/>
      <c r="C122" s="359"/>
      <c r="D122" s="386"/>
      <c r="E122" s="80" t="s">
        <v>157</v>
      </c>
      <c r="F122" s="225" t="s">
        <v>177</v>
      </c>
      <c r="G122" s="225" t="s">
        <v>771</v>
      </c>
      <c r="H122" s="81">
        <v>153</v>
      </c>
      <c r="I122" s="82">
        <v>353072800</v>
      </c>
      <c r="J122" s="83">
        <v>88952830</v>
      </c>
      <c r="K122" s="72">
        <f t="shared" si="16"/>
        <v>442025630</v>
      </c>
      <c r="L122" s="179">
        <f t="shared" si="15"/>
        <v>2889056.4052287582</v>
      </c>
      <c r="M122" s="186">
        <f t="shared" si="27"/>
        <v>1.145123867973954E-2</v>
      </c>
    </row>
    <row r="123" spans="2:13" ht="29.25" customHeight="1">
      <c r="B123" s="366"/>
      <c r="C123" s="359"/>
      <c r="D123" s="386"/>
      <c r="E123" s="80" t="s">
        <v>156</v>
      </c>
      <c r="F123" s="225" t="s">
        <v>566</v>
      </c>
      <c r="G123" s="225" t="s">
        <v>850</v>
      </c>
      <c r="H123" s="81">
        <v>117</v>
      </c>
      <c r="I123" s="82">
        <v>254046490</v>
      </c>
      <c r="J123" s="83">
        <v>202299120</v>
      </c>
      <c r="K123" s="72">
        <f t="shared" si="16"/>
        <v>456345610</v>
      </c>
      <c r="L123" s="179">
        <f t="shared" si="15"/>
        <v>3900389.829059829</v>
      </c>
      <c r="M123" s="186">
        <f t="shared" si="27"/>
        <v>8.756829578624354E-3</v>
      </c>
    </row>
    <row r="124" spans="2:13" ht="29.25" customHeight="1" thickBot="1">
      <c r="B124" s="367"/>
      <c r="C124" s="361"/>
      <c r="D124" s="388"/>
      <c r="E124" s="84" t="s">
        <v>158</v>
      </c>
      <c r="F124" s="226" t="s">
        <v>178</v>
      </c>
      <c r="G124" s="226" t="s">
        <v>851</v>
      </c>
      <c r="H124" s="85">
        <v>104</v>
      </c>
      <c r="I124" s="86">
        <v>393623020</v>
      </c>
      <c r="J124" s="87">
        <v>36542760</v>
      </c>
      <c r="K124" s="73">
        <f t="shared" si="16"/>
        <v>430165780</v>
      </c>
      <c r="L124" s="180">
        <f t="shared" si="15"/>
        <v>4136209.423076923</v>
      </c>
      <c r="M124" s="187">
        <f t="shared" si="27"/>
        <v>7.7838485143327599E-3</v>
      </c>
    </row>
    <row r="125" spans="2:13" ht="29.25" customHeight="1">
      <c r="B125" s="365">
        <v>25</v>
      </c>
      <c r="C125" s="378" t="s">
        <v>132</v>
      </c>
      <c r="D125" s="385">
        <f>Q29</f>
        <v>9235</v>
      </c>
      <c r="E125" s="88" t="s">
        <v>154</v>
      </c>
      <c r="F125" s="224" t="s">
        <v>175</v>
      </c>
      <c r="G125" s="224" t="s">
        <v>661</v>
      </c>
      <c r="H125" s="137">
        <v>147</v>
      </c>
      <c r="I125" s="138">
        <v>365517520</v>
      </c>
      <c r="J125" s="139">
        <v>55378500</v>
      </c>
      <c r="K125" s="71">
        <f t="shared" si="16"/>
        <v>420896020</v>
      </c>
      <c r="L125" s="178">
        <f t="shared" si="15"/>
        <v>2863238.2312925169</v>
      </c>
      <c r="M125" s="185">
        <f>IFERROR(H125/$Q$29,0)</f>
        <v>1.5917704385489985E-2</v>
      </c>
    </row>
    <row r="126" spans="2:13" ht="29.25" customHeight="1">
      <c r="B126" s="366"/>
      <c r="C126" s="359"/>
      <c r="D126" s="386"/>
      <c r="E126" s="80" t="s">
        <v>155</v>
      </c>
      <c r="F126" s="225" t="s">
        <v>176</v>
      </c>
      <c r="G126" s="225" t="s">
        <v>858</v>
      </c>
      <c r="H126" s="81">
        <v>101</v>
      </c>
      <c r="I126" s="82">
        <v>299465000</v>
      </c>
      <c r="J126" s="83">
        <v>53028060</v>
      </c>
      <c r="K126" s="72">
        <f t="shared" si="16"/>
        <v>352493060</v>
      </c>
      <c r="L126" s="179">
        <f t="shared" si="15"/>
        <v>3490030.2970297029</v>
      </c>
      <c r="M126" s="186">
        <f t="shared" ref="M126:M129" si="28">IFERROR(H126/$Q$29,0)</f>
        <v>1.0936654033567948E-2</v>
      </c>
    </row>
    <row r="127" spans="2:13" ht="29.25" customHeight="1">
      <c r="B127" s="366"/>
      <c r="C127" s="359"/>
      <c r="D127" s="386"/>
      <c r="E127" s="80" t="s">
        <v>157</v>
      </c>
      <c r="F127" s="225" t="s">
        <v>177</v>
      </c>
      <c r="G127" s="225" t="s">
        <v>781</v>
      </c>
      <c r="H127" s="81">
        <v>94</v>
      </c>
      <c r="I127" s="82">
        <v>201920490</v>
      </c>
      <c r="J127" s="83">
        <v>50383840</v>
      </c>
      <c r="K127" s="72">
        <f t="shared" si="16"/>
        <v>252304330</v>
      </c>
      <c r="L127" s="179">
        <f t="shared" si="15"/>
        <v>2684088.6170212766</v>
      </c>
      <c r="M127" s="186">
        <f t="shared" si="28"/>
        <v>1.0178668110449377E-2</v>
      </c>
    </row>
    <row r="128" spans="2:13" ht="29.25" customHeight="1">
      <c r="B128" s="366"/>
      <c r="C128" s="359"/>
      <c r="D128" s="386"/>
      <c r="E128" s="80" t="s">
        <v>158</v>
      </c>
      <c r="F128" s="225" t="s">
        <v>178</v>
      </c>
      <c r="G128" s="225" t="s">
        <v>859</v>
      </c>
      <c r="H128" s="81">
        <v>81</v>
      </c>
      <c r="I128" s="82">
        <v>265871840</v>
      </c>
      <c r="J128" s="83">
        <v>27410850</v>
      </c>
      <c r="K128" s="72">
        <f t="shared" si="16"/>
        <v>293282690</v>
      </c>
      <c r="L128" s="179">
        <f t="shared" si="15"/>
        <v>3620773.950617284</v>
      </c>
      <c r="M128" s="186">
        <f t="shared" si="28"/>
        <v>8.7709799675148893E-3</v>
      </c>
    </row>
    <row r="129" spans="2:31" ht="29.25" customHeight="1" thickBot="1">
      <c r="B129" s="367"/>
      <c r="C129" s="361"/>
      <c r="D129" s="388"/>
      <c r="E129" s="84" t="s">
        <v>156</v>
      </c>
      <c r="F129" s="226" t="s">
        <v>566</v>
      </c>
      <c r="G129" s="226" t="s">
        <v>663</v>
      </c>
      <c r="H129" s="85">
        <v>75</v>
      </c>
      <c r="I129" s="86">
        <v>186831760</v>
      </c>
      <c r="J129" s="87">
        <v>88395600</v>
      </c>
      <c r="K129" s="73">
        <f t="shared" si="16"/>
        <v>275227360</v>
      </c>
      <c r="L129" s="180">
        <f t="shared" si="15"/>
        <v>3669698.1333333333</v>
      </c>
      <c r="M129" s="186">
        <f t="shared" si="28"/>
        <v>8.1212777476989718E-3</v>
      </c>
    </row>
    <row r="130" spans="2:31" ht="29.25" customHeight="1">
      <c r="B130" s="365">
        <v>26</v>
      </c>
      <c r="C130" s="378" t="s">
        <v>36</v>
      </c>
      <c r="D130" s="385">
        <f>Q30</f>
        <v>128043</v>
      </c>
      <c r="E130" s="88" t="s">
        <v>154</v>
      </c>
      <c r="F130" s="224" t="s">
        <v>175</v>
      </c>
      <c r="G130" s="224" t="s">
        <v>308</v>
      </c>
      <c r="H130" s="137">
        <v>2220</v>
      </c>
      <c r="I130" s="138">
        <v>6256071110</v>
      </c>
      <c r="J130" s="139">
        <v>805558310</v>
      </c>
      <c r="K130" s="137">
        <f t="shared" si="16"/>
        <v>7061629420</v>
      </c>
      <c r="L130" s="194">
        <f t="shared" si="15"/>
        <v>3180914.1531531531</v>
      </c>
      <c r="M130" s="185">
        <f>IFERROR(H130/$Q$30,0)</f>
        <v>1.7337925540638691E-2</v>
      </c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2:31" ht="29.25" customHeight="1">
      <c r="B131" s="366"/>
      <c r="C131" s="359"/>
      <c r="D131" s="386"/>
      <c r="E131" s="80" t="s">
        <v>155</v>
      </c>
      <c r="F131" s="225" t="s">
        <v>176</v>
      </c>
      <c r="G131" s="225" t="s">
        <v>320</v>
      </c>
      <c r="H131" s="81">
        <v>1452</v>
      </c>
      <c r="I131" s="82">
        <v>4303447710</v>
      </c>
      <c r="J131" s="83">
        <v>876989000</v>
      </c>
      <c r="K131" s="81">
        <f t="shared" si="16"/>
        <v>5180436710</v>
      </c>
      <c r="L131" s="183">
        <f t="shared" si="15"/>
        <v>3567793.8774104682</v>
      </c>
      <c r="M131" s="186">
        <f t="shared" ref="M131:M134" si="29">IFERROR(H131/$Q$30,0)</f>
        <v>1.1339940488742064E-2</v>
      </c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2:31" ht="29.25" customHeight="1">
      <c r="B132" s="366"/>
      <c r="C132" s="359"/>
      <c r="D132" s="386"/>
      <c r="E132" s="80" t="s">
        <v>156</v>
      </c>
      <c r="F132" s="225" t="s">
        <v>566</v>
      </c>
      <c r="G132" s="225" t="s">
        <v>349</v>
      </c>
      <c r="H132" s="81">
        <v>1196</v>
      </c>
      <c r="I132" s="82">
        <v>2551909960</v>
      </c>
      <c r="J132" s="83">
        <v>1786826610</v>
      </c>
      <c r="K132" s="81">
        <f t="shared" si="16"/>
        <v>4338736570</v>
      </c>
      <c r="L132" s="183">
        <f t="shared" si="15"/>
        <v>3627706.1622073581</v>
      </c>
      <c r="M132" s="186">
        <f t="shared" si="29"/>
        <v>9.3406121381098533E-3</v>
      </c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2:31" ht="29.25" customHeight="1">
      <c r="B133" s="366"/>
      <c r="C133" s="359"/>
      <c r="D133" s="386"/>
      <c r="E133" s="80" t="s">
        <v>158</v>
      </c>
      <c r="F133" s="225" t="s">
        <v>178</v>
      </c>
      <c r="G133" s="225" t="s">
        <v>316</v>
      </c>
      <c r="H133" s="81">
        <v>1102</v>
      </c>
      <c r="I133" s="82">
        <v>3992281980</v>
      </c>
      <c r="J133" s="83">
        <v>311480650</v>
      </c>
      <c r="K133" s="81">
        <f t="shared" si="16"/>
        <v>4303762630</v>
      </c>
      <c r="L133" s="183">
        <f t="shared" ref="L133:L196" si="30">IFERROR(K133/H133,"-")</f>
        <v>3905410.7350272234</v>
      </c>
      <c r="M133" s="186">
        <f t="shared" si="29"/>
        <v>8.6064837593620887E-3</v>
      </c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2:31" ht="29.25" customHeight="1" thickBot="1">
      <c r="B134" s="367"/>
      <c r="C134" s="361"/>
      <c r="D134" s="388"/>
      <c r="E134" s="84" t="s">
        <v>179</v>
      </c>
      <c r="F134" s="226" t="s">
        <v>180</v>
      </c>
      <c r="G134" s="226" t="s">
        <v>568</v>
      </c>
      <c r="H134" s="85">
        <v>1000</v>
      </c>
      <c r="I134" s="86">
        <v>3430923410</v>
      </c>
      <c r="J134" s="87">
        <v>287023760</v>
      </c>
      <c r="K134" s="85">
        <f t="shared" ref="K134:K197" si="31">SUM(I134:J134)</f>
        <v>3717947170</v>
      </c>
      <c r="L134" s="184">
        <f t="shared" si="30"/>
        <v>3717947.17</v>
      </c>
      <c r="M134" s="187">
        <f t="shared" si="29"/>
        <v>7.8098763696570683E-3</v>
      </c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2:31" ht="29.25" customHeight="1">
      <c r="B135" s="365">
        <v>27</v>
      </c>
      <c r="C135" s="378" t="s">
        <v>37</v>
      </c>
      <c r="D135" s="385">
        <f>Q31</f>
        <v>21977</v>
      </c>
      <c r="E135" s="88" t="s">
        <v>154</v>
      </c>
      <c r="F135" s="224" t="s">
        <v>175</v>
      </c>
      <c r="G135" s="224" t="s">
        <v>661</v>
      </c>
      <c r="H135" s="137">
        <v>371</v>
      </c>
      <c r="I135" s="138">
        <v>1047693720</v>
      </c>
      <c r="J135" s="139">
        <v>136212130</v>
      </c>
      <c r="K135" s="71">
        <f t="shared" si="31"/>
        <v>1183905850</v>
      </c>
      <c r="L135" s="178">
        <f t="shared" si="30"/>
        <v>3191120.8894878705</v>
      </c>
      <c r="M135" s="185">
        <f>IFERROR(H135/$Q$31,0)</f>
        <v>1.6881284979751558E-2</v>
      </c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2:31" ht="29.25" customHeight="1">
      <c r="B136" s="366"/>
      <c r="C136" s="359"/>
      <c r="D136" s="386"/>
      <c r="E136" s="80" t="s">
        <v>155</v>
      </c>
      <c r="F136" s="225" t="s">
        <v>176</v>
      </c>
      <c r="G136" s="225" t="s">
        <v>687</v>
      </c>
      <c r="H136" s="81">
        <v>271</v>
      </c>
      <c r="I136" s="82">
        <v>779693700</v>
      </c>
      <c r="J136" s="83">
        <v>156244170</v>
      </c>
      <c r="K136" s="72">
        <f t="shared" si="31"/>
        <v>935937870</v>
      </c>
      <c r="L136" s="179">
        <f t="shared" si="30"/>
        <v>3453645.2767527676</v>
      </c>
      <c r="M136" s="186">
        <f t="shared" ref="M136:M139" si="32">IFERROR(H136/$Q$31,0)</f>
        <v>1.2331073394912864E-2</v>
      </c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2:31" ht="29.25" customHeight="1">
      <c r="B137" s="366"/>
      <c r="C137" s="359"/>
      <c r="D137" s="386"/>
      <c r="E137" s="80" t="s">
        <v>157</v>
      </c>
      <c r="F137" s="225" t="s">
        <v>177</v>
      </c>
      <c r="G137" s="225" t="s">
        <v>864</v>
      </c>
      <c r="H137" s="81">
        <v>195</v>
      </c>
      <c r="I137" s="82">
        <v>471408620</v>
      </c>
      <c r="J137" s="83">
        <v>93880470</v>
      </c>
      <c r="K137" s="72">
        <f t="shared" si="31"/>
        <v>565289090</v>
      </c>
      <c r="L137" s="179">
        <f t="shared" si="30"/>
        <v>2898918.4102564105</v>
      </c>
      <c r="M137" s="186">
        <f t="shared" si="32"/>
        <v>8.8729125904354559E-3</v>
      </c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2:31" ht="29.25" customHeight="1">
      <c r="B138" s="366"/>
      <c r="C138" s="359"/>
      <c r="D138" s="386"/>
      <c r="E138" s="80" t="s">
        <v>156</v>
      </c>
      <c r="F138" s="225" t="s">
        <v>566</v>
      </c>
      <c r="G138" s="225" t="s">
        <v>801</v>
      </c>
      <c r="H138" s="81">
        <v>182</v>
      </c>
      <c r="I138" s="82">
        <v>355009020</v>
      </c>
      <c r="J138" s="83">
        <v>283722360</v>
      </c>
      <c r="K138" s="72">
        <f t="shared" si="31"/>
        <v>638731380</v>
      </c>
      <c r="L138" s="179">
        <f t="shared" si="30"/>
        <v>3509513.076923077</v>
      </c>
      <c r="M138" s="186">
        <f t="shared" si="32"/>
        <v>8.281385084406425E-3</v>
      </c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2:31" ht="29.25" customHeight="1" thickBot="1">
      <c r="B139" s="367"/>
      <c r="C139" s="361"/>
      <c r="D139" s="388"/>
      <c r="E139" s="84" t="s">
        <v>158</v>
      </c>
      <c r="F139" s="226" t="s">
        <v>178</v>
      </c>
      <c r="G139" s="226" t="s">
        <v>865</v>
      </c>
      <c r="H139" s="85">
        <v>179</v>
      </c>
      <c r="I139" s="86">
        <v>667737660</v>
      </c>
      <c r="J139" s="87">
        <v>53154710</v>
      </c>
      <c r="K139" s="73">
        <f t="shared" si="31"/>
        <v>720892370</v>
      </c>
      <c r="L139" s="180">
        <f t="shared" si="30"/>
        <v>4027331.6759776538</v>
      </c>
      <c r="M139" s="186">
        <f t="shared" si="32"/>
        <v>8.1448787368612642E-3</v>
      </c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2:31" ht="29.25" customHeight="1">
      <c r="B140" s="365">
        <v>28</v>
      </c>
      <c r="C140" s="378" t="s">
        <v>38</v>
      </c>
      <c r="D140" s="385">
        <f>Q32</f>
        <v>17806</v>
      </c>
      <c r="E140" s="88" t="s">
        <v>154</v>
      </c>
      <c r="F140" s="224" t="s">
        <v>175</v>
      </c>
      <c r="G140" s="224" t="s">
        <v>695</v>
      </c>
      <c r="H140" s="137">
        <v>309</v>
      </c>
      <c r="I140" s="138">
        <v>822441260</v>
      </c>
      <c r="J140" s="139">
        <v>113870820</v>
      </c>
      <c r="K140" s="71">
        <f t="shared" si="31"/>
        <v>936312080</v>
      </c>
      <c r="L140" s="178">
        <f t="shared" si="30"/>
        <v>3030136.1812297734</v>
      </c>
      <c r="M140" s="185">
        <f>IFERROR(H140/$Q$32,0)</f>
        <v>1.7353700999663036E-2</v>
      </c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2:31" ht="29.25" customHeight="1">
      <c r="B141" s="366"/>
      <c r="C141" s="359"/>
      <c r="D141" s="386"/>
      <c r="E141" s="80" t="s">
        <v>155</v>
      </c>
      <c r="F141" s="225" t="s">
        <v>176</v>
      </c>
      <c r="G141" s="225" t="s">
        <v>662</v>
      </c>
      <c r="H141" s="81">
        <v>193</v>
      </c>
      <c r="I141" s="82">
        <v>527609200</v>
      </c>
      <c r="J141" s="83">
        <v>109264720</v>
      </c>
      <c r="K141" s="72">
        <f t="shared" si="31"/>
        <v>636873920</v>
      </c>
      <c r="L141" s="179">
        <f t="shared" si="30"/>
        <v>3299864.8704663212</v>
      </c>
      <c r="M141" s="186">
        <f t="shared" ref="M141:M144" si="33">IFERROR(H141/$Q$32,0)</f>
        <v>1.0839043019207009E-2</v>
      </c>
    </row>
    <row r="142" spans="2:31" ht="29.25" customHeight="1">
      <c r="B142" s="366"/>
      <c r="C142" s="359"/>
      <c r="D142" s="386"/>
      <c r="E142" s="80" t="s">
        <v>179</v>
      </c>
      <c r="F142" s="225" t="s">
        <v>180</v>
      </c>
      <c r="G142" s="225" t="s">
        <v>868</v>
      </c>
      <c r="H142" s="81">
        <v>185</v>
      </c>
      <c r="I142" s="82">
        <v>628411280</v>
      </c>
      <c r="J142" s="83">
        <v>50821360</v>
      </c>
      <c r="K142" s="72">
        <f t="shared" si="31"/>
        <v>679232640</v>
      </c>
      <c r="L142" s="179">
        <f t="shared" si="30"/>
        <v>3671527.7837837837</v>
      </c>
      <c r="M142" s="186">
        <f t="shared" si="33"/>
        <v>1.0389756261934179E-2</v>
      </c>
    </row>
    <row r="143" spans="2:31" ht="29.25" customHeight="1">
      <c r="B143" s="366"/>
      <c r="C143" s="359"/>
      <c r="D143" s="386"/>
      <c r="E143" s="80" t="s">
        <v>158</v>
      </c>
      <c r="F143" s="225" t="s">
        <v>178</v>
      </c>
      <c r="G143" s="225" t="s">
        <v>869</v>
      </c>
      <c r="H143" s="81">
        <v>162</v>
      </c>
      <c r="I143" s="82">
        <v>566961290</v>
      </c>
      <c r="J143" s="83">
        <v>47134530</v>
      </c>
      <c r="K143" s="72">
        <f t="shared" si="31"/>
        <v>614095820</v>
      </c>
      <c r="L143" s="179">
        <f t="shared" si="30"/>
        <v>3790714.9382716049</v>
      </c>
      <c r="M143" s="186">
        <f t="shared" si="33"/>
        <v>9.0980568347747946E-3</v>
      </c>
    </row>
    <row r="144" spans="2:31" ht="29.25" customHeight="1" thickBot="1">
      <c r="B144" s="367"/>
      <c r="C144" s="361"/>
      <c r="D144" s="388"/>
      <c r="E144" s="84" t="s">
        <v>156</v>
      </c>
      <c r="F144" s="226" t="s">
        <v>566</v>
      </c>
      <c r="G144" s="226" t="s">
        <v>788</v>
      </c>
      <c r="H144" s="85">
        <v>143</v>
      </c>
      <c r="I144" s="86">
        <v>327079450</v>
      </c>
      <c r="J144" s="87">
        <v>194937940</v>
      </c>
      <c r="K144" s="73">
        <f t="shared" si="31"/>
        <v>522017390</v>
      </c>
      <c r="L144" s="180">
        <f t="shared" si="30"/>
        <v>3650471.2587412586</v>
      </c>
      <c r="M144" s="186">
        <f t="shared" si="33"/>
        <v>8.0310007862518257E-3</v>
      </c>
    </row>
    <row r="145" spans="2:13" ht="29.25" customHeight="1">
      <c r="B145" s="365">
        <v>29</v>
      </c>
      <c r="C145" s="378" t="s">
        <v>39</v>
      </c>
      <c r="D145" s="385">
        <f>Q33</f>
        <v>15172</v>
      </c>
      <c r="E145" s="88" t="s">
        <v>154</v>
      </c>
      <c r="F145" s="224" t="s">
        <v>175</v>
      </c>
      <c r="G145" s="224" t="s">
        <v>661</v>
      </c>
      <c r="H145" s="137">
        <v>256</v>
      </c>
      <c r="I145" s="138">
        <v>762104280</v>
      </c>
      <c r="J145" s="139">
        <v>89400160</v>
      </c>
      <c r="K145" s="71">
        <f t="shared" si="31"/>
        <v>851504440</v>
      </c>
      <c r="L145" s="178">
        <f t="shared" si="30"/>
        <v>3326189.21875</v>
      </c>
      <c r="M145" s="185">
        <f>IFERROR(H145/$Q$33,0)</f>
        <v>1.6873187450566835E-2</v>
      </c>
    </row>
    <row r="146" spans="2:13" ht="29.25" customHeight="1">
      <c r="B146" s="366"/>
      <c r="C146" s="359"/>
      <c r="D146" s="386"/>
      <c r="E146" s="80" t="s">
        <v>155</v>
      </c>
      <c r="F146" s="225" t="s">
        <v>176</v>
      </c>
      <c r="G146" s="225" t="s">
        <v>738</v>
      </c>
      <c r="H146" s="81">
        <v>171</v>
      </c>
      <c r="I146" s="82">
        <v>486778140</v>
      </c>
      <c r="J146" s="83">
        <v>116485690</v>
      </c>
      <c r="K146" s="72">
        <f t="shared" si="31"/>
        <v>603263830</v>
      </c>
      <c r="L146" s="179">
        <f t="shared" si="30"/>
        <v>3527858.6549707605</v>
      </c>
      <c r="M146" s="186">
        <f t="shared" ref="M146:M149" si="34">IFERROR(H146/$Q$33,0)</f>
        <v>1.1270761929870815E-2</v>
      </c>
    </row>
    <row r="147" spans="2:13" ht="29.25" customHeight="1">
      <c r="B147" s="366"/>
      <c r="C147" s="359"/>
      <c r="D147" s="386"/>
      <c r="E147" s="80" t="s">
        <v>156</v>
      </c>
      <c r="F147" s="225" t="s">
        <v>566</v>
      </c>
      <c r="G147" s="225" t="s">
        <v>875</v>
      </c>
      <c r="H147" s="81">
        <v>141</v>
      </c>
      <c r="I147" s="82">
        <v>356352810</v>
      </c>
      <c r="J147" s="83">
        <v>190851000</v>
      </c>
      <c r="K147" s="72">
        <f t="shared" si="31"/>
        <v>547203810</v>
      </c>
      <c r="L147" s="179">
        <f t="shared" si="30"/>
        <v>3880878.0851063831</v>
      </c>
      <c r="M147" s="186">
        <f t="shared" si="34"/>
        <v>9.2934352755075136E-3</v>
      </c>
    </row>
    <row r="148" spans="2:13" ht="29.25" customHeight="1">
      <c r="B148" s="366"/>
      <c r="C148" s="359"/>
      <c r="D148" s="386"/>
      <c r="E148" s="80" t="s">
        <v>179</v>
      </c>
      <c r="F148" s="225" t="s">
        <v>180</v>
      </c>
      <c r="G148" s="225" t="s">
        <v>755</v>
      </c>
      <c r="H148" s="81">
        <v>132</v>
      </c>
      <c r="I148" s="82">
        <v>479659130</v>
      </c>
      <c r="J148" s="83">
        <v>39962270</v>
      </c>
      <c r="K148" s="72">
        <f t="shared" si="31"/>
        <v>519621400</v>
      </c>
      <c r="L148" s="179">
        <f t="shared" si="30"/>
        <v>3936525.7575757578</v>
      </c>
      <c r="M148" s="186">
        <f t="shared" si="34"/>
        <v>8.7002372791985232E-3</v>
      </c>
    </row>
    <row r="149" spans="2:13" ht="29.25" customHeight="1" thickBot="1">
      <c r="B149" s="367"/>
      <c r="C149" s="361"/>
      <c r="D149" s="388"/>
      <c r="E149" s="84" t="s">
        <v>158</v>
      </c>
      <c r="F149" s="226" t="s">
        <v>178</v>
      </c>
      <c r="G149" s="226" t="s">
        <v>876</v>
      </c>
      <c r="H149" s="85">
        <v>122</v>
      </c>
      <c r="I149" s="86">
        <v>448321410</v>
      </c>
      <c r="J149" s="87">
        <v>34934720</v>
      </c>
      <c r="K149" s="73">
        <f t="shared" si="31"/>
        <v>483256130</v>
      </c>
      <c r="L149" s="180">
        <f t="shared" si="30"/>
        <v>3961115.819672131</v>
      </c>
      <c r="M149" s="186">
        <f t="shared" si="34"/>
        <v>8.0411283944107573E-3</v>
      </c>
    </row>
    <row r="150" spans="2:13" ht="29.25" customHeight="1">
      <c r="B150" s="365">
        <v>30</v>
      </c>
      <c r="C150" s="378" t="s">
        <v>40</v>
      </c>
      <c r="D150" s="385">
        <f>Q34</f>
        <v>20327</v>
      </c>
      <c r="E150" s="88" t="s">
        <v>154</v>
      </c>
      <c r="F150" s="224" t="s">
        <v>175</v>
      </c>
      <c r="G150" s="224" t="s">
        <v>661</v>
      </c>
      <c r="H150" s="137">
        <v>338</v>
      </c>
      <c r="I150" s="138">
        <v>986484530</v>
      </c>
      <c r="J150" s="139">
        <v>129522940</v>
      </c>
      <c r="K150" s="71">
        <f t="shared" si="31"/>
        <v>1116007470</v>
      </c>
      <c r="L150" s="178">
        <f t="shared" si="30"/>
        <v>3301797.24852071</v>
      </c>
      <c r="M150" s="185">
        <f>IFERROR(H150/$Q$34,0)</f>
        <v>1.6628130073301519E-2</v>
      </c>
    </row>
    <row r="151" spans="2:13" ht="29.25" customHeight="1">
      <c r="B151" s="366"/>
      <c r="C151" s="359"/>
      <c r="D151" s="386"/>
      <c r="E151" s="80" t="s">
        <v>155</v>
      </c>
      <c r="F151" s="225" t="s">
        <v>176</v>
      </c>
      <c r="G151" s="225" t="s">
        <v>687</v>
      </c>
      <c r="H151" s="81">
        <v>230</v>
      </c>
      <c r="I151" s="82">
        <v>686818670</v>
      </c>
      <c r="J151" s="83">
        <v>125630590</v>
      </c>
      <c r="K151" s="72">
        <f t="shared" si="31"/>
        <v>812449260</v>
      </c>
      <c r="L151" s="179">
        <f t="shared" si="30"/>
        <v>3532388.086956522</v>
      </c>
      <c r="M151" s="186">
        <f t="shared" ref="M151:M154" si="35">IFERROR(H151/$Q$34,0)</f>
        <v>1.1314999754021745E-2</v>
      </c>
    </row>
    <row r="152" spans="2:13" ht="29.25" customHeight="1">
      <c r="B152" s="366"/>
      <c r="C152" s="359"/>
      <c r="D152" s="386"/>
      <c r="E152" s="80" t="s">
        <v>157</v>
      </c>
      <c r="F152" s="225" t="s">
        <v>177</v>
      </c>
      <c r="G152" s="225" t="s">
        <v>879</v>
      </c>
      <c r="H152" s="81">
        <v>188</v>
      </c>
      <c r="I152" s="82">
        <v>428147070</v>
      </c>
      <c r="J152" s="83">
        <v>89768770</v>
      </c>
      <c r="K152" s="72">
        <f t="shared" si="31"/>
        <v>517915840</v>
      </c>
      <c r="L152" s="179">
        <f t="shared" si="30"/>
        <v>2754871.489361702</v>
      </c>
      <c r="M152" s="186">
        <f t="shared" si="35"/>
        <v>9.2487824076351657E-3</v>
      </c>
    </row>
    <row r="153" spans="2:13" ht="29.25" customHeight="1">
      <c r="B153" s="366"/>
      <c r="C153" s="359"/>
      <c r="D153" s="386"/>
      <c r="E153" s="80" t="s">
        <v>158</v>
      </c>
      <c r="F153" s="225" t="s">
        <v>178</v>
      </c>
      <c r="G153" s="225" t="s">
        <v>819</v>
      </c>
      <c r="H153" s="81">
        <v>174</v>
      </c>
      <c r="I153" s="82">
        <v>593916040</v>
      </c>
      <c r="J153" s="83">
        <v>45445650</v>
      </c>
      <c r="K153" s="72">
        <f t="shared" si="31"/>
        <v>639361690</v>
      </c>
      <c r="L153" s="179">
        <f t="shared" si="30"/>
        <v>3674492.4712643679</v>
      </c>
      <c r="M153" s="186">
        <f t="shared" si="35"/>
        <v>8.5600432921729714E-3</v>
      </c>
    </row>
    <row r="154" spans="2:13" ht="29.25" customHeight="1" thickBot="1">
      <c r="B154" s="367"/>
      <c r="C154" s="361"/>
      <c r="D154" s="388"/>
      <c r="E154" s="84" t="s">
        <v>156</v>
      </c>
      <c r="F154" s="226" t="s">
        <v>566</v>
      </c>
      <c r="G154" s="226" t="s">
        <v>663</v>
      </c>
      <c r="H154" s="85">
        <v>166</v>
      </c>
      <c r="I154" s="86">
        <v>363724970</v>
      </c>
      <c r="J154" s="87">
        <v>253327020</v>
      </c>
      <c r="K154" s="73">
        <f t="shared" si="31"/>
        <v>617051990</v>
      </c>
      <c r="L154" s="180">
        <f t="shared" si="30"/>
        <v>3717180.6626506024</v>
      </c>
      <c r="M154" s="187">
        <f t="shared" si="35"/>
        <v>8.1664780833374338E-3</v>
      </c>
    </row>
    <row r="155" spans="2:13" ht="29.25" customHeight="1">
      <c r="B155" s="365">
        <v>31</v>
      </c>
      <c r="C155" s="378" t="s">
        <v>41</v>
      </c>
      <c r="D155" s="385">
        <f>Q35</f>
        <v>26559</v>
      </c>
      <c r="E155" s="88" t="s">
        <v>154</v>
      </c>
      <c r="F155" s="224" t="s">
        <v>175</v>
      </c>
      <c r="G155" s="224" t="s">
        <v>661</v>
      </c>
      <c r="H155" s="137">
        <v>453</v>
      </c>
      <c r="I155" s="138">
        <v>1282991870</v>
      </c>
      <c r="J155" s="139">
        <v>158489100</v>
      </c>
      <c r="K155" s="71">
        <f t="shared" si="31"/>
        <v>1441480970</v>
      </c>
      <c r="L155" s="178">
        <f t="shared" si="30"/>
        <v>3182077.196467991</v>
      </c>
      <c r="M155" s="185">
        <f>IFERROR(H155/$Q$35,0)</f>
        <v>1.705636507398622E-2</v>
      </c>
    </row>
    <row r="156" spans="2:13" ht="29.25" customHeight="1">
      <c r="B156" s="366"/>
      <c r="C156" s="359"/>
      <c r="D156" s="386"/>
      <c r="E156" s="80" t="s">
        <v>155</v>
      </c>
      <c r="F156" s="225" t="s">
        <v>176</v>
      </c>
      <c r="G156" s="225" t="s">
        <v>883</v>
      </c>
      <c r="H156" s="81">
        <v>271</v>
      </c>
      <c r="I156" s="82">
        <v>838575880</v>
      </c>
      <c r="J156" s="83">
        <v>184017130</v>
      </c>
      <c r="K156" s="72">
        <f t="shared" si="31"/>
        <v>1022593010</v>
      </c>
      <c r="L156" s="179">
        <f t="shared" si="30"/>
        <v>3773405.9409594098</v>
      </c>
      <c r="M156" s="186">
        <f t="shared" ref="M156:M159" si="36">IFERROR(H156/$Q$35,0)</f>
        <v>1.0203697428367032E-2</v>
      </c>
    </row>
    <row r="157" spans="2:13" ht="29.25" customHeight="1">
      <c r="B157" s="366"/>
      <c r="C157" s="359"/>
      <c r="D157" s="386"/>
      <c r="E157" s="80" t="s">
        <v>156</v>
      </c>
      <c r="F157" s="225" t="s">
        <v>566</v>
      </c>
      <c r="G157" s="225" t="s">
        <v>770</v>
      </c>
      <c r="H157" s="81">
        <v>264</v>
      </c>
      <c r="I157" s="82">
        <v>523309210</v>
      </c>
      <c r="J157" s="83">
        <v>426830370</v>
      </c>
      <c r="K157" s="72">
        <f t="shared" si="31"/>
        <v>950139580</v>
      </c>
      <c r="L157" s="179">
        <f t="shared" si="30"/>
        <v>3599013.5606060605</v>
      </c>
      <c r="M157" s="186">
        <f t="shared" si="36"/>
        <v>9.9401332881509097E-3</v>
      </c>
    </row>
    <row r="158" spans="2:13" ht="29.25" customHeight="1">
      <c r="B158" s="366"/>
      <c r="C158" s="359"/>
      <c r="D158" s="386"/>
      <c r="E158" s="80" t="s">
        <v>158</v>
      </c>
      <c r="F158" s="225" t="s">
        <v>178</v>
      </c>
      <c r="G158" s="225" t="s">
        <v>699</v>
      </c>
      <c r="H158" s="81">
        <v>241</v>
      </c>
      <c r="I158" s="82">
        <v>868609380</v>
      </c>
      <c r="J158" s="83">
        <v>70920260</v>
      </c>
      <c r="K158" s="72">
        <f t="shared" si="31"/>
        <v>939529640</v>
      </c>
      <c r="L158" s="179">
        <f t="shared" si="30"/>
        <v>3898463.2365145227</v>
      </c>
      <c r="M158" s="186">
        <f t="shared" si="36"/>
        <v>9.074136827440793E-3</v>
      </c>
    </row>
    <row r="159" spans="2:13" ht="29.25" customHeight="1" thickBot="1">
      <c r="B159" s="367"/>
      <c r="C159" s="361"/>
      <c r="D159" s="388"/>
      <c r="E159" s="84" t="s">
        <v>216</v>
      </c>
      <c r="F159" s="226" t="s">
        <v>670</v>
      </c>
      <c r="G159" s="226" t="s">
        <v>884</v>
      </c>
      <c r="H159" s="85">
        <v>164</v>
      </c>
      <c r="I159" s="86">
        <v>677757940</v>
      </c>
      <c r="J159" s="87">
        <v>36517010</v>
      </c>
      <c r="K159" s="73">
        <f t="shared" si="31"/>
        <v>714274950</v>
      </c>
      <c r="L159" s="180">
        <f t="shared" si="30"/>
        <v>4355335.0609756093</v>
      </c>
      <c r="M159" s="186">
        <f t="shared" si="36"/>
        <v>6.174931285063444E-3</v>
      </c>
    </row>
    <row r="160" spans="2:13" ht="29.25" customHeight="1">
      <c r="B160" s="365">
        <v>32</v>
      </c>
      <c r="C160" s="378" t="s">
        <v>42</v>
      </c>
      <c r="D160" s="385">
        <f>Q36</f>
        <v>22707</v>
      </c>
      <c r="E160" s="88" t="s">
        <v>154</v>
      </c>
      <c r="F160" s="224" t="s">
        <v>175</v>
      </c>
      <c r="G160" s="224" t="s">
        <v>661</v>
      </c>
      <c r="H160" s="137">
        <v>373</v>
      </c>
      <c r="I160" s="138">
        <v>1060333240</v>
      </c>
      <c r="J160" s="139">
        <v>128980990</v>
      </c>
      <c r="K160" s="71">
        <f t="shared" si="31"/>
        <v>1189314230</v>
      </c>
      <c r="L160" s="178">
        <f t="shared" si="30"/>
        <v>3188510</v>
      </c>
      <c r="M160" s="185">
        <f>IFERROR(H160/$Q$36,0)</f>
        <v>1.6426652574096094E-2</v>
      </c>
    </row>
    <row r="161" spans="2:13" ht="29.25" customHeight="1">
      <c r="B161" s="366"/>
      <c r="C161" s="359"/>
      <c r="D161" s="386"/>
      <c r="E161" s="80" t="s">
        <v>155</v>
      </c>
      <c r="F161" s="225" t="s">
        <v>176</v>
      </c>
      <c r="G161" s="225" t="s">
        <v>891</v>
      </c>
      <c r="H161" s="81">
        <v>239</v>
      </c>
      <c r="I161" s="82">
        <v>704216760</v>
      </c>
      <c r="J161" s="83">
        <v>140578750</v>
      </c>
      <c r="K161" s="72">
        <f t="shared" si="31"/>
        <v>844795510</v>
      </c>
      <c r="L161" s="179">
        <f t="shared" si="30"/>
        <v>3534709.2468619249</v>
      </c>
      <c r="M161" s="186">
        <f t="shared" ref="M161:M164" si="37">IFERROR(H161/$Q$36,0)</f>
        <v>1.0525388646672832E-2</v>
      </c>
    </row>
    <row r="162" spans="2:13" ht="29.25" customHeight="1">
      <c r="B162" s="366"/>
      <c r="C162" s="359"/>
      <c r="D162" s="386"/>
      <c r="E162" s="80" t="s">
        <v>156</v>
      </c>
      <c r="F162" s="225" t="s">
        <v>566</v>
      </c>
      <c r="G162" s="225" t="s">
        <v>788</v>
      </c>
      <c r="H162" s="81">
        <v>228</v>
      </c>
      <c r="I162" s="82">
        <v>483520750</v>
      </c>
      <c r="J162" s="83">
        <v>306177880</v>
      </c>
      <c r="K162" s="72">
        <f t="shared" si="31"/>
        <v>789698630</v>
      </c>
      <c r="L162" s="179">
        <f t="shared" si="30"/>
        <v>3463590.4824561402</v>
      </c>
      <c r="M162" s="186">
        <f t="shared" si="37"/>
        <v>1.0040956533227639E-2</v>
      </c>
    </row>
    <row r="163" spans="2:13" ht="29.25" customHeight="1">
      <c r="B163" s="366"/>
      <c r="C163" s="359"/>
      <c r="D163" s="386"/>
      <c r="E163" s="80" t="s">
        <v>158</v>
      </c>
      <c r="F163" s="225" t="s">
        <v>178</v>
      </c>
      <c r="G163" s="225" t="s">
        <v>865</v>
      </c>
      <c r="H163" s="81">
        <v>178</v>
      </c>
      <c r="I163" s="82">
        <v>679057460</v>
      </c>
      <c r="J163" s="83">
        <v>50236600</v>
      </c>
      <c r="K163" s="72">
        <f t="shared" si="31"/>
        <v>729294060</v>
      </c>
      <c r="L163" s="179">
        <f t="shared" si="30"/>
        <v>4097157.6404494382</v>
      </c>
      <c r="M163" s="186">
        <f t="shared" si="37"/>
        <v>7.8389923812040348E-3</v>
      </c>
    </row>
    <row r="164" spans="2:13" ht="29.25" customHeight="1" thickBot="1">
      <c r="B164" s="367"/>
      <c r="C164" s="361"/>
      <c r="D164" s="388"/>
      <c r="E164" s="84" t="s">
        <v>179</v>
      </c>
      <c r="F164" s="226" t="s">
        <v>180</v>
      </c>
      <c r="G164" s="226" t="s">
        <v>892</v>
      </c>
      <c r="H164" s="85">
        <v>178</v>
      </c>
      <c r="I164" s="86">
        <v>669075740</v>
      </c>
      <c r="J164" s="87">
        <v>58179630</v>
      </c>
      <c r="K164" s="73">
        <f t="shared" si="31"/>
        <v>727255370</v>
      </c>
      <c r="L164" s="180">
        <f t="shared" si="30"/>
        <v>4085704.3258426967</v>
      </c>
      <c r="M164" s="187">
        <f t="shared" si="37"/>
        <v>7.8389923812040348E-3</v>
      </c>
    </row>
    <row r="165" spans="2:13" ht="29.25" customHeight="1">
      <c r="B165" s="365">
        <v>33</v>
      </c>
      <c r="C165" s="378" t="s">
        <v>43</v>
      </c>
      <c r="D165" s="385">
        <f>Q37</f>
        <v>6370</v>
      </c>
      <c r="E165" s="88" t="s">
        <v>154</v>
      </c>
      <c r="F165" s="224" t="s">
        <v>175</v>
      </c>
      <c r="G165" s="224" t="s">
        <v>695</v>
      </c>
      <c r="H165" s="137">
        <v>120</v>
      </c>
      <c r="I165" s="138">
        <v>294022210</v>
      </c>
      <c r="J165" s="139">
        <v>49082170</v>
      </c>
      <c r="K165" s="71">
        <f t="shared" si="31"/>
        <v>343104380</v>
      </c>
      <c r="L165" s="178">
        <f t="shared" si="30"/>
        <v>2859203.1666666665</v>
      </c>
      <c r="M165" s="185">
        <f>IFERROR(H165/$Q$37,0)</f>
        <v>1.8838304552590265E-2</v>
      </c>
    </row>
    <row r="166" spans="2:13" ht="29.25" customHeight="1">
      <c r="B166" s="366"/>
      <c r="C166" s="359"/>
      <c r="D166" s="386"/>
      <c r="E166" s="80" t="s">
        <v>155</v>
      </c>
      <c r="F166" s="225" t="s">
        <v>176</v>
      </c>
      <c r="G166" s="225" t="s">
        <v>738</v>
      </c>
      <c r="H166" s="81">
        <v>77</v>
      </c>
      <c r="I166" s="82">
        <v>279755360</v>
      </c>
      <c r="J166" s="83">
        <v>44767950</v>
      </c>
      <c r="K166" s="72">
        <f t="shared" si="31"/>
        <v>324523310</v>
      </c>
      <c r="L166" s="179">
        <f t="shared" si="30"/>
        <v>4214588.4415584411</v>
      </c>
      <c r="M166" s="186">
        <f t="shared" ref="M166:M169" si="38">IFERROR(H166/$Q$37,0)</f>
        <v>1.2087912087912088E-2</v>
      </c>
    </row>
    <row r="167" spans="2:13" ht="29.25" customHeight="1">
      <c r="B167" s="366"/>
      <c r="C167" s="359"/>
      <c r="D167" s="386"/>
      <c r="E167" s="80" t="s">
        <v>156</v>
      </c>
      <c r="F167" s="225" t="s">
        <v>566</v>
      </c>
      <c r="G167" s="225" t="s">
        <v>900</v>
      </c>
      <c r="H167" s="81">
        <v>72</v>
      </c>
      <c r="I167" s="82">
        <v>142913750</v>
      </c>
      <c r="J167" s="83">
        <v>130980040</v>
      </c>
      <c r="K167" s="72">
        <f t="shared" si="31"/>
        <v>273893790</v>
      </c>
      <c r="L167" s="179">
        <f t="shared" si="30"/>
        <v>3804080.4166666665</v>
      </c>
      <c r="M167" s="186">
        <f t="shared" si="38"/>
        <v>1.1302982731554161E-2</v>
      </c>
    </row>
    <row r="168" spans="2:13" ht="29.25" customHeight="1">
      <c r="B168" s="366"/>
      <c r="C168" s="359"/>
      <c r="D168" s="386"/>
      <c r="E168" s="80" t="s">
        <v>150</v>
      </c>
      <c r="F168" s="225" t="s">
        <v>167</v>
      </c>
      <c r="G168" s="225" t="s">
        <v>899</v>
      </c>
      <c r="H168" s="81">
        <v>58</v>
      </c>
      <c r="I168" s="82">
        <v>154704130</v>
      </c>
      <c r="J168" s="83">
        <v>172886470</v>
      </c>
      <c r="K168" s="72">
        <f t="shared" si="31"/>
        <v>327590600</v>
      </c>
      <c r="L168" s="179">
        <f t="shared" si="30"/>
        <v>5648113.7931034481</v>
      </c>
      <c r="M168" s="186">
        <f t="shared" si="38"/>
        <v>9.1051805337519619E-3</v>
      </c>
    </row>
    <row r="169" spans="2:13" ht="29.25" customHeight="1" thickBot="1">
      <c r="B169" s="367"/>
      <c r="C169" s="361"/>
      <c r="D169" s="388"/>
      <c r="E169" s="84" t="s">
        <v>158</v>
      </c>
      <c r="F169" s="226" t="s">
        <v>178</v>
      </c>
      <c r="G169" s="226" t="s">
        <v>869</v>
      </c>
      <c r="H169" s="85">
        <v>46</v>
      </c>
      <c r="I169" s="86">
        <v>167678740</v>
      </c>
      <c r="J169" s="87">
        <v>9654180</v>
      </c>
      <c r="K169" s="73">
        <f t="shared" si="31"/>
        <v>177332920</v>
      </c>
      <c r="L169" s="180">
        <f t="shared" si="30"/>
        <v>3855063.4782608696</v>
      </c>
      <c r="M169" s="187">
        <f t="shared" si="38"/>
        <v>7.2213500784929358E-3</v>
      </c>
    </row>
    <row r="170" spans="2:13" ht="29.25" customHeight="1">
      <c r="B170" s="365">
        <v>34</v>
      </c>
      <c r="C170" s="378" t="s">
        <v>45</v>
      </c>
      <c r="D170" s="385">
        <f>Q38</f>
        <v>29031</v>
      </c>
      <c r="E170" s="88" t="s">
        <v>154</v>
      </c>
      <c r="F170" s="224" t="s">
        <v>175</v>
      </c>
      <c r="G170" s="224" t="s">
        <v>661</v>
      </c>
      <c r="H170" s="137">
        <v>554</v>
      </c>
      <c r="I170" s="138">
        <v>1581309310</v>
      </c>
      <c r="J170" s="139">
        <v>200328730</v>
      </c>
      <c r="K170" s="71">
        <f t="shared" si="31"/>
        <v>1781638040</v>
      </c>
      <c r="L170" s="178">
        <f t="shared" si="30"/>
        <v>3215953.1407942236</v>
      </c>
      <c r="M170" s="185">
        <f>IFERROR(H170/$Q$38,0)</f>
        <v>1.9083049154352244E-2</v>
      </c>
    </row>
    <row r="171" spans="2:13" ht="29.25" customHeight="1">
      <c r="B171" s="366"/>
      <c r="C171" s="359"/>
      <c r="D171" s="386"/>
      <c r="E171" s="80" t="s">
        <v>179</v>
      </c>
      <c r="F171" s="225" t="s">
        <v>180</v>
      </c>
      <c r="G171" s="225" t="s">
        <v>904</v>
      </c>
      <c r="H171" s="81">
        <v>325</v>
      </c>
      <c r="I171" s="82">
        <v>1249399610</v>
      </c>
      <c r="J171" s="83">
        <v>92954180</v>
      </c>
      <c r="K171" s="72">
        <f t="shared" si="31"/>
        <v>1342353790</v>
      </c>
      <c r="L171" s="179">
        <f t="shared" si="30"/>
        <v>4130319.3538461537</v>
      </c>
      <c r="M171" s="186">
        <f t="shared" ref="M171:M174" si="39">IFERROR(H171/$Q$38,0)</f>
        <v>1.1194929558058626E-2</v>
      </c>
    </row>
    <row r="172" spans="2:13" ht="29.25" customHeight="1">
      <c r="B172" s="366"/>
      <c r="C172" s="359"/>
      <c r="D172" s="386"/>
      <c r="E172" s="80" t="s">
        <v>155</v>
      </c>
      <c r="F172" s="225" t="s">
        <v>176</v>
      </c>
      <c r="G172" s="225" t="s">
        <v>905</v>
      </c>
      <c r="H172" s="81">
        <v>323</v>
      </c>
      <c r="I172" s="82">
        <v>1016685090</v>
      </c>
      <c r="J172" s="83">
        <v>178444700</v>
      </c>
      <c r="K172" s="72">
        <f t="shared" si="31"/>
        <v>1195129790</v>
      </c>
      <c r="L172" s="179">
        <f t="shared" si="30"/>
        <v>3700092.2291021673</v>
      </c>
      <c r="M172" s="186">
        <f t="shared" si="39"/>
        <v>1.112603768385519E-2</v>
      </c>
    </row>
    <row r="173" spans="2:13" ht="29.25" customHeight="1">
      <c r="B173" s="366"/>
      <c r="C173" s="359"/>
      <c r="D173" s="386"/>
      <c r="E173" s="80" t="s">
        <v>158</v>
      </c>
      <c r="F173" s="225" t="s">
        <v>178</v>
      </c>
      <c r="G173" s="225" t="s">
        <v>906</v>
      </c>
      <c r="H173" s="81">
        <v>289</v>
      </c>
      <c r="I173" s="82">
        <v>1169620170</v>
      </c>
      <c r="J173" s="83">
        <v>69347310</v>
      </c>
      <c r="K173" s="72">
        <f t="shared" si="31"/>
        <v>1238967480</v>
      </c>
      <c r="L173" s="179">
        <f t="shared" si="30"/>
        <v>4287084.7058823528</v>
      </c>
      <c r="M173" s="186">
        <f t="shared" si="39"/>
        <v>9.9548758223967481E-3</v>
      </c>
    </row>
    <row r="174" spans="2:13" ht="29.25" customHeight="1" thickBot="1">
      <c r="B174" s="367"/>
      <c r="C174" s="361"/>
      <c r="D174" s="388"/>
      <c r="E174" s="84" t="s">
        <v>156</v>
      </c>
      <c r="F174" s="226" t="s">
        <v>566</v>
      </c>
      <c r="G174" s="226" t="s">
        <v>688</v>
      </c>
      <c r="H174" s="85">
        <v>230</v>
      </c>
      <c r="I174" s="86">
        <v>485723650</v>
      </c>
      <c r="J174" s="87">
        <v>298166710</v>
      </c>
      <c r="K174" s="73">
        <f t="shared" si="31"/>
        <v>783890360</v>
      </c>
      <c r="L174" s="180">
        <f t="shared" si="30"/>
        <v>3408218.9565217393</v>
      </c>
      <c r="M174" s="186">
        <f t="shared" si="39"/>
        <v>7.922565533395336E-3</v>
      </c>
    </row>
    <row r="175" spans="2:13" ht="29.25" customHeight="1">
      <c r="B175" s="365">
        <v>35</v>
      </c>
      <c r="C175" s="378" t="s">
        <v>2</v>
      </c>
      <c r="D175" s="385">
        <f>Q39</f>
        <v>58722</v>
      </c>
      <c r="E175" s="88" t="s">
        <v>154</v>
      </c>
      <c r="F175" s="224" t="s">
        <v>175</v>
      </c>
      <c r="G175" s="224" t="s">
        <v>661</v>
      </c>
      <c r="H175" s="137">
        <v>878</v>
      </c>
      <c r="I175" s="138">
        <v>2427095730</v>
      </c>
      <c r="J175" s="139">
        <v>339960450</v>
      </c>
      <c r="K175" s="71">
        <f t="shared" si="31"/>
        <v>2767056180</v>
      </c>
      <c r="L175" s="178">
        <f t="shared" si="30"/>
        <v>3151544.6241457858</v>
      </c>
      <c r="M175" s="185">
        <f>IFERROR(H175/$Q$39,0)</f>
        <v>1.495180681856885E-2</v>
      </c>
    </row>
    <row r="176" spans="2:13" ht="29.25" customHeight="1">
      <c r="B176" s="366"/>
      <c r="C176" s="359"/>
      <c r="D176" s="386"/>
      <c r="E176" s="80" t="s">
        <v>155</v>
      </c>
      <c r="F176" s="225" t="s">
        <v>176</v>
      </c>
      <c r="G176" s="225" t="s">
        <v>687</v>
      </c>
      <c r="H176" s="81">
        <v>581</v>
      </c>
      <c r="I176" s="82">
        <v>1571140860</v>
      </c>
      <c r="J176" s="83">
        <v>342918890</v>
      </c>
      <c r="K176" s="72">
        <f t="shared" si="31"/>
        <v>1914059750</v>
      </c>
      <c r="L176" s="179">
        <f t="shared" si="30"/>
        <v>3294422.9776247847</v>
      </c>
      <c r="M176" s="186">
        <f t="shared" ref="M176:M179" si="40">IFERROR(H176/$Q$39,0)</f>
        <v>9.8940771772078606E-3</v>
      </c>
    </row>
    <row r="177" spans="2:13" ht="29.25" customHeight="1">
      <c r="B177" s="366"/>
      <c r="C177" s="359"/>
      <c r="D177" s="386"/>
      <c r="E177" s="80" t="s">
        <v>156</v>
      </c>
      <c r="F177" s="225" t="s">
        <v>566</v>
      </c>
      <c r="G177" s="225" t="s">
        <v>788</v>
      </c>
      <c r="H177" s="81">
        <v>563</v>
      </c>
      <c r="I177" s="82">
        <v>1163358540</v>
      </c>
      <c r="J177" s="83">
        <v>878455030</v>
      </c>
      <c r="K177" s="72">
        <f t="shared" si="31"/>
        <v>2041813570</v>
      </c>
      <c r="L177" s="179">
        <f t="shared" si="30"/>
        <v>3626667.0870337477</v>
      </c>
      <c r="M177" s="186">
        <f t="shared" si="40"/>
        <v>9.5875481080344681E-3</v>
      </c>
    </row>
    <row r="178" spans="2:13" ht="29.25" customHeight="1">
      <c r="B178" s="366"/>
      <c r="C178" s="359"/>
      <c r="D178" s="386"/>
      <c r="E178" s="80" t="s">
        <v>157</v>
      </c>
      <c r="F178" s="225" t="s">
        <v>177</v>
      </c>
      <c r="G178" s="225" t="s">
        <v>909</v>
      </c>
      <c r="H178" s="81">
        <v>460</v>
      </c>
      <c r="I178" s="82">
        <v>1145908180</v>
      </c>
      <c r="J178" s="83">
        <v>236784280</v>
      </c>
      <c r="K178" s="72">
        <f t="shared" si="31"/>
        <v>1382692460</v>
      </c>
      <c r="L178" s="179">
        <f t="shared" si="30"/>
        <v>3005853.1739130435</v>
      </c>
      <c r="M178" s="186">
        <f t="shared" si="40"/>
        <v>7.8335206566533845E-3</v>
      </c>
    </row>
    <row r="179" spans="2:13" ht="29.25" customHeight="1" thickBot="1">
      <c r="B179" s="367"/>
      <c r="C179" s="361"/>
      <c r="D179" s="388"/>
      <c r="E179" s="84" t="s">
        <v>158</v>
      </c>
      <c r="F179" s="226" t="s">
        <v>178</v>
      </c>
      <c r="G179" s="226" t="s">
        <v>733</v>
      </c>
      <c r="H179" s="85">
        <v>451</v>
      </c>
      <c r="I179" s="86">
        <v>1709190440</v>
      </c>
      <c r="J179" s="87">
        <v>149366970</v>
      </c>
      <c r="K179" s="73">
        <f t="shared" si="31"/>
        <v>1858557410</v>
      </c>
      <c r="L179" s="180">
        <f t="shared" si="30"/>
        <v>4120969.8669623062</v>
      </c>
      <c r="M179" s="186">
        <f t="shared" si="40"/>
        <v>7.6802561220666874E-3</v>
      </c>
    </row>
    <row r="180" spans="2:13" ht="29.25" customHeight="1">
      <c r="B180" s="365">
        <v>36</v>
      </c>
      <c r="C180" s="378" t="s">
        <v>3</v>
      </c>
      <c r="D180" s="385">
        <f>Q40</f>
        <v>16236</v>
      </c>
      <c r="E180" s="88" t="s">
        <v>154</v>
      </c>
      <c r="F180" s="224" t="s">
        <v>175</v>
      </c>
      <c r="G180" s="224" t="s">
        <v>661</v>
      </c>
      <c r="H180" s="137">
        <v>247</v>
      </c>
      <c r="I180" s="138">
        <v>680226570</v>
      </c>
      <c r="J180" s="139">
        <v>86715690</v>
      </c>
      <c r="K180" s="71">
        <f t="shared" si="31"/>
        <v>766942260</v>
      </c>
      <c r="L180" s="178">
        <f t="shared" si="30"/>
        <v>3105029.3927125507</v>
      </c>
      <c r="M180" s="185">
        <f>IFERROR(H180/$Q$40,0)</f>
        <v>1.521310667652131E-2</v>
      </c>
    </row>
    <row r="181" spans="2:13" ht="29.25" customHeight="1">
      <c r="B181" s="366"/>
      <c r="C181" s="359"/>
      <c r="D181" s="386"/>
      <c r="E181" s="80" t="s">
        <v>155</v>
      </c>
      <c r="F181" s="225" t="s">
        <v>176</v>
      </c>
      <c r="G181" s="225" t="s">
        <v>914</v>
      </c>
      <c r="H181" s="81">
        <v>179</v>
      </c>
      <c r="I181" s="82">
        <v>428207400</v>
      </c>
      <c r="J181" s="83">
        <v>94022810</v>
      </c>
      <c r="K181" s="72">
        <f t="shared" si="31"/>
        <v>522230210</v>
      </c>
      <c r="L181" s="179">
        <f t="shared" si="30"/>
        <v>2917487.2067039106</v>
      </c>
      <c r="M181" s="186">
        <f t="shared" ref="M181:M184" si="41">IFERROR(H181/$Q$40,0)</f>
        <v>1.1024882976102489E-2</v>
      </c>
    </row>
    <row r="182" spans="2:13" ht="29.25" customHeight="1">
      <c r="B182" s="366"/>
      <c r="C182" s="359"/>
      <c r="D182" s="386"/>
      <c r="E182" s="80" t="s">
        <v>156</v>
      </c>
      <c r="F182" s="225" t="s">
        <v>566</v>
      </c>
      <c r="G182" s="225" t="s">
        <v>801</v>
      </c>
      <c r="H182" s="81">
        <v>157</v>
      </c>
      <c r="I182" s="82">
        <v>268426860</v>
      </c>
      <c r="J182" s="83">
        <v>270817830</v>
      </c>
      <c r="K182" s="72">
        <f t="shared" si="31"/>
        <v>539244690</v>
      </c>
      <c r="L182" s="179">
        <f t="shared" si="30"/>
        <v>3434679.5541401273</v>
      </c>
      <c r="M182" s="186">
        <f t="shared" si="41"/>
        <v>9.6698694259669867E-3</v>
      </c>
    </row>
    <row r="183" spans="2:13" ht="29.25" customHeight="1">
      <c r="B183" s="366"/>
      <c r="C183" s="359"/>
      <c r="D183" s="386"/>
      <c r="E183" s="80" t="s">
        <v>157</v>
      </c>
      <c r="F183" s="225" t="s">
        <v>177</v>
      </c>
      <c r="G183" s="225" t="s">
        <v>718</v>
      </c>
      <c r="H183" s="81">
        <v>149</v>
      </c>
      <c r="I183" s="82">
        <v>327004160</v>
      </c>
      <c r="J183" s="83">
        <v>69979170</v>
      </c>
      <c r="K183" s="72">
        <f t="shared" si="31"/>
        <v>396983330</v>
      </c>
      <c r="L183" s="179">
        <f t="shared" si="30"/>
        <v>2664317.6510067112</v>
      </c>
      <c r="M183" s="186">
        <f t="shared" si="41"/>
        <v>9.1771372259177135E-3</v>
      </c>
    </row>
    <row r="184" spans="2:13" ht="29.25" customHeight="1" thickBot="1">
      <c r="B184" s="367"/>
      <c r="C184" s="361"/>
      <c r="D184" s="388"/>
      <c r="E184" s="84" t="s">
        <v>158</v>
      </c>
      <c r="F184" s="226" t="s">
        <v>178</v>
      </c>
      <c r="G184" s="226" t="s">
        <v>660</v>
      </c>
      <c r="H184" s="85">
        <v>133</v>
      </c>
      <c r="I184" s="86">
        <v>469675870</v>
      </c>
      <c r="J184" s="87">
        <v>40811960</v>
      </c>
      <c r="K184" s="73">
        <f t="shared" si="31"/>
        <v>510487830</v>
      </c>
      <c r="L184" s="180">
        <f t="shared" si="30"/>
        <v>3838254.3609022559</v>
      </c>
      <c r="M184" s="187">
        <f t="shared" si="41"/>
        <v>8.1916728258191671E-3</v>
      </c>
    </row>
    <row r="185" spans="2:13" ht="29.25" customHeight="1">
      <c r="B185" s="365">
        <v>37</v>
      </c>
      <c r="C185" s="378" t="s">
        <v>4</v>
      </c>
      <c r="D185" s="385">
        <f>Q41</f>
        <v>49221</v>
      </c>
      <c r="E185" s="88" t="s">
        <v>154</v>
      </c>
      <c r="F185" s="224" t="s">
        <v>175</v>
      </c>
      <c r="G185" s="224" t="s">
        <v>661</v>
      </c>
      <c r="H185" s="137">
        <v>819</v>
      </c>
      <c r="I185" s="138">
        <v>2275803110</v>
      </c>
      <c r="J185" s="139">
        <v>348129130</v>
      </c>
      <c r="K185" s="71">
        <f t="shared" si="31"/>
        <v>2623932240</v>
      </c>
      <c r="L185" s="178">
        <f t="shared" si="30"/>
        <v>3203824.4688644689</v>
      </c>
      <c r="M185" s="185">
        <f>IFERROR(H185/$Q$41,0)</f>
        <v>1.6639239349058327E-2</v>
      </c>
    </row>
    <row r="186" spans="2:13" ht="29.25" customHeight="1">
      <c r="B186" s="366"/>
      <c r="C186" s="359"/>
      <c r="D186" s="386"/>
      <c r="E186" s="80" t="s">
        <v>155</v>
      </c>
      <c r="F186" s="225" t="s">
        <v>176</v>
      </c>
      <c r="G186" s="225" t="s">
        <v>918</v>
      </c>
      <c r="H186" s="81">
        <v>547</v>
      </c>
      <c r="I186" s="82">
        <v>1599130360</v>
      </c>
      <c r="J186" s="83">
        <v>314987840</v>
      </c>
      <c r="K186" s="72">
        <f t="shared" si="31"/>
        <v>1914118200</v>
      </c>
      <c r="L186" s="179">
        <f t="shared" si="30"/>
        <v>3499302.0109689212</v>
      </c>
      <c r="M186" s="186">
        <f t="shared" ref="M186:M189" si="42">IFERROR(H186/$Q$41,0)</f>
        <v>1.1113142764267284E-2</v>
      </c>
    </row>
    <row r="187" spans="2:13" ht="29.25" customHeight="1">
      <c r="B187" s="366"/>
      <c r="C187" s="359"/>
      <c r="D187" s="386"/>
      <c r="E187" s="80" t="s">
        <v>157</v>
      </c>
      <c r="F187" s="225" t="s">
        <v>177</v>
      </c>
      <c r="G187" s="225" t="s">
        <v>919</v>
      </c>
      <c r="H187" s="81">
        <v>456</v>
      </c>
      <c r="I187" s="82">
        <v>1143693410</v>
      </c>
      <c r="J187" s="83">
        <v>204918990</v>
      </c>
      <c r="K187" s="72">
        <f t="shared" si="31"/>
        <v>1348612400</v>
      </c>
      <c r="L187" s="179">
        <f t="shared" si="30"/>
        <v>2957483.3333333335</v>
      </c>
      <c r="M187" s="186">
        <f t="shared" si="42"/>
        <v>9.2643383921496916E-3</v>
      </c>
    </row>
    <row r="188" spans="2:13" ht="29.25" customHeight="1">
      <c r="B188" s="366"/>
      <c r="C188" s="359"/>
      <c r="D188" s="386"/>
      <c r="E188" s="80" t="s">
        <v>156</v>
      </c>
      <c r="F188" s="225" t="s">
        <v>566</v>
      </c>
      <c r="G188" s="225" t="s">
        <v>663</v>
      </c>
      <c r="H188" s="81">
        <v>453</v>
      </c>
      <c r="I188" s="82">
        <v>905659870</v>
      </c>
      <c r="J188" s="83">
        <v>685920050</v>
      </c>
      <c r="K188" s="72">
        <f t="shared" si="31"/>
        <v>1591579920</v>
      </c>
      <c r="L188" s="179">
        <f t="shared" si="30"/>
        <v>3513421.4569536424</v>
      </c>
      <c r="M188" s="186">
        <f t="shared" si="42"/>
        <v>9.2033887974644971E-3</v>
      </c>
    </row>
    <row r="189" spans="2:13" ht="29.25" customHeight="1" thickBot="1">
      <c r="B189" s="367"/>
      <c r="C189" s="361"/>
      <c r="D189" s="388"/>
      <c r="E189" s="84" t="s">
        <v>158</v>
      </c>
      <c r="F189" s="226" t="s">
        <v>178</v>
      </c>
      <c r="G189" s="226" t="s">
        <v>920</v>
      </c>
      <c r="H189" s="85">
        <v>318</v>
      </c>
      <c r="I189" s="86">
        <v>1098020630</v>
      </c>
      <c r="J189" s="87">
        <v>112349220</v>
      </c>
      <c r="K189" s="73">
        <f t="shared" si="31"/>
        <v>1210369850</v>
      </c>
      <c r="L189" s="180">
        <f t="shared" si="30"/>
        <v>3806194.496855346</v>
      </c>
      <c r="M189" s="186">
        <f t="shared" si="42"/>
        <v>6.4606570366307061E-3</v>
      </c>
    </row>
    <row r="190" spans="2:13" ht="29.25" customHeight="1">
      <c r="B190" s="365">
        <v>38</v>
      </c>
      <c r="C190" s="378" t="s">
        <v>46</v>
      </c>
      <c r="D190" s="385">
        <f>Q42</f>
        <v>10441</v>
      </c>
      <c r="E190" s="88" t="s">
        <v>154</v>
      </c>
      <c r="F190" s="224" t="s">
        <v>175</v>
      </c>
      <c r="G190" s="224" t="s">
        <v>661</v>
      </c>
      <c r="H190" s="137">
        <v>220</v>
      </c>
      <c r="I190" s="138">
        <v>537603370</v>
      </c>
      <c r="J190" s="139">
        <v>86234230</v>
      </c>
      <c r="K190" s="71">
        <f t="shared" si="31"/>
        <v>623837600</v>
      </c>
      <c r="L190" s="178">
        <f t="shared" si="30"/>
        <v>2835625.4545454546</v>
      </c>
      <c r="M190" s="185">
        <f>IFERROR(H190/$Q$42,0)</f>
        <v>2.1070778661047791E-2</v>
      </c>
    </row>
    <row r="191" spans="2:13" ht="29.25" customHeight="1">
      <c r="B191" s="366"/>
      <c r="C191" s="359"/>
      <c r="D191" s="386"/>
      <c r="E191" s="80" t="s">
        <v>155</v>
      </c>
      <c r="F191" s="225" t="s">
        <v>176</v>
      </c>
      <c r="G191" s="225" t="s">
        <v>925</v>
      </c>
      <c r="H191" s="81">
        <v>127</v>
      </c>
      <c r="I191" s="82">
        <v>361160690</v>
      </c>
      <c r="J191" s="83">
        <v>65767830</v>
      </c>
      <c r="K191" s="72">
        <f t="shared" si="31"/>
        <v>426928520</v>
      </c>
      <c r="L191" s="179">
        <f t="shared" si="30"/>
        <v>3361641.8897637795</v>
      </c>
      <c r="M191" s="186">
        <f t="shared" ref="M191:M194" si="43">IFERROR(H191/$Q$42,0)</f>
        <v>1.2163585863423044E-2</v>
      </c>
    </row>
    <row r="192" spans="2:13" ht="29.25" customHeight="1">
      <c r="B192" s="366"/>
      <c r="C192" s="359"/>
      <c r="D192" s="386"/>
      <c r="E192" s="80" t="s">
        <v>156</v>
      </c>
      <c r="F192" s="225" t="s">
        <v>566</v>
      </c>
      <c r="G192" s="225" t="s">
        <v>663</v>
      </c>
      <c r="H192" s="81">
        <v>85</v>
      </c>
      <c r="I192" s="82">
        <v>146894230</v>
      </c>
      <c r="J192" s="83">
        <v>133580720</v>
      </c>
      <c r="K192" s="72">
        <f t="shared" si="31"/>
        <v>280474950</v>
      </c>
      <c r="L192" s="179">
        <f t="shared" si="30"/>
        <v>3299705.2941176472</v>
      </c>
      <c r="M192" s="186">
        <f t="shared" si="43"/>
        <v>8.1409826644957377E-3</v>
      </c>
    </row>
    <row r="193" spans="2:13" ht="29.25" customHeight="1">
      <c r="B193" s="366"/>
      <c r="C193" s="359"/>
      <c r="D193" s="386"/>
      <c r="E193" s="80" t="s">
        <v>179</v>
      </c>
      <c r="F193" s="225" t="s">
        <v>180</v>
      </c>
      <c r="G193" s="225" t="s">
        <v>926</v>
      </c>
      <c r="H193" s="81">
        <v>83</v>
      </c>
      <c r="I193" s="82">
        <v>318275020</v>
      </c>
      <c r="J193" s="83">
        <v>33602950</v>
      </c>
      <c r="K193" s="72">
        <f t="shared" si="31"/>
        <v>351877970</v>
      </c>
      <c r="L193" s="179">
        <f t="shared" si="30"/>
        <v>4239493.6144578317</v>
      </c>
      <c r="M193" s="186">
        <f t="shared" si="43"/>
        <v>7.9494301312134849E-3</v>
      </c>
    </row>
    <row r="194" spans="2:13" ht="29.25" customHeight="1" thickBot="1">
      <c r="B194" s="367"/>
      <c r="C194" s="361"/>
      <c r="D194" s="388"/>
      <c r="E194" s="84" t="s">
        <v>157</v>
      </c>
      <c r="F194" s="226" t="s">
        <v>177</v>
      </c>
      <c r="G194" s="226" t="s">
        <v>718</v>
      </c>
      <c r="H194" s="85">
        <v>75</v>
      </c>
      <c r="I194" s="86">
        <v>146150560</v>
      </c>
      <c r="J194" s="87">
        <v>41595040</v>
      </c>
      <c r="K194" s="73">
        <f t="shared" si="31"/>
        <v>187745600</v>
      </c>
      <c r="L194" s="180">
        <f t="shared" si="30"/>
        <v>2503274.6666666665</v>
      </c>
      <c r="M194" s="186">
        <f t="shared" si="43"/>
        <v>7.1832199980844747E-3</v>
      </c>
    </row>
    <row r="195" spans="2:13" ht="29.25" customHeight="1">
      <c r="B195" s="365">
        <v>39</v>
      </c>
      <c r="C195" s="378" t="s">
        <v>9</v>
      </c>
      <c r="D195" s="385">
        <f>Q43</f>
        <v>58499</v>
      </c>
      <c r="E195" s="88" t="s">
        <v>154</v>
      </c>
      <c r="F195" s="224" t="s">
        <v>175</v>
      </c>
      <c r="G195" s="224" t="s">
        <v>661</v>
      </c>
      <c r="H195" s="137">
        <v>1027</v>
      </c>
      <c r="I195" s="138">
        <v>2830093950</v>
      </c>
      <c r="J195" s="139">
        <v>393693580</v>
      </c>
      <c r="K195" s="71">
        <f t="shared" si="31"/>
        <v>3223787530</v>
      </c>
      <c r="L195" s="178">
        <f t="shared" si="30"/>
        <v>3139033.622200584</v>
      </c>
      <c r="M195" s="185">
        <f>IFERROR(H195/$Q$43,0)</f>
        <v>1.7555855655652233E-2</v>
      </c>
    </row>
    <row r="196" spans="2:13" ht="29.25" customHeight="1">
      <c r="B196" s="366"/>
      <c r="C196" s="359"/>
      <c r="D196" s="386"/>
      <c r="E196" s="80" t="s">
        <v>155</v>
      </c>
      <c r="F196" s="225" t="s">
        <v>176</v>
      </c>
      <c r="G196" s="225" t="s">
        <v>830</v>
      </c>
      <c r="H196" s="81">
        <v>733</v>
      </c>
      <c r="I196" s="82">
        <v>1884544340</v>
      </c>
      <c r="J196" s="83">
        <v>475015970</v>
      </c>
      <c r="K196" s="72">
        <f t="shared" si="31"/>
        <v>2359560310</v>
      </c>
      <c r="L196" s="179">
        <f t="shared" si="30"/>
        <v>3219045.4433833561</v>
      </c>
      <c r="M196" s="186">
        <f t="shared" ref="M196:M199" si="44">IFERROR(H196/$Q$43,0)</f>
        <v>1.2530128720149062E-2</v>
      </c>
    </row>
    <row r="197" spans="2:13" ht="29.25" customHeight="1">
      <c r="B197" s="366"/>
      <c r="C197" s="359"/>
      <c r="D197" s="386"/>
      <c r="E197" s="80" t="s">
        <v>156</v>
      </c>
      <c r="F197" s="225" t="s">
        <v>566</v>
      </c>
      <c r="G197" s="225" t="s">
        <v>801</v>
      </c>
      <c r="H197" s="81">
        <v>561</v>
      </c>
      <c r="I197" s="82">
        <v>1351797350</v>
      </c>
      <c r="J197" s="83">
        <v>857516490</v>
      </c>
      <c r="K197" s="72">
        <f t="shared" si="31"/>
        <v>2209313840</v>
      </c>
      <c r="L197" s="179">
        <f t="shared" ref="L197:L260" si="45">IFERROR(K197/H197,"-")</f>
        <v>3938170.8377896613</v>
      </c>
      <c r="M197" s="186">
        <f t="shared" si="44"/>
        <v>9.5899075197866633E-3</v>
      </c>
    </row>
    <row r="198" spans="2:13" ht="29.25" customHeight="1">
      <c r="B198" s="366"/>
      <c r="C198" s="359"/>
      <c r="D198" s="386"/>
      <c r="E198" s="80" t="s">
        <v>157</v>
      </c>
      <c r="F198" s="225" t="s">
        <v>177</v>
      </c>
      <c r="G198" s="225" t="s">
        <v>664</v>
      </c>
      <c r="H198" s="81">
        <v>504</v>
      </c>
      <c r="I198" s="82">
        <v>1199267550</v>
      </c>
      <c r="J198" s="83">
        <v>259311720</v>
      </c>
      <c r="K198" s="72">
        <f t="shared" ref="K198:K261" si="46">SUM(I198:J198)</f>
        <v>1458579270</v>
      </c>
      <c r="L198" s="179">
        <f t="shared" si="45"/>
        <v>2894006.4880952379</v>
      </c>
      <c r="M198" s="186">
        <f t="shared" si="44"/>
        <v>8.6155318894340083E-3</v>
      </c>
    </row>
    <row r="199" spans="2:13" ht="29.25" customHeight="1" thickBot="1">
      <c r="B199" s="367"/>
      <c r="C199" s="361"/>
      <c r="D199" s="388"/>
      <c r="E199" s="84" t="s">
        <v>179</v>
      </c>
      <c r="F199" s="226" t="s">
        <v>180</v>
      </c>
      <c r="G199" s="226" t="s">
        <v>930</v>
      </c>
      <c r="H199" s="85">
        <v>418</v>
      </c>
      <c r="I199" s="86">
        <v>1434743260</v>
      </c>
      <c r="J199" s="87">
        <v>136211680</v>
      </c>
      <c r="K199" s="73">
        <f t="shared" si="46"/>
        <v>1570954940</v>
      </c>
      <c r="L199" s="180">
        <f t="shared" si="45"/>
        <v>3758265.4066985645</v>
      </c>
      <c r="M199" s="186">
        <f t="shared" si="44"/>
        <v>7.1454212892528074E-3</v>
      </c>
    </row>
    <row r="200" spans="2:13" ht="29.25" customHeight="1">
      <c r="B200" s="365">
        <v>40</v>
      </c>
      <c r="C200" s="378" t="s">
        <v>47</v>
      </c>
      <c r="D200" s="385">
        <f>Q44</f>
        <v>12853</v>
      </c>
      <c r="E200" s="88" t="s">
        <v>154</v>
      </c>
      <c r="F200" s="224" t="s">
        <v>175</v>
      </c>
      <c r="G200" s="224" t="s">
        <v>695</v>
      </c>
      <c r="H200" s="137">
        <v>243</v>
      </c>
      <c r="I200" s="138">
        <v>627523310</v>
      </c>
      <c r="J200" s="139">
        <v>78117630</v>
      </c>
      <c r="K200" s="71">
        <f t="shared" si="46"/>
        <v>705640940</v>
      </c>
      <c r="L200" s="178">
        <f t="shared" si="45"/>
        <v>2903872.181069959</v>
      </c>
      <c r="M200" s="185">
        <f>IFERROR(H200/$Q$44,0)</f>
        <v>1.8906091962965846E-2</v>
      </c>
    </row>
    <row r="201" spans="2:13" ht="29.25" customHeight="1">
      <c r="B201" s="366"/>
      <c r="C201" s="359"/>
      <c r="D201" s="386"/>
      <c r="E201" s="80" t="s">
        <v>179</v>
      </c>
      <c r="F201" s="225" t="s">
        <v>180</v>
      </c>
      <c r="G201" s="225" t="s">
        <v>934</v>
      </c>
      <c r="H201" s="81">
        <v>156</v>
      </c>
      <c r="I201" s="82">
        <v>543670720</v>
      </c>
      <c r="J201" s="83">
        <v>41181680</v>
      </c>
      <c r="K201" s="72">
        <f t="shared" si="46"/>
        <v>584852400</v>
      </c>
      <c r="L201" s="179">
        <f t="shared" si="45"/>
        <v>3749053.846153846</v>
      </c>
      <c r="M201" s="186">
        <f t="shared" ref="M201:M204" si="47">IFERROR(H201/$Q$44,0)</f>
        <v>1.2137244223138567E-2</v>
      </c>
    </row>
    <row r="202" spans="2:13" ht="29.25" customHeight="1">
      <c r="B202" s="366"/>
      <c r="C202" s="359"/>
      <c r="D202" s="386"/>
      <c r="E202" s="80" t="s">
        <v>155</v>
      </c>
      <c r="F202" s="225" t="s">
        <v>176</v>
      </c>
      <c r="G202" s="225" t="s">
        <v>935</v>
      </c>
      <c r="H202" s="81">
        <v>141</v>
      </c>
      <c r="I202" s="82">
        <v>436228880</v>
      </c>
      <c r="J202" s="83">
        <v>76472120</v>
      </c>
      <c r="K202" s="72">
        <f t="shared" si="46"/>
        <v>512701000</v>
      </c>
      <c r="L202" s="179">
        <f t="shared" si="45"/>
        <v>3636177.3049645391</v>
      </c>
      <c r="M202" s="186">
        <f t="shared" si="47"/>
        <v>1.0970201509375244E-2</v>
      </c>
    </row>
    <row r="203" spans="2:13" ht="29.25" customHeight="1">
      <c r="B203" s="366"/>
      <c r="C203" s="359"/>
      <c r="D203" s="386"/>
      <c r="E203" s="80" t="s">
        <v>156</v>
      </c>
      <c r="F203" s="225" t="s">
        <v>566</v>
      </c>
      <c r="G203" s="225" t="s">
        <v>936</v>
      </c>
      <c r="H203" s="81">
        <v>126</v>
      </c>
      <c r="I203" s="82">
        <v>213253640</v>
      </c>
      <c r="J203" s="83">
        <v>196212530</v>
      </c>
      <c r="K203" s="72">
        <f t="shared" si="46"/>
        <v>409466170</v>
      </c>
      <c r="L203" s="179">
        <f t="shared" si="45"/>
        <v>3249731.5079365079</v>
      </c>
      <c r="M203" s="186">
        <f t="shared" si="47"/>
        <v>9.8031587956119194E-3</v>
      </c>
    </row>
    <row r="204" spans="2:13" ht="29.25" customHeight="1" thickBot="1">
      <c r="B204" s="367"/>
      <c r="C204" s="361"/>
      <c r="D204" s="388"/>
      <c r="E204" s="84" t="s">
        <v>158</v>
      </c>
      <c r="F204" s="226" t="s">
        <v>178</v>
      </c>
      <c r="G204" s="226" t="s">
        <v>937</v>
      </c>
      <c r="H204" s="85">
        <v>93</v>
      </c>
      <c r="I204" s="86">
        <v>353327800</v>
      </c>
      <c r="J204" s="87">
        <v>22557060</v>
      </c>
      <c r="K204" s="73">
        <f t="shared" si="46"/>
        <v>375884860</v>
      </c>
      <c r="L204" s="180">
        <f t="shared" si="45"/>
        <v>4041772.6881720428</v>
      </c>
      <c r="M204" s="187">
        <f t="shared" si="47"/>
        <v>7.2356648253326071E-3</v>
      </c>
    </row>
    <row r="205" spans="2:13" ht="29.25" customHeight="1">
      <c r="B205" s="365">
        <v>41</v>
      </c>
      <c r="C205" s="378" t="s">
        <v>14</v>
      </c>
      <c r="D205" s="385">
        <f>Q45</f>
        <v>23492</v>
      </c>
      <c r="E205" s="88" t="s">
        <v>154</v>
      </c>
      <c r="F205" s="224" t="s">
        <v>175</v>
      </c>
      <c r="G205" s="224" t="s">
        <v>661</v>
      </c>
      <c r="H205" s="137">
        <v>411</v>
      </c>
      <c r="I205" s="138">
        <v>1058746330</v>
      </c>
      <c r="J205" s="139">
        <v>162116810</v>
      </c>
      <c r="K205" s="71">
        <f t="shared" si="46"/>
        <v>1220863140</v>
      </c>
      <c r="L205" s="178">
        <f t="shared" si="45"/>
        <v>2970469.9270072994</v>
      </c>
      <c r="M205" s="185">
        <f>IFERROR(H205/$Q$45,0)</f>
        <v>1.749531755491231E-2</v>
      </c>
    </row>
    <row r="206" spans="2:13" ht="29.25" customHeight="1">
      <c r="B206" s="366"/>
      <c r="C206" s="359"/>
      <c r="D206" s="386"/>
      <c r="E206" s="80" t="s">
        <v>155</v>
      </c>
      <c r="F206" s="225" t="s">
        <v>176</v>
      </c>
      <c r="G206" s="225" t="s">
        <v>738</v>
      </c>
      <c r="H206" s="81">
        <v>299</v>
      </c>
      <c r="I206" s="82">
        <v>787528690</v>
      </c>
      <c r="J206" s="83">
        <v>202984730</v>
      </c>
      <c r="K206" s="72">
        <f t="shared" si="46"/>
        <v>990513420</v>
      </c>
      <c r="L206" s="179">
        <f t="shared" si="45"/>
        <v>3312753.913043478</v>
      </c>
      <c r="M206" s="186">
        <f t="shared" ref="M206:M209" si="48">IFERROR(H206/$Q$45,0)</f>
        <v>1.2727737101992168E-2</v>
      </c>
    </row>
    <row r="207" spans="2:13" ht="29.25" customHeight="1">
      <c r="B207" s="366"/>
      <c r="C207" s="359"/>
      <c r="D207" s="386"/>
      <c r="E207" s="80" t="s">
        <v>157</v>
      </c>
      <c r="F207" s="225" t="s">
        <v>177</v>
      </c>
      <c r="G207" s="225" t="s">
        <v>945</v>
      </c>
      <c r="H207" s="81">
        <v>214</v>
      </c>
      <c r="I207" s="82">
        <v>501845740</v>
      </c>
      <c r="J207" s="83">
        <v>91560080</v>
      </c>
      <c r="K207" s="72">
        <f t="shared" si="46"/>
        <v>593405820</v>
      </c>
      <c r="L207" s="179">
        <f t="shared" si="45"/>
        <v>2772924.3925233646</v>
      </c>
      <c r="M207" s="186">
        <f t="shared" si="48"/>
        <v>9.1094840796867027E-3</v>
      </c>
    </row>
    <row r="208" spans="2:13" ht="29.25" customHeight="1">
      <c r="B208" s="366"/>
      <c r="C208" s="359"/>
      <c r="D208" s="386"/>
      <c r="E208" s="80" t="s">
        <v>156</v>
      </c>
      <c r="F208" s="225" t="s">
        <v>566</v>
      </c>
      <c r="G208" s="225" t="s">
        <v>663</v>
      </c>
      <c r="H208" s="81">
        <v>195</v>
      </c>
      <c r="I208" s="82">
        <v>401543250</v>
      </c>
      <c r="J208" s="83">
        <v>337647720</v>
      </c>
      <c r="K208" s="72">
        <f t="shared" si="46"/>
        <v>739190970</v>
      </c>
      <c r="L208" s="179">
        <f t="shared" si="45"/>
        <v>3790722.923076923</v>
      </c>
      <c r="M208" s="186">
        <f t="shared" si="48"/>
        <v>8.3006981099948921E-3</v>
      </c>
    </row>
    <row r="209" spans="2:13" ht="29.25" customHeight="1" thickBot="1">
      <c r="B209" s="367"/>
      <c r="C209" s="361"/>
      <c r="D209" s="388"/>
      <c r="E209" s="84" t="s">
        <v>158</v>
      </c>
      <c r="F209" s="226" t="s">
        <v>178</v>
      </c>
      <c r="G209" s="226" t="s">
        <v>946</v>
      </c>
      <c r="H209" s="85">
        <v>163</v>
      </c>
      <c r="I209" s="86">
        <v>509366670</v>
      </c>
      <c r="J209" s="87">
        <v>56742500</v>
      </c>
      <c r="K209" s="73">
        <f t="shared" si="46"/>
        <v>566109170</v>
      </c>
      <c r="L209" s="180">
        <f t="shared" si="45"/>
        <v>3473062.392638037</v>
      </c>
      <c r="M209" s="186">
        <f t="shared" si="48"/>
        <v>6.9385322663034227E-3</v>
      </c>
    </row>
    <row r="210" spans="2:13" ht="29.25" customHeight="1">
      <c r="B210" s="365">
        <v>42</v>
      </c>
      <c r="C210" s="378" t="s">
        <v>15</v>
      </c>
      <c r="D210" s="385">
        <f>Q46</f>
        <v>60650</v>
      </c>
      <c r="E210" s="88" t="s">
        <v>154</v>
      </c>
      <c r="F210" s="224" t="s">
        <v>175</v>
      </c>
      <c r="G210" s="224" t="s">
        <v>661</v>
      </c>
      <c r="H210" s="137">
        <v>1021</v>
      </c>
      <c r="I210" s="138">
        <v>2526768310</v>
      </c>
      <c r="J210" s="139">
        <v>400321660</v>
      </c>
      <c r="K210" s="71">
        <f t="shared" si="46"/>
        <v>2927089970</v>
      </c>
      <c r="L210" s="178">
        <f t="shared" si="45"/>
        <v>2866885.3770812927</v>
      </c>
      <c r="M210" s="185">
        <f>IFERROR(H210/$Q$46,0)</f>
        <v>1.683429513602638E-2</v>
      </c>
    </row>
    <row r="211" spans="2:13" ht="29.25" customHeight="1">
      <c r="B211" s="366"/>
      <c r="C211" s="359"/>
      <c r="D211" s="386"/>
      <c r="E211" s="80" t="s">
        <v>155</v>
      </c>
      <c r="F211" s="225" t="s">
        <v>176</v>
      </c>
      <c r="G211" s="225" t="s">
        <v>830</v>
      </c>
      <c r="H211" s="81">
        <v>676</v>
      </c>
      <c r="I211" s="82">
        <v>1752977260</v>
      </c>
      <c r="J211" s="83">
        <v>417093930</v>
      </c>
      <c r="K211" s="72">
        <f t="shared" si="46"/>
        <v>2170071190</v>
      </c>
      <c r="L211" s="179">
        <f t="shared" si="45"/>
        <v>3210164.4822485205</v>
      </c>
      <c r="M211" s="186">
        <f t="shared" ref="M211:M214" si="49">IFERROR(H211/$Q$46,0)</f>
        <v>1.1145919208573784E-2</v>
      </c>
    </row>
    <row r="212" spans="2:13" ht="29.25" customHeight="1">
      <c r="B212" s="366"/>
      <c r="C212" s="359"/>
      <c r="D212" s="386"/>
      <c r="E212" s="80" t="s">
        <v>156</v>
      </c>
      <c r="F212" s="225" t="s">
        <v>566</v>
      </c>
      <c r="G212" s="225" t="s">
        <v>788</v>
      </c>
      <c r="H212" s="81">
        <v>597</v>
      </c>
      <c r="I212" s="82">
        <v>1225835770</v>
      </c>
      <c r="J212" s="83">
        <v>943731740</v>
      </c>
      <c r="K212" s="72">
        <f t="shared" si="46"/>
        <v>2169567510</v>
      </c>
      <c r="L212" s="179">
        <f t="shared" si="45"/>
        <v>3634116.432160804</v>
      </c>
      <c r="M212" s="186">
        <f t="shared" si="49"/>
        <v>9.8433635614179719E-3</v>
      </c>
    </row>
    <row r="213" spans="2:13" ht="29.25" customHeight="1">
      <c r="B213" s="366"/>
      <c r="C213" s="359"/>
      <c r="D213" s="386"/>
      <c r="E213" s="80" t="s">
        <v>158</v>
      </c>
      <c r="F213" s="225" t="s">
        <v>178</v>
      </c>
      <c r="G213" s="225" t="s">
        <v>869</v>
      </c>
      <c r="H213" s="81">
        <v>524</v>
      </c>
      <c r="I213" s="82">
        <v>1787465240</v>
      </c>
      <c r="J213" s="83">
        <v>148004380</v>
      </c>
      <c r="K213" s="72">
        <f t="shared" si="46"/>
        <v>1935469620</v>
      </c>
      <c r="L213" s="179">
        <f t="shared" si="45"/>
        <v>3693644.3129770993</v>
      </c>
      <c r="M213" s="186">
        <f t="shared" si="49"/>
        <v>8.6397361912613352E-3</v>
      </c>
    </row>
    <row r="214" spans="2:13" ht="29.25" customHeight="1" thickBot="1">
      <c r="B214" s="367"/>
      <c r="C214" s="361"/>
      <c r="D214" s="388"/>
      <c r="E214" s="84" t="s">
        <v>157</v>
      </c>
      <c r="F214" s="226" t="s">
        <v>177</v>
      </c>
      <c r="G214" s="226" t="s">
        <v>950</v>
      </c>
      <c r="H214" s="85">
        <v>492</v>
      </c>
      <c r="I214" s="86">
        <v>1061585070</v>
      </c>
      <c r="J214" s="87">
        <v>248095430</v>
      </c>
      <c r="K214" s="73">
        <f t="shared" si="46"/>
        <v>1309680500</v>
      </c>
      <c r="L214" s="180">
        <f t="shared" si="45"/>
        <v>2661952.2357723578</v>
      </c>
      <c r="M214" s="187">
        <f t="shared" si="49"/>
        <v>8.1121187139323991E-3</v>
      </c>
    </row>
    <row r="215" spans="2:13" ht="29.25" customHeight="1">
      <c r="B215" s="365">
        <v>43</v>
      </c>
      <c r="C215" s="378" t="s">
        <v>10</v>
      </c>
      <c r="D215" s="385">
        <f>Q47</f>
        <v>37162</v>
      </c>
      <c r="E215" s="88" t="s">
        <v>154</v>
      </c>
      <c r="F215" s="224" t="s">
        <v>175</v>
      </c>
      <c r="G215" s="224" t="s">
        <v>661</v>
      </c>
      <c r="H215" s="137">
        <v>644</v>
      </c>
      <c r="I215" s="138">
        <v>1767945040</v>
      </c>
      <c r="J215" s="139">
        <v>241338530</v>
      </c>
      <c r="K215" s="71">
        <f t="shared" si="46"/>
        <v>2009283570</v>
      </c>
      <c r="L215" s="178">
        <f t="shared" si="45"/>
        <v>3120005.5434782607</v>
      </c>
      <c r="M215" s="185">
        <f>IFERROR(H215/$Q$47,0)</f>
        <v>1.732953016522254E-2</v>
      </c>
    </row>
    <row r="216" spans="2:13" ht="29.25" customHeight="1">
      <c r="B216" s="366"/>
      <c r="C216" s="359"/>
      <c r="D216" s="386"/>
      <c r="E216" s="80" t="s">
        <v>155</v>
      </c>
      <c r="F216" s="225" t="s">
        <v>176</v>
      </c>
      <c r="G216" s="225" t="s">
        <v>954</v>
      </c>
      <c r="H216" s="81">
        <v>403</v>
      </c>
      <c r="I216" s="82">
        <v>1056039300</v>
      </c>
      <c r="J216" s="83">
        <v>271958740</v>
      </c>
      <c r="K216" s="72">
        <f t="shared" si="46"/>
        <v>1327998040</v>
      </c>
      <c r="L216" s="179">
        <f t="shared" si="45"/>
        <v>3295280.4962779158</v>
      </c>
      <c r="M216" s="186">
        <f t="shared" ref="M216:M219" si="50">IFERROR(H216/$Q$47,0)</f>
        <v>1.0844410957429633E-2</v>
      </c>
    </row>
    <row r="217" spans="2:13" ht="29.25" customHeight="1">
      <c r="B217" s="366"/>
      <c r="C217" s="359"/>
      <c r="D217" s="386"/>
      <c r="E217" s="80" t="s">
        <v>156</v>
      </c>
      <c r="F217" s="225" t="s">
        <v>566</v>
      </c>
      <c r="G217" s="225" t="s">
        <v>801</v>
      </c>
      <c r="H217" s="81">
        <v>364</v>
      </c>
      <c r="I217" s="82">
        <v>785027310</v>
      </c>
      <c r="J217" s="83">
        <v>477563760</v>
      </c>
      <c r="K217" s="72">
        <f t="shared" si="46"/>
        <v>1262591070</v>
      </c>
      <c r="L217" s="179">
        <f t="shared" si="45"/>
        <v>3468656.7857142859</v>
      </c>
      <c r="M217" s="186">
        <f t="shared" si="50"/>
        <v>9.7949518325170879E-3</v>
      </c>
    </row>
    <row r="218" spans="2:13" ht="29.25" customHeight="1">
      <c r="B218" s="366"/>
      <c r="C218" s="359"/>
      <c r="D218" s="386"/>
      <c r="E218" s="80" t="s">
        <v>157</v>
      </c>
      <c r="F218" s="225" t="s">
        <v>177</v>
      </c>
      <c r="G218" s="225" t="s">
        <v>845</v>
      </c>
      <c r="H218" s="81">
        <v>327</v>
      </c>
      <c r="I218" s="82">
        <v>805235530</v>
      </c>
      <c r="J218" s="83">
        <v>140399910</v>
      </c>
      <c r="K218" s="72">
        <f t="shared" si="46"/>
        <v>945635440</v>
      </c>
      <c r="L218" s="179">
        <f t="shared" si="45"/>
        <v>2891851.4984709481</v>
      </c>
      <c r="M218" s="186">
        <f t="shared" si="50"/>
        <v>8.7993111242667243E-3</v>
      </c>
    </row>
    <row r="219" spans="2:13" ht="29.25" customHeight="1" thickBot="1">
      <c r="B219" s="367"/>
      <c r="C219" s="361"/>
      <c r="D219" s="388"/>
      <c r="E219" s="84" t="s">
        <v>158</v>
      </c>
      <c r="F219" s="226" t="s">
        <v>178</v>
      </c>
      <c r="G219" s="226" t="s">
        <v>955</v>
      </c>
      <c r="H219" s="85">
        <v>261</v>
      </c>
      <c r="I219" s="86">
        <v>917388950</v>
      </c>
      <c r="J219" s="87">
        <v>79872140</v>
      </c>
      <c r="K219" s="73">
        <f t="shared" si="46"/>
        <v>997261090</v>
      </c>
      <c r="L219" s="180">
        <f t="shared" si="45"/>
        <v>3820923.7164750956</v>
      </c>
      <c r="M219" s="186">
        <f t="shared" si="50"/>
        <v>7.0233033744147248E-3</v>
      </c>
    </row>
    <row r="220" spans="2:13" ht="29.25" customHeight="1">
      <c r="B220" s="365">
        <v>44</v>
      </c>
      <c r="C220" s="378" t="s">
        <v>22</v>
      </c>
      <c r="D220" s="385">
        <f>Q48</f>
        <v>41693</v>
      </c>
      <c r="E220" s="88" t="s">
        <v>154</v>
      </c>
      <c r="F220" s="224" t="s">
        <v>175</v>
      </c>
      <c r="G220" s="224" t="s">
        <v>661</v>
      </c>
      <c r="H220" s="137">
        <v>618</v>
      </c>
      <c r="I220" s="138">
        <v>1588854460</v>
      </c>
      <c r="J220" s="139">
        <v>258601810</v>
      </c>
      <c r="K220" s="71">
        <f t="shared" si="46"/>
        <v>1847456270</v>
      </c>
      <c r="L220" s="178">
        <f t="shared" si="45"/>
        <v>2989411.4401294501</v>
      </c>
      <c r="M220" s="185">
        <f>IFERROR(H220/$Q$48,0)</f>
        <v>1.4822632096515003E-2</v>
      </c>
    </row>
    <row r="221" spans="2:13" ht="29.25" customHeight="1">
      <c r="B221" s="366"/>
      <c r="C221" s="359"/>
      <c r="D221" s="386"/>
      <c r="E221" s="80" t="s">
        <v>155</v>
      </c>
      <c r="F221" s="225" t="s">
        <v>176</v>
      </c>
      <c r="G221" s="225" t="s">
        <v>738</v>
      </c>
      <c r="H221" s="81">
        <v>435</v>
      </c>
      <c r="I221" s="82">
        <v>1179393520</v>
      </c>
      <c r="J221" s="83">
        <v>259896760</v>
      </c>
      <c r="K221" s="72">
        <f t="shared" si="46"/>
        <v>1439290280</v>
      </c>
      <c r="L221" s="179">
        <f t="shared" si="45"/>
        <v>3308713.2873563217</v>
      </c>
      <c r="M221" s="186">
        <f t="shared" ref="M221:M224" si="51">IFERROR(H221/$Q$48,0)</f>
        <v>1.0433406087352793E-2</v>
      </c>
    </row>
    <row r="222" spans="2:13" ht="29.25" customHeight="1">
      <c r="B222" s="366"/>
      <c r="C222" s="359"/>
      <c r="D222" s="386"/>
      <c r="E222" s="80" t="s">
        <v>157</v>
      </c>
      <c r="F222" s="225" t="s">
        <v>177</v>
      </c>
      <c r="G222" s="225" t="s">
        <v>945</v>
      </c>
      <c r="H222" s="81">
        <v>337</v>
      </c>
      <c r="I222" s="82">
        <v>789708730</v>
      </c>
      <c r="J222" s="83">
        <v>166755690</v>
      </c>
      <c r="K222" s="72">
        <f t="shared" si="46"/>
        <v>956464420</v>
      </c>
      <c r="L222" s="179">
        <f t="shared" si="45"/>
        <v>2838173.3531157272</v>
      </c>
      <c r="M222" s="186">
        <f t="shared" si="51"/>
        <v>8.082891612500899E-3</v>
      </c>
    </row>
    <row r="223" spans="2:13" ht="29.25" customHeight="1">
      <c r="B223" s="366"/>
      <c r="C223" s="359"/>
      <c r="D223" s="386"/>
      <c r="E223" s="80" t="s">
        <v>156</v>
      </c>
      <c r="F223" s="225" t="s">
        <v>566</v>
      </c>
      <c r="G223" s="225" t="s">
        <v>788</v>
      </c>
      <c r="H223" s="81">
        <v>330</v>
      </c>
      <c r="I223" s="82">
        <v>592021970</v>
      </c>
      <c r="J223" s="83">
        <v>538235310</v>
      </c>
      <c r="K223" s="72">
        <f t="shared" si="46"/>
        <v>1130257280</v>
      </c>
      <c r="L223" s="179">
        <f t="shared" si="45"/>
        <v>3425022.0606060605</v>
      </c>
      <c r="M223" s="186">
        <f t="shared" si="51"/>
        <v>7.9149977214400501E-3</v>
      </c>
    </row>
    <row r="224" spans="2:13" ht="29.25" customHeight="1" thickBot="1">
      <c r="B224" s="367"/>
      <c r="C224" s="361"/>
      <c r="D224" s="388"/>
      <c r="E224" s="84" t="s">
        <v>158</v>
      </c>
      <c r="F224" s="226" t="s">
        <v>178</v>
      </c>
      <c r="G224" s="226" t="s">
        <v>733</v>
      </c>
      <c r="H224" s="85">
        <v>276</v>
      </c>
      <c r="I224" s="86">
        <v>943528610</v>
      </c>
      <c r="J224" s="87">
        <v>94778110</v>
      </c>
      <c r="K224" s="73">
        <f t="shared" si="46"/>
        <v>1038306720</v>
      </c>
      <c r="L224" s="180">
        <f t="shared" si="45"/>
        <v>3761980.8695652173</v>
      </c>
      <c r="M224" s="186">
        <f t="shared" si="51"/>
        <v>6.6198162761134964E-3</v>
      </c>
    </row>
    <row r="225" spans="2:13" ht="29.25" customHeight="1">
      <c r="B225" s="365">
        <v>45</v>
      </c>
      <c r="C225" s="378" t="s">
        <v>48</v>
      </c>
      <c r="D225" s="385">
        <f>Q49</f>
        <v>14543</v>
      </c>
      <c r="E225" s="88" t="s">
        <v>154</v>
      </c>
      <c r="F225" s="224" t="s">
        <v>175</v>
      </c>
      <c r="G225" s="224" t="s">
        <v>963</v>
      </c>
      <c r="H225" s="137">
        <v>233</v>
      </c>
      <c r="I225" s="138">
        <v>573927480</v>
      </c>
      <c r="J225" s="139">
        <v>89095500</v>
      </c>
      <c r="K225" s="71">
        <f t="shared" si="46"/>
        <v>663022980</v>
      </c>
      <c r="L225" s="178">
        <f t="shared" si="45"/>
        <v>2845592.1888412018</v>
      </c>
      <c r="M225" s="185">
        <f>IFERROR(H225/$Q$49,0)</f>
        <v>1.6021453620298425E-2</v>
      </c>
    </row>
    <row r="226" spans="2:13" ht="29.25" customHeight="1">
      <c r="B226" s="366"/>
      <c r="C226" s="359"/>
      <c r="D226" s="386"/>
      <c r="E226" s="80" t="s">
        <v>179</v>
      </c>
      <c r="F226" s="225" t="s">
        <v>180</v>
      </c>
      <c r="G226" s="225" t="s">
        <v>964</v>
      </c>
      <c r="H226" s="81">
        <v>189</v>
      </c>
      <c r="I226" s="82">
        <v>627507380</v>
      </c>
      <c r="J226" s="83">
        <v>53203230</v>
      </c>
      <c r="K226" s="72">
        <f t="shared" si="46"/>
        <v>680710610</v>
      </c>
      <c r="L226" s="179">
        <f t="shared" si="45"/>
        <v>3601643.4391534394</v>
      </c>
      <c r="M226" s="186">
        <f t="shared" ref="M226:M229" si="52">IFERROR(H226/$Q$49,0)</f>
        <v>1.2995943065392285E-2</v>
      </c>
    </row>
    <row r="227" spans="2:13" ht="29.25" customHeight="1">
      <c r="B227" s="366"/>
      <c r="C227" s="359"/>
      <c r="D227" s="386"/>
      <c r="E227" s="80" t="s">
        <v>155</v>
      </c>
      <c r="F227" s="225" t="s">
        <v>176</v>
      </c>
      <c r="G227" s="225" t="s">
        <v>662</v>
      </c>
      <c r="H227" s="81">
        <v>146</v>
      </c>
      <c r="I227" s="82">
        <v>424647760</v>
      </c>
      <c r="J227" s="83">
        <v>82872300</v>
      </c>
      <c r="K227" s="72">
        <f t="shared" si="46"/>
        <v>507520060</v>
      </c>
      <c r="L227" s="179">
        <f t="shared" si="45"/>
        <v>3476164.7945205481</v>
      </c>
      <c r="M227" s="186">
        <f t="shared" si="52"/>
        <v>1.0039194114006739E-2</v>
      </c>
    </row>
    <row r="228" spans="2:13" ht="29.25" customHeight="1">
      <c r="B228" s="366"/>
      <c r="C228" s="359"/>
      <c r="D228" s="386"/>
      <c r="E228" s="80" t="s">
        <v>156</v>
      </c>
      <c r="F228" s="225" t="s">
        <v>566</v>
      </c>
      <c r="G228" s="225" t="s">
        <v>663</v>
      </c>
      <c r="H228" s="81">
        <v>121</v>
      </c>
      <c r="I228" s="82">
        <v>230801730</v>
      </c>
      <c r="J228" s="83">
        <v>162552290</v>
      </c>
      <c r="K228" s="72">
        <f t="shared" si="46"/>
        <v>393354020</v>
      </c>
      <c r="L228" s="179">
        <f t="shared" si="45"/>
        <v>3250859.6694214875</v>
      </c>
      <c r="M228" s="186">
        <f t="shared" si="52"/>
        <v>8.3201540259918855E-3</v>
      </c>
    </row>
    <row r="229" spans="2:13" ht="29.25" customHeight="1" thickBot="1">
      <c r="B229" s="367"/>
      <c r="C229" s="361"/>
      <c r="D229" s="388"/>
      <c r="E229" s="84" t="s">
        <v>157</v>
      </c>
      <c r="F229" s="226" t="s">
        <v>177</v>
      </c>
      <c r="G229" s="226" t="s">
        <v>965</v>
      </c>
      <c r="H229" s="85">
        <v>96</v>
      </c>
      <c r="I229" s="86">
        <v>256997950</v>
      </c>
      <c r="J229" s="87">
        <v>39273550</v>
      </c>
      <c r="K229" s="73">
        <f t="shared" si="46"/>
        <v>296271500</v>
      </c>
      <c r="L229" s="180">
        <f t="shared" si="45"/>
        <v>3086161.4583333335</v>
      </c>
      <c r="M229" s="186">
        <f t="shared" si="52"/>
        <v>6.6011139379770333E-3</v>
      </c>
    </row>
    <row r="230" spans="2:13" ht="29.25" customHeight="1">
      <c r="B230" s="365">
        <v>46</v>
      </c>
      <c r="C230" s="378" t="s">
        <v>26</v>
      </c>
      <c r="D230" s="385">
        <f>Q50</f>
        <v>18436</v>
      </c>
      <c r="E230" s="88" t="s">
        <v>154</v>
      </c>
      <c r="F230" s="224" t="s">
        <v>175</v>
      </c>
      <c r="G230" s="224" t="s">
        <v>661</v>
      </c>
      <c r="H230" s="137">
        <v>333</v>
      </c>
      <c r="I230" s="138">
        <v>720204710</v>
      </c>
      <c r="J230" s="139">
        <v>118576990</v>
      </c>
      <c r="K230" s="71">
        <f t="shared" si="46"/>
        <v>838781700</v>
      </c>
      <c r="L230" s="178">
        <f t="shared" si="45"/>
        <v>2518863.963963964</v>
      </c>
      <c r="M230" s="185">
        <f>IFERROR(H230/$Q$50,0)</f>
        <v>1.8062486439574744E-2</v>
      </c>
    </row>
    <row r="231" spans="2:13" ht="29.25" customHeight="1">
      <c r="B231" s="366"/>
      <c r="C231" s="359"/>
      <c r="D231" s="386"/>
      <c r="E231" s="80" t="s">
        <v>156</v>
      </c>
      <c r="F231" s="225" t="s">
        <v>566</v>
      </c>
      <c r="G231" s="225" t="s">
        <v>820</v>
      </c>
      <c r="H231" s="81">
        <v>184</v>
      </c>
      <c r="I231" s="82">
        <v>405096680</v>
      </c>
      <c r="J231" s="83">
        <v>316387190</v>
      </c>
      <c r="K231" s="72">
        <f t="shared" si="46"/>
        <v>721483870</v>
      </c>
      <c r="L231" s="179">
        <f t="shared" si="45"/>
        <v>3921107.9891304346</v>
      </c>
      <c r="M231" s="186">
        <f t="shared" ref="M231:M234" si="53">IFERROR(H231/$Q$50,0)</f>
        <v>9.9804729876328928E-3</v>
      </c>
    </row>
    <row r="232" spans="2:13" ht="29.25" customHeight="1">
      <c r="B232" s="366"/>
      <c r="C232" s="359"/>
      <c r="D232" s="386"/>
      <c r="E232" s="80" t="s">
        <v>155</v>
      </c>
      <c r="F232" s="225" t="s">
        <v>176</v>
      </c>
      <c r="G232" s="225" t="s">
        <v>687</v>
      </c>
      <c r="H232" s="81">
        <v>177</v>
      </c>
      <c r="I232" s="82">
        <v>448415210</v>
      </c>
      <c r="J232" s="83">
        <v>102270350</v>
      </c>
      <c r="K232" s="72">
        <f t="shared" si="46"/>
        <v>550685560</v>
      </c>
      <c r="L232" s="179">
        <f t="shared" si="45"/>
        <v>3111217.8531073448</v>
      </c>
      <c r="M232" s="186">
        <f t="shared" si="53"/>
        <v>9.6007810804946848E-3</v>
      </c>
    </row>
    <row r="233" spans="2:13" ht="29.25" customHeight="1">
      <c r="B233" s="366"/>
      <c r="C233" s="359"/>
      <c r="D233" s="386"/>
      <c r="E233" s="80" t="s">
        <v>157</v>
      </c>
      <c r="F233" s="225" t="s">
        <v>177</v>
      </c>
      <c r="G233" s="225" t="s">
        <v>781</v>
      </c>
      <c r="H233" s="81">
        <v>161</v>
      </c>
      <c r="I233" s="82">
        <v>453671330</v>
      </c>
      <c r="J233" s="83">
        <v>54155240</v>
      </c>
      <c r="K233" s="72">
        <f t="shared" si="46"/>
        <v>507826570</v>
      </c>
      <c r="L233" s="179">
        <f t="shared" si="45"/>
        <v>3154202.2981366459</v>
      </c>
      <c r="M233" s="186">
        <f t="shared" si="53"/>
        <v>8.7329138641787808E-3</v>
      </c>
    </row>
    <row r="234" spans="2:13" ht="29.25" customHeight="1" thickBot="1">
      <c r="B234" s="367"/>
      <c r="C234" s="361"/>
      <c r="D234" s="388"/>
      <c r="E234" s="84" t="s">
        <v>219</v>
      </c>
      <c r="F234" s="226" t="s">
        <v>220</v>
      </c>
      <c r="G234" s="226" t="s">
        <v>969</v>
      </c>
      <c r="H234" s="85">
        <v>139</v>
      </c>
      <c r="I234" s="86">
        <v>329350290</v>
      </c>
      <c r="J234" s="87">
        <v>62935440</v>
      </c>
      <c r="K234" s="73">
        <f t="shared" si="46"/>
        <v>392285730</v>
      </c>
      <c r="L234" s="180">
        <f t="shared" si="45"/>
        <v>2822199.4964028778</v>
      </c>
      <c r="M234" s="186">
        <f t="shared" si="53"/>
        <v>7.5395964417444127E-3</v>
      </c>
    </row>
    <row r="235" spans="2:13" ht="29.25" customHeight="1">
      <c r="B235" s="365">
        <v>47</v>
      </c>
      <c r="C235" s="378" t="s">
        <v>16</v>
      </c>
      <c r="D235" s="385">
        <f>Q51</f>
        <v>37305</v>
      </c>
      <c r="E235" s="88" t="s">
        <v>154</v>
      </c>
      <c r="F235" s="224" t="s">
        <v>175</v>
      </c>
      <c r="G235" s="224" t="s">
        <v>661</v>
      </c>
      <c r="H235" s="137">
        <v>592</v>
      </c>
      <c r="I235" s="138">
        <v>1353637020</v>
      </c>
      <c r="J235" s="139">
        <v>243788280</v>
      </c>
      <c r="K235" s="71">
        <f t="shared" si="46"/>
        <v>1597425300</v>
      </c>
      <c r="L235" s="178">
        <f t="shared" si="45"/>
        <v>2698353.5472972975</v>
      </c>
      <c r="M235" s="185">
        <f>IFERROR(H235/$Q$51,0)</f>
        <v>1.5869186436134566E-2</v>
      </c>
    </row>
    <row r="236" spans="2:13" ht="29.25" customHeight="1">
      <c r="B236" s="366"/>
      <c r="C236" s="359"/>
      <c r="D236" s="386"/>
      <c r="E236" s="80" t="s">
        <v>155</v>
      </c>
      <c r="F236" s="225" t="s">
        <v>176</v>
      </c>
      <c r="G236" s="225" t="s">
        <v>662</v>
      </c>
      <c r="H236" s="81">
        <v>407</v>
      </c>
      <c r="I236" s="82">
        <v>1127620800</v>
      </c>
      <c r="J236" s="83">
        <v>298464890</v>
      </c>
      <c r="K236" s="72">
        <f t="shared" si="46"/>
        <v>1426085690</v>
      </c>
      <c r="L236" s="179">
        <f t="shared" si="45"/>
        <v>3503896.0442260443</v>
      </c>
      <c r="M236" s="186">
        <f t="shared" ref="M236:M239" si="54">IFERROR(H236/$Q$51,0)</f>
        <v>1.0910065674842515E-2</v>
      </c>
    </row>
    <row r="237" spans="2:13" ht="29.25" customHeight="1">
      <c r="B237" s="366"/>
      <c r="C237" s="359"/>
      <c r="D237" s="386"/>
      <c r="E237" s="80" t="s">
        <v>156</v>
      </c>
      <c r="F237" s="225" t="s">
        <v>566</v>
      </c>
      <c r="G237" s="225" t="s">
        <v>875</v>
      </c>
      <c r="H237" s="81">
        <v>337</v>
      </c>
      <c r="I237" s="82">
        <v>708119780</v>
      </c>
      <c r="J237" s="83">
        <v>692702370</v>
      </c>
      <c r="K237" s="72">
        <f t="shared" si="46"/>
        <v>1400822150</v>
      </c>
      <c r="L237" s="179">
        <f t="shared" si="45"/>
        <v>4156742.284866469</v>
      </c>
      <c r="M237" s="186">
        <f t="shared" si="54"/>
        <v>9.0336416030022786E-3</v>
      </c>
    </row>
    <row r="238" spans="2:13" ht="29.25" customHeight="1">
      <c r="B238" s="366"/>
      <c r="C238" s="359"/>
      <c r="D238" s="386"/>
      <c r="E238" s="80" t="s">
        <v>157</v>
      </c>
      <c r="F238" s="225" t="s">
        <v>177</v>
      </c>
      <c r="G238" s="225" t="s">
        <v>973</v>
      </c>
      <c r="H238" s="81">
        <v>324</v>
      </c>
      <c r="I238" s="82">
        <v>709438890</v>
      </c>
      <c r="J238" s="83">
        <v>176927170</v>
      </c>
      <c r="K238" s="72">
        <f t="shared" si="46"/>
        <v>886366060</v>
      </c>
      <c r="L238" s="179">
        <f t="shared" si="45"/>
        <v>2735697.7160493829</v>
      </c>
      <c r="M238" s="186">
        <f t="shared" si="54"/>
        <v>8.6851628468033772E-3</v>
      </c>
    </row>
    <row r="239" spans="2:13" ht="29.25" customHeight="1" thickBot="1">
      <c r="B239" s="367"/>
      <c r="C239" s="361"/>
      <c r="D239" s="388"/>
      <c r="E239" s="84" t="s">
        <v>158</v>
      </c>
      <c r="F239" s="226" t="s">
        <v>178</v>
      </c>
      <c r="G239" s="226" t="s">
        <v>851</v>
      </c>
      <c r="H239" s="85">
        <v>304</v>
      </c>
      <c r="I239" s="86">
        <v>1044707750</v>
      </c>
      <c r="J239" s="87">
        <v>77241260</v>
      </c>
      <c r="K239" s="73">
        <f t="shared" si="46"/>
        <v>1121949010</v>
      </c>
      <c r="L239" s="180">
        <f t="shared" si="45"/>
        <v>3690621.7434210526</v>
      </c>
      <c r="M239" s="186">
        <f t="shared" si="54"/>
        <v>8.1490416834204531E-3</v>
      </c>
    </row>
    <row r="240" spans="2:13" ht="29.25" customHeight="1">
      <c r="B240" s="365">
        <v>48</v>
      </c>
      <c r="C240" s="378" t="s">
        <v>27</v>
      </c>
      <c r="D240" s="385">
        <f>Q52</f>
        <v>20008</v>
      </c>
      <c r="E240" s="88" t="s">
        <v>154</v>
      </c>
      <c r="F240" s="224" t="s">
        <v>175</v>
      </c>
      <c r="G240" s="224" t="s">
        <v>695</v>
      </c>
      <c r="H240" s="137">
        <v>295</v>
      </c>
      <c r="I240" s="138">
        <v>730705600</v>
      </c>
      <c r="J240" s="139">
        <v>107753240</v>
      </c>
      <c r="K240" s="71">
        <f t="shared" si="46"/>
        <v>838458840</v>
      </c>
      <c r="L240" s="178">
        <f t="shared" si="45"/>
        <v>2842233.3559322036</v>
      </c>
      <c r="M240" s="185">
        <f>IFERROR(H240/$Q$52,0)</f>
        <v>1.4744102359056377E-2</v>
      </c>
    </row>
    <row r="241" spans="2:13" ht="29.25" customHeight="1">
      <c r="B241" s="366"/>
      <c r="C241" s="359"/>
      <c r="D241" s="386"/>
      <c r="E241" s="80" t="s">
        <v>155</v>
      </c>
      <c r="F241" s="225" t="s">
        <v>176</v>
      </c>
      <c r="G241" s="225" t="s">
        <v>738</v>
      </c>
      <c r="H241" s="81">
        <v>226</v>
      </c>
      <c r="I241" s="82">
        <v>589319400</v>
      </c>
      <c r="J241" s="83">
        <v>131849220</v>
      </c>
      <c r="K241" s="72">
        <f t="shared" si="46"/>
        <v>721168620</v>
      </c>
      <c r="L241" s="179">
        <f t="shared" si="45"/>
        <v>3191011.5929203541</v>
      </c>
      <c r="M241" s="186">
        <f t="shared" ref="M241:M244" si="55">IFERROR(H241/$Q$52,0)</f>
        <v>1.1295481807277089E-2</v>
      </c>
    </row>
    <row r="242" spans="2:13" ht="29.25" customHeight="1">
      <c r="B242" s="366"/>
      <c r="C242" s="359"/>
      <c r="D242" s="386"/>
      <c r="E242" s="80" t="s">
        <v>156</v>
      </c>
      <c r="F242" s="225" t="s">
        <v>566</v>
      </c>
      <c r="G242" s="225" t="s">
        <v>801</v>
      </c>
      <c r="H242" s="81">
        <v>175</v>
      </c>
      <c r="I242" s="82">
        <v>321651060</v>
      </c>
      <c r="J242" s="83">
        <v>294367160</v>
      </c>
      <c r="K242" s="72">
        <f t="shared" si="46"/>
        <v>616018220</v>
      </c>
      <c r="L242" s="179">
        <f t="shared" si="45"/>
        <v>3520104.1142857145</v>
      </c>
      <c r="M242" s="186">
        <f t="shared" si="55"/>
        <v>8.7465013994402242E-3</v>
      </c>
    </row>
    <row r="243" spans="2:13" ht="29.25" customHeight="1">
      <c r="B243" s="366"/>
      <c r="C243" s="359"/>
      <c r="D243" s="386"/>
      <c r="E243" s="80" t="s">
        <v>158</v>
      </c>
      <c r="F243" s="225" t="s">
        <v>178</v>
      </c>
      <c r="G243" s="225" t="s">
        <v>980</v>
      </c>
      <c r="H243" s="81">
        <v>151</v>
      </c>
      <c r="I243" s="82">
        <v>453140580</v>
      </c>
      <c r="J243" s="83">
        <v>41200750</v>
      </c>
      <c r="K243" s="72">
        <f t="shared" si="46"/>
        <v>494341330</v>
      </c>
      <c r="L243" s="179">
        <f t="shared" si="45"/>
        <v>3273783.6423841058</v>
      </c>
      <c r="M243" s="186">
        <f t="shared" si="55"/>
        <v>7.5469812075169935E-3</v>
      </c>
    </row>
    <row r="244" spans="2:13" ht="29.25" customHeight="1" thickBot="1">
      <c r="B244" s="367"/>
      <c r="C244" s="361"/>
      <c r="D244" s="388"/>
      <c r="E244" s="84" t="s">
        <v>157</v>
      </c>
      <c r="F244" s="226" t="s">
        <v>177</v>
      </c>
      <c r="G244" s="226" t="s">
        <v>664</v>
      </c>
      <c r="H244" s="85">
        <v>150</v>
      </c>
      <c r="I244" s="86">
        <v>378500850</v>
      </c>
      <c r="J244" s="87">
        <v>79404570</v>
      </c>
      <c r="K244" s="73">
        <f t="shared" si="46"/>
        <v>457905420</v>
      </c>
      <c r="L244" s="180">
        <f t="shared" si="45"/>
        <v>3052702.8</v>
      </c>
      <c r="M244" s="187">
        <f t="shared" si="55"/>
        <v>7.4970011995201917E-3</v>
      </c>
    </row>
    <row r="245" spans="2:13" ht="29.25" customHeight="1">
      <c r="B245" s="365">
        <v>49</v>
      </c>
      <c r="C245" s="378" t="s">
        <v>28</v>
      </c>
      <c r="D245" s="385">
        <f>Q53</f>
        <v>20272</v>
      </c>
      <c r="E245" s="88" t="s">
        <v>154</v>
      </c>
      <c r="F245" s="224" t="s">
        <v>175</v>
      </c>
      <c r="G245" s="224" t="s">
        <v>661</v>
      </c>
      <c r="H245" s="137">
        <v>319</v>
      </c>
      <c r="I245" s="138">
        <v>774915660</v>
      </c>
      <c r="J245" s="139">
        <v>120307310</v>
      </c>
      <c r="K245" s="71">
        <f t="shared" si="46"/>
        <v>895222970</v>
      </c>
      <c r="L245" s="178">
        <f t="shared" si="45"/>
        <v>2806341.5987460813</v>
      </c>
      <c r="M245" s="185">
        <f>IFERROR(H245/$Q$53,0)</f>
        <v>1.5735990528808207E-2</v>
      </c>
    </row>
    <row r="246" spans="2:13" ht="29.25" customHeight="1">
      <c r="B246" s="366"/>
      <c r="C246" s="359"/>
      <c r="D246" s="386"/>
      <c r="E246" s="80" t="s">
        <v>155</v>
      </c>
      <c r="F246" s="225" t="s">
        <v>176</v>
      </c>
      <c r="G246" s="225" t="s">
        <v>984</v>
      </c>
      <c r="H246" s="81">
        <v>180</v>
      </c>
      <c r="I246" s="82">
        <v>512340040</v>
      </c>
      <c r="J246" s="83">
        <v>87488010</v>
      </c>
      <c r="K246" s="72">
        <f t="shared" si="46"/>
        <v>599828050</v>
      </c>
      <c r="L246" s="179">
        <f t="shared" si="45"/>
        <v>3332378.0555555555</v>
      </c>
      <c r="M246" s="186">
        <f t="shared" ref="M246:M249" si="56">IFERROR(H246/$Q$53,0)</f>
        <v>8.8792423046566687E-3</v>
      </c>
    </row>
    <row r="247" spans="2:13" ht="29.25" customHeight="1">
      <c r="B247" s="366"/>
      <c r="C247" s="359"/>
      <c r="D247" s="386"/>
      <c r="E247" s="80" t="s">
        <v>156</v>
      </c>
      <c r="F247" s="225" t="s">
        <v>566</v>
      </c>
      <c r="G247" s="225" t="s">
        <v>875</v>
      </c>
      <c r="H247" s="81">
        <v>173</v>
      </c>
      <c r="I247" s="82">
        <v>372048550</v>
      </c>
      <c r="J247" s="83">
        <v>264099650</v>
      </c>
      <c r="K247" s="72">
        <f t="shared" si="46"/>
        <v>636148200</v>
      </c>
      <c r="L247" s="179">
        <f t="shared" si="45"/>
        <v>3677157.2254335261</v>
      </c>
      <c r="M247" s="186">
        <f t="shared" si="56"/>
        <v>8.5339384372533546E-3</v>
      </c>
    </row>
    <row r="248" spans="2:13" ht="29.25" customHeight="1">
      <c r="B248" s="366"/>
      <c r="C248" s="359"/>
      <c r="D248" s="386"/>
      <c r="E248" s="80" t="s">
        <v>214</v>
      </c>
      <c r="F248" s="225" t="s">
        <v>215</v>
      </c>
      <c r="G248" s="225" t="s">
        <v>985</v>
      </c>
      <c r="H248" s="81">
        <v>124</v>
      </c>
      <c r="I248" s="82">
        <v>275164060</v>
      </c>
      <c r="J248" s="83">
        <v>46850610</v>
      </c>
      <c r="K248" s="72">
        <f t="shared" si="46"/>
        <v>322014670</v>
      </c>
      <c r="L248" s="179">
        <f t="shared" si="45"/>
        <v>2596892.5</v>
      </c>
      <c r="M248" s="186">
        <f t="shared" si="56"/>
        <v>6.1168113654301503E-3</v>
      </c>
    </row>
    <row r="249" spans="2:13" ht="29.25" customHeight="1" thickBot="1">
      <c r="B249" s="367"/>
      <c r="C249" s="361"/>
      <c r="D249" s="388"/>
      <c r="E249" s="84" t="s">
        <v>158</v>
      </c>
      <c r="F249" s="226" t="s">
        <v>178</v>
      </c>
      <c r="G249" s="226" t="s">
        <v>777</v>
      </c>
      <c r="H249" s="85">
        <v>123</v>
      </c>
      <c r="I249" s="86">
        <v>356157040</v>
      </c>
      <c r="J249" s="87">
        <v>41535920</v>
      </c>
      <c r="K249" s="73">
        <f t="shared" si="46"/>
        <v>397692960</v>
      </c>
      <c r="L249" s="180">
        <f t="shared" si="45"/>
        <v>3233276.0975609757</v>
      </c>
      <c r="M249" s="186">
        <f t="shared" si="56"/>
        <v>6.0674822415153909E-3</v>
      </c>
    </row>
    <row r="250" spans="2:13" ht="29.25" customHeight="1">
      <c r="B250" s="365">
        <v>50</v>
      </c>
      <c r="C250" s="378" t="s">
        <v>17</v>
      </c>
      <c r="D250" s="385">
        <f>Q54</f>
        <v>18094</v>
      </c>
      <c r="E250" s="88" t="s">
        <v>154</v>
      </c>
      <c r="F250" s="224" t="s">
        <v>175</v>
      </c>
      <c r="G250" s="224" t="s">
        <v>661</v>
      </c>
      <c r="H250" s="137">
        <v>273</v>
      </c>
      <c r="I250" s="138">
        <v>776501310</v>
      </c>
      <c r="J250" s="139">
        <v>97438270</v>
      </c>
      <c r="K250" s="71">
        <f t="shared" si="46"/>
        <v>873939580</v>
      </c>
      <c r="L250" s="178">
        <f t="shared" si="45"/>
        <v>3201243.8827838828</v>
      </c>
      <c r="M250" s="185">
        <f>IFERROR(H250/$Q$54,0)</f>
        <v>1.5087874433513872E-2</v>
      </c>
    </row>
    <row r="251" spans="2:13" ht="29.25" customHeight="1">
      <c r="B251" s="366"/>
      <c r="C251" s="359"/>
      <c r="D251" s="386"/>
      <c r="E251" s="80" t="s">
        <v>217</v>
      </c>
      <c r="F251" s="225" t="s">
        <v>218</v>
      </c>
      <c r="G251" s="225" t="s">
        <v>992</v>
      </c>
      <c r="H251" s="81">
        <v>183</v>
      </c>
      <c r="I251" s="82">
        <v>299387680</v>
      </c>
      <c r="J251" s="83">
        <v>93354300</v>
      </c>
      <c r="K251" s="72">
        <f t="shared" si="46"/>
        <v>392741980</v>
      </c>
      <c r="L251" s="179">
        <f t="shared" si="45"/>
        <v>2146131.038251366</v>
      </c>
      <c r="M251" s="188">
        <f t="shared" ref="M251:M254" si="57">IFERROR(H251/$Q$54,0)</f>
        <v>1.0113849894992815E-2</v>
      </c>
    </row>
    <row r="252" spans="2:13" ht="29.25" customHeight="1">
      <c r="B252" s="366"/>
      <c r="C252" s="359"/>
      <c r="D252" s="386"/>
      <c r="E252" s="80" t="s">
        <v>155</v>
      </c>
      <c r="F252" s="225" t="s">
        <v>176</v>
      </c>
      <c r="G252" s="225" t="s">
        <v>830</v>
      </c>
      <c r="H252" s="81">
        <v>163</v>
      </c>
      <c r="I252" s="82">
        <v>482137900</v>
      </c>
      <c r="J252" s="83">
        <v>90905610</v>
      </c>
      <c r="K252" s="72">
        <f t="shared" si="46"/>
        <v>573043510</v>
      </c>
      <c r="L252" s="179">
        <f t="shared" si="45"/>
        <v>3515604.355828221</v>
      </c>
      <c r="M252" s="186">
        <f t="shared" si="57"/>
        <v>9.0085111086548025E-3</v>
      </c>
    </row>
    <row r="253" spans="2:13" ht="29.25" customHeight="1">
      <c r="B253" s="366"/>
      <c r="C253" s="359"/>
      <c r="D253" s="386"/>
      <c r="E253" s="80" t="s">
        <v>156</v>
      </c>
      <c r="F253" s="225" t="s">
        <v>566</v>
      </c>
      <c r="G253" s="225" t="s">
        <v>788</v>
      </c>
      <c r="H253" s="81">
        <v>161</v>
      </c>
      <c r="I253" s="82">
        <v>325800890</v>
      </c>
      <c r="J253" s="83">
        <v>266490320</v>
      </c>
      <c r="K253" s="72">
        <f t="shared" si="46"/>
        <v>592291210</v>
      </c>
      <c r="L253" s="179">
        <f t="shared" si="45"/>
        <v>3678827.3913043477</v>
      </c>
      <c r="M253" s="186">
        <f t="shared" si="57"/>
        <v>8.8979772300210019E-3</v>
      </c>
    </row>
    <row r="254" spans="2:13" ht="29.25" customHeight="1" thickBot="1">
      <c r="B254" s="367"/>
      <c r="C254" s="361"/>
      <c r="D254" s="388"/>
      <c r="E254" s="84" t="s">
        <v>158</v>
      </c>
      <c r="F254" s="226" t="s">
        <v>178</v>
      </c>
      <c r="G254" s="226" t="s">
        <v>660</v>
      </c>
      <c r="H254" s="85">
        <v>146</v>
      </c>
      <c r="I254" s="86">
        <v>503074390</v>
      </c>
      <c r="J254" s="87">
        <v>39636750</v>
      </c>
      <c r="K254" s="73">
        <f t="shared" si="46"/>
        <v>542711140</v>
      </c>
      <c r="L254" s="180">
        <f t="shared" si="45"/>
        <v>3717199.5890410957</v>
      </c>
      <c r="M254" s="187">
        <f t="shared" si="57"/>
        <v>8.0689731402674922E-3</v>
      </c>
    </row>
    <row r="255" spans="2:13" ht="29.25" customHeight="1">
      <c r="B255" s="365">
        <v>51</v>
      </c>
      <c r="C255" s="378" t="s">
        <v>49</v>
      </c>
      <c r="D255" s="385">
        <f>Q55</f>
        <v>24024</v>
      </c>
      <c r="E255" s="88" t="s">
        <v>154</v>
      </c>
      <c r="F255" s="224" t="s">
        <v>175</v>
      </c>
      <c r="G255" s="224" t="s">
        <v>661</v>
      </c>
      <c r="H255" s="137">
        <v>422</v>
      </c>
      <c r="I255" s="138">
        <v>1146733310</v>
      </c>
      <c r="J255" s="139">
        <v>142544840</v>
      </c>
      <c r="K255" s="71">
        <f t="shared" si="46"/>
        <v>1289278150</v>
      </c>
      <c r="L255" s="178">
        <f t="shared" si="45"/>
        <v>3055161.4928909955</v>
      </c>
      <c r="M255" s="185">
        <f>IFERROR(H255/$Q$55,0)</f>
        <v>1.7565767565767564E-2</v>
      </c>
    </row>
    <row r="256" spans="2:13" ht="29.25" customHeight="1">
      <c r="B256" s="366"/>
      <c r="C256" s="359"/>
      <c r="D256" s="386"/>
      <c r="E256" s="80" t="s">
        <v>155</v>
      </c>
      <c r="F256" s="225" t="s">
        <v>176</v>
      </c>
      <c r="G256" s="225" t="s">
        <v>996</v>
      </c>
      <c r="H256" s="81">
        <v>253</v>
      </c>
      <c r="I256" s="82">
        <v>696577580</v>
      </c>
      <c r="J256" s="83">
        <v>149189490</v>
      </c>
      <c r="K256" s="72">
        <f t="shared" si="46"/>
        <v>845767070</v>
      </c>
      <c r="L256" s="179">
        <f t="shared" si="45"/>
        <v>3342952.8458498023</v>
      </c>
      <c r="M256" s="186">
        <f t="shared" ref="M256:M259" si="58">IFERROR(H256/$Q$55,0)</f>
        <v>1.0531135531135532E-2</v>
      </c>
    </row>
    <row r="257" spans="2:13" ht="29.25" customHeight="1">
      <c r="B257" s="366"/>
      <c r="C257" s="359"/>
      <c r="D257" s="386"/>
      <c r="E257" s="80" t="s">
        <v>156</v>
      </c>
      <c r="F257" s="225" t="s">
        <v>566</v>
      </c>
      <c r="G257" s="225" t="s">
        <v>801</v>
      </c>
      <c r="H257" s="81">
        <v>228</v>
      </c>
      <c r="I257" s="82">
        <v>453508240</v>
      </c>
      <c r="J257" s="83">
        <v>449010990</v>
      </c>
      <c r="K257" s="72">
        <f t="shared" si="46"/>
        <v>902519230</v>
      </c>
      <c r="L257" s="179">
        <f t="shared" si="45"/>
        <v>3958417.6754385964</v>
      </c>
      <c r="M257" s="186">
        <f t="shared" si="58"/>
        <v>9.4905094905094901E-3</v>
      </c>
    </row>
    <row r="258" spans="2:13" ht="29.25" customHeight="1">
      <c r="B258" s="366"/>
      <c r="C258" s="359"/>
      <c r="D258" s="386"/>
      <c r="E258" s="80" t="s">
        <v>158</v>
      </c>
      <c r="F258" s="225" t="s">
        <v>178</v>
      </c>
      <c r="G258" s="225" t="s">
        <v>699</v>
      </c>
      <c r="H258" s="81">
        <v>200</v>
      </c>
      <c r="I258" s="82">
        <v>802473670</v>
      </c>
      <c r="J258" s="83">
        <v>50188580</v>
      </c>
      <c r="K258" s="72">
        <f t="shared" si="46"/>
        <v>852662250</v>
      </c>
      <c r="L258" s="179">
        <f t="shared" si="45"/>
        <v>4263311.25</v>
      </c>
      <c r="M258" s="186">
        <f t="shared" si="58"/>
        <v>8.3250083250083259E-3</v>
      </c>
    </row>
    <row r="259" spans="2:13" ht="29.25" customHeight="1" thickBot="1">
      <c r="B259" s="367"/>
      <c r="C259" s="361"/>
      <c r="D259" s="388"/>
      <c r="E259" s="84" t="s">
        <v>157</v>
      </c>
      <c r="F259" s="226" t="s">
        <v>177</v>
      </c>
      <c r="G259" s="226" t="s">
        <v>771</v>
      </c>
      <c r="H259" s="85">
        <v>196</v>
      </c>
      <c r="I259" s="86">
        <v>474225490</v>
      </c>
      <c r="J259" s="87">
        <v>127033720</v>
      </c>
      <c r="K259" s="73">
        <f t="shared" si="46"/>
        <v>601259210</v>
      </c>
      <c r="L259" s="180">
        <f t="shared" si="45"/>
        <v>3067649.0306122447</v>
      </c>
      <c r="M259" s="186">
        <f t="shared" si="58"/>
        <v>8.1585081585081581E-3</v>
      </c>
    </row>
    <row r="260" spans="2:13" ht="29.25" customHeight="1">
      <c r="B260" s="365">
        <v>52</v>
      </c>
      <c r="C260" s="378" t="s">
        <v>5</v>
      </c>
      <c r="D260" s="385">
        <f>Q56</f>
        <v>19635</v>
      </c>
      <c r="E260" s="88" t="s">
        <v>154</v>
      </c>
      <c r="F260" s="224" t="s">
        <v>175</v>
      </c>
      <c r="G260" s="224" t="s">
        <v>661</v>
      </c>
      <c r="H260" s="137">
        <v>338</v>
      </c>
      <c r="I260" s="138">
        <v>936282270</v>
      </c>
      <c r="J260" s="139">
        <v>134395220</v>
      </c>
      <c r="K260" s="71">
        <f t="shared" si="46"/>
        <v>1070677490</v>
      </c>
      <c r="L260" s="178">
        <f t="shared" si="45"/>
        <v>3167684.8816568046</v>
      </c>
      <c r="M260" s="185">
        <f>IFERROR(H260/$Q$56,0)</f>
        <v>1.7214158390628977E-2</v>
      </c>
    </row>
    <row r="261" spans="2:13" ht="29.25" customHeight="1">
      <c r="B261" s="366"/>
      <c r="C261" s="359"/>
      <c r="D261" s="386"/>
      <c r="E261" s="80" t="s">
        <v>155</v>
      </c>
      <c r="F261" s="225" t="s">
        <v>176</v>
      </c>
      <c r="G261" s="225" t="s">
        <v>687</v>
      </c>
      <c r="H261" s="81">
        <v>222</v>
      </c>
      <c r="I261" s="82">
        <v>600939690</v>
      </c>
      <c r="J261" s="83">
        <v>127470760</v>
      </c>
      <c r="K261" s="72">
        <f t="shared" si="46"/>
        <v>728410450</v>
      </c>
      <c r="L261" s="179">
        <f t="shared" ref="L261:L324" si="59">IFERROR(K261/H261,"-")</f>
        <v>3281128.1531531531</v>
      </c>
      <c r="M261" s="186">
        <f t="shared" ref="M261:M264" si="60">IFERROR(H261/$Q$56,0)</f>
        <v>1.1306340718105424E-2</v>
      </c>
    </row>
    <row r="262" spans="2:13" ht="29.25" customHeight="1">
      <c r="B262" s="366"/>
      <c r="C262" s="359"/>
      <c r="D262" s="386"/>
      <c r="E262" s="80" t="s">
        <v>156</v>
      </c>
      <c r="F262" s="225" t="s">
        <v>566</v>
      </c>
      <c r="G262" s="225" t="s">
        <v>801</v>
      </c>
      <c r="H262" s="81">
        <v>191</v>
      </c>
      <c r="I262" s="82">
        <v>431352610</v>
      </c>
      <c r="J262" s="83">
        <v>329689590</v>
      </c>
      <c r="K262" s="72">
        <f t="shared" ref="K262:K325" si="61">SUM(I262:J262)</f>
        <v>761042200</v>
      </c>
      <c r="L262" s="179">
        <f t="shared" si="59"/>
        <v>3984514.1361256544</v>
      </c>
      <c r="M262" s="186">
        <f t="shared" si="60"/>
        <v>9.7275273745861986E-3</v>
      </c>
    </row>
    <row r="263" spans="2:13" ht="29.25" customHeight="1">
      <c r="B263" s="366"/>
      <c r="C263" s="359"/>
      <c r="D263" s="386"/>
      <c r="E263" s="80" t="s">
        <v>157</v>
      </c>
      <c r="F263" s="225" t="s">
        <v>177</v>
      </c>
      <c r="G263" s="225" t="s">
        <v>718</v>
      </c>
      <c r="H263" s="81">
        <v>169</v>
      </c>
      <c r="I263" s="82">
        <v>389353100</v>
      </c>
      <c r="J263" s="83">
        <v>81786520</v>
      </c>
      <c r="K263" s="72">
        <f t="shared" si="61"/>
        <v>471139620</v>
      </c>
      <c r="L263" s="179">
        <f t="shared" si="59"/>
        <v>2787808.402366864</v>
      </c>
      <c r="M263" s="186">
        <f t="shared" si="60"/>
        <v>8.6070791953144887E-3</v>
      </c>
    </row>
    <row r="264" spans="2:13" ht="29.25" customHeight="1" thickBot="1">
      <c r="B264" s="367"/>
      <c r="C264" s="361"/>
      <c r="D264" s="388"/>
      <c r="E264" s="84" t="s">
        <v>158</v>
      </c>
      <c r="F264" s="226" t="s">
        <v>178</v>
      </c>
      <c r="G264" s="226" t="s">
        <v>660</v>
      </c>
      <c r="H264" s="85">
        <v>144</v>
      </c>
      <c r="I264" s="86">
        <v>520552850</v>
      </c>
      <c r="J264" s="87">
        <v>41994080</v>
      </c>
      <c r="K264" s="73">
        <f t="shared" si="61"/>
        <v>562546930</v>
      </c>
      <c r="L264" s="180">
        <f t="shared" si="59"/>
        <v>3906575.902777778</v>
      </c>
      <c r="M264" s="186">
        <f t="shared" si="60"/>
        <v>7.3338426279602751E-3</v>
      </c>
    </row>
    <row r="265" spans="2:13" ht="29.25" customHeight="1">
      <c r="B265" s="365">
        <v>53</v>
      </c>
      <c r="C265" s="378" t="s">
        <v>23</v>
      </c>
      <c r="D265" s="385">
        <f>Q57</f>
        <v>11060</v>
      </c>
      <c r="E265" s="88" t="s">
        <v>154</v>
      </c>
      <c r="F265" s="224" t="s">
        <v>175</v>
      </c>
      <c r="G265" s="224" t="s">
        <v>695</v>
      </c>
      <c r="H265" s="137">
        <v>180</v>
      </c>
      <c r="I265" s="138">
        <v>412687110</v>
      </c>
      <c r="J265" s="139">
        <v>69535360</v>
      </c>
      <c r="K265" s="71">
        <f t="shared" si="61"/>
        <v>482222470</v>
      </c>
      <c r="L265" s="178">
        <f t="shared" si="59"/>
        <v>2679013.722222222</v>
      </c>
      <c r="M265" s="185">
        <f>IFERROR(H265/$Q$57,0)</f>
        <v>1.62748643761302E-2</v>
      </c>
    </row>
    <row r="266" spans="2:13" ht="29.25" customHeight="1">
      <c r="B266" s="366"/>
      <c r="C266" s="359"/>
      <c r="D266" s="386"/>
      <c r="E266" s="80" t="s">
        <v>155</v>
      </c>
      <c r="F266" s="225" t="s">
        <v>176</v>
      </c>
      <c r="G266" s="225" t="s">
        <v>830</v>
      </c>
      <c r="H266" s="81">
        <v>107</v>
      </c>
      <c r="I266" s="82">
        <v>234242160</v>
      </c>
      <c r="J266" s="83">
        <v>62355870</v>
      </c>
      <c r="K266" s="72">
        <f t="shared" si="61"/>
        <v>296598030</v>
      </c>
      <c r="L266" s="179">
        <f t="shared" si="59"/>
        <v>2771944.2056074766</v>
      </c>
      <c r="M266" s="186">
        <f t="shared" ref="M266:M269" si="62">IFERROR(H266/$Q$57,0)</f>
        <v>9.6745027124773963E-3</v>
      </c>
    </row>
    <row r="267" spans="2:13" ht="29.25" customHeight="1">
      <c r="B267" s="366"/>
      <c r="C267" s="359"/>
      <c r="D267" s="386"/>
      <c r="E267" s="80" t="s">
        <v>156</v>
      </c>
      <c r="F267" s="225" t="s">
        <v>566</v>
      </c>
      <c r="G267" s="225" t="s">
        <v>801</v>
      </c>
      <c r="H267" s="81">
        <v>96</v>
      </c>
      <c r="I267" s="82">
        <v>208966830</v>
      </c>
      <c r="J267" s="83">
        <v>198188440</v>
      </c>
      <c r="K267" s="72">
        <f t="shared" si="61"/>
        <v>407155270</v>
      </c>
      <c r="L267" s="179">
        <f t="shared" si="59"/>
        <v>4241200.729166667</v>
      </c>
      <c r="M267" s="186">
        <f t="shared" si="62"/>
        <v>8.6799276672694398E-3</v>
      </c>
    </row>
    <row r="268" spans="2:13" ht="29.25" customHeight="1">
      <c r="B268" s="366"/>
      <c r="C268" s="359"/>
      <c r="D268" s="386"/>
      <c r="E268" s="80" t="s">
        <v>157</v>
      </c>
      <c r="F268" s="225" t="s">
        <v>177</v>
      </c>
      <c r="G268" s="225" t="s">
        <v>1002</v>
      </c>
      <c r="H268" s="81">
        <v>88</v>
      </c>
      <c r="I268" s="82">
        <v>180727210</v>
      </c>
      <c r="J268" s="83">
        <v>46137530</v>
      </c>
      <c r="K268" s="72">
        <f t="shared" si="61"/>
        <v>226864740</v>
      </c>
      <c r="L268" s="179">
        <f t="shared" si="59"/>
        <v>2578008.4090909092</v>
      </c>
      <c r="M268" s="186">
        <f t="shared" si="62"/>
        <v>7.9566003616636533E-3</v>
      </c>
    </row>
    <row r="269" spans="2:13" ht="29.25" customHeight="1" thickBot="1">
      <c r="B269" s="367"/>
      <c r="C269" s="361"/>
      <c r="D269" s="388"/>
      <c r="E269" s="84" t="s">
        <v>221</v>
      </c>
      <c r="F269" s="226" t="s">
        <v>222</v>
      </c>
      <c r="G269" s="226" t="s">
        <v>1003</v>
      </c>
      <c r="H269" s="85">
        <v>75</v>
      </c>
      <c r="I269" s="86">
        <v>148755400</v>
      </c>
      <c r="J269" s="87">
        <v>35332850</v>
      </c>
      <c r="K269" s="73">
        <f t="shared" si="61"/>
        <v>184088250</v>
      </c>
      <c r="L269" s="180">
        <f t="shared" si="59"/>
        <v>2454510</v>
      </c>
      <c r="M269" s="186">
        <f t="shared" si="62"/>
        <v>6.7811934900542494E-3</v>
      </c>
    </row>
    <row r="270" spans="2:13" ht="29.25" customHeight="1">
      <c r="B270" s="365">
        <v>54</v>
      </c>
      <c r="C270" s="378" t="s">
        <v>29</v>
      </c>
      <c r="D270" s="385">
        <f>Q58</f>
        <v>18634</v>
      </c>
      <c r="E270" s="88" t="s">
        <v>154</v>
      </c>
      <c r="F270" s="224" t="s">
        <v>175</v>
      </c>
      <c r="G270" s="224" t="s">
        <v>661</v>
      </c>
      <c r="H270" s="137">
        <v>300</v>
      </c>
      <c r="I270" s="138">
        <v>740151850</v>
      </c>
      <c r="J270" s="139">
        <v>117425930</v>
      </c>
      <c r="K270" s="71">
        <f t="shared" si="61"/>
        <v>857577780</v>
      </c>
      <c r="L270" s="178">
        <f t="shared" si="59"/>
        <v>2858592.6</v>
      </c>
      <c r="M270" s="185">
        <f>IFERROR(H270/$Q$58,0)</f>
        <v>1.6099602876462379E-2</v>
      </c>
    </row>
    <row r="271" spans="2:13" ht="29.25" customHeight="1">
      <c r="B271" s="366"/>
      <c r="C271" s="359"/>
      <c r="D271" s="386"/>
      <c r="E271" s="80" t="s">
        <v>155</v>
      </c>
      <c r="F271" s="225" t="s">
        <v>176</v>
      </c>
      <c r="G271" s="225" t="s">
        <v>687</v>
      </c>
      <c r="H271" s="81">
        <v>212</v>
      </c>
      <c r="I271" s="82">
        <v>621043350</v>
      </c>
      <c r="J271" s="83">
        <v>141046040</v>
      </c>
      <c r="K271" s="72">
        <f t="shared" si="61"/>
        <v>762089390</v>
      </c>
      <c r="L271" s="179">
        <f t="shared" si="59"/>
        <v>3594761.2735849055</v>
      </c>
      <c r="M271" s="186">
        <f t="shared" ref="M271:M274" si="63">IFERROR(H271/$Q$58,0)</f>
        <v>1.1377052699366749E-2</v>
      </c>
    </row>
    <row r="272" spans="2:13" ht="29.25" customHeight="1">
      <c r="B272" s="366"/>
      <c r="C272" s="359"/>
      <c r="D272" s="386"/>
      <c r="E272" s="80" t="s">
        <v>179</v>
      </c>
      <c r="F272" s="225" t="s">
        <v>180</v>
      </c>
      <c r="G272" s="225" t="s">
        <v>1007</v>
      </c>
      <c r="H272" s="81">
        <v>177</v>
      </c>
      <c r="I272" s="82">
        <v>622302960</v>
      </c>
      <c r="J272" s="83">
        <v>33726490</v>
      </c>
      <c r="K272" s="72">
        <f t="shared" si="61"/>
        <v>656029450</v>
      </c>
      <c r="L272" s="179">
        <f t="shared" si="59"/>
        <v>3706381.0734463278</v>
      </c>
      <c r="M272" s="186">
        <f t="shared" si="63"/>
        <v>9.4987656971128043E-3</v>
      </c>
    </row>
    <row r="273" spans="2:13" ht="29.25" customHeight="1">
      <c r="B273" s="366"/>
      <c r="C273" s="359"/>
      <c r="D273" s="386"/>
      <c r="E273" s="80" t="s">
        <v>157</v>
      </c>
      <c r="F273" s="225" t="s">
        <v>177</v>
      </c>
      <c r="G273" s="225" t="s">
        <v>1008</v>
      </c>
      <c r="H273" s="81">
        <v>146</v>
      </c>
      <c r="I273" s="82">
        <v>344107080</v>
      </c>
      <c r="J273" s="83">
        <v>77903830</v>
      </c>
      <c r="K273" s="72">
        <f t="shared" si="61"/>
        <v>422010910</v>
      </c>
      <c r="L273" s="179">
        <f t="shared" si="59"/>
        <v>2890485.6849315069</v>
      </c>
      <c r="M273" s="186">
        <f t="shared" si="63"/>
        <v>7.8351400665450256E-3</v>
      </c>
    </row>
    <row r="274" spans="2:13" ht="29.25" customHeight="1" thickBot="1">
      <c r="B274" s="367"/>
      <c r="C274" s="361"/>
      <c r="D274" s="388"/>
      <c r="E274" s="84" t="s">
        <v>156</v>
      </c>
      <c r="F274" s="226" t="s">
        <v>566</v>
      </c>
      <c r="G274" s="226" t="s">
        <v>1009</v>
      </c>
      <c r="H274" s="85">
        <v>145</v>
      </c>
      <c r="I274" s="86">
        <v>319741940</v>
      </c>
      <c r="J274" s="87">
        <v>249998920</v>
      </c>
      <c r="K274" s="73">
        <f t="shared" si="61"/>
        <v>569740860</v>
      </c>
      <c r="L274" s="180">
        <f t="shared" si="59"/>
        <v>3929247.3103448274</v>
      </c>
      <c r="M274" s="187">
        <f t="shared" si="63"/>
        <v>7.7814747236234841E-3</v>
      </c>
    </row>
    <row r="275" spans="2:13" ht="29.25" customHeight="1">
      <c r="B275" s="365">
        <v>55</v>
      </c>
      <c r="C275" s="378" t="s">
        <v>18</v>
      </c>
      <c r="D275" s="385">
        <f>Q59</f>
        <v>19451</v>
      </c>
      <c r="E275" s="88" t="s">
        <v>154</v>
      </c>
      <c r="F275" s="224" t="s">
        <v>175</v>
      </c>
      <c r="G275" s="224" t="s">
        <v>661</v>
      </c>
      <c r="H275" s="137">
        <v>349</v>
      </c>
      <c r="I275" s="138">
        <v>812082870</v>
      </c>
      <c r="J275" s="139">
        <v>122641530</v>
      </c>
      <c r="K275" s="71">
        <f t="shared" si="61"/>
        <v>934724400</v>
      </c>
      <c r="L275" s="178">
        <f t="shared" si="59"/>
        <v>2678293.4097421202</v>
      </c>
      <c r="M275" s="185">
        <f>IFERROR(H275/$Q$59,0)</f>
        <v>1.794252223536065E-2</v>
      </c>
    </row>
    <row r="276" spans="2:13" ht="29.25" customHeight="1">
      <c r="B276" s="366"/>
      <c r="C276" s="359"/>
      <c r="D276" s="386"/>
      <c r="E276" s="80" t="s">
        <v>155</v>
      </c>
      <c r="F276" s="225" t="s">
        <v>176</v>
      </c>
      <c r="G276" s="225" t="s">
        <v>1013</v>
      </c>
      <c r="H276" s="81">
        <v>217</v>
      </c>
      <c r="I276" s="82">
        <v>614055820</v>
      </c>
      <c r="J276" s="83">
        <v>133476950</v>
      </c>
      <c r="K276" s="72">
        <f t="shared" si="61"/>
        <v>747532770</v>
      </c>
      <c r="L276" s="179">
        <f t="shared" si="59"/>
        <v>3444851.4746543779</v>
      </c>
      <c r="M276" s="186">
        <f t="shared" ref="M276:M279" si="64">IFERROR(H276/$Q$59,0)</f>
        <v>1.1156238753791578E-2</v>
      </c>
    </row>
    <row r="277" spans="2:13" ht="29.25" customHeight="1">
      <c r="B277" s="366"/>
      <c r="C277" s="359"/>
      <c r="D277" s="386"/>
      <c r="E277" s="80" t="s">
        <v>156</v>
      </c>
      <c r="F277" s="225" t="s">
        <v>566</v>
      </c>
      <c r="G277" s="225" t="s">
        <v>770</v>
      </c>
      <c r="H277" s="81">
        <v>167</v>
      </c>
      <c r="I277" s="82">
        <v>391317350</v>
      </c>
      <c r="J277" s="83">
        <v>289864770</v>
      </c>
      <c r="K277" s="72">
        <f t="shared" si="61"/>
        <v>681182120</v>
      </c>
      <c r="L277" s="179">
        <f t="shared" si="59"/>
        <v>4078934.8502994012</v>
      </c>
      <c r="M277" s="186">
        <f t="shared" si="64"/>
        <v>8.5856768289548097E-3</v>
      </c>
    </row>
    <row r="278" spans="2:13" ht="29.25" customHeight="1">
      <c r="B278" s="366"/>
      <c r="C278" s="359"/>
      <c r="D278" s="386"/>
      <c r="E278" s="80" t="s">
        <v>158</v>
      </c>
      <c r="F278" s="225" t="s">
        <v>178</v>
      </c>
      <c r="G278" s="225" t="s">
        <v>1014</v>
      </c>
      <c r="H278" s="81">
        <v>153</v>
      </c>
      <c r="I278" s="82">
        <v>574092280</v>
      </c>
      <c r="J278" s="83">
        <v>45098890</v>
      </c>
      <c r="K278" s="72">
        <f t="shared" si="61"/>
        <v>619191170</v>
      </c>
      <c r="L278" s="179">
        <f t="shared" si="59"/>
        <v>4047001.111111111</v>
      </c>
      <c r="M278" s="186">
        <f t="shared" si="64"/>
        <v>7.8659194900005149E-3</v>
      </c>
    </row>
    <row r="279" spans="2:13" ht="29.25" customHeight="1" thickBot="1">
      <c r="B279" s="367"/>
      <c r="C279" s="361"/>
      <c r="D279" s="388"/>
      <c r="E279" s="84" t="s">
        <v>157</v>
      </c>
      <c r="F279" s="226" t="s">
        <v>177</v>
      </c>
      <c r="G279" s="226" t="s">
        <v>1015</v>
      </c>
      <c r="H279" s="85">
        <v>139</v>
      </c>
      <c r="I279" s="86">
        <v>368381890</v>
      </c>
      <c r="J279" s="87">
        <v>60375790</v>
      </c>
      <c r="K279" s="73">
        <f t="shared" si="61"/>
        <v>428757680</v>
      </c>
      <c r="L279" s="180">
        <f t="shared" si="59"/>
        <v>3084587.6258992804</v>
      </c>
      <c r="M279" s="186">
        <f t="shared" si="64"/>
        <v>7.1461621510462191E-3</v>
      </c>
    </row>
    <row r="280" spans="2:13" ht="29.25" customHeight="1">
      <c r="B280" s="365">
        <v>56</v>
      </c>
      <c r="C280" s="378" t="s">
        <v>11</v>
      </c>
      <c r="D280" s="385">
        <f>Q60</f>
        <v>12084</v>
      </c>
      <c r="E280" s="88" t="s">
        <v>154</v>
      </c>
      <c r="F280" s="224" t="s">
        <v>175</v>
      </c>
      <c r="G280" s="224" t="s">
        <v>695</v>
      </c>
      <c r="H280" s="137">
        <v>194</v>
      </c>
      <c r="I280" s="138">
        <v>508176320</v>
      </c>
      <c r="J280" s="139">
        <v>78676520</v>
      </c>
      <c r="K280" s="71">
        <f t="shared" si="61"/>
        <v>586852840</v>
      </c>
      <c r="L280" s="178">
        <f t="shared" si="59"/>
        <v>3025014.6391752576</v>
      </c>
      <c r="M280" s="185">
        <f>IFERROR(H280/$Q$60,0)</f>
        <v>1.6054286660046341E-2</v>
      </c>
    </row>
    <row r="281" spans="2:13" ht="29.25" customHeight="1">
      <c r="B281" s="366"/>
      <c r="C281" s="359"/>
      <c r="D281" s="386"/>
      <c r="E281" s="80" t="s">
        <v>156</v>
      </c>
      <c r="F281" s="225" t="s">
        <v>566</v>
      </c>
      <c r="G281" s="225" t="s">
        <v>832</v>
      </c>
      <c r="H281" s="81">
        <v>109</v>
      </c>
      <c r="I281" s="82">
        <v>250605050</v>
      </c>
      <c r="J281" s="83">
        <v>148437390</v>
      </c>
      <c r="K281" s="72">
        <f t="shared" si="61"/>
        <v>399042440</v>
      </c>
      <c r="L281" s="179">
        <f t="shared" si="59"/>
        <v>3660939.8165137614</v>
      </c>
      <c r="M281" s="186">
        <f t="shared" ref="M281:M284" si="65">IFERROR(H281/$Q$60,0)</f>
        <v>9.0201919894074816E-3</v>
      </c>
    </row>
    <row r="282" spans="2:13" ht="29.25" customHeight="1">
      <c r="B282" s="366"/>
      <c r="C282" s="359"/>
      <c r="D282" s="386"/>
      <c r="E282" s="80" t="s">
        <v>155</v>
      </c>
      <c r="F282" s="225" t="s">
        <v>176</v>
      </c>
      <c r="G282" s="225" t="s">
        <v>1017</v>
      </c>
      <c r="H282" s="81">
        <v>108</v>
      </c>
      <c r="I282" s="82">
        <v>270425110</v>
      </c>
      <c r="J282" s="83">
        <v>64835410</v>
      </c>
      <c r="K282" s="72">
        <f t="shared" si="61"/>
        <v>335260520</v>
      </c>
      <c r="L282" s="179">
        <f t="shared" si="59"/>
        <v>3104264.0740740742</v>
      </c>
      <c r="M282" s="186">
        <f t="shared" si="65"/>
        <v>8.9374379344587893E-3</v>
      </c>
    </row>
    <row r="283" spans="2:13" ht="29.25" customHeight="1">
      <c r="B283" s="366"/>
      <c r="C283" s="359"/>
      <c r="D283" s="386"/>
      <c r="E283" s="80" t="s">
        <v>157</v>
      </c>
      <c r="F283" s="225" t="s">
        <v>177</v>
      </c>
      <c r="G283" s="225" t="s">
        <v>1018</v>
      </c>
      <c r="H283" s="81">
        <v>94</v>
      </c>
      <c r="I283" s="82">
        <v>213511330</v>
      </c>
      <c r="J283" s="83">
        <v>37301680</v>
      </c>
      <c r="K283" s="72">
        <f t="shared" si="61"/>
        <v>250813010</v>
      </c>
      <c r="L283" s="179">
        <f t="shared" si="59"/>
        <v>2668223.510638298</v>
      </c>
      <c r="M283" s="186">
        <f t="shared" si="65"/>
        <v>7.7788811651770939E-3</v>
      </c>
    </row>
    <row r="284" spans="2:13" ht="29.25" customHeight="1" thickBot="1">
      <c r="B284" s="367"/>
      <c r="C284" s="361"/>
      <c r="D284" s="388"/>
      <c r="E284" s="84" t="s">
        <v>158</v>
      </c>
      <c r="F284" s="226" t="s">
        <v>178</v>
      </c>
      <c r="G284" s="226" t="s">
        <v>1019</v>
      </c>
      <c r="H284" s="85">
        <v>76</v>
      </c>
      <c r="I284" s="86">
        <v>233219870</v>
      </c>
      <c r="J284" s="87">
        <v>21650740</v>
      </c>
      <c r="K284" s="73">
        <f t="shared" si="61"/>
        <v>254870610</v>
      </c>
      <c r="L284" s="180">
        <f t="shared" si="59"/>
        <v>3353560.6578947366</v>
      </c>
      <c r="M284" s="187">
        <f t="shared" si="65"/>
        <v>6.2893081761006293E-3</v>
      </c>
    </row>
    <row r="285" spans="2:13" ht="29.25" customHeight="1">
      <c r="B285" s="365">
        <v>57</v>
      </c>
      <c r="C285" s="378" t="s">
        <v>50</v>
      </c>
      <c r="D285" s="385">
        <f>Q61</f>
        <v>8898</v>
      </c>
      <c r="E285" s="88" t="s">
        <v>154</v>
      </c>
      <c r="F285" s="224" t="s">
        <v>175</v>
      </c>
      <c r="G285" s="224" t="s">
        <v>1025</v>
      </c>
      <c r="H285" s="137">
        <v>159</v>
      </c>
      <c r="I285" s="138">
        <v>441824750</v>
      </c>
      <c r="J285" s="139">
        <v>58176190</v>
      </c>
      <c r="K285" s="71">
        <f t="shared" si="61"/>
        <v>500000940</v>
      </c>
      <c r="L285" s="178">
        <f t="shared" si="59"/>
        <v>3144660</v>
      </c>
      <c r="M285" s="185">
        <f>IFERROR(H285/$Q$61,0)</f>
        <v>1.7869184086311531E-2</v>
      </c>
    </row>
    <row r="286" spans="2:13" ht="29.25" customHeight="1">
      <c r="B286" s="366"/>
      <c r="C286" s="359"/>
      <c r="D286" s="386"/>
      <c r="E286" s="80" t="s">
        <v>155</v>
      </c>
      <c r="F286" s="225" t="s">
        <v>176</v>
      </c>
      <c r="G286" s="225" t="s">
        <v>1026</v>
      </c>
      <c r="H286" s="81">
        <v>96</v>
      </c>
      <c r="I286" s="82">
        <v>253766140</v>
      </c>
      <c r="J286" s="83">
        <v>59503300</v>
      </c>
      <c r="K286" s="72">
        <f t="shared" si="61"/>
        <v>313269440</v>
      </c>
      <c r="L286" s="179">
        <f t="shared" si="59"/>
        <v>3263223.3333333335</v>
      </c>
      <c r="M286" s="186">
        <f t="shared" ref="M286:M289" si="66">IFERROR(H286/$Q$61,0)</f>
        <v>1.078894133513149E-2</v>
      </c>
    </row>
    <row r="287" spans="2:13" ht="29.25" customHeight="1">
      <c r="B287" s="366"/>
      <c r="C287" s="359"/>
      <c r="D287" s="386"/>
      <c r="E287" s="80" t="s">
        <v>156</v>
      </c>
      <c r="F287" s="225" t="s">
        <v>566</v>
      </c>
      <c r="G287" s="225" t="s">
        <v>1027</v>
      </c>
      <c r="H287" s="81">
        <v>76</v>
      </c>
      <c r="I287" s="82">
        <v>139239160</v>
      </c>
      <c r="J287" s="83">
        <v>136387800</v>
      </c>
      <c r="K287" s="72">
        <f t="shared" si="61"/>
        <v>275626960</v>
      </c>
      <c r="L287" s="179">
        <f t="shared" si="59"/>
        <v>3626670.5263157897</v>
      </c>
      <c r="M287" s="186">
        <f t="shared" si="66"/>
        <v>8.5412452236457628E-3</v>
      </c>
    </row>
    <row r="288" spans="2:13" ht="29.25" customHeight="1">
      <c r="B288" s="366"/>
      <c r="C288" s="359"/>
      <c r="D288" s="386"/>
      <c r="E288" s="80" t="s">
        <v>158</v>
      </c>
      <c r="F288" s="225" t="s">
        <v>178</v>
      </c>
      <c r="G288" s="225" t="s">
        <v>660</v>
      </c>
      <c r="H288" s="81">
        <v>67</v>
      </c>
      <c r="I288" s="82">
        <v>240397840</v>
      </c>
      <c r="J288" s="83">
        <v>18556090</v>
      </c>
      <c r="K288" s="72">
        <f t="shared" si="61"/>
        <v>258953930</v>
      </c>
      <c r="L288" s="179">
        <f t="shared" si="59"/>
        <v>3864984.029850746</v>
      </c>
      <c r="M288" s="186">
        <f t="shared" si="66"/>
        <v>7.5297819734771862E-3</v>
      </c>
    </row>
    <row r="289" spans="2:13" ht="29.25" customHeight="1" thickBot="1">
      <c r="B289" s="367"/>
      <c r="C289" s="361"/>
      <c r="D289" s="388"/>
      <c r="E289" s="84" t="s">
        <v>157</v>
      </c>
      <c r="F289" s="226" t="s">
        <v>177</v>
      </c>
      <c r="G289" s="226" t="s">
        <v>781</v>
      </c>
      <c r="H289" s="85">
        <v>62</v>
      </c>
      <c r="I289" s="86">
        <v>144581930</v>
      </c>
      <c r="J289" s="87">
        <v>29158650</v>
      </c>
      <c r="K289" s="73">
        <f t="shared" si="61"/>
        <v>173740580</v>
      </c>
      <c r="L289" s="180">
        <f t="shared" si="59"/>
        <v>2802267.4193548388</v>
      </c>
      <c r="M289" s="186">
        <f t="shared" si="66"/>
        <v>6.9678579456057543E-3</v>
      </c>
    </row>
    <row r="290" spans="2:13" ht="29.25" customHeight="1">
      <c r="B290" s="365">
        <v>58</v>
      </c>
      <c r="C290" s="378" t="s">
        <v>30</v>
      </c>
      <c r="D290" s="385">
        <f>Q62</f>
        <v>10383</v>
      </c>
      <c r="E290" s="88" t="s">
        <v>154</v>
      </c>
      <c r="F290" s="224" t="s">
        <v>175</v>
      </c>
      <c r="G290" s="224" t="s">
        <v>1030</v>
      </c>
      <c r="H290" s="137">
        <v>172</v>
      </c>
      <c r="I290" s="138">
        <v>379241800</v>
      </c>
      <c r="J290" s="139">
        <v>73506890</v>
      </c>
      <c r="K290" s="71">
        <f t="shared" si="61"/>
        <v>452748690</v>
      </c>
      <c r="L290" s="178">
        <f t="shared" si="59"/>
        <v>2632259.8255813955</v>
      </c>
      <c r="M290" s="185">
        <f>IFERROR(H290/$Q$62,0)</f>
        <v>1.6565539824713475E-2</v>
      </c>
    </row>
    <row r="291" spans="2:13" ht="29.25" customHeight="1">
      <c r="B291" s="366"/>
      <c r="C291" s="359"/>
      <c r="D291" s="386"/>
      <c r="E291" s="80" t="s">
        <v>155</v>
      </c>
      <c r="F291" s="225" t="s">
        <v>176</v>
      </c>
      <c r="G291" s="225" t="s">
        <v>687</v>
      </c>
      <c r="H291" s="81">
        <v>133</v>
      </c>
      <c r="I291" s="82">
        <v>365431050</v>
      </c>
      <c r="J291" s="83">
        <v>87911840</v>
      </c>
      <c r="K291" s="72">
        <f t="shared" si="61"/>
        <v>453342890</v>
      </c>
      <c r="L291" s="179">
        <f t="shared" si="59"/>
        <v>3408593.1578947366</v>
      </c>
      <c r="M291" s="186">
        <f t="shared" ref="M291:M294" si="67">IFERROR(H291/$Q$62,0)</f>
        <v>1.2809399980737744E-2</v>
      </c>
    </row>
    <row r="292" spans="2:13" ht="29.25" customHeight="1">
      <c r="B292" s="366"/>
      <c r="C292" s="359"/>
      <c r="D292" s="386"/>
      <c r="E292" s="80" t="s">
        <v>179</v>
      </c>
      <c r="F292" s="225" t="s">
        <v>180</v>
      </c>
      <c r="G292" s="225" t="s">
        <v>934</v>
      </c>
      <c r="H292" s="81">
        <v>89</v>
      </c>
      <c r="I292" s="82">
        <v>257483620</v>
      </c>
      <c r="J292" s="83">
        <v>21893650</v>
      </c>
      <c r="K292" s="72">
        <f t="shared" si="61"/>
        <v>279377270</v>
      </c>
      <c r="L292" s="179">
        <f t="shared" si="59"/>
        <v>3139070.4494382022</v>
      </c>
      <c r="M292" s="186">
        <f t="shared" si="67"/>
        <v>8.5717037465087159E-3</v>
      </c>
    </row>
    <row r="293" spans="2:13" ht="29.25" customHeight="1">
      <c r="B293" s="366"/>
      <c r="C293" s="359"/>
      <c r="D293" s="386"/>
      <c r="E293" s="80" t="s">
        <v>157</v>
      </c>
      <c r="F293" s="225" t="s">
        <v>177</v>
      </c>
      <c r="G293" s="225" t="s">
        <v>750</v>
      </c>
      <c r="H293" s="81">
        <v>79</v>
      </c>
      <c r="I293" s="82">
        <v>161386620</v>
      </c>
      <c r="J293" s="83">
        <v>41508620</v>
      </c>
      <c r="K293" s="72">
        <f t="shared" si="61"/>
        <v>202895240</v>
      </c>
      <c r="L293" s="179">
        <f t="shared" si="59"/>
        <v>2568294.1772151897</v>
      </c>
      <c r="M293" s="186">
        <f t="shared" si="67"/>
        <v>7.6085909660021187E-3</v>
      </c>
    </row>
    <row r="294" spans="2:13" ht="29.25" customHeight="1" thickBot="1">
      <c r="B294" s="367"/>
      <c r="C294" s="361"/>
      <c r="D294" s="388"/>
      <c r="E294" s="84" t="s">
        <v>156</v>
      </c>
      <c r="F294" s="226" t="s">
        <v>566</v>
      </c>
      <c r="G294" s="226" t="s">
        <v>1031</v>
      </c>
      <c r="H294" s="85">
        <v>74</v>
      </c>
      <c r="I294" s="86">
        <v>153641360</v>
      </c>
      <c r="J294" s="87">
        <v>120503770</v>
      </c>
      <c r="K294" s="73">
        <f t="shared" si="61"/>
        <v>274145130</v>
      </c>
      <c r="L294" s="180">
        <f t="shared" si="59"/>
        <v>3704663.9189189188</v>
      </c>
      <c r="M294" s="186">
        <f t="shared" si="67"/>
        <v>7.1270345757488201E-3</v>
      </c>
    </row>
    <row r="295" spans="2:13" ht="29.25" customHeight="1">
      <c r="B295" s="365">
        <v>59</v>
      </c>
      <c r="C295" s="378" t="s">
        <v>24</v>
      </c>
      <c r="D295" s="385">
        <f>Q63</f>
        <v>74266</v>
      </c>
      <c r="E295" s="88" t="s">
        <v>154</v>
      </c>
      <c r="F295" s="224" t="s">
        <v>175</v>
      </c>
      <c r="G295" s="224" t="s">
        <v>661</v>
      </c>
      <c r="H295" s="137">
        <v>1282</v>
      </c>
      <c r="I295" s="138">
        <v>3367965370</v>
      </c>
      <c r="J295" s="139">
        <v>504540150</v>
      </c>
      <c r="K295" s="71">
        <f t="shared" si="61"/>
        <v>3872505520</v>
      </c>
      <c r="L295" s="178">
        <f t="shared" si="59"/>
        <v>3020675.132605304</v>
      </c>
      <c r="M295" s="185">
        <f>IFERROR(H295/$Q$63,0)</f>
        <v>1.7262273449492365E-2</v>
      </c>
    </row>
    <row r="296" spans="2:13" ht="29.25" customHeight="1">
      <c r="B296" s="366"/>
      <c r="C296" s="359"/>
      <c r="D296" s="386"/>
      <c r="E296" s="80" t="s">
        <v>155</v>
      </c>
      <c r="F296" s="225" t="s">
        <v>176</v>
      </c>
      <c r="G296" s="225" t="s">
        <v>662</v>
      </c>
      <c r="H296" s="81">
        <v>826</v>
      </c>
      <c r="I296" s="82">
        <v>2413735760</v>
      </c>
      <c r="J296" s="83">
        <v>449727200</v>
      </c>
      <c r="K296" s="72">
        <f t="shared" si="61"/>
        <v>2863462960</v>
      </c>
      <c r="L296" s="179">
        <f t="shared" si="59"/>
        <v>3466662.1791767552</v>
      </c>
      <c r="M296" s="186">
        <f t="shared" ref="M296:M299" si="68">IFERROR(H296/$Q$63,0)</f>
        <v>1.1122182425335955E-2</v>
      </c>
    </row>
    <row r="297" spans="2:13" ht="29.25" customHeight="1">
      <c r="B297" s="366"/>
      <c r="C297" s="359"/>
      <c r="D297" s="386"/>
      <c r="E297" s="80" t="s">
        <v>156</v>
      </c>
      <c r="F297" s="225" t="s">
        <v>566</v>
      </c>
      <c r="G297" s="225" t="s">
        <v>723</v>
      </c>
      <c r="H297" s="81">
        <v>675</v>
      </c>
      <c r="I297" s="82">
        <v>1426786080</v>
      </c>
      <c r="J297" s="83">
        <v>975938780</v>
      </c>
      <c r="K297" s="72">
        <f t="shared" si="61"/>
        <v>2402724860</v>
      </c>
      <c r="L297" s="179">
        <f t="shared" si="59"/>
        <v>3559592.3851851854</v>
      </c>
      <c r="M297" s="186">
        <f t="shared" si="68"/>
        <v>9.088950529178897E-3</v>
      </c>
    </row>
    <row r="298" spans="2:13" ht="29.25" customHeight="1">
      <c r="B298" s="366"/>
      <c r="C298" s="359"/>
      <c r="D298" s="386"/>
      <c r="E298" s="80" t="s">
        <v>157</v>
      </c>
      <c r="F298" s="225" t="s">
        <v>177</v>
      </c>
      <c r="G298" s="225" t="s">
        <v>1034</v>
      </c>
      <c r="H298" s="81">
        <v>607</v>
      </c>
      <c r="I298" s="82">
        <v>1484388050</v>
      </c>
      <c r="J298" s="83">
        <v>256259780</v>
      </c>
      <c r="K298" s="72">
        <f t="shared" si="61"/>
        <v>1740647830</v>
      </c>
      <c r="L298" s="179">
        <f t="shared" si="59"/>
        <v>2867624.1021416802</v>
      </c>
      <c r="M298" s="186">
        <f t="shared" si="68"/>
        <v>8.173322920313468E-3</v>
      </c>
    </row>
    <row r="299" spans="2:13" ht="29.25" customHeight="1" thickBot="1">
      <c r="B299" s="367"/>
      <c r="C299" s="361"/>
      <c r="D299" s="388"/>
      <c r="E299" s="84" t="s">
        <v>158</v>
      </c>
      <c r="F299" s="226" t="s">
        <v>178</v>
      </c>
      <c r="G299" s="226" t="s">
        <v>869</v>
      </c>
      <c r="H299" s="85">
        <v>562</v>
      </c>
      <c r="I299" s="86">
        <v>2013142000</v>
      </c>
      <c r="J299" s="87">
        <v>163974530</v>
      </c>
      <c r="K299" s="73">
        <f t="shared" si="61"/>
        <v>2177116530</v>
      </c>
      <c r="L299" s="180">
        <f t="shared" si="59"/>
        <v>3873872.8291814947</v>
      </c>
      <c r="M299" s="186">
        <f t="shared" si="68"/>
        <v>7.5673928850348744E-3</v>
      </c>
    </row>
    <row r="300" spans="2:13" ht="29.25" customHeight="1">
      <c r="B300" s="365">
        <v>60</v>
      </c>
      <c r="C300" s="378" t="s">
        <v>51</v>
      </c>
      <c r="D300" s="385">
        <f>Q64</f>
        <v>9658</v>
      </c>
      <c r="E300" s="88" t="s">
        <v>154</v>
      </c>
      <c r="F300" s="224" t="s">
        <v>175</v>
      </c>
      <c r="G300" s="224" t="s">
        <v>661</v>
      </c>
      <c r="H300" s="137">
        <v>161</v>
      </c>
      <c r="I300" s="138">
        <v>490389040</v>
      </c>
      <c r="J300" s="139">
        <v>46516860</v>
      </c>
      <c r="K300" s="71">
        <f t="shared" si="61"/>
        <v>536905900</v>
      </c>
      <c r="L300" s="178">
        <f t="shared" si="59"/>
        <v>3334819.2546583852</v>
      </c>
      <c r="M300" s="185">
        <f>IFERROR(H300/$Q$64,0)</f>
        <v>1.6670118036860634E-2</v>
      </c>
    </row>
    <row r="301" spans="2:13" ht="29.25" customHeight="1">
      <c r="B301" s="366"/>
      <c r="C301" s="359"/>
      <c r="D301" s="386"/>
      <c r="E301" s="80" t="s">
        <v>155</v>
      </c>
      <c r="F301" s="225" t="s">
        <v>176</v>
      </c>
      <c r="G301" s="225" t="s">
        <v>662</v>
      </c>
      <c r="H301" s="81">
        <v>98</v>
      </c>
      <c r="I301" s="82">
        <v>292255000</v>
      </c>
      <c r="J301" s="83">
        <v>59936140</v>
      </c>
      <c r="K301" s="72">
        <f t="shared" si="61"/>
        <v>352191140</v>
      </c>
      <c r="L301" s="179">
        <f t="shared" si="59"/>
        <v>3593787.1428571427</v>
      </c>
      <c r="M301" s="186">
        <f t="shared" ref="M301:M304" si="69">IFERROR(H301/$Q$64,0)</f>
        <v>1.0147028370262995E-2</v>
      </c>
    </row>
    <row r="302" spans="2:13" ht="29.25" customHeight="1">
      <c r="B302" s="366"/>
      <c r="C302" s="359"/>
      <c r="D302" s="386"/>
      <c r="E302" s="80" t="s">
        <v>158</v>
      </c>
      <c r="F302" s="225" t="s">
        <v>178</v>
      </c>
      <c r="G302" s="225" t="s">
        <v>709</v>
      </c>
      <c r="H302" s="81">
        <v>77</v>
      </c>
      <c r="I302" s="82">
        <v>268082600</v>
      </c>
      <c r="J302" s="83">
        <v>17722280</v>
      </c>
      <c r="K302" s="72">
        <f t="shared" si="61"/>
        <v>285804880</v>
      </c>
      <c r="L302" s="179">
        <f t="shared" si="59"/>
        <v>3711751.6883116881</v>
      </c>
      <c r="M302" s="186">
        <f t="shared" si="69"/>
        <v>7.972665148063782E-3</v>
      </c>
    </row>
    <row r="303" spans="2:13" ht="29.25" customHeight="1">
      <c r="B303" s="366"/>
      <c r="C303" s="359"/>
      <c r="D303" s="386"/>
      <c r="E303" s="80" t="s">
        <v>156</v>
      </c>
      <c r="F303" s="225" t="s">
        <v>566</v>
      </c>
      <c r="G303" s="225" t="s">
        <v>1037</v>
      </c>
      <c r="H303" s="81">
        <v>70</v>
      </c>
      <c r="I303" s="82">
        <v>128981740</v>
      </c>
      <c r="J303" s="83">
        <v>95180100</v>
      </c>
      <c r="K303" s="72">
        <f t="shared" si="61"/>
        <v>224161840</v>
      </c>
      <c r="L303" s="179">
        <f t="shared" si="59"/>
        <v>3202312</v>
      </c>
      <c r="M303" s="186">
        <f t="shared" si="69"/>
        <v>7.2478774073307106E-3</v>
      </c>
    </row>
    <row r="304" spans="2:13" ht="29.25" customHeight="1" thickBot="1">
      <c r="B304" s="367"/>
      <c r="C304" s="361"/>
      <c r="D304" s="388"/>
      <c r="E304" s="84" t="s">
        <v>219</v>
      </c>
      <c r="F304" s="226" t="s">
        <v>220</v>
      </c>
      <c r="G304" s="226" t="s">
        <v>1038</v>
      </c>
      <c r="H304" s="85">
        <v>51</v>
      </c>
      <c r="I304" s="86">
        <v>136737330</v>
      </c>
      <c r="J304" s="87">
        <v>21424880</v>
      </c>
      <c r="K304" s="73">
        <f t="shared" si="61"/>
        <v>158162210</v>
      </c>
      <c r="L304" s="180">
        <f t="shared" si="59"/>
        <v>3101219.8039215687</v>
      </c>
      <c r="M304" s="187">
        <f t="shared" si="69"/>
        <v>5.2805963967695177E-3</v>
      </c>
    </row>
    <row r="305" spans="2:13" ht="29.25" customHeight="1">
      <c r="B305" s="365">
        <v>61</v>
      </c>
      <c r="C305" s="378" t="s">
        <v>19</v>
      </c>
      <c r="D305" s="385">
        <f>Q65</f>
        <v>8401</v>
      </c>
      <c r="E305" s="88" t="s">
        <v>154</v>
      </c>
      <c r="F305" s="224" t="s">
        <v>175</v>
      </c>
      <c r="G305" s="224" t="s">
        <v>661</v>
      </c>
      <c r="H305" s="137">
        <v>139</v>
      </c>
      <c r="I305" s="138">
        <v>320119370</v>
      </c>
      <c r="J305" s="139">
        <v>49364450</v>
      </c>
      <c r="K305" s="71">
        <f t="shared" si="61"/>
        <v>369483820</v>
      </c>
      <c r="L305" s="178">
        <f t="shared" si="59"/>
        <v>2658156.9784172662</v>
      </c>
      <c r="M305" s="185">
        <f>IFERROR(H305/$Q$65,0)</f>
        <v>1.6545649327461016E-2</v>
      </c>
    </row>
    <row r="306" spans="2:13" ht="29.25" customHeight="1">
      <c r="B306" s="366"/>
      <c r="C306" s="359"/>
      <c r="D306" s="386"/>
      <c r="E306" s="80" t="s">
        <v>156</v>
      </c>
      <c r="F306" s="225" t="s">
        <v>566</v>
      </c>
      <c r="G306" s="225" t="s">
        <v>1043</v>
      </c>
      <c r="H306" s="81">
        <v>88</v>
      </c>
      <c r="I306" s="82">
        <v>195609800</v>
      </c>
      <c r="J306" s="83">
        <v>132854950</v>
      </c>
      <c r="K306" s="72">
        <f t="shared" si="61"/>
        <v>328464750</v>
      </c>
      <c r="L306" s="179">
        <f t="shared" si="59"/>
        <v>3732553.9772727271</v>
      </c>
      <c r="M306" s="186">
        <f t="shared" ref="M306:M309" si="70">IFERROR(H306/$Q$65,0)</f>
        <v>1.0474943459112011E-2</v>
      </c>
    </row>
    <row r="307" spans="2:13" ht="29.25" customHeight="1">
      <c r="B307" s="366"/>
      <c r="C307" s="359"/>
      <c r="D307" s="386"/>
      <c r="E307" s="80" t="s">
        <v>217</v>
      </c>
      <c r="F307" s="225" t="s">
        <v>218</v>
      </c>
      <c r="G307" s="225" t="s">
        <v>1044</v>
      </c>
      <c r="H307" s="81">
        <v>82</v>
      </c>
      <c r="I307" s="82">
        <v>132874860</v>
      </c>
      <c r="J307" s="83">
        <v>42747410</v>
      </c>
      <c r="K307" s="72">
        <f t="shared" si="61"/>
        <v>175622270</v>
      </c>
      <c r="L307" s="179">
        <f t="shared" si="59"/>
        <v>2141735</v>
      </c>
      <c r="M307" s="186">
        <f t="shared" si="70"/>
        <v>9.7607427687180105E-3</v>
      </c>
    </row>
    <row r="308" spans="2:13" ht="29.25" customHeight="1">
      <c r="B308" s="366"/>
      <c r="C308" s="359"/>
      <c r="D308" s="386"/>
      <c r="E308" s="80" t="s">
        <v>158</v>
      </c>
      <c r="F308" s="225" t="s">
        <v>178</v>
      </c>
      <c r="G308" s="225" t="s">
        <v>812</v>
      </c>
      <c r="H308" s="81">
        <v>82</v>
      </c>
      <c r="I308" s="82">
        <v>277255360</v>
      </c>
      <c r="J308" s="83">
        <v>25273250</v>
      </c>
      <c r="K308" s="72">
        <f t="shared" si="61"/>
        <v>302528610</v>
      </c>
      <c r="L308" s="179">
        <f t="shared" si="59"/>
        <v>3689373.2926829266</v>
      </c>
      <c r="M308" s="186">
        <f t="shared" si="70"/>
        <v>9.7607427687180105E-3</v>
      </c>
    </row>
    <row r="309" spans="2:13" ht="29.25" customHeight="1" thickBot="1">
      <c r="B309" s="367"/>
      <c r="C309" s="361"/>
      <c r="D309" s="388"/>
      <c r="E309" s="84" t="s">
        <v>157</v>
      </c>
      <c r="F309" s="226" t="s">
        <v>177</v>
      </c>
      <c r="G309" s="226" t="s">
        <v>1045</v>
      </c>
      <c r="H309" s="85">
        <v>76</v>
      </c>
      <c r="I309" s="86">
        <v>186213560</v>
      </c>
      <c r="J309" s="87">
        <v>32300400</v>
      </c>
      <c r="K309" s="73">
        <f t="shared" si="61"/>
        <v>218513960</v>
      </c>
      <c r="L309" s="180">
        <f t="shared" si="59"/>
        <v>2875183.6842105263</v>
      </c>
      <c r="M309" s="186">
        <f t="shared" si="70"/>
        <v>9.0465420783240099E-3</v>
      </c>
    </row>
    <row r="310" spans="2:13" ht="29.25" customHeight="1">
      <c r="B310" s="365">
        <v>62</v>
      </c>
      <c r="C310" s="378" t="s">
        <v>20</v>
      </c>
      <c r="D310" s="385">
        <f>Q66</f>
        <v>12392</v>
      </c>
      <c r="E310" s="88" t="s">
        <v>154</v>
      </c>
      <c r="F310" s="224" t="s">
        <v>175</v>
      </c>
      <c r="G310" s="224" t="s">
        <v>661</v>
      </c>
      <c r="H310" s="137">
        <v>207</v>
      </c>
      <c r="I310" s="138">
        <v>481199560</v>
      </c>
      <c r="J310" s="139">
        <v>73008760</v>
      </c>
      <c r="K310" s="71">
        <f t="shared" si="61"/>
        <v>554208320</v>
      </c>
      <c r="L310" s="178">
        <f t="shared" si="59"/>
        <v>2677334.8792270529</v>
      </c>
      <c r="M310" s="185">
        <f>IFERROR(H310/$Q$66,0)</f>
        <v>1.6704325371207231E-2</v>
      </c>
    </row>
    <row r="311" spans="2:13" ht="29.25" customHeight="1">
      <c r="B311" s="366"/>
      <c r="C311" s="359"/>
      <c r="D311" s="386"/>
      <c r="E311" s="80" t="s">
        <v>155</v>
      </c>
      <c r="F311" s="225" t="s">
        <v>176</v>
      </c>
      <c r="G311" s="225" t="s">
        <v>1048</v>
      </c>
      <c r="H311" s="81">
        <v>125</v>
      </c>
      <c r="I311" s="82">
        <v>328558080</v>
      </c>
      <c r="J311" s="83">
        <v>99158130</v>
      </c>
      <c r="K311" s="72">
        <f t="shared" si="61"/>
        <v>427716210</v>
      </c>
      <c r="L311" s="179">
        <f t="shared" si="59"/>
        <v>3421729.68</v>
      </c>
      <c r="M311" s="186">
        <f t="shared" ref="M311:M314" si="71">IFERROR(H311/$Q$66,0)</f>
        <v>1.0087153001936734E-2</v>
      </c>
    </row>
    <row r="312" spans="2:13" ht="29.25" customHeight="1">
      <c r="B312" s="366"/>
      <c r="C312" s="359"/>
      <c r="D312" s="386"/>
      <c r="E312" s="80" t="s">
        <v>156</v>
      </c>
      <c r="F312" s="225" t="s">
        <v>566</v>
      </c>
      <c r="G312" s="225" t="s">
        <v>832</v>
      </c>
      <c r="H312" s="81">
        <v>116</v>
      </c>
      <c r="I312" s="82">
        <v>249425190</v>
      </c>
      <c r="J312" s="83">
        <v>211608640</v>
      </c>
      <c r="K312" s="72">
        <f t="shared" si="61"/>
        <v>461033830</v>
      </c>
      <c r="L312" s="179">
        <f t="shared" si="59"/>
        <v>3974429.5689655175</v>
      </c>
      <c r="M312" s="186">
        <f t="shared" si="71"/>
        <v>9.3608779857972894E-3</v>
      </c>
    </row>
    <row r="313" spans="2:13" ht="29.25" customHeight="1">
      <c r="B313" s="366"/>
      <c r="C313" s="359"/>
      <c r="D313" s="386"/>
      <c r="E313" s="80" t="s">
        <v>158</v>
      </c>
      <c r="F313" s="225" t="s">
        <v>178</v>
      </c>
      <c r="G313" s="225" t="s">
        <v>812</v>
      </c>
      <c r="H313" s="81">
        <v>89</v>
      </c>
      <c r="I313" s="82">
        <v>285929760</v>
      </c>
      <c r="J313" s="83">
        <v>23774240</v>
      </c>
      <c r="K313" s="72">
        <f t="shared" si="61"/>
        <v>309704000</v>
      </c>
      <c r="L313" s="179">
        <f t="shared" si="59"/>
        <v>3479820.2247191011</v>
      </c>
      <c r="M313" s="186">
        <f t="shared" si="71"/>
        <v>7.1820529373789544E-3</v>
      </c>
    </row>
    <row r="314" spans="2:13" ht="29.25" customHeight="1" thickBot="1">
      <c r="B314" s="367"/>
      <c r="C314" s="361"/>
      <c r="D314" s="388"/>
      <c r="E314" s="84" t="s">
        <v>157</v>
      </c>
      <c r="F314" s="226" t="s">
        <v>177</v>
      </c>
      <c r="G314" s="226" t="s">
        <v>698</v>
      </c>
      <c r="H314" s="85">
        <v>87</v>
      </c>
      <c r="I314" s="86">
        <v>172737480</v>
      </c>
      <c r="J314" s="87">
        <v>49730730</v>
      </c>
      <c r="K314" s="73">
        <f t="shared" si="61"/>
        <v>222468210</v>
      </c>
      <c r="L314" s="180">
        <f t="shared" si="59"/>
        <v>2557105.8620689656</v>
      </c>
      <c r="M314" s="186">
        <f t="shared" si="71"/>
        <v>7.0206584893479666E-3</v>
      </c>
    </row>
    <row r="315" spans="2:13" ht="29.25" customHeight="1">
      <c r="B315" s="365">
        <v>63</v>
      </c>
      <c r="C315" s="378" t="s">
        <v>31</v>
      </c>
      <c r="D315" s="385">
        <f>Q67</f>
        <v>9042</v>
      </c>
      <c r="E315" s="88" t="s">
        <v>154</v>
      </c>
      <c r="F315" s="224" t="s">
        <v>175</v>
      </c>
      <c r="G315" s="224" t="s">
        <v>661</v>
      </c>
      <c r="H315" s="137">
        <v>161</v>
      </c>
      <c r="I315" s="138">
        <v>385010740</v>
      </c>
      <c r="J315" s="139">
        <v>59947550</v>
      </c>
      <c r="K315" s="71">
        <f t="shared" si="61"/>
        <v>444958290</v>
      </c>
      <c r="L315" s="178">
        <f t="shared" si="59"/>
        <v>2763716.086956522</v>
      </c>
      <c r="M315" s="185">
        <f>IFERROR(H315/$Q$67,0)</f>
        <v>1.7805795178057953E-2</v>
      </c>
    </row>
    <row r="316" spans="2:13" ht="29.25" customHeight="1">
      <c r="B316" s="366"/>
      <c r="C316" s="359"/>
      <c r="D316" s="386"/>
      <c r="E316" s="80" t="s">
        <v>155</v>
      </c>
      <c r="F316" s="225" t="s">
        <v>176</v>
      </c>
      <c r="G316" s="225" t="s">
        <v>738</v>
      </c>
      <c r="H316" s="81">
        <v>95</v>
      </c>
      <c r="I316" s="82">
        <v>243732040</v>
      </c>
      <c r="J316" s="83">
        <v>76450790</v>
      </c>
      <c r="K316" s="72">
        <f t="shared" si="61"/>
        <v>320182830</v>
      </c>
      <c r="L316" s="179">
        <f t="shared" si="59"/>
        <v>3370345.5789473685</v>
      </c>
      <c r="M316" s="186">
        <f t="shared" ref="M316:M319" si="72">IFERROR(H316/$Q$67,0)</f>
        <v>1.0506525105065251E-2</v>
      </c>
    </row>
    <row r="317" spans="2:13" ht="29.25" customHeight="1">
      <c r="B317" s="366"/>
      <c r="C317" s="359"/>
      <c r="D317" s="386"/>
      <c r="E317" s="80" t="s">
        <v>158</v>
      </c>
      <c r="F317" s="225" t="s">
        <v>178</v>
      </c>
      <c r="G317" s="225" t="s">
        <v>1050</v>
      </c>
      <c r="H317" s="81">
        <v>81</v>
      </c>
      <c r="I317" s="82">
        <v>246408270</v>
      </c>
      <c r="J317" s="83">
        <v>20847160</v>
      </c>
      <c r="K317" s="72">
        <f t="shared" si="61"/>
        <v>267255430</v>
      </c>
      <c r="L317" s="179">
        <f t="shared" si="59"/>
        <v>3299449.7530864198</v>
      </c>
      <c r="M317" s="186">
        <f t="shared" si="72"/>
        <v>8.9581950895819516E-3</v>
      </c>
    </row>
    <row r="318" spans="2:13" ht="29.25" customHeight="1">
      <c r="B318" s="366"/>
      <c r="C318" s="359"/>
      <c r="D318" s="386"/>
      <c r="E318" s="80" t="s">
        <v>156</v>
      </c>
      <c r="F318" s="225" t="s">
        <v>566</v>
      </c>
      <c r="G318" s="225" t="s">
        <v>1051</v>
      </c>
      <c r="H318" s="81">
        <v>80</v>
      </c>
      <c r="I318" s="82">
        <v>155483020</v>
      </c>
      <c r="J318" s="83">
        <v>175794270</v>
      </c>
      <c r="K318" s="72">
        <f t="shared" si="61"/>
        <v>331277290</v>
      </c>
      <c r="L318" s="179">
        <f t="shared" si="59"/>
        <v>4140966.125</v>
      </c>
      <c r="M318" s="186">
        <f t="shared" si="72"/>
        <v>8.8476000884760014E-3</v>
      </c>
    </row>
    <row r="319" spans="2:13" ht="29.25" customHeight="1" thickBot="1">
      <c r="B319" s="367"/>
      <c r="C319" s="361"/>
      <c r="D319" s="388"/>
      <c r="E319" s="84" t="s">
        <v>157</v>
      </c>
      <c r="F319" s="226" t="s">
        <v>177</v>
      </c>
      <c r="G319" s="226" t="s">
        <v>1052</v>
      </c>
      <c r="H319" s="85">
        <v>62</v>
      </c>
      <c r="I319" s="86">
        <v>136083250</v>
      </c>
      <c r="J319" s="87">
        <v>40176240</v>
      </c>
      <c r="K319" s="73">
        <f t="shared" si="61"/>
        <v>176259490</v>
      </c>
      <c r="L319" s="180">
        <f t="shared" si="59"/>
        <v>2842895</v>
      </c>
      <c r="M319" s="186">
        <f t="shared" si="72"/>
        <v>6.8568900685689006E-3</v>
      </c>
    </row>
    <row r="320" spans="2:13" ht="29.25" customHeight="1">
      <c r="B320" s="365">
        <v>64</v>
      </c>
      <c r="C320" s="378" t="s">
        <v>52</v>
      </c>
      <c r="D320" s="385">
        <f>Q68</f>
        <v>9557</v>
      </c>
      <c r="E320" s="88" t="s">
        <v>154</v>
      </c>
      <c r="F320" s="224" t="s">
        <v>175</v>
      </c>
      <c r="G320" s="224" t="s">
        <v>1025</v>
      </c>
      <c r="H320" s="137">
        <v>174</v>
      </c>
      <c r="I320" s="138">
        <v>465425970</v>
      </c>
      <c r="J320" s="139">
        <v>63387090</v>
      </c>
      <c r="K320" s="71">
        <f t="shared" si="61"/>
        <v>528813060</v>
      </c>
      <c r="L320" s="178">
        <f t="shared" si="59"/>
        <v>3039155.5172413792</v>
      </c>
      <c r="M320" s="185">
        <f>IFERROR(H320/$Q$68,0)</f>
        <v>1.8206550172648321E-2</v>
      </c>
    </row>
    <row r="321" spans="2:13" ht="29.25" customHeight="1">
      <c r="B321" s="366"/>
      <c r="C321" s="359"/>
      <c r="D321" s="386"/>
      <c r="E321" s="80" t="s">
        <v>155</v>
      </c>
      <c r="F321" s="225" t="s">
        <v>176</v>
      </c>
      <c r="G321" s="225" t="s">
        <v>687</v>
      </c>
      <c r="H321" s="81">
        <v>107</v>
      </c>
      <c r="I321" s="82">
        <v>312752970</v>
      </c>
      <c r="J321" s="83">
        <v>69501420</v>
      </c>
      <c r="K321" s="72">
        <f t="shared" si="61"/>
        <v>382254390</v>
      </c>
      <c r="L321" s="179">
        <f t="shared" si="59"/>
        <v>3572470.9345794395</v>
      </c>
      <c r="M321" s="186">
        <f t="shared" ref="M321:M324" si="73">IFERROR(H321/$Q$68,0)</f>
        <v>1.1195982002720518E-2</v>
      </c>
    </row>
    <row r="322" spans="2:13" ht="29.25" customHeight="1">
      <c r="B322" s="366"/>
      <c r="C322" s="359"/>
      <c r="D322" s="386"/>
      <c r="E322" s="80" t="s">
        <v>179</v>
      </c>
      <c r="F322" s="225" t="s">
        <v>180</v>
      </c>
      <c r="G322" s="225" t="s">
        <v>1057</v>
      </c>
      <c r="H322" s="81">
        <v>97</v>
      </c>
      <c r="I322" s="82">
        <v>313162300</v>
      </c>
      <c r="J322" s="83">
        <v>29674480</v>
      </c>
      <c r="K322" s="72">
        <f t="shared" si="61"/>
        <v>342836780</v>
      </c>
      <c r="L322" s="179">
        <f t="shared" si="59"/>
        <v>3534399.7938144328</v>
      </c>
      <c r="M322" s="186">
        <f t="shared" si="73"/>
        <v>1.0149628544522339E-2</v>
      </c>
    </row>
    <row r="323" spans="2:13" ht="29.25" customHeight="1">
      <c r="B323" s="366"/>
      <c r="C323" s="359"/>
      <c r="D323" s="386"/>
      <c r="E323" s="80" t="s">
        <v>156</v>
      </c>
      <c r="F323" s="225" t="s">
        <v>566</v>
      </c>
      <c r="G323" s="225" t="s">
        <v>1058</v>
      </c>
      <c r="H323" s="81">
        <v>77</v>
      </c>
      <c r="I323" s="82">
        <v>154478300</v>
      </c>
      <c r="J323" s="83">
        <v>100146010</v>
      </c>
      <c r="K323" s="72">
        <f t="shared" si="61"/>
        <v>254624310</v>
      </c>
      <c r="L323" s="179">
        <f t="shared" si="59"/>
        <v>3306809.2207792206</v>
      </c>
      <c r="M323" s="186">
        <f t="shared" si="73"/>
        <v>8.0569216281259817E-3</v>
      </c>
    </row>
    <row r="324" spans="2:13" ht="29.25" customHeight="1" thickBot="1">
      <c r="B324" s="367"/>
      <c r="C324" s="361"/>
      <c r="D324" s="388"/>
      <c r="E324" s="84" t="s">
        <v>150</v>
      </c>
      <c r="F324" s="226" t="s">
        <v>167</v>
      </c>
      <c r="G324" s="226" t="s">
        <v>1056</v>
      </c>
      <c r="H324" s="85">
        <v>73</v>
      </c>
      <c r="I324" s="86">
        <v>239940780</v>
      </c>
      <c r="J324" s="87">
        <v>208553880</v>
      </c>
      <c r="K324" s="73">
        <f t="shared" si="61"/>
        <v>448494660</v>
      </c>
      <c r="L324" s="180">
        <f t="shared" si="59"/>
        <v>6143762.4657534249</v>
      </c>
      <c r="M324" s="187">
        <f t="shared" si="73"/>
        <v>7.638380244846709E-3</v>
      </c>
    </row>
    <row r="325" spans="2:13" ht="29.25" customHeight="1">
      <c r="B325" s="365">
        <v>65</v>
      </c>
      <c r="C325" s="378" t="s">
        <v>12</v>
      </c>
      <c r="D325" s="385">
        <f>Q69</f>
        <v>4628</v>
      </c>
      <c r="E325" s="88" t="s">
        <v>154</v>
      </c>
      <c r="F325" s="224" t="s">
        <v>175</v>
      </c>
      <c r="G325" s="224" t="s">
        <v>1064</v>
      </c>
      <c r="H325" s="137">
        <v>96</v>
      </c>
      <c r="I325" s="138">
        <v>250403070</v>
      </c>
      <c r="J325" s="139">
        <v>30387940</v>
      </c>
      <c r="K325" s="71">
        <f t="shared" si="61"/>
        <v>280791010</v>
      </c>
      <c r="L325" s="178">
        <f t="shared" ref="L325:L374" si="74">IFERROR(K325/H325,"-")</f>
        <v>2924906.3541666665</v>
      </c>
      <c r="M325" s="185">
        <f>IFERROR(H325/$Q$69,0)</f>
        <v>2.0743301642178046E-2</v>
      </c>
    </row>
    <row r="326" spans="2:13" ht="29.25" customHeight="1">
      <c r="B326" s="366"/>
      <c r="C326" s="359"/>
      <c r="D326" s="386"/>
      <c r="E326" s="80" t="s">
        <v>179</v>
      </c>
      <c r="F326" s="225" t="s">
        <v>180</v>
      </c>
      <c r="G326" s="225" t="s">
        <v>1065</v>
      </c>
      <c r="H326" s="81">
        <v>84</v>
      </c>
      <c r="I326" s="82">
        <v>218262450</v>
      </c>
      <c r="J326" s="83">
        <v>17620340</v>
      </c>
      <c r="K326" s="72">
        <f t="shared" ref="K326:K374" si="75">SUM(I326:J326)</f>
        <v>235882790</v>
      </c>
      <c r="L326" s="179">
        <f t="shared" si="74"/>
        <v>2808128.4523809524</v>
      </c>
      <c r="M326" s="186">
        <f t="shared" ref="M326:M329" si="76">IFERROR(H326/$Q$69,0)</f>
        <v>1.8150388936905792E-2</v>
      </c>
    </row>
    <row r="327" spans="2:13" ht="29.25" customHeight="1">
      <c r="B327" s="366"/>
      <c r="C327" s="359"/>
      <c r="D327" s="386"/>
      <c r="E327" s="80" t="s">
        <v>157</v>
      </c>
      <c r="F327" s="225" t="s">
        <v>177</v>
      </c>
      <c r="G327" s="225" t="s">
        <v>909</v>
      </c>
      <c r="H327" s="81">
        <v>46</v>
      </c>
      <c r="I327" s="82">
        <v>116332390</v>
      </c>
      <c r="J327" s="83">
        <v>25028490</v>
      </c>
      <c r="K327" s="72">
        <f t="shared" si="75"/>
        <v>141360880</v>
      </c>
      <c r="L327" s="179">
        <f t="shared" si="74"/>
        <v>3073062.6086956523</v>
      </c>
      <c r="M327" s="186">
        <f t="shared" si="76"/>
        <v>9.9394987035436467E-3</v>
      </c>
    </row>
    <row r="328" spans="2:13" ht="29.25" customHeight="1">
      <c r="B328" s="366"/>
      <c r="C328" s="359"/>
      <c r="D328" s="386"/>
      <c r="E328" s="80" t="s">
        <v>156</v>
      </c>
      <c r="F328" s="225" t="s">
        <v>566</v>
      </c>
      <c r="G328" s="225" t="s">
        <v>1066</v>
      </c>
      <c r="H328" s="81">
        <v>45</v>
      </c>
      <c r="I328" s="82">
        <v>86160450</v>
      </c>
      <c r="J328" s="83">
        <v>70521680</v>
      </c>
      <c r="K328" s="72">
        <f t="shared" si="75"/>
        <v>156682130</v>
      </c>
      <c r="L328" s="179">
        <f t="shared" si="74"/>
        <v>3481825.111111111</v>
      </c>
      <c r="M328" s="186">
        <f t="shared" si="76"/>
        <v>9.7234226447709595E-3</v>
      </c>
    </row>
    <row r="329" spans="2:13" ht="29.25" customHeight="1" thickBot="1">
      <c r="B329" s="367"/>
      <c r="C329" s="361"/>
      <c r="D329" s="388"/>
      <c r="E329" s="84" t="s">
        <v>155</v>
      </c>
      <c r="F329" s="226" t="s">
        <v>176</v>
      </c>
      <c r="G329" s="226" t="s">
        <v>732</v>
      </c>
      <c r="H329" s="85">
        <v>44</v>
      </c>
      <c r="I329" s="86">
        <v>115631570</v>
      </c>
      <c r="J329" s="87">
        <v>26546360</v>
      </c>
      <c r="K329" s="73">
        <f t="shared" si="75"/>
        <v>142177930</v>
      </c>
      <c r="L329" s="180">
        <f t="shared" si="74"/>
        <v>3231316.5909090908</v>
      </c>
      <c r="M329" s="186">
        <f t="shared" si="76"/>
        <v>9.5073465859982706E-3</v>
      </c>
    </row>
    <row r="330" spans="2:13" ht="29.25" customHeight="1">
      <c r="B330" s="365">
        <v>66</v>
      </c>
      <c r="C330" s="378" t="s">
        <v>6</v>
      </c>
      <c r="D330" s="385">
        <f>Q70</f>
        <v>4761</v>
      </c>
      <c r="E330" s="88" t="s">
        <v>154</v>
      </c>
      <c r="F330" s="224" t="s">
        <v>175</v>
      </c>
      <c r="G330" s="224" t="s">
        <v>661</v>
      </c>
      <c r="H330" s="137">
        <v>81</v>
      </c>
      <c r="I330" s="138">
        <v>195214170</v>
      </c>
      <c r="J330" s="139">
        <v>26509480</v>
      </c>
      <c r="K330" s="71">
        <f t="shared" si="75"/>
        <v>221723650</v>
      </c>
      <c r="L330" s="178">
        <f t="shared" si="74"/>
        <v>2737329.0123456791</v>
      </c>
      <c r="M330" s="185">
        <f>IFERROR(H330/$Q$70,0)</f>
        <v>1.7013232514177693E-2</v>
      </c>
    </row>
    <row r="331" spans="2:13" ht="29.25" customHeight="1">
      <c r="B331" s="366"/>
      <c r="C331" s="359"/>
      <c r="D331" s="386"/>
      <c r="E331" s="80" t="s">
        <v>155</v>
      </c>
      <c r="F331" s="225" t="s">
        <v>176</v>
      </c>
      <c r="G331" s="225" t="s">
        <v>756</v>
      </c>
      <c r="H331" s="81">
        <v>58</v>
      </c>
      <c r="I331" s="82">
        <v>140733690</v>
      </c>
      <c r="J331" s="83">
        <v>36374750</v>
      </c>
      <c r="K331" s="72">
        <f t="shared" si="75"/>
        <v>177108440</v>
      </c>
      <c r="L331" s="179">
        <f t="shared" si="74"/>
        <v>3053593.7931034481</v>
      </c>
      <c r="M331" s="186">
        <f t="shared" ref="M331:M334" si="77">IFERROR(H331/$Q$70,0)</f>
        <v>1.2182314639781559E-2</v>
      </c>
    </row>
    <row r="332" spans="2:13" ht="29.25" customHeight="1">
      <c r="B332" s="366"/>
      <c r="C332" s="359"/>
      <c r="D332" s="386"/>
      <c r="E332" s="80" t="s">
        <v>156</v>
      </c>
      <c r="F332" s="225" t="s">
        <v>566</v>
      </c>
      <c r="G332" s="225" t="s">
        <v>1069</v>
      </c>
      <c r="H332" s="81">
        <v>33</v>
      </c>
      <c r="I332" s="82">
        <v>77212130</v>
      </c>
      <c r="J332" s="83">
        <v>59692200</v>
      </c>
      <c r="K332" s="72">
        <f t="shared" si="75"/>
        <v>136904330</v>
      </c>
      <c r="L332" s="179">
        <f t="shared" si="74"/>
        <v>4148616.0606060605</v>
      </c>
      <c r="M332" s="186">
        <f t="shared" si="77"/>
        <v>6.9313169502205419E-3</v>
      </c>
    </row>
    <row r="333" spans="2:13" ht="29.25" customHeight="1">
      <c r="B333" s="366"/>
      <c r="C333" s="359"/>
      <c r="D333" s="386"/>
      <c r="E333" s="80" t="s">
        <v>158</v>
      </c>
      <c r="F333" s="225" t="s">
        <v>178</v>
      </c>
      <c r="G333" s="225" t="s">
        <v>1014</v>
      </c>
      <c r="H333" s="81">
        <v>31</v>
      </c>
      <c r="I333" s="82">
        <v>113932080</v>
      </c>
      <c r="J333" s="83">
        <v>7872910</v>
      </c>
      <c r="K333" s="72">
        <f t="shared" si="75"/>
        <v>121804990</v>
      </c>
      <c r="L333" s="179">
        <f t="shared" si="74"/>
        <v>3929193.2258064514</v>
      </c>
      <c r="M333" s="186">
        <f t="shared" si="77"/>
        <v>6.5112371350556607E-3</v>
      </c>
    </row>
    <row r="334" spans="2:13" ht="29.25" customHeight="1" thickBot="1">
      <c r="B334" s="367"/>
      <c r="C334" s="361"/>
      <c r="D334" s="388"/>
      <c r="E334" s="84" t="s">
        <v>221</v>
      </c>
      <c r="F334" s="226" t="s">
        <v>222</v>
      </c>
      <c r="G334" s="226" t="s">
        <v>1070</v>
      </c>
      <c r="H334" s="85">
        <v>30</v>
      </c>
      <c r="I334" s="86">
        <v>55274670</v>
      </c>
      <c r="J334" s="87">
        <v>14301660</v>
      </c>
      <c r="K334" s="73">
        <f t="shared" si="75"/>
        <v>69576330</v>
      </c>
      <c r="L334" s="180">
        <f t="shared" si="74"/>
        <v>2319211</v>
      </c>
      <c r="M334" s="187">
        <f t="shared" si="77"/>
        <v>6.3011972274732196E-3</v>
      </c>
    </row>
    <row r="335" spans="2:13" ht="29.25" customHeight="1">
      <c r="B335" s="365">
        <v>67</v>
      </c>
      <c r="C335" s="378" t="s">
        <v>7</v>
      </c>
      <c r="D335" s="385">
        <f>Q71</f>
        <v>2107</v>
      </c>
      <c r="E335" s="88" t="s">
        <v>154</v>
      </c>
      <c r="F335" s="224" t="s">
        <v>175</v>
      </c>
      <c r="G335" s="224" t="s">
        <v>1076</v>
      </c>
      <c r="H335" s="137">
        <v>35</v>
      </c>
      <c r="I335" s="138">
        <v>105043610</v>
      </c>
      <c r="J335" s="139">
        <v>9944110</v>
      </c>
      <c r="K335" s="71">
        <f t="shared" si="75"/>
        <v>114987720</v>
      </c>
      <c r="L335" s="178">
        <f t="shared" si="74"/>
        <v>3285363.4285714286</v>
      </c>
      <c r="M335" s="185">
        <f>IFERROR(H335/$Q$71,0)</f>
        <v>1.6611295681063124E-2</v>
      </c>
    </row>
    <row r="336" spans="2:13" ht="29.25" customHeight="1">
      <c r="B336" s="366"/>
      <c r="C336" s="359"/>
      <c r="D336" s="386"/>
      <c r="E336" s="80" t="s">
        <v>179</v>
      </c>
      <c r="F336" s="225" t="s">
        <v>180</v>
      </c>
      <c r="G336" s="225" t="s">
        <v>1077</v>
      </c>
      <c r="H336" s="81">
        <v>29</v>
      </c>
      <c r="I336" s="82">
        <v>140510230</v>
      </c>
      <c r="J336" s="83">
        <v>3753640</v>
      </c>
      <c r="K336" s="72">
        <f t="shared" si="75"/>
        <v>144263870</v>
      </c>
      <c r="L336" s="179">
        <f t="shared" si="74"/>
        <v>4974616.2068965519</v>
      </c>
      <c r="M336" s="186">
        <f t="shared" ref="M336:M339" si="78">IFERROR(H336/$Q$71,0)</f>
        <v>1.3763644992880873E-2</v>
      </c>
    </row>
    <row r="337" spans="2:13" ht="29.25" customHeight="1">
      <c r="B337" s="366"/>
      <c r="C337" s="359"/>
      <c r="D337" s="386"/>
      <c r="E337" s="80" t="s">
        <v>155</v>
      </c>
      <c r="F337" s="225" t="s">
        <v>176</v>
      </c>
      <c r="G337" s="225" t="s">
        <v>1078</v>
      </c>
      <c r="H337" s="81">
        <v>23</v>
      </c>
      <c r="I337" s="82">
        <v>64557620</v>
      </c>
      <c r="J337" s="83">
        <v>10919980</v>
      </c>
      <c r="K337" s="72">
        <f t="shared" si="75"/>
        <v>75477600</v>
      </c>
      <c r="L337" s="179">
        <f t="shared" si="74"/>
        <v>3281634.7826086958</v>
      </c>
      <c r="M337" s="186">
        <f t="shared" si="78"/>
        <v>1.0915994304698624E-2</v>
      </c>
    </row>
    <row r="338" spans="2:13" ht="29.25" customHeight="1">
      <c r="B338" s="366"/>
      <c r="C338" s="359"/>
      <c r="D338" s="386"/>
      <c r="E338" s="80" t="s">
        <v>156</v>
      </c>
      <c r="F338" s="225" t="s">
        <v>566</v>
      </c>
      <c r="G338" s="225" t="s">
        <v>1079</v>
      </c>
      <c r="H338" s="81">
        <v>20</v>
      </c>
      <c r="I338" s="82">
        <v>38984060</v>
      </c>
      <c r="J338" s="83">
        <v>24276840</v>
      </c>
      <c r="K338" s="72">
        <f t="shared" si="75"/>
        <v>63260900</v>
      </c>
      <c r="L338" s="179">
        <f t="shared" si="74"/>
        <v>3163045</v>
      </c>
      <c r="M338" s="186">
        <f t="shared" si="78"/>
        <v>9.4921689606074985E-3</v>
      </c>
    </row>
    <row r="339" spans="2:13" ht="29.25" customHeight="1" thickBot="1">
      <c r="B339" s="367"/>
      <c r="C339" s="361"/>
      <c r="D339" s="388"/>
      <c r="E339" s="84" t="s">
        <v>158</v>
      </c>
      <c r="F339" s="226" t="s">
        <v>178</v>
      </c>
      <c r="G339" s="226" t="s">
        <v>1080</v>
      </c>
      <c r="H339" s="85">
        <v>19</v>
      </c>
      <c r="I339" s="86">
        <v>93051110</v>
      </c>
      <c r="J339" s="87">
        <v>4424130</v>
      </c>
      <c r="K339" s="73">
        <f t="shared" si="75"/>
        <v>97475240</v>
      </c>
      <c r="L339" s="180">
        <f t="shared" si="74"/>
        <v>5130275.7894736845</v>
      </c>
      <c r="M339" s="186">
        <f t="shared" si="78"/>
        <v>9.017560512577124E-3</v>
      </c>
    </row>
    <row r="340" spans="2:13" ht="29.25" customHeight="1">
      <c r="B340" s="365">
        <v>68</v>
      </c>
      <c r="C340" s="378" t="s">
        <v>53</v>
      </c>
      <c r="D340" s="385">
        <f>Q72</f>
        <v>2853</v>
      </c>
      <c r="E340" s="88" t="s">
        <v>154</v>
      </c>
      <c r="F340" s="224" t="s">
        <v>175</v>
      </c>
      <c r="G340" s="224" t="s">
        <v>1088</v>
      </c>
      <c r="H340" s="137">
        <v>62</v>
      </c>
      <c r="I340" s="138">
        <v>185217520</v>
      </c>
      <c r="J340" s="139">
        <v>24680000</v>
      </c>
      <c r="K340" s="71">
        <f t="shared" si="75"/>
        <v>209897520</v>
      </c>
      <c r="L340" s="178">
        <f t="shared" si="74"/>
        <v>3385443.8709677421</v>
      </c>
      <c r="M340" s="185">
        <f>IFERROR(H340/$Q$72,0)</f>
        <v>2.1731510690501228E-2</v>
      </c>
    </row>
    <row r="341" spans="2:13" ht="29.25" customHeight="1">
      <c r="B341" s="366"/>
      <c r="C341" s="359"/>
      <c r="D341" s="386"/>
      <c r="E341" s="80" t="s">
        <v>179</v>
      </c>
      <c r="F341" s="225" t="s">
        <v>180</v>
      </c>
      <c r="G341" s="225" t="s">
        <v>904</v>
      </c>
      <c r="H341" s="81">
        <v>35</v>
      </c>
      <c r="I341" s="82">
        <v>134537610</v>
      </c>
      <c r="J341" s="83">
        <v>9417480</v>
      </c>
      <c r="K341" s="72">
        <f t="shared" si="75"/>
        <v>143955090</v>
      </c>
      <c r="L341" s="179">
        <f t="shared" si="74"/>
        <v>4113002.5714285714</v>
      </c>
      <c r="M341" s="186">
        <f t="shared" ref="M341:M344" si="79">IFERROR(H341/$Q$72,0)</f>
        <v>1.2267788293024886E-2</v>
      </c>
    </row>
    <row r="342" spans="2:13" ht="29.25" customHeight="1">
      <c r="B342" s="366"/>
      <c r="C342" s="359"/>
      <c r="D342" s="386"/>
      <c r="E342" s="80" t="s">
        <v>155</v>
      </c>
      <c r="F342" s="225" t="s">
        <v>176</v>
      </c>
      <c r="G342" s="225" t="s">
        <v>1089</v>
      </c>
      <c r="H342" s="81">
        <v>31</v>
      </c>
      <c r="I342" s="82">
        <v>76184340</v>
      </c>
      <c r="J342" s="83">
        <v>17769400</v>
      </c>
      <c r="K342" s="72">
        <f t="shared" si="75"/>
        <v>93953740</v>
      </c>
      <c r="L342" s="179">
        <f t="shared" si="74"/>
        <v>3030765.8064516131</v>
      </c>
      <c r="M342" s="186">
        <f t="shared" si="79"/>
        <v>1.0865755345250614E-2</v>
      </c>
    </row>
    <row r="343" spans="2:13" ht="29.25" customHeight="1">
      <c r="B343" s="366"/>
      <c r="C343" s="359"/>
      <c r="D343" s="386"/>
      <c r="E343" s="80" t="s">
        <v>158</v>
      </c>
      <c r="F343" s="225" t="s">
        <v>178</v>
      </c>
      <c r="G343" s="225" t="s">
        <v>782</v>
      </c>
      <c r="H343" s="81">
        <v>24</v>
      </c>
      <c r="I343" s="82">
        <v>90144860</v>
      </c>
      <c r="J343" s="83">
        <v>6106700</v>
      </c>
      <c r="K343" s="72">
        <f t="shared" si="75"/>
        <v>96251560</v>
      </c>
      <c r="L343" s="179">
        <f t="shared" si="74"/>
        <v>4010481.6666666665</v>
      </c>
      <c r="M343" s="186">
        <f t="shared" si="79"/>
        <v>8.4121976866456359E-3</v>
      </c>
    </row>
    <row r="344" spans="2:13" ht="29.25" customHeight="1" thickBot="1">
      <c r="B344" s="367"/>
      <c r="C344" s="361"/>
      <c r="D344" s="388"/>
      <c r="E344" s="84" t="s">
        <v>214</v>
      </c>
      <c r="F344" s="226" t="s">
        <v>215</v>
      </c>
      <c r="G344" s="226" t="s">
        <v>1090</v>
      </c>
      <c r="H344" s="85">
        <v>18</v>
      </c>
      <c r="I344" s="86">
        <v>32278370</v>
      </c>
      <c r="J344" s="87">
        <v>6481810</v>
      </c>
      <c r="K344" s="73">
        <f t="shared" si="75"/>
        <v>38760180</v>
      </c>
      <c r="L344" s="180">
        <f t="shared" si="74"/>
        <v>2153343.3333333335</v>
      </c>
      <c r="M344" s="186">
        <f t="shared" si="79"/>
        <v>6.3091482649842269E-3</v>
      </c>
    </row>
    <row r="345" spans="2:13" ht="29.25" customHeight="1">
      <c r="B345" s="365">
        <v>69</v>
      </c>
      <c r="C345" s="378" t="s">
        <v>54</v>
      </c>
      <c r="D345" s="385">
        <f>Q73</f>
        <v>6453</v>
      </c>
      <c r="E345" s="88" t="s">
        <v>154</v>
      </c>
      <c r="F345" s="224" t="s">
        <v>175</v>
      </c>
      <c r="G345" s="224" t="s">
        <v>661</v>
      </c>
      <c r="H345" s="137">
        <v>127</v>
      </c>
      <c r="I345" s="138">
        <v>330944690</v>
      </c>
      <c r="J345" s="139">
        <v>46769370</v>
      </c>
      <c r="K345" s="71">
        <f t="shared" si="75"/>
        <v>377714060</v>
      </c>
      <c r="L345" s="178">
        <f t="shared" si="74"/>
        <v>2974126.4566929135</v>
      </c>
      <c r="M345" s="185">
        <f>IFERROR(H345/$Q$73,0)</f>
        <v>1.968076863474353E-2</v>
      </c>
    </row>
    <row r="346" spans="2:13" ht="29.25" customHeight="1">
      <c r="B346" s="366"/>
      <c r="C346" s="359"/>
      <c r="D346" s="386"/>
      <c r="E346" s="80" t="s">
        <v>155</v>
      </c>
      <c r="F346" s="225" t="s">
        <v>176</v>
      </c>
      <c r="G346" s="225" t="s">
        <v>1097</v>
      </c>
      <c r="H346" s="81">
        <v>57</v>
      </c>
      <c r="I346" s="82">
        <v>217529420</v>
      </c>
      <c r="J346" s="83">
        <v>25265340</v>
      </c>
      <c r="K346" s="72">
        <f t="shared" si="75"/>
        <v>242794760</v>
      </c>
      <c r="L346" s="179">
        <f t="shared" si="74"/>
        <v>4259557.1929824557</v>
      </c>
      <c r="M346" s="186">
        <f t="shared" ref="M346:M349" si="80">IFERROR(H346/$Q$73,0)</f>
        <v>8.8331008833100882E-3</v>
      </c>
    </row>
    <row r="347" spans="2:13" ht="29.25" customHeight="1">
      <c r="B347" s="366"/>
      <c r="C347" s="359"/>
      <c r="D347" s="386"/>
      <c r="E347" s="80" t="s">
        <v>157</v>
      </c>
      <c r="F347" s="225" t="s">
        <v>177</v>
      </c>
      <c r="G347" s="225" t="s">
        <v>1098</v>
      </c>
      <c r="H347" s="81">
        <v>56</v>
      </c>
      <c r="I347" s="82">
        <v>125228170</v>
      </c>
      <c r="J347" s="83">
        <v>28005850</v>
      </c>
      <c r="K347" s="72">
        <f t="shared" si="75"/>
        <v>153234020</v>
      </c>
      <c r="L347" s="179">
        <f t="shared" si="74"/>
        <v>2736321.7857142859</v>
      </c>
      <c r="M347" s="186">
        <f t="shared" si="80"/>
        <v>8.6781342011467543E-3</v>
      </c>
    </row>
    <row r="348" spans="2:13" ht="29.25" customHeight="1">
      <c r="B348" s="366"/>
      <c r="C348" s="359"/>
      <c r="D348" s="386"/>
      <c r="E348" s="80" t="s">
        <v>158</v>
      </c>
      <c r="F348" s="225" t="s">
        <v>178</v>
      </c>
      <c r="G348" s="225" t="s">
        <v>660</v>
      </c>
      <c r="H348" s="81">
        <v>48</v>
      </c>
      <c r="I348" s="82">
        <v>193183040</v>
      </c>
      <c r="J348" s="83">
        <v>12821940</v>
      </c>
      <c r="K348" s="72">
        <f t="shared" si="75"/>
        <v>206004980</v>
      </c>
      <c r="L348" s="179">
        <f t="shared" si="74"/>
        <v>4291770.416666667</v>
      </c>
      <c r="M348" s="186">
        <f t="shared" si="80"/>
        <v>7.4384007438400741E-3</v>
      </c>
    </row>
    <row r="349" spans="2:13" ht="29.25" customHeight="1" thickBot="1">
      <c r="B349" s="367"/>
      <c r="C349" s="361"/>
      <c r="D349" s="388"/>
      <c r="E349" s="84" t="s">
        <v>179</v>
      </c>
      <c r="F349" s="226" t="s">
        <v>180</v>
      </c>
      <c r="G349" s="226" t="s">
        <v>1099</v>
      </c>
      <c r="H349" s="85">
        <v>48</v>
      </c>
      <c r="I349" s="86">
        <v>173369650</v>
      </c>
      <c r="J349" s="87">
        <v>9205030</v>
      </c>
      <c r="K349" s="73">
        <f t="shared" si="75"/>
        <v>182574680</v>
      </c>
      <c r="L349" s="180">
        <f t="shared" si="74"/>
        <v>3803639.1666666665</v>
      </c>
      <c r="M349" s="186">
        <f t="shared" si="80"/>
        <v>7.4384007438400741E-3</v>
      </c>
    </row>
    <row r="350" spans="2:13" ht="29.25" customHeight="1">
      <c r="B350" s="365">
        <v>70</v>
      </c>
      <c r="C350" s="378" t="s">
        <v>55</v>
      </c>
      <c r="D350" s="385">
        <f>Q74</f>
        <v>1180</v>
      </c>
      <c r="E350" s="88" t="s">
        <v>154</v>
      </c>
      <c r="F350" s="224" t="s">
        <v>175</v>
      </c>
      <c r="G350" s="224" t="s">
        <v>963</v>
      </c>
      <c r="H350" s="137">
        <v>21</v>
      </c>
      <c r="I350" s="138">
        <v>49644740</v>
      </c>
      <c r="J350" s="139">
        <v>9026550</v>
      </c>
      <c r="K350" s="71">
        <f t="shared" si="75"/>
        <v>58671290</v>
      </c>
      <c r="L350" s="178">
        <f t="shared" si="74"/>
        <v>2793870.9523809524</v>
      </c>
      <c r="M350" s="185">
        <f>IFERROR(H350/$Q$74,0)</f>
        <v>1.7796610169491526E-2</v>
      </c>
    </row>
    <row r="351" spans="2:13" ht="29.25" customHeight="1">
      <c r="B351" s="366"/>
      <c r="C351" s="359"/>
      <c r="D351" s="386"/>
      <c r="E351" s="80" t="s">
        <v>155</v>
      </c>
      <c r="F351" s="225" t="s">
        <v>176</v>
      </c>
      <c r="G351" s="225" t="s">
        <v>800</v>
      </c>
      <c r="H351" s="81">
        <v>17</v>
      </c>
      <c r="I351" s="82">
        <v>32685710</v>
      </c>
      <c r="J351" s="83">
        <v>6042910</v>
      </c>
      <c r="K351" s="72">
        <f t="shared" si="75"/>
        <v>38728620</v>
      </c>
      <c r="L351" s="179">
        <f t="shared" si="74"/>
        <v>2278154.1176470588</v>
      </c>
      <c r="M351" s="186">
        <f t="shared" ref="M351:M354" si="81">IFERROR(H351/$Q$74,0)</f>
        <v>1.4406779661016949E-2</v>
      </c>
    </row>
    <row r="352" spans="2:13" ht="29.25" customHeight="1">
      <c r="B352" s="366"/>
      <c r="C352" s="359"/>
      <c r="D352" s="386"/>
      <c r="E352" s="80" t="s">
        <v>156</v>
      </c>
      <c r="F352" s="225" t="s">
        <v>566</v>
      </c>
      <c r="G352" s="225" t="s">
        <v>1103</v>
      </c>
      <c r="H352" s="81">
        <v>13</v>
      </c>
      <c r="I352" s="82">
        <v>16874960</v>
      </c>
      <c r="J352" s="83">
        <v>16728020</v>
      </c>
      <c r="K352" s="72">
        <f t="shared" si="75"/>
        <v>33602980</v>
      </c>
      <c r="L352" s="179">
        <f t="shared" si="74"/>
        <v>2584844.6153846155</v>
      </c>
      <c r="M352" s="186">
        <f t="shared" si="81"/>
        <v>1.1016949152542373E-2</v>
      </c>
    </row>
    <row r="353" spans="2:13" ht="29.25" customHeight="1">
      <c r="B353" s="366"/>
      <c r="C353" s="359"/>
      <c r="D353" s="386"/>
      <c r="E353" s="80" t="s">
        <v>179</v>
      </c>
      <c r="F353" s="225" t="s">
        <v>180</v>
      </c>
      <c r="G353" s="225" t="s">
        <v>1105</v>
      </c>
      <c r="H353" s="81">
        <v>11</v>
      </c>
      <c r="I353" s="82">
        <v>36710280</v>
      </c>
      <c r="J353" s="83">
        <v>2264410</v>
      </c>
      <c r="K353" s="72">
        <f t="shared" si="75"/>
        <v>38974690</v>
      </c>
      <c r="L353" s="179">
        <f t="shared" si="74"/>
        <v>3543153.6363636362</v>
      </c>
      <c r="M353" s="186">
        <f t="shared" si="81"/>
        <v>9.3220338983050852E-3</v>
      </c>
    </row>
    <row r="354" spans="2:13" ht="29.25" customHeight="1" thickBot="1">
      <c r="B354" s="367"/>
      <c r="C354" s="361"/>
      <c r="D354" s="388"/>
      <c r="E354" s="84" t="s">
        <v>219</v>
      </c>
      <c r="F354" s="226" t="s">
        <v>220</v>
      </c>
      <c r="G354" s="226" t="s">
        <v>1104</v>
      </c>
      <c r="H354" s="85">
        <v>11</v>
      </c>
      <c r="I354" s="86">
        <v>29118490</v>
      </c>
      <c r="J354" s="87">
        <v>5212120</v>
      </c>
      <c r="K354" s="73">
        <f t="shared" si="75"/>
        <v>34330610</v>
      </c>
      <c r="L354" s="180">
        <f t="shared" si="74"/>
        <v>3120964.5454545454</v>
      </c>
      <c r="M354" s="186">
        <f t="shared" si="81"/>
        <v>9.3220338983050852E-3</v>
      </c>
    </row>
    <row r="355" spans="2:13" ht="29.25" customHeight="1">
      <c r="B355" s="365">
        <v>71</v>
      </c>
      <c r="C355" s="378" t="s">
        <v>56</v>
      </c>
      <c r="D355" s="385">
        <f>Q75</f>
        <v>3491</v>
      </c>
      <c r="E355" s="88" t="s">
        <v>154</v>
      </c>
      <c r="F355" s="224" t="s">
        <v>175</v>
      </c>
      <c r="G355" s="224" t="s">
        <v>661</v>
      </c>
      <c r="H355" s="137">
        <v>99</v>
      </c>
      <c r="I355" s="138">
        <v>313830590</v>
      </c>
      <c r="J355" s="139">
        <v>39080220</v>
      </c>
      <c r="K355" s="71">
        <f t="shared" si="75"/>
        <v>352910810</v>
      </c>
      <c r="L355" s="178">
        <f t="shared" si="74"/>
        <v>3564755.6565656564</v>
      </c>
      <c r="M355" s="185">
        <f>IFERROR(H355/$Q$75,0)</f>
        <v>2.8358636493841308E-2</v>
      </c>
    </row>
    <row r="356" spans="2:13" ht="29.25" customHeight="1">
      <c r="B356" s="366"/>
      <c r="C356" s="359"/>
      <c r="D356" s="386"/>
      <c r="E356" s="80" t="s">
        <v>155</v>
      </c>
      <c r="F356" s="225" t="s">
        <v>176</v>
      </c>
      <c r="G356" s="225" t="s">
        <v>662</v>
      </c>
      <c r="H356" s="81">
        <v>42</v>
      </c>
      <c r="I356" s="82">
        <v>101043360</v>
      </c>
      <c r="J356" s="83">
        <v>36816280</v>
      </c>
      <c r="K356" s="72">
        <f t="shared" si="75"/>
        <v>137859640</v>
      </c>
      <c r="L356" s="179">
        <f t="shared" si="74"/>
        <v>3282372.3809523811</v>
      </c>
      <c r="M356" s="186">
        <f t="shared" ref="M356:M359" si="82">IFERROR(H356/$Q$75,0)</f>
        <v>1.2030936694356918E-2</v>
      </c>
    </row>
    <row r="357" spans="2:13" ht="29.25" customHeight="1">
      <c r="B357" s="366"/>
      <c r="C357" s="359"/>
      <c r="D357" s="386"/>
      <c r="E357" s="80" t="s">
        <v>156</v>
      </c>
      <c r="F357" s="225" t="s">
        <v>566</v>
      </c>
      <c r="G357" s="225" t="s">
        <v>1110</v>
      </c>
      <c r="H357" s="81">
        <v>35</v>
      </c>
      <c r="I357" s="82">
        <v>80417550</v>
      </c>
      <c r="J357" s="83">
        <v>46066120</v>
      </c>
      <c r="K357" s="72">
        <f t="shared" si="75"/>
        <v>126483670</v>
      </c>
      <c r="L357" s="179">
        <f t="shared" si="74"/>
        <v>3613819.1428571427</v>
      </c>
      <c r="M357" s="186">
        <f t="shared" si="82"/>
        <v>1.0025780578630765E-2</v>
      </c>
    </row>
    <row r="358" spans="2:13" ht="29.25" customHeight="1">
      <c r="B358" s="366"/>
      <c r="C358" s="359"/>
      <c r="D358" s="386"/>
      <c r="E358" s="80" t="s">
        <v>179</v>
      </c>
      <c r="F358" s="225" t="s">
        <v>180</v>
      </c>
      <c r="G358" s="225" t="s">
        <v>1111</v>
      </c>
      <c r="H358" s="81">
        <v>32</v>
      </c>
      <c r="I358" s="82">
        <v>94192730</v>
      </c>
      <c r="J358" s="83">
        <v>10909210</v>
      </c>
      <c r="K358" s="72">
        <f t="shared" si="75"/>
        <v>105101940</v>
      </c>
      <c r="L358" s="179">
        <f t="shared" si="74"/>
        <v>3284435.625</v>
      </c>
      <c r="M358" s="186">
        <f t="shared" si="82"/>
        <v>9.1664279576052707E-3</v>
      </c>
    </row>
    <row r="359" spans="2:13" ht="29.25" customHeight="1" thickBot="1">
      <c r="B359" s="367"/>
      <c r="C359" s="361"/>
      <c r="D359" s="388"/>
      <c r="E359" s="84" t="s">
        <v>158</v>
      </c>
      <c r="F359" s="226" t="s">
        <v>178</v>
      </c>
      <c r="G359" s="226" t="s">
        <v>1112</v>
      </c>
      <c r="H359" s="85">
        <v>26</v>
      </c>
      <c r="I359" s="86">
        <v>88844170</v>
      </c>
      <c r="J359" s="87">
        <v>11742020</v>
      </c>
      <c r="K359" s="73">
        <f t="shared" si="75"/>
        <v>100586190</v>
      </c>
      <c r="L359" s="180">
        <f t="shared" si="74"/>
        <v>3868699.6153846155</v>
      </c>
      <c r="M359" s="186">
        <f t="shared" si="82"/>
        <v>7.4477227155542829E-3</v>
      </c>
    </row>
    <row r="360" spans="2:13" ht="29.25" customHeight="1">
      <c r="B360" s="365">
        <v>72</v>
      </c>
      <c r="C360" s="378" t="s">
        <v>32</v>
      </c>
      <c r="D360" s="385">
        <f>Q76</f>
        <v>2107</v>
      </c>
      <c r="E360" s="88" t="s">
        <v>154</v>
      </c>
      <c r="F360" s="224" t="s">
        <v>175</v>
      </c>
      <c r="G360" s="224" t="s">
        <v>661</v>
      </c>
      <c r="H360" s="137">
        <v>35</v>
      </c>
      <c r="I360" s="138">
        <v>74574620</v>
      </c>
      <c r="J360" s="139">
        <v>12651030</v>
      </c>
      <c r="K360" s="71">
        <f t="shared" si="75"/>
        <v>87225650</v>
      </c>
      <c r="L360" s="178">
        <f t="shared" si="74"/>
        <v>2492161.4285714286</v>
      </c>
      <c r="M360" s="185">
        <f>IFERROR(H360/$Q$76,0)</f>
        <v>1.6611295681063124E-2</v>
      </c>
    </row>
    <row r="361" spans="2:13" ht="29.25" customHeight="1">
      <c r="B361" s="366"/>
      <c r="C361" s="359"/>
      <c r="D361" s="386"/>
      <c r="E361" s="80" t="s">
        <v>155</v>
      </c>
      <c r="F361" s="225" t="s">
        <v>176</v>
      </c>
      <c r="G361" s="225" t="s">
        <v>1116</v>
      </c>
      <c r="H361" s="81">
        <v>24</v>
      </c>
      <c r="I361" s="82">
        <v>62909710</v>
      </c>
      <c r="J361" s="83">
        <v>11508290</v>
      </c>
      <c r="K361" s="72">
        <f t="shared" si="75"/>
        <v>74418000</v>
      </c>
      <c r="L361" s="179">
        <f t="shared" si="74"/>
        <v>3100750</v>
      </c>
      <c r="M361" s="186">
        <f t="shared" ref="M361:M364" si="83">IFERROR(H361/$Q$76,0)</f>
        <v>1.1390602752728999E-2</v>
      </c>
    </row>
    <row r="362" spans="2:13" ht="29.25" customHeight="1">
      <c r="B362" s="366"/>
      <c r="C362" s="359"/>
      <c r="D362" s="386"/>
      <c r="E362" s="80" t="s">
        <v>157</v>
      </c>
      <c r="F362" s="225" t="s">
        <v>177</v>
      </c>
      <c r="G362" s="225" t="s">
        <v>781</v>
      </c>
      <c r="H362" s="81">
        <v>22</v>
      </c>
      <c r="I362" s="82">
        <v>44050610</v>
      </c>
      <c r="J362" s="83">
        <v>9621830</v>
      </c>
      <c r="K362" s="72">
        <f t="shared" si="75"/>
        <v>53672440</v>
      </c>
      <c r="L362" s="179">
        <f t="shared" si="74"/>
        <v>2439656.3636363638</v>
      </c>
      <c r="M362" s="186">
        <f t="shared" si="83"/>
        <v>1.0441385856668249E-2</v>
      </c>
    </row>
    <row r="363" spans="2:13" ht="29.25" customHeight="1">
      <c r="B363" s="366"/>
      <c r="C363" s="359"/>
      <c r="D363" s="386"/>
      <c r="E363" s="80" t="s">
        <v>156</v>
      </c>
      <c r="F363" s="225" t="s">
        <v>566</v>
      </c>
      <c r="G363" s="225" t="s">
        <v>1117</v>
      </c>
      <c r="H363" s="81">
        <v>20</v>
      </c>
      <c r="I363" s="82">
        <v>48826110</v>
      </c>
      <c r="J363" s="83">
        <v>22326480</v>
      </c>
      <c r="K363" s="72">
        <f t="shared" si="75"/>
        <v>71152590</v>
      </c>
      <c r="L363" s="179">
        <f t="shared" si="74"/>
        <v>3557629.5</v>
      </c>
      <c r="M363" s="186">
        <f t="shared" si="83"/>
        <v>9.4921689606074985E-3</v>
      </c>
    </row>
    <row r="364" spans="2:13" ht="29.25" customHeight="1" thickBot="1">
      <c r="B364" s="367"/>
      <c r="C364" s="361"/>
      <c r="D364" s="388"/>
      <c r="E364" s="84" t="s">
        <v>158</v>
      </c>
      <c r="F364" s="226" t="s">
        <v>178</v>
      </c>
      <c r="G364" s="226" t="s">
        <v>1118</v>
      </c>
      <c r="H364" s="85">
        <v>20</v>
      </c>
      <c r="I364" s="86">
        <v>47599890</v>
      </c>
      <c r="J364" s="87">
        <v>7409960</v>
      </c>
      <c r="K364" s="73">
        <f t="shared" si="75"/>
        <v>55009850</v>
      </c>
      <c r="L364" s="180">
        <f t="shared" si="74"/>
        <v>2750492.5</v>
      </c>
      <c r="M364" s="187">
        <f t="shared" si="83"/>
        <v>9.4921689606074985E-3</v>
      </c>
    </row>
    <row r="365" spans="2:13" ht="29.25" customHeight="1">
      <c r="B365" s="365">
        <v>73</v>
      </c>
      <c r="C365" s="378" t="s">
        <v>33</v>
      </c>
      <c r="D365" s="385">
        <f>Q77</f>
        <v>2906</v>
      </c>
      <c r="E365" s="88" t="s">
        <v>154</v>
      </c>
      <c r="F365" s="224" t="s">
        <v>175</v>
      </c>
      <c r="G365" s="224" t="s">
        <v>695</v>
      </c>
      <c r="H365" s="137">
        <v>65</v>
      </c>
      <c r="I365" s="138">
        <v>127872980</v>
      </c>
      <c r="J365" s="139">
        <v>23940530</v>
      </c>
      <c r="K365" s="71">
        <f t="shared" si="75"/>
        <v>151813510</v>
      </c>
      <c r="L365" s="178">
        <f t="shared" si="74"/>
        <v>2335592.4615384615</v>
      </c>
      <c r="M365" s="185">
        <f>IFERROR(H365/$Q$77,0)</f>
        <v>2.2367515485203028E-2</v>
      </c>
    </row>
    <row r="366" spans="2:13" ht="29.25" customHeight="1">
      <c r="B366" s="366"/>
      <c r="C366" s="359"/>
      <c r="D366" s="386"/>
      <c r="E366" s="80" t="s">
        <v>155</v>
      </c>
      <c r="F366" s="225" t="s">
        <v>176</v>
      </c>
      <c r="G366" s="225" t="s">
        <v>935</v>
      </c>
      <c r="H366" s="81">
        <v>36</v>
      </c>
      <c r="I366" s="82">
        <v>104132560</v>
      </c>
      <c r="J366" s="83">
        <v>23183350</v>
      </c>
      <c r="K366" s="72">
        <f t="shared" si="75"/>
        <v>127315910</v>
      </c>
      <c r="L366" s="179">
        <f t="shared" si="74"/>
        <v>3536553.0555555555</v>
      </c>
      <c r="M366" s="186">
        <f t="shared" ref="M366:M369" si="84">IFERROR(H366/$Q$77,0)</f>
        <v>1.2388162422573986E-2</v>
      </c>
    </row>
    <row r="367" spans="2:13" ht="29.25" customHeight="1">
      <c r="B367" s="366"/>
      <c r="C367" s="359"/>
      <c r="D367" s="386"/>
      <c r="E367" s="80" t="s">
        <v>156</v>
      </c>
      <c r="F367" s="225" t="s">
        <v>566</v>
      </c>
      <c r="G367" s="225" t="s">
        <v>1123</v>
      </c>
      <c r="H367" s="81">
        <v>34</v>
      </c>
      <c r="I367" s="82">
        <v>62562100</v>
      </c>
      <c r="J367" s="83">
        <v>62016470</v>
      </c>
      <c r="K367" s="72">
        <f t="shared" si="75"/>
        <v>124578570</v>
      </c>
      <c r="L367" s="179">
        <f t="shared" si="74"/>
        <v>3664075.588235294</v>
      </c>
      <c r="M367" s="186">
        <f t="shared" si="84"/>
        <v>1.1699931176875429E-2</v>
      </c>
    </row>
    <row r="368" spans="2:13" ht="29.25" customHeight="1">
      <c r="B368" s="366"/>
      <c r="C368" s="359"/>
      <c r="D368" s="386"/>
      <c r="E368" s="80" t="s">
        <v>219</v>
      </c>
      <c r="F368" s="225" t="s">
        <v>220</v>
      </c>
      <c r="G368" s="225" t="s">
        <v>1125</v>
      </c>
      <c r="H368" s="81">
        <v>22</v>
      </c>
      <c r="I368" s="82">
        <v>51405950</v>
      </c>
      <c r="J368" s="83">
        <v>8230850</v>
      </c>
      <c r="K368" s="72">
        <f t="shared" si="75"/>
        <v>59636800</v>
      </c>
      <c r="L368" s="179">
        <f t="shared" si="74"/>
        <v>2710763.6363636362</v>
      </c>
      <c r="M368" s="186">
        <f t="shared" si="84"/>
        <v>7.5705437026841018E-3</v>
      </c>
    </row>
    <row r="369" spans="2:13" ht="29.25" customHeight="1" thickBot="1">
      <c r="B369" s="367"/>
      <c r="C369" s="361"/>
      <c r="D369" s="388"/>
      <c r="E369" s="84" t="s">
        <v>157</v>
      </c>
      <c r="F369" s="226" t="s">
        <v>177</v>
      </c>
      <c r="G369" s="226" t="s">
        <v>1124</v>
      </c>
      <c r="H369" s="85">
        <v>22</v>
      </c>
      <c r="I369" s="86">
        <v>48382430</v>
      </c>
      <c r="J369" s="87">
        <v>11200280</v>
      </c>
      <c r="K369" s="73">
        <f t="shared" si="75"/>
        <v>59582710</v>
      </c>
      <c r="L369" s="180">
        <f t="shared" si="74"/>
        <v>2708305</v>
      </c>
      <c r="M369" s="186">
        <f t="shared" si="84"/>
        <v>7.5705437026841018E-3</v>
      </c>
    </row>
    <row r="370" spans="2:13" ht="29.25" customHeight="1">
      <c r="B370" s="365">
        <v>74</v>
      </c>
      <c r="C370" s="378" t="s">
        <v>34</v>
      </c>
      <c r="D370" s="385">
        <f>Q78</f>
        <v>1325</v>
      </c>
      <c r="E370" s="88" t="s">
        <v>154</v>
      </c>
      <c r="F370" s="224" t="s">
        <v>175</v>
      </c>
      <c r="G370" s="224" t="s">
        <v>1025</v>
      </c>
      <c r="H370" s="137">
        <v>24</v>
      </c>
      <c r="I370" s="138">
        <v>54547840</v>
      </c>
      <c r="J370" s="139">
        <v>9107640</v>
      </c>
      <c r="K370" s="71">
        <f t="shared" si="75"/>
        <v>63655480</v>
      </c>
      <c r="L370" s="178">
        <f t="shared" si="74"/>
        <v>2652311.6666666665</v>
      </c>
      <c r="M370" s="185">
        <f>IFERROR(H370/$Q$78,0)</f>
        <v>1.8113207547169812E-2</v>
      </c>
    </row>
    <row r="371" spans="2:13" ht="29.25" customHeight="1">
      <c r="B371" s="366"/>
      <c r="C371" s="359"/>
      <c r="D371" s="386"/>
      <c r="E371" s="80" t="s">
        <v>156</v>
      </c>
      <c r="F371" s="225" t="s">
        <v>566</v>
      </c>
      <c r="G371" s="225" t="s">
        <v>832</v>
      </c>
      <c r="H371" s="81">
        <v>18</v>
      </c>
      <c r="I371" s="82">
        <v>29195910</v>
      </c>
      <c r="J371" s="83">
        <v>44307810</v>
      </c>
      <c r="K371" s="72">
        <f t="shared" si="75"/>
        <v>73503720</v>
      </c>
      <c r="L371" s="179">
        <f t="shared" si="74"/>
        <v>4083540</v>
      </c>
      <c r="M371" s="186">
        <f t="shared" ref="M371:M374" si="85">IFERROR(H371/$Q$78,0)</f>
        <v>1.3584905660377358E-2</v>
      </c>
    </row>
    <row r="372" spans="2:13" ht="29.25" customHeight="1">
      <c r="B372" s="366"/>
      <c r="C372" s="359"/>
      <c r="D372" s="386"/>
      <c r="E372" s="80" t="s">
        <v>157</v>
      </c>
      <c r="F372" s="225" t="s">
        <v>177</v>
      </c>
      <c r="G372" s="225" t="s">
        <v>718</v>
      </c>
      <c r="H372" s="81">
        <v>17</v>
      </c>
      <c r="I372" s="82">
        <v>35592320</v>
      </c>
      <c r="J372" s="83">
        <v>11126370</v>
      </c>
      <c r="K372" s="72">
        <f t="shared" si="75"/>
        <v>46718690</v>
      </c>
      <c r="L372" s="179">
        <f t="shared" si="74"/>
        <v>2748158.2352941176</v>
      </c>
      <c r="M372" s="186">
        <f t="shared" si="85"/>
        <v>1.2830188679245283E-2</v>
      </c>
    </row>
    <row r="373" spans="2:13" ht="29.25" customHeight="1">
      <c r="B373" s="366"/>
      <c r="C373" s="359"/>
      <c r="D373" s="386"/>
      <c r="E373" s="80" t="s">
        <v>155</v>
      </c>
      <c r="F373" s="225" t="s">
        <v>176</v>
      </c>
      <c r="G373" s="225" t="s">
        <v>1129</v>
      </c>
      <c r="H373" s="81">
        <v>13</v>
      </c>
      <c r="I373" s="82">
        <v>33798640</v>
      </c>
      <c r="J373" s="83">
        <v>4779900</v>
      </c>
      <c r="K373" s="72">
        <f t="shared" si="75"/>
        <v>38578540</v>
      </c>
      <c r="L373" s="179">
        <f t="shared" si="74"/>
        <v>2967580</v>
      </c>
      <c r="M373" s="186">
        <f t="shared" si="85"/>
        <v>9.8113207547169817E-3</v>
      </c>
    </row>
    <row r="374" spans="2:13" ht="29.25" customHeight="1" thickBot="1">
      <c r="B374" s="366"/>
      <c r="C374" s="359"/>
      <c r="D374" s="386"/>
      <c r="E374" s="89" t="s">
        <v>158</v>
      </c>
      <c r="F374" s="227" t="s">
        <v>178</v>
      </c>
      <c r="G374" s="227" t="s">
        <v>1130</v>
      </c>
      <c r="H374" s="85">
        <v>11</v>
      </c>
      <c r="I374" s="86">
        <v>47621110</v>
      </c>
      <c r="J374" s="87">
        <v>1680950</v>
      </c>
      <c r="K374" s="73">
        <f t="shared" si="75"/>
        <v>49302060</v>
      </c>
      <c r="L374" s="180">
        <f t="shared" si="74"/>
        <v>4482005.4545454541</v>
      </c>
      <c r="M374" s="188">
        <f t="shared" si="85"/>
        <v>8.3018867924528304E-3</v>
      </c>
    </row>
    <row r="375" spans="2:13" ht="29.25" customHeight="1" thickTop="1">
      <c r="B375" s="356" t="s">
        <v>412</v>
      </c>
      <c r="C375" s="357"/>
      <c r="D375" s="387">
        <f>Q79</f>
        <v>1264913</v>
      </c>
      <c r="E375" s="75" t="str">
        <f>'高額レセ疾病傾向(患者数順)'!$C$7</f>
        <v>1901</v>
      </c>
      <c r="F375" s="228" t="str">
        <f>'高額レセ疾病傾向(患者数順)'!$D$7</f>
        <v>骨折</v>
      </c>
      <c r="G375" s="228" t="str">
        <f>'高額レセ疾病傾向(患者数順)'!$E$7</f>
        <v>大腿骨頚部骨折，大腿骨転子部骨折，腰椎圧迫骨折</v>
      </c>
      <c r="H375" s="76">
        <f>'高額レセ疾病傾向(患者数順)'!$F$7</f>
        <v>22209</v>
      </c>
      <c r="I375" s="77">
        <f>'高額レセ疾病傾向(患者数順)'!$G$7</f>
        <v>58473206940</v>
      </c>
      <c r="J375" s="78">
        <f>'高額レセ疾病傾向(患者数順)'!$H$7</f>
        <v>8605200490</v>
      </c>
      <c r="K375" s="79">
        <f>'高額レセ疾病傾向(患者数順)'!$I$7</f>
        <v>67078407430</v>
      </c>
      <c r="L375" s="79">
        <f>'高額レセ疾病傾向(患者数順)'!J7</f>
        <v>3020325.42797965</v>
      </c>
      <c r="M375" s="267">
        <f>'高額レセ疾病傾向(患者数順)'!K7</f>
        <v>1.7557729266755896E-2</v>
      </c>
    </row>
    <row r="376" spans="2:13" ht="29.25" customHeight="1">
      <c r="B376" s="358"/>
      <c r="C376" s="359"/>
      <c r="D376" s="386"/>
      <c r="E376" s="80" t="str">
        <f>'高額レセ疾病傾向(患者数順)'!$C$8</f>
        <v>0903</v>
      </c>
      <c r="F376" s="225" t="str">
        <f>'高額レセ疾病傾向(患者数順)'!$D$8</f>
        <v>その他の心疾患</v>
      </c>
      <c r="G376" s="225" t="str">
        <f>'高額レセ疾病傾向(患者数順)'!$E$8</f>
        <v>うっ血性心不全，慢性心不全，慢性うっ血性心不全</v>
      </c>
      <c r="H376" s="81">
        <f>'高額レセ疾病傾向(患者数順)'!$F$8</f>
        <v>14724</v>
      </c>
      <c r="I376" s="82">
        <f>'高額レセ疾病傾向(患者数順)'!$G$8</f>
        <v>40819844290</v>
      </c>
      <c r="J376" s="83">
        <f>'高額レセ疾病傾向(患者数順)'!$H$8</f>
        <v>8972039660</v>
      </c>
      <c r="K376" s="72">
        <f>'高額レセ疾病傾向(患者数順)'!$I$8</f>
        <v>49791883950</v>
      </c>
      <c r="L376" s="268">
        <f>'高額レセ疾病傾向(患者数順)'!J8</f>
        <v>3381681.8765281201</v>
      </c>
      <c r="M376" s="186">
        <f>'高額レセ疾病傾向(患者数順)'!K8</f>
        <v>1.1640326251686876E-2</v>
      </c>
    </row>
    <row r="377" spans="2:13" ht="29.25" customHeight="1">
      <c r="B377" s="358"/>
      <c r="C377" s="359"/>
      <c r="D377" s="386"/>
      <c r="E377" s="80" t="str">
        <f>'高額レセ疾病傾向(患者数順)'!$C$9</f>
        <v>0210</v>
      </c>
      <c r="F377" s="225" t="str">
        <f>'高額レセ疾病傾向(患者数順)'!$D$9</f>
        <v>その他の悪性新生物＜腫瘍＞</v>
      </c>
      <c r="G377" s="225" t="str">
        <f>'高額レセ疾病傾向(患者数順)'!$E$9</f>
        <v>前立腺癌，膵頭部癌，多発性骨髄腫</v>
      </c>
      <c r="H377" s="81">
        <f>'高額レセ疾病傾向(患者数順)'!$F$9</f>
        <v>11701</v>
      </c>
      <c r="I377" s="82">
        <f>'高額レセ疾病傾向(患者数順)'!$G$9</f>
        <v>24629348830</v>
      </c>
      <c r="J377" s="83">
        <f>'高額レセ疾病傾向(患者数順)'!$H$9</f>
        <v>18450023360</v>
      </c>
      <c r="K377" s="72">
        <f>'高額レセ疾病傾向(患者数順)'!$I$9</f>
        <v>43079372190</v>
      </c>
      <c r="L377" s="74">
        <f>'高額レセ疾病傾向(患者数順)'!J9</f>
        <v>3681682.9493205701</v>
      </c>
      <c r="M377" s="269">
        <f>'高額レセ疾病傾向(患者数順)'!K9</f>
        <v>9.2504385677117714E-3</v>
      </c>
    </row>
    <row r="378" spans="2:13" ht="29.25" customHeight="1">
      <c r="B378" s="358"/>
      <c r="C378" s="359"/>
      <c r="D378" s="386"/>
      <c r="E378" s="80" t="str">
        <f>'高額レセ疾病傾向(患者数順)'!$C$10</f>
        <v>1011</v>
      </c>
      <c r="F378" s="225" t="str">
        <f>'高額レセ疾病傾向(患者数順)'!$D$10</f>
        <v>その他の呼吸器系の疾患</v>
      </c>
      <c r="G378" s="225" t="str">
        <f>'高額レセ疾病傾向(患者数順)'!$E$10</f>
        <v>誤嚥性肺炎，間質性肺炎，特発性間質性肺炎</v>
      </c>
      <c r="H378" s="81">
        <f>'高額レセ疾病傾向(患者数順)'!$F$10</f>
        <v>10510</v>
      </c>
      <c r="I378" s="82">
        <f>'高額レセ疾病傾向(患者数順)'!$G$10</f>
        <v>25298603370</v>
      </c>
      <c r="J378" s="83">
        <f>'高額レセ疾病傾向(患者数順)'!$H$10</f>
        <v>5113485060</v>
      </c>
      <c r="K378" s="72">
        <f>'高額レセ疾病傾向(患者数順)'!$I$10</f>
        <v>30412088430</v>
      </c>
      <c r="L378" s="72">
        <f>'高額レセ疾病傾向(患者数順)'!J10</f>
        <v>2893633.5328258802</v>
      </c>
      <c r="M378" s="186">
        <f>'高額レセ疾病傾向(患者数順)'!K10</f>
        <v>8.3088718354542967E-3</v>
      </c>
    </row>
    <row r="379" spans="2:13" ht="29.25" customHeight="1" thickBot="1">
      <c r="B379" s="360"/>
      <c r="C379" s="361"/>
      <c r="D379" s="388"/>
      <c r="E379" s="84" t="str">
        <f>'高額レセ疾病傾向(患者数順)'!$C$11</f>
        <v>0906</v>
      </c>
      <c r="F379" s="226" t="str">
        <f>'高額レセ疾病傾向(患者数順)'!$D$11</f>
        <v>脳梗塞</v>
      </c>
      <c r="G379" s="226" t="str">
        <f>'高額レセ疾病傾向(患者数順)'!$E$11</f>
        <v>心原性脳塞栓症，脳梗塞，アテローム血栓性脳梗塞</v>
      </c>
      <c r="H379" s="85">
        <f>'高額レセ疾病傾向(患者数順)'!$F$11</f>
        <v>10061</v>
      </c>
      <c r="I379" s="86">
        <f>'高額レセ疾病傾向(患者数順)'!$G$11</f>
        <v>35692344220</v>
      </c>
      <c r="J379" s="87">
        <f>'高額レセ疾病傾向(患者数順)'!$H$11</f>
        <v>2970557990</v>
      </c>
      <c r="K379" s="73">
        <f>'高額レセ疾病傾向(患者数順)'!I$11</f>
        <v>38662902210</v>
      </c>
      <c r="L379" s="285">
        <f>'高額レセ疾病傾向(患者数順)'!J11</f>
        <v>3842848.8430573498</v>
      </c>
      <c r="M379" s="286">
        <f>'高額レセ疾病傾向(患者数順)'!K11</f>
        <v>7.9539067113706639E-3</v>
      </c>
    </row>
    <row r="380" spans="2:13" ht="13.5" customHeight="1">
      <c r="B380" s="23" t="s">
        <v>414</v>
      </c>
      <c r="D380" s="23"/>
      <c r="E380" s="65"/>
      <c r="F380" s="65"/>
      <c r="G380" s="65"/>
      <c r="H380" s="65"/>
      <c r="I380" s="65"/>
    </row>
    <row r="381" spans="2:13" ht="13.5" customHeight="1">
      <c r="B381" s="54" t="s">
        <v>231</v>
      </c>
      <c r="D381" s="54"/>
    </row>
    <row r="382" spans="2:13" ht="13.5" customHeight="1">
      <c r="B382" s="70" t="s">
        <v>139</v>
      </c>
      <c r="D382" s="70"/>
      <c r="G382" s="26"/>
    </row>
    <row r="383" spans="2:13" ht="13.5" customHeight="1">
      <c r="B383" s="70" t="s">
        <v>254</v>
      </c>
      <c r="D383" s="70"/>
      <c r="G383" s="26"/>
    </row>
    <row r="384" spans="2:13" ht="13.5" customHeight="1">
      <c r="B384" s="70" t="s">
        <v>378</v>
      </c>
      <c r="D384" s="70"/>
      <c r="G384" s="26"/>
    </row>
    <row r="385" spans="2:7" ht="13.5" customHeight="1">
      <c r="B385" s="70" t="s">
        <v>140</v>
      </c>
      <c r="D385" s="70"/>
      <c r="G385" s="26"/>
    </row>
  </sheetData>
  <mergeCells count="233">
    <mergeCell ref="D370:D374"/>
    <mergeCell ref="D375:D379"/>
    <mergeCell ref="M3:M4"/>
    <mergeCell ref="D345:D349"/>
    <mergeCell ref="D350:D354"/>
    <mergeCell ref="D355:D359"/>
    <mergeCell ref="D360:D364"/>
    <mergeCell ref="D365:D369"/>
    <mergeCell ref="D320:D324"/>
    <mergeCell ref="D325:D329"/>
    <mergeCell ref="D330:D334"/>
    <mergeCell ref="D335:D339"/>
    <mergeCell ref="D340:D344"/>
    <mergeCell ref="D295:D299"/>
    <mergeCell ref="D300:D304"/>
    <mergeCell ref="D305:D309"/>
    <mergeCell ref="D310:D314"/>
    <mergeCell ref="D315:D319"/>
    <mergeCell ref="D270:D274"/>
    <mergeCell ref="D275:D279"/>
    <mergeCell ref="D280:D284"/>
    <mergeCell ref="D285:D289"/>
    <mergeCell ref="D290:D294"/>
    <mergeCell ref="D245:D249"/>
    <mergeCell ref="D250:D254"/>
    <mergeCell ref="D255:D259"/>
    <mergeCell ref="D260:D264"/>
    <mergeCell ref="D265:D269"/>
    <mergeCell ref="D220:D224"/>
    <mergeCell ref="D225:D229"/>
    <mergeCell ref="D230:D234"/>
    <mergeCell ref="D235:D239"/>
    <mergeCell ref="D240:D244"/>
    <mergeCell ref="D195:D199"/>
    <mergeCell ref="D200:D204"/>
    <mergeCell ref="D205:D209"/>
    <mergeCell ref="D210:D214"/>
    <mergeCell ref="D215:D219"/>
    <mergeCell ref="D170:D174"/>
    <mergeCell ref="D175:D179"/>
    <mergeCell ref="D180:D184"/>
    <mergeCell ref="D185:D189"/>
    <mergeCell ref="D190:D194"/>
    <mergeCell ref="D145:D149"/>
    <mergeCell ref="D150:D154"/>
    <mergeCell ref="D155:D159"/>
    <mergeCell ref="D160:D164"/>
    <mergeCell ref="D165:D169"/>
    <mergeCell ref="D120:D124"/>
    <mergeCell ref="D125:D129"/>
    <mergeCell ref="D130:D134"/>
    <mergeCell ref="D135:D139"/>
    <mergeCell ref="D140:D144"/>
    <mergeCell ref="D95:D99"/>
    <mergeCell ref="D100:D104"/>
    <mergeCell ref="D105:D109"/>
    <mergeCell ref="D110:D114"/>
    <mergeCell ref="D115:D119"/>
    <mergeCell ref="D70:D74"/>
    <mergeCell ref="D75:D79"/>
    <mergeCell ref="D80:D84"/>
    <mergeCell ref="D85:D89"/>
    <mergeCell ref="D90:D94"/>
    <mergeCell ref="D45:D49"/>
    <mergeCell ref="D50:D54"/>
    <mergeCell ref="D55:D59"/>
    <mergeCell ref="D60:D64"/>
    <mergeCell ref="D65:D69"/>
    <mergeCell ref="D20:D24"/>
    <mergeCell ref="D25:D29"/>
    <mergeCell ref="D30:D34"/>
    <mergeCell ref="D35:D39"/>
    <mergeCell ref="D40:D44"/>
    <mergeCell ref="I3:K3"/>
    <mergeCell ref="L3:L4"/>
    <mergeCell ref="C30:C34"/>
    <mergeCell ref="C3:C4"/>
    <mergeCell ref="E3:F4"/>
    <mergeCell ref="G3:G4"/>
    <mergeCell ref="H3:H4"/>
    <mergeCell ref="C5:C9"/>
    <mergeCell ref="C10:C14"/>
    <mergeCell ref="C15:C19"/>
    <mergeCell ref="C20:C24"/>
    <mergeCell ref="C25:C29"/>
    <mergeCell ref="D3:D4"/>
    <mergeCell ref="D5:D9"/>
    <mergeCell ref="D10:D14"/>
    <mergeCell ref="D15:D19"/>
    <mergeCell ref="C90:C9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85:C89"/>
    <mergeCell ref="C150:C15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210:C21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70:C27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65:C269"/>
    <mergeCell ref="C330:C33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315:C319"/>
    <mergeCell ref="C320:C324"/>
    <mergeCell ref="C325:C329"/>
    <mergeCell ref="C365:C369"/>
    <mergeCell ref="C370:C374"/>
    <mergeCell ref="C335:C339"/>
    <mergeCell ref="C340:C344"/>
    <mergeCell ref="C345:C349"/>
    <mergeCell ref="C350:C354"/>
    <mergeCell ref="C355:C359"/>
    <mergeCell ref="C360:C364"/>
    <mergeCell ref="B375:C379"/>
    <mergeCell ref="B360:B364"/>
    <mergeCell ref="B365:B369"/>
    <mergeCell ref="B370:B37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</mergeCells>
  <phoneticPr fontId="4"/>
  <pageMargins left="0.47244094488188981" right="0.19685039370078741" top="0.74803149606299213" bottom="0.74803149606299213" header="0.31496062992125984" footer="0.31496062992125984"/>
  <pageSetup paperSize="9" scale="62" orientation="portrait" r:id="rId1"/>
  <headerFooter>
    <oddHeader>&amp;R&amp;"ＭＳ 明朝,標準"&amp;12 2-2.高額レセプトの件数及び医療費</oddHeader>
  </headerFooter>
  <rowBreaks count="9" manualBreakCount="9">
    <brk id="44" max="16383" man="1"/>
    <brk id="84" max="16383" man="1"/>
    <brk id="124" max="16383" man="1"/>
    <brk id="164" max="16383" man="1"/>
    <brk id="204" max="16383" man="1"/>
    <brk id="244" max="16383" man="1"/>
    <brk id="284" max="16383" man="1"/>
    <brk id="324" max="16383" man="1"/>
    <brk id="364" max="16383" man="1"/>
  </rowBreaks>
  <colBreaks count="1" manualBreakCount="1">
    <brk id="13" max="1048575" man="1"/>
  </colBreaks>
  <ignoredErrors>
    <ignoredError sqref="E9:E61 E134:E352 E64:E133 E62:E63 E355:E367 E353:E354 E370:E374 E368:E369 E5:E8" numberStoredAsText="1"/>
    <ignoredError sqref="K5:K37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257</v>
      </c>
    </row>
    <row r="2" spans="1:16">
      <c r="A2" s="27" t="s">
        <v>258</v>
      </c>
    </row>
    <row r="4" spans="1:16" ht="13.5" customHeight="1">
      <c r="B4" s="143"/>
      <c r="C4" s="144"/>
      <c r="D4" s="144"/>
      <c r="E4" s="144"/>
      <c r="F4" s="144"/>
      <c r="G4" s="145"/>
    </row>
    <row r="5" spans="1:16" ht="13.5" customHeight="1">
      <c r="B5" s="146"/>
      <c r="C5" s="147"/>
      <c r="D5" s="245">
        <v>1.8000000000000002E-2</v>
      </c>
      <c r="E5" s="149" t="s">
        <v>382</v>
      </c>
      <c r="F5" s="246">
        <v>1.9E-2</v>
      </c>
      <c r="G5" s="151" t="s">
        <v>383</v>
      </c>
    </row>
    <row r="6" spans="1:16">
      <c r="B6" s="146"/>
      <c r="D6" s="245"/>
      <c r="E6" s="149"/>
      <c r="F6" s="246"/>
      <c r="G6" s="151"/>
    </row>
    <row r="7" spans="1:16">
      <c r="B7" s="146"/>
      <c r="C7" s="152"/>
      <c r="D7" s="245">
        <v>1.7000000000000001E-2</v>
      </c>
      <c r="E7" s="149" t="s">
        <v>382</v>
      </c>
      <c r="F7" s="246">
        <v>1.8000000000000002E-2</v>
      </c>
      <c r="G7" s="151" t="s">
        <v>384</v>
      </c>
    </row>
    <row r="8" spans="1:16">
      <c r="B8" s="146"/>
      <c r="D8" s="245"/>
      <c r="E8" s="149"/>
      <c r="F8" s="246"/>
      <c r="G8" s="151"/>
    </row>
    <row r="9" spans="1:16">
      <c r="B9" s="146"/>
      <c r="C9" s="153"/>
      <c r="D9" s="245">
        <v>1.6E-2</v>
      </c>
      <c r="E9" s="149" t="s">
        <v>382</v>
      </c>
      <c r="F9" s="246">
        <v>1.7000000000000001E-2</v>
      </c>
      <c r="G9" s="151" t="s">
        <v>384</v>
      </c>
    </row>
    <row r="10" spans="1:16">
      <c r="B10" s="146"/>
      <c r="D10" s="245"/>
      <c r="E10" s="149"/>
      <c r="F10" s="246"/>
      <c r="G10" s="151"/>
    </row>
    <row r="11" spans="1:16">
      <c r="B11" s="146"/>
      <c r="C11" s="154"/>
      <c r="D11" s="245">
        <v>1.4999999999999999E-2</v>
      </c>
      <c r="E11" s="149" t="s">
        <v>382</v>
      </c>
      <c r="F11" s="246">
        <v>1.6E-2</v>
      </c>
      <c r="G11" s="151" t="s">
        <v>384</v>
      </c>
    </row>
    <row r="12" spans="1:16">
      <c r="B12" s="146"/>
      <c r="D12" s="245"/>
      <c r="E12" s="149"/>
      <c r="F12" s="246"/>
      <c r="G12" s="151"/>
    </row>
    <row r="13" spans="1:16">
      <c r="B13" s="146"/>
      <c r="C13" s="155"/>
      <c r="D13" s="245">
        <v>1.4E-2</v>
      </c>
      <c r="E13" s="149" t="s">
        <v>382</v>
      </c>
      <c r="F13" s="246">
        <v>1.4999999999999999E-2</v>
      </c>
      <c r="G13" s="151" t="s">
        <v>384</v>
      </c>
    </row>
    <row r="14" spans="1:16">
      <c r="B14" s="156"/>
      <c r="C14" s="157"/>
      <c r="D14" s="157"/>
      <c r="E14" s="157"/>
      <c r="F14" s="157"/>
      <c r="G14" s="158"/>
    </row>
    <row r="16" spans="1:16"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</row>
    <row r="17" spans="2:16">
      <c r="B17" s="146"/>
      <c r="P17" s="159"/>
    </row>
    <row r="18" spans="2:16">
      <c r="B18" s="146"/>
      <c r="P18" s="159"/>
    </row>
    <row r="19" spans="2:16">
      <c r="B19" s="146"/>
      <c r="P19" s="159"/>
    </row>
    <row r="20" spans="2:16">
      <c r="B20" s="146"/>
      <c r="P20" s="159"/>
    </row>
    <row r="21" spans="2:16">
      <c r="B21" s="146"/>
      <c r="P21" s="159"/>
    </row>
    <row r="22" spans="2:16">
      <c r="B22" s="146"/>
      <c r="P22" s="159"/>
    </row>
    <row r="23" spans="2:16">
      <c r="B23" s="146"/>
      <c r="P23" s="159"/>
    </row>
    <row r="24" spans="2:16">
      <c r="B24" s="146"/>
      <c r="P24" s="159"/>
    </row>
    <row r="25" spans="2:16">
      <c r="B25" s="146"/>
      <c r="P25" s="159"/>
    </row>
    <row r="26" spans="2:16">
      <c r="B26" s="146"/>
      <c r="P26" s="159"/>
    </row>
    <row r="27" spans="2:16">
      <c r="B27" s="146"/>
      <c r="P27" s="159"/>
    </row>
    <row r="28" spans="2:16">
      <c r="B28" s="146"/>
      <c r="P28" s="159"/>
    </row>
    <row r="29" spans="2:16">
      <c r="B29" s="146"/>
      <c r="P29" s="159"/>
    </row>
    <row r="30" spans="2:16">
      <c r="B30" s="146"/>
      <c r="P30" s="159"/>
    </row>
    <row r="31" spans="2:16">
      <c r="B31" s="146"/>
      <c r="P31" s="159"/>
    </row>
    <row r="32" spans="2:16">
      <c r="B32" s="146"/>
      <c r="P32" s="159"/>
    </row>
    <row r="33" spans="2:16">
      <c r="B33" s="146"/>
      <c r="P33" s="159"/>
    </row>
    <row r="34" spans="2:16">
      <c r="B34" s="146"/>
      <c r="P34" s="159"/>
    </row>
    <row r="35" spans="2:16">
      <c r="B35" s="146"/>
      <c r="P35" s="159"/>
    </row>
    <row r="36" spans="2:16">
      <c r="B36" s="146"/>
      <c r="P36" s="159"/>
    </row>
    <row r="37" spans="2:16">
      <c r="B37" s="146"/>
      <c r="P37" s="159"/>
    </row>
    <row r="38" spans="2:16">
      <c r="B38" s="146"/>
      <c r="P38" s="159"/>
    </row>
    <row r="39" spans="2:16">
      <c r="B39" s="146"/>
      <c r="P39" s="159"/>
    </row>
    <row r="40" spans="2:16">
      <c r="B40" s="146"/>
      <c r="P40" s="159"/>
    </row>
    <row r="41" spans="2:16">
      <c r="B41" s="146"/>
      <c r="P41" s="159"/>
    </row>
    <row r="42" spans="2:16">
      <c r="B42" s="146"/>
      <c r="P42" s="159"/>
    </row>
    <row r="43" spans="2:16">
      <c r="B43" s="146"/>
      <c r="P43" s="159"/>
    </row>
    <row r="44" spans="2:16">
      <c r="B44" s="146"/>
      <c r="P44" s="159"/>
    </row>
    <row r="45" spans="2:16">
      <c r="B45" s="146"/>
      <c r="P45" s="159"/>
    </row>
    <row r="46" spans="2:16">
      <c r="B46" s="146"/>
      <c r="P46" s="159"/>
    </row>
    <row r="47" spans="2:16">
      <c r="B47" s="146"/>
      <c r="P47" s="159"/>
    </row>
    <row r="48" spans="2:16">
      <c r="B48" s="146"/>
      <c r="P48" s="159"/>
    </row>
    <row r="49" spans="2:16">
      <c r="B49" s="146"/>
      <c r="P49" s="159"/>
    </row>
    <row r="50" spans="2:16">
      <c r="B50" s="146"/>
      <c r="P50" s="159"/>
    </row>
    <row r="51" spans="2:16">
      <c r="B51" s="146"/>
      <c r="P51" s="159"/>
    </row>
    <row r="52" spans="2:16">
      <c r="B52" s="146"/>
      <c r="P52" s="159"/>
    </row>
    <row r="53" spans="2:16">
      <c r="B53" s="146"/>
      <c r="P53" s="159"/>
    </row>
    <row r="54" spans="2:16">
      <c r="B54" s="146"/>
      <c r="P54" s="159"/>
    </row>
    <row r="55" spans="2:16">
      <c r="B55" s="146"/>
      <c r="P55" s="159"/>
    </row>
    <row r="56" spans="2:16">
      <c r="B56" s="146"/>
      <c r="P56" s="159"/>
    </row>
    <row r="57" spans="2:16">
      <c r="B57" s="146"/>
      <c r="P57" s="159"/>
    </row>
    <row r="58" spans="2:16">
      <c r="B58" s="146"/>
      <c r="P58" s="159"/>
    </row>
    <row r="59" spans="2:16">
      <c r="B59" s="146"/>
      <c r="P59" s="159"/>
    </row>
    <row r="60" spans="2:16">
      <c r="B60" s="146"/>
      <c r="P60" s="159"/>
    </row>
    <row r="61" spans="2:16">
      <c r="B61" s="146"/>
      <c r="P61" s="159"/>
    </row>
    <row r="62" spans="2:16">
      <c r="B62" s="146"/>
      <c r="P62" s="159"/>
    </row>
    <row r="63" spans="2:16">
      <c r="B63" s="146"/>
      <c r="P63" s="159"/>
    </row>
    <row r="64" spans="2:16">
      <c r="B64" s="146"/>
      <c r="P64" s="159"/>
    </row>
    <row r="65" spans="2:16">
      <c r="B65" s="146"/>
      <c r="P65" s="159"/>
    </row>
    <row r="66" spans="2:16">
      <c r="B66" s="146"/>
      <c r="P66" s="159"/>
    </row>
    <row r="67" spans="2:16">
      <c r="B67" s="146"/>
      <c r="P67" s="159"/>
    </row>
    <row r="68" spans="2:16">
      <c r="B68" s="146"/>
      <c r="P68" s="159"/>
    </row>
    <row r="69" spans="2:16">
      <c r="B69" s="146"/>
      <c r="P69" s="159"/>
    </row>
    <row r="70" spans="2:16">
      <c r="B70" s="146"/>
      <c r="P70" s="159"/>
    </row>
    <row r="71" spans="2:16">
      <c r="B71" s="146"/>
      <c r="P71" s="159"/>
    </row>
    <row r="72" spans="2:16">
      <c r="B72" s="146"/>
      <c r="P72" s="159"/>
    </row>
    <row r="73" spans="2:16">
      <c r="B73" s="146"/>
      <c r="P73" s="159"/>
    </row>
    <row r="74" spans="2:16">
      <c r="B74" s="146"/>
      <c r="P74" s="159"/>
    </row>
    <row r="75" spans="2:16">
      <c r="B75" s="146"/>
      <c r="P75" s="159"/>
    </row>
    <row r="76" spans="2:16">
      <c r="B76" s="146"/>
      <c r="P76" s="159"/>
    </row>
    <row r="77" spans="2:16">
      <c r="B77" s="146"/>
      <c r="P77" s="159"/>
    </row>
    <row r="78" spans="2:16">
      <c r="B78" s="146"/>
      <c r="P78" s="159"/>
    </row>
    <row r="79" spans="2:16">
      <c r="B79" s="146"/>
      <c r="P79" s="159"/>
    </row>
    <row r="80" spans="2:16">
      <c r="B80" s="146"/>
      <c r="P80" s="159"/>
    </row>
    <row r="81" spans="2:16">
      <c r="B81" s="146"/>
      <c r="P81" s="159"/>
    </row>
    <row r="82" spans="2:16">
      <c r="B82" s="146"/>
      <c r="P82" s="159"/>
    </row>
    <row r="83" spans="2:16">
      <c r="B83" s="146"/>
      <c r="P83" s="159"/>
    </row>
    <row r="84" spans="2:16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60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11.375" style="3" bestFit="1" customWidth="1"/>
    <col min="4" max="5" width="12.625" style="3" customWidth="1"/>
    <col min="6" max="6" width="11.625" style="3" customWidth="1"/>
    <col min="7" max="9" width="17.625" style="3" customWidth="1"/>
    <col min="10" max="10" width="7.625" style="3" customWidth="1"/>
    <col min="11" max="11" width="11.625" style="2" customWidth="1"/>
    <col min="12" max="13" width="20.625" style="2" customWidth="1"/>
    <col min="14" max="16384" width="9" style="3"/>
  </cols>
  <sheetData>
    <row r="1" spans="1:1" ht="16.5" customHeight="1">
      <c r="A1" s="26" t="s">
        <v>242</v>
      </c>
    </row>
    <row r="2" spans="1:1" ht="16.5" customHeight="1">
      <c r="A2" s="26" t="s">
        <v>232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259</v>
      </c>
    </row>
    <row r="2" spans="1:16">
      <c r="A2" s="27" t="s">
        <v>258</v>
      </c>
    </row>
    <row r="4" spans="1:16" ht="13.5" customHeight="1">
      <c r="B4" s="143"/>
      <c r="C4" s="144"/>
      <c r="D4" s="144"/>
      <c r="E4" s="144"/>
      <c r="F4" s="144"/>
      <c r="G4" s="145"/>
    </row>
    <row r="5" spans="1:16" ht="13.5" customHeight="1">
      <c r="B5" s="146"/>
      <c r="C5" s="147"/>
      <c r="D5" s="148">
        <v>0.442</v>
      </c>
      <c r="E5" s="149" t="s">
        <v>382</v>
      </c>
      <c r="F5" s="150">
        <v>0.45</v>
      </c>
      <c r="G5" s="151" t="s">
        <v>383</v>
      </c>
    </row>
    <row r="6" spans="1:16">
      <c r="B6" s="146"/>
      <c r="D6" s="148"/>
      <c r="E6" s="149"/>
      <c r="F6" s="150"/>
      <c r="G6" s="151"/>
    </row>
    <row r="7" spans="1:16">
      <c r="B7" s="146"/>
      <c r="C7" s="152"/>
      <c r="D7" s="148">
        <v>0.434</v>
      </c>
      <c r="E7" s="149" t="s">
        <v>382</v>
      </c>
      <c r="F7" s="150">
        <v>0.442</v>
      </c>
      <c r="G7" s="151" t="s">
        <v>384</v>
      </c>
    </row>
    <row r="8" spans="1:16">
      <c r="B8" s="146"/>
      <c r="D8" s="148"/>
      <c r="E8" s="149"/>
      <c r="F8" s="150"/>
      <c r="G8" s="151"/>
    </row>
    <row r="9" spans="1:16">
      <c r="B9" s="146"/>
      <c r="C9" s="153"/>
      <c r="D9" s="148">
        <v>0.42599999999999999</v>
      </c>
      <c r="E9" s="149" t="s">
        <v>382</v>
      </c>
      <c r="F9" s="150">
        <v>0.434</v>
      </c>
      <c r="G9" s="151" t="s">
        <v>384</v>
      </c>
    </row>
    <row r="10" spans="1:16">
      <c r="B10" s="146"/>
      <c r="D10" s="148"/>
      <c r="E10" s="149"/>
      <c r="F10" s="150"/>
      <c r="G10" s="151"/>
    </row>
    <row r="11" spans="1:16">
      <c r="B11" s="146"/>
      <c r="C11" s="154"/>
      <c r="D11" s="148">
        <v>0.41799999999999998</v>
      </c>
      <c r="E11" s="149" t="s">
        <v>382</v>
      </c>
      <c r="F11" s="150">
        <v>0.42599999999999999</v>
      </c>
      <c r="G11" s="151" t="s">
        <v>384</v>
      </c>
    </row>
    <row r="12" spans="1:16">
      <c r="B12" s="146"/>
      <c r="D12" s="148"/>
      <c r="E12" s="149"/>
      <c r="F12" s="150"/>
      <c r="G12" s="151"/>
    </row>
    <row r="13" spans="1:16">
      <c r="B13" s="146"/>
      <c r="C13" s="155"/>
      <c r="D13" s="148">
        <v>0.41</v>
      </c>
      <c r="E13" s="149" t="s">
        <v>382</v>
      </c>
      <c r="F13" s="150">
        <v>0.41799999999999998</v>
      </c>
      <c r="G13" s="151" t="s">
        <v>384</v>
      </c>
    </row>
    <row r="14" spans="1:16">
      <c r="B14" s="156"/>
      <c r="C14" s="157"/>
      <c r="D14" s="157"/>
      <c r="E14" s="157"/>
      <c r="F14" s="157"/>
      <c r="G14" s="158"/>
    </row>
    <row r="16" spans="1:16"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</row>
    <row r="17" spans="2:16">
      <c r="B17" s="146"/>
      <c r="P17" s="159"/>
    </row>
    <row r="18" spans="2:16">
      <c r="B18" s="146"/>
      <c r="P18" s="159"/>
    </row>
    <row r="19" spans="2:16">
      <c r="B19" s="146"/>
      <c r="P19" s="159"/>
    </row>
    <row r="20" spans="2:16">
      <c r="B20" s="146"/>
      <c r="P20" s="159"/>
    </row>
    <row r="21" spans="2:16">
      <c r="B21" s="146"/>
      <c r="P21" s="159"/>
    </row>
    <row r="22" spans="2:16">
      <c r="B22" s="146"/>
      <c r="P22" s="159"/>
    </row>
    <row r="23" spans="2:16">
      <c r="B23" s="146"/>
      <c r="P23" s="159"/>
    </row>
    <row r="24" spans="2:16">
      <c r="B24" s="146"/>
      <c r="P24" s="159"/>
    </row>
    <row r="25" spans="2:16">
      <c r="B25" s="146"/>
      <c r="P25" s="159"/>
    </row>
    <row r="26" spans="2:16">
      <c r="B26" s="146"/>
      <c r="P26" s="159"/>
    </row>
    <row r="27" spans="2:16">
      <c r="B27" s="146"/>
      <c r="P27" s="159"/>
    </row>
    <row r="28" spans="2:16">
      <c r="B28" s="146"/>
      <c r="P28" s="159"/>
    </row>
    <row r="29" spans="2:16">
      <c r="B29" s="146"/>
      <c r="P29" s="159"/>
    </row>
    <row r="30" spans="2:16">
      <c r="B30" s="146"/>
      <c r="P30" s="159"/>
    </row>
    <row r="31" spans="2:16">
      <c r="B31" s="146"/>
      <c r="P31" s="159"/>
    </row>
    <row r="32" spans="2:16">
      <c r="B32" s="146"/>
      <c r="P32" s="159"/>
    </row>
    <row r="33" spans="2:16">
      <c r="B33" s="146"/>
      <c r="P33" s="159"/>
    </row>
    <row r="34" spans="2:16">
      <c r="B34" s="146"/>
      <c r="P34" s="159"/>
    </row>
    <row r="35" spans="2:16">
      <c r="B35" s="146"/>
      <c r="P35" s="159"/>
    </row>
    <row r="36" spans="2:16">
      <c r="B36" s="146"/>
      <c r="P36" s="159"/>
    </row>
    <row r="37" spans="2:16">
      <c r="B37" s="146"/>
      <c r="P37" s="159"/>
    </row>
    <row r="38" spans="2:16">
      <c r="B38" s="146"/>
      <c r="P38" s="159"/>
    </row>
    <row r="39" spans="2:16">
      <c r="B39" s="146"/>
      <c r="P39" s="159"/>
    </row>
    <row r="40" spans="2:16">
      <c r="B40" s="146"/>
      <c r="P40" s="159"/>
    </row>
    <row r="41" spans="2:16">
      <c r="B41" s="146"/>
      <c r="P41" s="159"/>
    </row>
    <row r="42" spans="2:16">
      <c r="B42" s="146"/>
      <c r="P42" s="159"/>
    </row>
    <row r="43" spans="2:16">
      <c r="B43" s="146"/>
      <c r="P43" s="159"/>
    </row>
    <row r="44" spans="2:16">
      <c r="B44" s="146"/>
      <c r="P44" s="159"/>
    </row>
    <row r="45" spans="2:16">
      <c r="B45" s="146"/>
      <c r="P45" s="159"/>
    </row>
    <row r="46" spans="2:16">
      <c r="B46" s="146"/>
      <c r="P46" s="159"/>
    </row>
    <row r="47" spans="2:16">
      <c r="B47" s="146"/>
      <c r="P47" s="159"/>
    </row>
    <row r="48" spans="2:16">
      <c r="B48" s="146"/>
      <c r="P48" s="159"/>
    </row>
    <row r="49" spans="2:16">
      <c r="B49" s="146"/>
      <c r="P49" s="159"/>
    </row>
    <row r="50" spans="2:16">
      <c r="B50" s="146"/>
      <c r="P50" s="159"/>
    </row>
    <row r="51" spans="2:16">
      <c r="B51" s="146"/>
      <c r="P51" s="159"/>
    </row>
    <row r="52" spans="2:16">
      <c r="B52" s="146"/>
      <c r="P52" s="159"/>
    </row>
    <row r="53" spans="2:16">
      <c r="B53" s="146"/>
      <c r="P53" s="159"/>
    </row>
    <row r="54" spans="2:16">
      <c r="B54" s="146"/>
      <c r="P54" s="159"/>
    </row>
    <row r="55" spans="2:16">
      <c r="B55" s="146"/>
      <c r="P55" s="159"/>
    </row>
    <row r="56" spans="2:16">
      <c r="B56" s="146"/>
      <c r="P56" s="159"/>
    </row>
    <row r="57" spans="2:16">
      <c r="B57" s="146"/>
      <c r="P57" s="159"/>
    </row>
    <row r="58" spans="2:16">
      <c r="B58" s="146"/>
      <c r="P58" s="159"/>
    </row>
    <row r="59" spans="2:16">
      <c r="B59" s="146"/>
      <c r="P59" s="159"/>
    </row>
    <row r="60" spans="2:16">
      <c r="B60" s="146"/>
      <c r="P60" s="159"/>
    </row>
    <row r="61" spans="2:16">
      <c r="B61" s="146"/>
      <c r="P61" s="159"/>
    </row>
    <row r="62" spans="2:16">
      <c r="B62" s="146"/>
      <c r="P62" s="159"/>
    </row>
    <row r="63" spans="2:16">
      <c r="B63" s="146"/>
      <c r="P63" s="159"/>
    </row>
    <row r="64" spans="2:16">
      <c r="B64" s="146"/>
      <c r="P64" s="159"/>
    </row>
    <row r="65" spans="2:16">
      <c r="B65" s="146"/>
      <c r="P65" s="159"/>
    </row>
    <row r="66" spans="2:16">
      <c r="B66" s="146"/>
      <c r="P66" s="159"/>
    </row>
    <row r="67" spans="2:16">
      <c r="B67" s="146"/>
      <c r="P67" s="159"/>
    </row>
    <row r="68" spans="2:16">
      <c r="B68" s="146"/>
      <c r="P68" s="159"/>
    </row>
    <row r="69" spans="2:16">
      <c r="B69" s="146"/>
      <c r="P69" s="159"/>
    </row>
    <row r="70" spans="2:16">
      <c r="B70" s="146"/>
      <c r="P70" s="159"/>
    </row>
    <row r="71" spans="2:16">
      <c r="B71" s="146"/>
      <c r="P71" s="159"/>
    </row>
    <row r="72" spans="2:16">
      <c r="B72" s="146"/>
      <c r="P72" s="159"/>
    </row>
    <row r="73" spans="2:16">
      <c r="B73" s="146"/>
      <c r="P73" s="159"/>
    </row>
    <row r="74" spans="2:16">
      <c r="B74" s="146"/>
      <c r="P74" s="159"/>
    </row>
    <row r="75" spans="2:16">
      <c r="B75" s="146"/>
      <c r="P75" s="159"/>
    </row>
    <row r="76" spans="2:16">
      <c r="B76" s="146"/>
      <c r="P76" s="159"/>
    </row>
    <row r="77" spans="2:16">
      <c r="B77" s="146"/>
      <c r="P77" s="159"/>
    </row>
    <row r="78" spans="2:16">
      <c r="B78" s="146"/>
      <c r="P78" s="159"/>
    </row>
    <row r="79" spans="2:16">
      <c r="B79" s="146"/>
      <c r="P79" s="159"/>
    </row>
    <row r="80" spans="2:16">
      <c r="B80" s="146"/>
      <c r="P80" s="159"/>
    </row>
    <row r="81" spans="2:16">
      <c r="B81" s="146"/>
      <c r="P81" s="159"/>
    </row>
    <row r="82" spans="2:16">
      <c r="B82" s="146"/>
      <c r="P82" s="159"/>
    </row>
    <row r="83" spans="2:16">
      <c r="B83" s="146"/>
      <c r="P83" s="159"/>
    </row>
    <row r="84" spans="2:16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60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81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625" style="6" customWidth="1"/>
    <col min="3" max="3" width="9.625" style="6" customWidth="1"/>
    <col min="4" max="5" width="12.625" style="47" customWidth="1"/>
    <col min="6" max="6" width="11.625" style="47" customWidth="1"/>
    <col min="7" max="8" width="17.625" style="47" customWidth="1"/>
    <col min="9" max="9" width="17.625" style="6" customWidth="1"/>
    <col min="10" max="10" width="11.625" style="6" customWidth="1"/>
    <col min="11" max="11" width="4" style="27" customWidth="1"/>
    <col min="12" max="12" width="12.625" style="40" customWidth="1"/>
    <col min="13" max="14" width="8.5" style="27" customWidth="1"/>
    <col min="15" max="16" width="12.625" style="27" customWidth="1"/>
    <col min="17" max="17" width="9" style="6"/>
    <col min="18" max="18" width="9.875" style="93" bestFit="1" customWidth="1"/>
    <col min="19" max="19" width="10" style="93" customWidth="1"/>
    <col min="20" max="16384" width="9" style="6"/>
  </cols>
  <sheetData>
    <row r="1" spans="1:20" ht="16.5" customHeight="1">
      <c r="A1" s="26" t="s">
        <v>261</v>
      </c>
    </row>
    <row r="2" spans="1:20" ht="16.5" customHeight="1">
      <c r="A2" s="26" t="s">
        <v>244</v>
      </c>
      <c r="D2" s="229"/>
      <c r="E2" s="229"/>
      <c r="G2" s="229"/>
      <c r="H2" s="229"/>
      <c r="I2" s="172"/>
    </row>
    <row r="3" spans="1:20" s="48" customFormat="1" ht="16.5" customHeight="1">
      <c r="B3" s="306"/>
      <c r="C3" s="309" t="s">
        <v>137</v>
      </c>
      <c r="D3" s="31" t="s">
        <v>83</v>
      </c>
      <c r="E3" s="31" t="s">
        <v>95</v>
      </c>
      <c r="F3" s="31" t="s">
        <v>79</v>
      </c>
      <c r="G3" s="31" t="s">
        <v>78</v>
      </c>
      <c r="H3" s="31" t="s">
        <v>76</v>
      </c>
      <c r="I3" s="31" t="s">
        <v>74</v>
      </c>
      <c r="J3" s="195" t="s">
        <v>72</v>
      </c>
      <c r="K3" s="202"/>
      <c r="L3" s="40"/>
      <c r="M3" s="40"/>
      <c r="N3" s="40"/>
      <c r="O3" s="40"/>
      <c r="P3" s="40"/>
      <c r="R3" s="43"/>
      <c r="S3" s="43"/>
    </row>
    <row r="4" spans="1:20" s="48" customFormat="1" ht="16.5" customHeight="1">
      <c r="B4" s="307"/>
      <c r="C4" s="310"/>
      <c r="D4" s="298" t="s">
        <v>101</v>
      </c>
      <c r="E4" s="298" t="s">
        <v>102</v>
      </c>
      <c r="F4" s="298" t="s">
        <v>276</v>
      </c>
      <c r="G4" s="300" t="s">
        <v>234</v>
      </c>
      <c r="H4" s="32"/>
      <c r="I4" s="33"/>
      <c r="J4" s="312" t="s">
        <v>285</v>
      </c>
      <c r="K4" s="203"/>
      <c r="L4" s="41" t="s">
        <v>233</v>
      </c>
      <c r="M4" s="42"/>
      <c r="N4" s="43"/>
      <c r="O4" s="43"/>
      <c r="P4" s="43"/>
      <c r="R4" s="94"/>
      <c r="S4" s="94"/>
    </row>
    <row r="5" spans="1:20" s="48" customFormat="1" ht="60" customHeight="1">
      <c r="B5" s="308"/>
      <c r="C5" s="311"/>
      <c r="D5" s="299"/>
      <c r="E5" s="299"/>
      <c r="F5" s="299"/>
      <c r="G5" s="299"/>
      <c r="H5" s="34" t="s">
        <v>235</v>
      </c>
      <c r="I5" s="35" t="s">
        <v>236</v>
      </c>
      <c r="J5" s="313"/>
      <c r="K5" s="203"/>
      <c r="L5" s="301" t="s">
        <v>237</v>
      </c>
      <c r="M5" s="303"/>
      <c r="N5" s="302"/>
      <c r="O5" s="301" t="s">
        <v>238</v>
      </c>
      <c r="P5" s="302"/>
      <c r="R5" s="209" t="s">
        <v>239</v>
      </c>
      <c r="S5" s="209" t="s">
        <v>240</v>
      </c>
      <c r="T5" s="69"/>
    </row>
    <row r="6" spans="1:20" s="48" customFormat="1" ht="19.5" customHeight="1">
      <c r="B6" s="36">
        <v>1</v>
      </c>
      <c r="C6" s="50" t="s">
        <v>58</v>
      </c>
      <c r="D6" s="134">
        <f>SUM(D7:D30)</f>
        <v>9162211</v>
      </c>
      <c r="E6" s="134">
        <f>SUM(E7:E30)</f>
        <v>144145</v>
      </c>
      <c r="F6" s="247">
        <f t="shared" ref="F6:F27" si="0">IFERROR(E6/D6,"-")</f>
        <v>1.5732556257436116E-2</v>
      </c>
      <c r="G6" s="134">
        <f>SUM(G7:G30)</f>
        <v>317014777330</v>
      </c>
      <c r="H6" s="134">
        <f>SUM(H7:H30)</f>
        <v>135704205250</v>
      </c>
      <c r="I6" s="214">
        <f>G6-H6</f>
        <v>181310572080</v>
      </c>
      <c r="J6" s="125">
        <f t="shared" ref="J6:J17" si="1">IFERROR(H6/G6,"-")</f>
        <v>0.42806902060826402</v>
      </c>
      <c r="K6" s="204"/>
      <c r="L6" s="44" t="str">
        <f>INDEX($C$6:$C$79,MATCH(M6,F$6:F$79,0))</f>
        <v>能勢町</v>
      </c>
      <c r="M6" s="255">
        <f t="shared" ref="M6:M11" si="2">LARGE(F$6:F$79,ROW(B1))</f>
        <v>2.6809116097950624E-2</v>
      </c>
      <c r="N6" s="254">
        <f>ROUND(M6,4)</f>
        <v>2.6800000000000001E-2</v>
      </c>
      <c r="O6" s="44" t="str">
        <f>INDEX($C$6:$C$79,MATCH(P6,J$6:J$79,0))</f>
        <v>能勢町</v>
      </c>
      <c r="P6" s="98">
        <f>LARGE(J$6:J$79,ROW(B1))</f>
        <v>0.50558461939831734</v>
      </c>
      <c r="R6" s="253">
        <f>ROUND($F$80,4)</f>
        <v>1.5699999999999999E-2</v>
      </c>
      <c r="S6" s="96">
        <f>$J$80</f>
        <v>0.43040657009147631</v>
      </c>
      <c r="T6" s="200">
        <v>0</v>
      </c>
    </row>
    <row r="7" spans="1:20" s="48" customFormat="1" ht="19.5" customHeight="1">
      <c r="B7" s="36">
        <v>2</v>
      </c>
      <c r="C7" s="50" t="s">
        <v>115</v>
      </c>
      <c r="D7" s="134">
        <v>337582</v>
      </c>
      <c r="E7" s="214">
        <v>4943</v>
      </c>
      <c r="F7" s="247">
        <f t="shared" si="0"/>
        <v>1.4642368372721294E-2</v>
      </c>
      <c r="G7" s="214">
        <v>11067078200</v>
      </c>
      <c r="H7" s="214">
        <v>4828598800</v>
      </c>
      <c r="I7" s="214">
        <v>6238479400</v>
      </c>
      <c r="J7" s="125">
        <f t="shared" si="1"/>
        <v>0.43630294398751063</v>
      </c>
      <c r="K7" s="204"/>
      <c r="L7" s="44" t="str">
        <f t="shared" ref="L7:L70" si="3">INDEX($C$6:$C$79,MATCH(M7,F$6:F$79,0))</f>
        <v>千早赤阪村</v>
      </c>
      <c r="M7" s="255">
        <f t="shared" si="2"/>
        <v>2.1539749590896981E-2</v>
      </c>
      <c r="N7" s="254">
        <f t="shared" ref="N7:N70" si="4">ROUND(M7,4)</f>
        <v>2.1499999999999998E-2</v>
      </c>
      <c r="O7" s="44" t="str">
        <f t="shared" ref="O7:O70" si="5">INDEX($C$6:$C$79,MATCH(P7,J$6:J$79,0))</f>
        <v>此花区</v>
      </c>
      <c r="P7" s="98">
        <f t="shared" ref="P7:P70" si="6">LARGE(J$6:J$79,ROW(B2))</f>
        <v>0.47847113692216425</v>
      </c>
      <c r="R7" s="253">
        <f>ROUND($F$80,4)</f>
        <v>1.5699999999999999E-2</v>
      </c>
      <c r="S7" s="96">
        <f t="shared" ref="S7:S70" si="7">$J$80</f>
        <v>0.43040657009147631</v>
      </c>
      <c r="T7" s="200">
        <v>0</v>
      </c>
    </row>
    <row r="8" spans="1:20" s="48" customFormat="1" ht="19.5" customHeight="1">
      <c r="B8" s="36">
        <v>3</v>
      </c>
      <c r="C8" s="51" t="s">
        <v>116</v>
      </c>
      <c r="D8" s="134">
        <v>204402</v>
      </c>
      <c r="E8" s="214">
        <v>3424</v>
      </c>
      <c r="F8" s="247">
        <f t="shared" si="0"/>
        <v>1.6751303803289597E-2</v>
      </c>
      <c r="G8" s="214">
        <v>7525730140</v>
      </c>
      <c r="H8" s="214">
        <v>3339511200</v>
      </c>
      <c r="I8" s="214">
        <v>4186218940</v>
      </c>
      <c r="J8" s="125">
        <f t="shared" si="1"/>
        <v>0.44374580776557049</v>
      </c>
      <c r="K8" s="204"/>
      <c r="L8" s="44" t="str">
        <f t="shared" si="3"/>
        <v>岸和田市</v>
      </c>
      <c r="M8" s="255">
        <f t="shared" si="2"/>
        <v>2.1053734976704309E-2</v>
      </c>
      <c r="N8" s="254">
        <f t="shared" si="4"/>
        <v>2.1100000000000001E-2</v>
      </c>
      <c r="O8" s="44" t="str">
        <f t="shared" si="5"/>
        <v>島本町</v>
      </c>
      <c r="P8" s="98">
        <f t="shared" si="6"/>
        <v>0.47040189711964686</v>
      </c>
      <c r="R8" s="253">
        <f t="shared" ref="R8:R70" si="8">ROUND($F$80,4)</f>
        <v>1.5699999999999999E-2</v>
      </c>
      <c r="S8" s="96">
        <f t="shared" si="7"/>
        <v>0.43040657009147631</v>
      </c>
      <c r="T8" s="200">
        <v>0</v>
      </c>
    </row>
    <row r="9" spans="1:20" s="48" customFormat="1" ht="19.5" customHeight="1">
      <c r="B9" s="36">
        <v>4</v>
      </c>
      <c r="C9" s="51" t="s">
        <v>117</v>
      </c>
      <c r="D9" s="134">
        <v>238752</v>
      </c>
      <c r="E9" s="214">
        <v>4639</v>
      </c>
      <c r="F9" s="247">
        <f t="shared" si="0"/>
        <v>1.9430203726042084E-2</v>
      </c>
      <c r="G9" s="214">
        <v>9178414080</v>
      </c>
      <c r="H9" s="214">
        <v>4391606220</v>
      </c>
      <c r="I9" s="214">
        <v>4786807860</v>
      </c>
      <c r="J9" s="125">
        <f t="shared" si="1"/>
        <v>0.47847113692216425</v>
      </c>
      <c r="K9" s="204"/>
      <c r="L9" s="44" t="str">
        <f t="shared" si="3"/>
        <v>岬町</v>
      </c>
      <c r="M9" s="255">
        <f t="shared" si="2"/>
        <v>2.0703660089880081E-2</v>
      </c>
      <c r="N9" s="254">
        <f t="shared" si="4"/>
        <v>2.07E-2</v>
      </c>
      <c r="O9" s="44" t="str">
        <f t="shared" si="5"/>
        <v>大正区</v>
      </c>
      <c r="P9" s="98">
        <f t="shared" si="6"/>
        <v>0.4651113375417667</v>
      </c>
      <c r="R9" s="253">
        <f t="shared" si="8"/>
        <v>1.5699999999999999E-2</v>
      </c>
      <c r="S9" s="96">
        <f t="shared" si="7"/>
        <v>0.43040657009147631</v>
      </c>
      <c r="T9" s="200">
        <v>0</v>
      </c>
    </row>
    <row r="10" spans="1:20" s="48" customFormat="1" ht="19.5" customHeight="1">
      <c r="B10" s="36">
        <v>5</v>
      </c>
      <c r="C10" s="51" t="s">
        <v>118</v>
      </c>
      <c r="D10" s="134">
        <v>188585</v>
      </c>
      <c r="E10" s="214">
        <v>3044</v>
      </c>
      <c r="F10" s="247">
        <f t="shared" si="0"/>
        <v>1.6141262560649045E-2</v>
      </c>
      <c r="G10" s="214">
        <v>6719795800</v>
      </c>
      <c r="H10" s="214">
        <v>2900734180</v>
      </c>
      <c r="I10" s="214">
        <v>3819061620</v>
      </c>
      <c r="J10" s="125">
        <f t="shared" si="1"/>
        <v>0.43166998913865806</v>
      </c>
      <c r="K10" s="204"/>
      <c r="L10" s="44" t="str">
        <f t="shared" si="3"/>
        <v>堺市美原区</v>
      </c>
      <c r="M10" s="255">
        <f t="shared" si="2"/>
        <v>1.954199765778223E-2</v>
      </c>
      <c r="N10" s="254">
        <f t="shared" si="4"/>
        <v>1.95E-2</v>
      </c>
      <c r="O10" s="44" t="str">
        <f t="shared" si="5"/>
        <v>岬町</v>
      </c>
      <c r="P10" s="98">
        <f t="shared" si="6"/>
        <v>0.46428260133432059</v>
      </c>
      <c r="R10" s="253">
        <f t="shared" si="8"/>
        <v>1.5699999999999999E-2</v>
      </c>
      <c r="S10" s="96">
        <f t="shared" si="7"/>
        <v>0.43040657009147631</v>
      </c>
      <c r="T10" s="200">
        <v>0</v>
      </c>
    </row>
    <row r="11" spans="1:20" s="48" customFormat="1" ht="19.5" customHeight="1">
      <c r="B11" s="36">
        <v>6</v>
      </c>
      <c r="C11" s="51" t="s">
        <v>119</v>
      </c>
      <c r="D11" s="134">
        <v>296023</v>
      </c>
      <c r="E11" s="214">
        <v>5061</v>
      </c>
      <c r="F11" s="247">
        <f t="shared" si="0"/>
        <v>1.7096644517486818E-2</v>
      </c>
      <c r="G11" s="214">
        <v>10490812580</v>
      </c>
      <c r="H11" s="214">
        <v>4674458670</v>
      </c>
      <c r="I11" s="214">
        <v>5816353910</v>
      </c>
      <c r="J11" s="125">
        <f t="shared" si="1"/>
        <v>0.44557641596910502</v>
      </c>
      <c r="K11" s="204"/>
      <c r="L11" s="44" t="str">
        <f t="shared" si="3"/>
        <v>此花区</v>
      </c>
      <c r="M11" s="255">
        <f t="shared" si="2"/>
        <v>1.9430203726042084E-2</v>
      </c>
      <c r="N11" s="254">
        <f t="shared" si="4"/>
        <v>1.9400000000000001E-2</v>
      </c>
      <c r="O11" s="44" t="str">
        <f t="shared" si="5"/>
        <v>岸和田市</v>
      </c>
      <c r="P11" s="98">
        <f t="shared" si="6"/>
        <v>0.45855072940373215</v>
      </c>
      <c r="R11" s="253">
        <f t="shared" si="8"/>
        <v>1.5699999999999999E-2</v>
      </c>
      <c r="S11" s="96">
        <f t="shared" si="7"/>
        <v>0.43040657009147631</v>
      </c>
      <c r="T11" s="200">
        <v>0</v>
      </c>
    </row>
    <row r="12" spans="1:20" s="48" customFormat="1" ht="19.5" customHeight="1">
      <c r="B12" s="36">
        <v>7</v>
      </c>
      <c r="C12" s="51" t="s">
        <v>120</v>
      </c>
      <c r="D12" s="134">
        <v>254345</v>
      </c>
      <c r="E12" s="214">
        <v>4703</v>
      </c>
      <c r="F12" s="247">
        <f t="shared" si="0"/>
        <v>1.8490632801902926E-2</v>
      </c>
      <c r="G12" s="214">
        <v>9895018630</v>
      </c>
      <c r="H12" s="214">
        <v>4602285350</v>
      </c>
      <c r="I12" s="214">
        <v>5292733280</v>
      </c>
      <c r="J12" s="125">
        <f t="shared" si="1"/>
        <v>0.4651113375417667</v>
      </c>
      <c r="K12" s="204"/>
      <c r="L12" s="44" t="str">
        <f t="shared" si="3"/>
        <v>泉南市</v>
      </c>
      <c r="M12" s="255">
        <f t="shared" ref="M12:M70" si="9">LARGE(F$6:F$79,ROW(B7))</f>
        <v>1.8900653942665956E-2</v>
      </c>
      <c r="N12" s="254">
        <f t="shared" si="4"/>
        <v>1.89E-2</v>
      </c>
      <c r="O12" s="44" t="str">
        <f t="shared" si="5"/>
        <v>浪速区</v>
      </c>
      <c r="P12" s="98">
        <f t="shared" si="6"/>
        <v>0.45600288516877091</v>
      </c>
      <c r="R12" s="253">
        <f t="shared" si="8"/>
        <v>1.5699999999999999E-2</v>
      </c>
      <c r="S12" s="96">
        <f t="shared" si="7"/>
        <v>0.43040657009147631</v>
      </c>
      <c r="T12" s="200">
        <v>0</v>
      </c>
    </row>
    <row r="13" spans="1:20" s="48" customFormat="1" ht="19.5" customHeight="1">
      <c r="B13" s="36">
        <v>8</v>
      </c>
      <c r="C13" s="51" t="s">
        <v>59</v>
      </c>
      <c r="D13" s="134">
        <v>211412</v>
      </c>
      <c r="E13" s="214">
        <v>3092</v>
      </c>
      <c r="F13" s="247">
        <f t="shared" si="0"/>
        <v>1.46254706449965E-2</v>
      </c>
      <c r="G13" s="214">
        <v>7045725230</v>
      </c>
      <c r="H13" s="214">
        <v>2931814540</v>
      </c>
      <c r="I13" s="214">
        <v>4113910690</v>
      </c>
      <c r="J13" s="125">
        <f t="shared" si="1"/>
        <v>0.41611252841888074</v>
      </c>
      <c r="K13" s="204"/>
      <c r="L13" s="44" t="str">
        <f t="shared" si="3"/>
        <v>堺市中区</v>
      </c>
      <c r="M13" s="255">
        <f t="shared" si="9"/>
        <v>1.8688922177045438E-2</v>
      </c>
      <c r="N13" s="254">
        <f t="shared" si="4"/>
        <v>1.8700000000000001E-2</v>
      </c>
      <c r="O13" s="44" t="str">
        <f t="shared" si="5"/>
        <v>豊能町</v>
      </c>
      <c r="P13" s="98">
        <f t="shared" si="6"/>
        <v>0.45282940848322761</v>
      </c>
      <c r="R13" s="253">
        <f t="shared" si="8"/>
        <v>1.5699999999999999E-2</v>
      </c>
      <c r="S13" s="96">
        <f t="shared" si="7"/>
        <v>0.43040657009147631</v>
      </c>
      <c r="T13" s="200">
        <v>0</v>
      </c>
    </row>
    <row r="14" spans="1:20" s="48" customFormat="1" ht="19.5" customHeight="1">
      <c r="B14" s="36">
        <v>9</v>
      </c>
      <c r="C14" s="51" t="s">
        <v>121</v>
      </c>
      <c r="D14" s="134">
        <v>126959</v>
      </c>
      <c r="E14" s="214">
        <v>2169</v>
      </c>
      <c r="F14" s="247">
        <f t="shared" si="0"/>
        <v>1.7084255547066374E-2</v>
      </c>
      <c r="G14" s="214">
        <v>4611085540</v>
      </c>
      <c r="H14" s="214">
        <v>2102668310</v>
      </c>
      <c r="I14" s="214">
        <v>2508417230</v>
      </c>
      <c r="J14" s="125">
        <f t="shared" si="1"/>
        <v>0.45600288516877091</v>
      </c>
      <c r="K14" s="204"/>
      <c r="L14" s="44" t="str">
        <f t="shared" si="3"/>
        <v>大正区</v>
      </c>
      <c r="M14" s="255">
        <f t="shared" si="9"/>
        <v>1.8490632801902926E-2</v>
      </c>
      <c r="N14" s="254">
        <f t="shared" si="4"/>
        <v>1.8499999999999999E-2</v>
      </c>
      <c r="O14" s="44" t="str">
        <f t="shared" si="5"/>
        <v>堺市東区</v>
      </c>
      <c r="P14" s="98">
        <f t="shared" si="6"/>
        <v>0.4503855576323067</v>
      </c>
      <c r="R14" s="253">
        <f t="shared" si="8"/>
        <v>1.5699999999999999E-2</v>
      </c>
      <c r="S14" s="96">
        <f t="shared" si="7"/>
        <v>0.43040657009147631</v>
      </c>
      <c r="T14" s="200">
        <v>0</v>
      </c>
    </row>
    <row r="15" spans="1:20" s="48" customFormat="1" ht="19.5" customHeight="1">
      <c r="B15" s="36">
        <v>10</v>
      </c>
      <c r="C15" s="51" t="s">
        <v>60</v>
      </c>
      <c r="D15" s="134">
        <v>317825</v>
      </c>
      <c r="E15" s="214">
        <v>5134</v>
      </c>
      <c r="F15" s="247">
        <f t="shared" si="0"/>
        <v>1.6153543616770235E-2</v>
      </c>
      <c r="G15" s="214">
        <v>11214800150</v>
      </c>
      <c r="H15" s="214">
        <v>4822801310</v>
      </c>
      <c r="I15" s="214">
        <v>6391998840</v>
      </c>
      <c r="J15" s="125">
        <f t="shared" si="1"/>
        <v>0.43003898825606801</v>
      </c>
      <c r="K15" s="204"/>
      <c r="L15" s="44" t="str">
        <f t="shared" si="3"/>
        <v>和泉市</v>
      </c>
      <c r="M15" s="255">
        <f t="shared" si="9"/>
        <v>1.8488446113102075E-2</v>
      </c>
      <c r="N15" s="254">
        <f t="shared" si="4"/>
        <v>1.8499999999999999E-2</v>
      </c>
      <c r="O15" s="44" t="str">
        <f t="shared" si="5"/>
        <v>堺市美原区</v>
      </c>
      <c r="P15" s="98">
        <f t="shared" si="6"/>
        <v>0.45021312763907101</v>
      </c>
      <c r="R15" s="253">
        <f t="shared" si="8"/>
        <v>1.5699999999999999E-2</v>
      </c>
      <c r="S15" s="96">
        <f t="shared" si="7"/>
        <v>0.43040657009147631</v>
      </c>
      <c r="T15" s="200">
        <v>0</v>
      </c>
    </row>
    <row r="16" spans="1:20" s="48" customFormat="1" ht="19.5" customHeight="1">
      <c r="B16" s="36">
        <v>11</v>
      </c>
      <c r="C16" s="51" t="s">
        <v>61</v>
      </c>
      <c r="D16" s="134">
        <v>567590</v>
      </c>
      <c r="E16" s="214">
        <v>8572</v>
      </c>
      <c r="F16" s="247">
        <f t="shared" si="0"/>
        <v>1.5102450712662309E-2</v>
      </c>
      <c r="G16" s="214">
        <v>18676116840</v>
      </c>
      <c r="H16" s="214">
        <v>7996339340</v>
      </c>
      <c r="I16" s="214">
        <v>10679777500</v>
      </c>
      <c r="J16" s="125">
        <f t="shared" si="1"/>
        <v>0.42815856253767148</v>
      </c>
      <c r="K16" s="204"/>
      <c r="L16" s="44" t="str">
        <f t="shared" si="3"/>
        <v>堺市東区</v>
      </c>
      <c r="M16" s="255">
        <f t="shared" si="9"/>
        <v>1.8355615050735095E-2</v>
      </c>
      <c r="N16" s="254">
        <f t="shared" si="4"/>
        <v>1.84E-2</v>
      </c>
      <c r="O16" s="44" t="str">
        <f t="shared" si="5"/>
        <v>和泉市</v>
      </c>
      <c r="P16" s="98">
        <f t="shared" si="6"/>
        <v>0.45006965659624792</v>
      </c>
      <c r="R16" s="253">
        <f t="shared" si="8"/>
        <v>1.5699999999999999E-2</v>
      </c>
      <c r="S16" s="96">
        <f t="shared" si="7"/>
        <v>0.43040657009147631</v>
      </c>
      <c r="T16" s="200">
        <v>0</v>
      </c>
    </row>
    <row r="17" spans="2:20" s="48" customFormat="1" ht="19.5" customHeight="1">
      <c r="B17" s="36">
        <v>12</v>
      </c>
      <c r="C17" s="51" t="s">
        <v>122</v>
      </c>
      <c r="D17" s="134">
        <v>287272</v>
      </c>
      <c r="E17" s="214">
        <v>4340</v>
      </c>
      <c r="F17" s="247">
        <f t="shared" si="0"/>
        <v>1.5107633183881478E-2</v>
      </c>
      <c r="G17" s="214">
        <v>9624362230</v>
      </c>
      <c r="H17" s="214">
        <v>4034580400</v>
      </c>
      <c r="I17" s="214">
        <v>5589781830</v>
      </c>
      <c r="J17" s="125">
        <f t="shared" si="1"/>
        <v>0.41920496169853738</v>
      </c>
      <c r="K17" s="204"/>
      <c r="L17" s="44" t="str">
        <f t="shared" si="3"/>
        <v>堺市堺区</v>
      </c>
      <c r="M17" s="255">
        <f t="shared" si="9"/>
        <v>1.8265163341071037E-2</v>
      </c>
      <c r="N17" s="254">
        <f t="shared" si="4"/>
        <v>1.83E-2</v>
      </c>
      <c r="O17" s="44" t="str">
        <f t="shared" si="5"/>
        <v>熊取町</v>
      </c>
      <c r="P17" s="98">
        <f t="shared" si="6"/>
        <v>0.44841784185967132</v>
      </c>
      <c r="R17" s="253">
        <f t="shared" si="8"/>
        <v>1.5699999999999999E-2</v>
      </c>
      <c r="S17" s="96">
        <f t="shared" si="7"/>
        <v>0.43040657009147631</v>
      </c>
      <c r="T17" s="200">
        <v>0</v>
      </c>
    </row>
    <row r="18" spans="2:20" s="48" customFormat="1" ht="19.5" customHeight="1">
      <c r="B18" s="36">
        <v>13</v>
      </c>
      <c r="C18" s="51" t="s">
        <v>123</v>
      </c>
      <c r="D18" s="134">
        <v>497835</v>
      </c>
      <c r="E18" s="214">
        <v>8012</v>
      </c>
      <c r="F18" s="247">
        <f t="shared" si="0"/>
        <v>1.609368565890305E-2</v>
      </c>
      <c r="G18" s="214">
        <v>17760464570</v>
      </c>
      <c r="H18" s="214">
        <v>7339777940</v>
      </c>
      <c r="I18" s="214">
        <v>10420686630</v>
      </c>
      <c r="J18" s="125">
        <f t="shared" ref="J18:J70" si="10">IFERROR(H18/G18,"-")</f>
        <v>0.41326497463348733</v>
      </c>
      <c r="K18" s="204"/>
      <c r="L18" s="44" t="str">
        <f t="shared" si="3"/>
        <v>貝塚市</v>
      </c>
      <c r="M18" s="255">
        <f t="shared" si="9"/>
        <v>1.8009281233673326E-2</v>
      </c>
      <c r="N18" s="254">
        <f t="shared" si="4"/>
        <v>1.7999999999999999E-2</v>
      </c>
      <c r="O18" s="44" t="str">
        <f t="shared" si="5"/>
        <v>堺市堺区</v>
      </c>
      <c r="P18" s="98">
        <f t="shared" si="6"/>
        <v>0.44815323950783764</v>
      </c>
      <c r="R18" s="253">
        <f t="shared" si="8"/>
        <v>1.5699999999999999E-2</v>
      </c>
      <c r="S18" s="96">
        <f t="shared" si="7"/>
        <v>0.43040657009147631</v>
      </c>
      <c r="T18" s="200">
        <v>0</v>
      </c>
    </row>
    <row r="19" spans="2:20" s="48" customFormat="1" ht="19.5" customHeight="1">
      <c r="B19" s="36">
        <v>14</v>
      </c>
      <c r="C19" s="51" t="s">
        <v>124</v>
      </c>
      <c r="D19" s="134">
        <v>360176</v>
      </c>
      <c r="E19" s="214">
        <v>5688</v>
      </c>
      <c r="F19" s="247">
        <f t="shared" si="0"/>
        <v>1.5792279330105283E-2</v>
      </c>
      <c r="G19" s="214">
        <v>12953777100</v>
      </c>
      <c r="H19" s="214">
        <v>5494710610</v>
      </c>
      <c r="I19" s="214">
        <v>7459066490</v>
      </c>
      <c r="J19" s="125">
        <f t="shared" si="10"/>
        <v>0.42417825840155921</v>
      </c>
      <c r="K19" s="204"/>
      <c r="L19" s="44" t="str">
        <f t="shared" si="3"/>
        <v>大阪狭山市</v>
      </c>
      <c r="M19" s="255">
        <f t="shared" si="9"/>
        <v>1.7783055892516744E-2</v>
      </c>
      <c r="N19" s="254">
        <f t="shared" si="4"/>
        <v>1.78E-2</v>
      </c>
      <c r="O19" s="44" t="str">
        <f t="shared" si="5"/>
        <v>箕面市</v>
      </c>
      <c r="P19" s="98">
        <f t="shared" si="6"/>
        <v>0.44760141931959657</v>
      </c>
      <c r="R19" s="253">
        <f t="shared" si="8"/>
        <v>1.5699999999999999E-2</v>
      </c>
      <c r="S19" s="96">
        <f t="shared" si="7"/>
        <v>0.43040657009147631</v>
      </c>
      <c r="T19" s="200">
        <v>0</v>
      </c>
    </row>
    <row r="20" spans="2:20" s="48" customFormat="1" ht="19.5" customHeight="1">
      <c r="B20" s="36">
        <v>15</v>
      </c>
      <c r="C20" s="51" t="s">
        <v>125</v>
      </c>
      <c r="D20" s="134">
        <v>594371</v>
      </c>
      <c r="E20" s="214">
        <v>9662</v>
      </c>
      <c r="F20" s="247">
        <f t="shared" si="0"/>
        <v>1.625584020754714E-2</v>
      </c>
      <c r="G20" s="214">
        <v>20800905330</v>
      </c>
      <c r="H20" s="214">
        <v>9231619710</v>
      </c>
      <c r="I20" s="214">
        <v>11569285620</v>
      </c>
      <c r="J20" s="125">
        <f t="shared" si="10"/>
        <v>0.44380855369240796</v>
      </c>
      <c r="K20" s="204"/>
      <c r="L20" s="44" t="str">
        <f t="shared" si="3"/>
        <v>阪南市</v>
      </c>
      <c r="M20" s="255">
        <f t="shared" si="9"/>
        <v>1.7646457227330624E-2</v>
      </c>
      <c r="N20" s="254">
        <f t="shared" si="4"/>
        <v>1.7600000000000001E-2</v>
      </c>
      <c r="O20" s="44" t="str">
        <f t="shared" si="5"/>
        <v>堺市中区</v>
      </c>
      <c r="P20" s="98">
        <f t="shared" si="6"/>
        <v>0.44672112714652285</v>
      </c>
      <c r="R20" s="253">
        <f t="shared" si="8"/>
        <v>1.5699999999999999E-2</v>
      </c>
      <c r="S20" s="96">
        <f t="shared" si="7"/>
        <v>0.43040657009147631</v>
      </c>
      <c r="T20" s="200">
        <v>0</v>
      </c>
    </row>
    <row r="21" spans="2:20" s="48" customFormat="1" ht="19.5" customHeight="1">
      <c r="B21" s="36">
        <v>16</v>
      </c>
      <c r="C21" s="51" t="s">
        <v>62</v>
      </c>
      <c r="D21" s="134">
        <v>431041</v>
      </c>
      <c r="E21" s="214">
        <v>5890</v>
      </c>
      <c r="F21" s="247">
        <f t="shared" si="0"/>
        <v>1.3664593391347922E-2</v>
      </c>
      <c r="G21" s="214">
        <v>13834616390</v>
      </c>
      <c r="H21" s="214">
        <v>5527397990</v>
      </c>
      <c r="I21" s="214">
        <v>8307218400</v>
      </c>
      <c r="J21" s="125">
        <f t="shared" si="10"/>
        <v>0.39953388183537486</v>
      </c>
      <c r="K21" s="204"/>
      <c r="L21" s="44" t="str">
        <f t="shared" si="3"/>
        <v>高石市</v>
      </c>
      <c r="M21" s="255">
        <f t="shared" si="9"/>
        <v>1.7639706383655661E-2</v>
      </c>
      <c r="N21" s="254">
        <f t="shared" si="4"/>
        <v>1.7600000000000001E-2</v>
      </c>
      <c r="O21" s="44" t="str">
        <f t="shared" si="5"/>
        <v>千早赤阪村</v>
      </c>
      <c r="P21" s="98">
        <f t="shared" si="6"/>
        <v>0.44619159704281142</v>
      </c>
      <c r="R21" s="253">
        <f t="shared" si="8"/>
        <v>1.5699999999999999E-2</v>
      </c>
      <c r="S21" s="96">
        <f t="shared" si="7"/>
        <v>0.43040657009147631</v>
      </c>
      <c r="T21" s="200">
        <v>0</v>
      </c>
    </row>
    <row r="22" spans="2:20" s="48" customFormat="1" ht="19.5" customHeight="1">
      <c r="B22" s="36">
        <v>17</v>
      </c>
      <c r="C22" s="51" t="s">
        <v>126</v>
      </c>
      <c r="D22" s="134">
        <v>618823</v>
      </c>
      <c r="E22" s="214">
        <v>9114</v>
      </c>
      <c r="F22" s="247">
        <f t="shared" si="0"/>
        <v>1.4727959368026075E-2</v>
      </c>
      <c r="G22" s="214">
        <v>20572208750</v>
      </c>
      <c r="H22" s="214">
        <v>8363467010</v>
      </c>
      <c r="I22" s="214">
        <v>12208741740</v>
      </c>
      <c r="J22" s="125">
        <f t="shared" si="10"/>
        <v>0.40654200585048994</v>
      </c>
      <c r="K22" s="204"/>
      <c r="L22" s="44" t="str">
        <f t="shared" si="3"/>
        <v>堺市</v>
      </c>
      <c r="M22" s="255">
        <f t="shared" si="9"/>
        <v>1.761028020958378E-2</v>
      </c>
      <c r="N22" s="254">
        <f t="shared" si="4"/>
        <v>1.7600000000000001E-2</v>
      </c>
      <c r="O22" s="44" t="str">
        <f t="shared" si="5"/>
        <v>港区</v>
      </c>
      <c r="P22" s="98">
        <f t="shared" si="6"/>
        <v>0.44557641596910502</v>
      </c>
      <c r="R22" s="253">
        <f t="shared" si="8"/>
        <v>1.5699999999999999E-2</v>
      </c>
      <c r="S22" s="96">
        <f t="shared" si="7"/>
        <v>0.43040657009147631</v>
      </c>
      <c r="T22" s="200">
        <v>0</v>
      </c>
    </row>
    <row r="23" spans="2:20" s="48" customFormat="1" ht="19.5" customHeight="1">
      <c r="B23" s="36">
        <v>18</v>
      </c>
      <c r="C23" s="51" t="s">
        <v>63</v>
      </c>
      <c r="D23" s="134">
        <v>531049</v>
      </c>
      <c r="E23" s="214">
        <v>8000</v>
      </c>
      <c r="F23" s="247">
        <f t="shared" si="0"/>
        <v>1.5064523236085559E-2</v>
      </c>
      <c r="G23" s="214">
        <v>18353640500</v>
      </c>
      <c r="H23" s="214">
        <v>7695995370</v>
      </c>
      <c r="I23" s="214">
        <v>10657645130</v>
      </c>
      <c r="J23" s="125">
        <f t="shared" si="10"/>
        <v>0.41931710332890088</v>
      </c>
      <c r="K23" s="204"/>
      <c r="L23" s="44" t="str">
        <f t="shared" si="3"/>
        <v>堺市北区</v>
      </c>
      <c r="M23" s="255">
        <f t="shared" si="9"/>
        <v>1.7584758426935763E-2</v>
      </c>
      <c r="N23" s="254">
        <f t="shared" si="4"/>
        <v>1.7600000000000001E-2</v>
      </c>
      <c r="O23" s="44" t="str">
        <f t="shared" si="5"/>
        <v>北区</v>
      </c>
      <c r="P23" s="98">
        <f t="shared" si="6"/>
        <v>0.44390972056404993</v>
      </c>
      <c r="R23" s="253">
        <f t="shared" si="8"/>
        <v>1.5699999999999999E-2</v>
      </c>
      <c r="S23" s="96">
        <f t="shared" si="7"/>
        <v>0.43040657009147631</v>
      </c>
      <c r="T23" s="200">
        <v>0</v>
      </c>
    </row>
    <row r="24" spans="2:20" s="48" customFormat="1" ht="19.5" customHeight="1">
      <c r="B24" s="36">
        <v>19</v>
      </c>
      <c r="C24" s="51" t="s">
        <v>127</v>
      </c>
      <c r="D24" s="134">
        <v>356926</v>
      </c>
      <c r="E24" s="214">
        <v>6158</v>
      </c>
      <c r="F24" s="247">
        <f t="shared" si="0"/>
        <v>1.7252875946274577E-2</v>
      </c>
      <c r="G24" s="214">
        <v>12854527030</v>
      </c>
      <c r="H24" s="214">
        <v>5564321500</v>
      </c>
      <c r="I24" s="214">
        <v>7290205530</v>
      </c>
      <c r="J24" s="125">
        <f t="shared" si="10"/>
        <v>0.43286862962860795</v>
      </c>
      <c r="K24" s="204"/>
      <c r="L24" s="44" t="str">
        <f t="shared" si="3"/>
        <v>富田林市</v>
      </c>
      <c r="M24" s="255">
        <f t="shared" si="9"/>
        <v>1.7429748214578111E-2</v>
      </c>
      <c r="N24" s="254">
        <f t="shared" si="4"/>
        <v>1.7399999999999999E-2</v>
      </c>
      <c r="O24" s="44" t="str">
        <f t="shared" si="5"/>
        <v>城東区</v>
      </c>
      <c r="P24" s="98">
        <f t="shared" si="6"/>
        <v>0.44380855369240796</v>
      </c>
      <c r="R24" s="253">
        <f t="shared" si="8"/>
        <v>1.5699999999999999E-2</v>
      </c>
      <c r="S24" s="96">
        <f t="shared" si="7"/>
        <v>0.43040657009147631</v>
      </c>
      <c r="T24" s="200">
        <v>0</v>
      </c>
    </row>
    <row r="25" spans="2:20" s="48" customFormat="1" ht="19.5" customHeight="1">
      <c r="B25" s="36">
        <v>20</v>
      </c>
      <c r="C25" s="51" t="s">
        <v>128</v>
      </c>
      <c r="D25" s="134">
        <v>559185</v>
      </c>
      <c r="E25" s="214">
        <v>8507</v>
      </c>
      <c r="F25" s="247">
        <f t="shared" si="0"/>
        <v>1.5213212085445783E-2</v>
      </c>
      <c r="G25" s="214">
        <v>18677141840</v>
      </c>
      <c r="H25" s="214">
        <v>7797372680</v>
      </c>
      <c r="I25" s="214">
        <v>10879769160</v>
      </c>
      <c r="J25" s="125">
        <f t="shared" si="10"/>
        <v>0.41748211513287947</v>
      </c>
      <c r="K25" s="204"/>
      <c r="L25" s="44" t="str">
        <f t="shared" si="3"/>
        <v>忠岡町</v>
      </c>
      <c r="M25" s="255">
        <f t="shared" si="9"/>
        <v>1.7383040935672514E-2</v>
      </c>
      <c r="N25" s="254">
        <f t="shared" si="4"/>
        <v>1.7399999999999999E-2</v>
      </c>
      <c r="O25" s="44" t="str">
        <f t="shared" si="5"/>
        <v>福島区</v>
      </c>
      <c r="P25" s="98">
        <f t="shared" si="6"/>
        <v>0.44374580776557049</v>
      </c>
      <c r="R25" s="253">
        <f t="shared" si="8"/>
        <v>1.5699999999999999E-2</v>
      </c>
      <c r="S25" s="96">
        <f t="shared" si="7"/>
        <v>0.43040657009147631</v>
      </c>
      <c r="T25" s="200">
        <v>0</v>
      </c>
    </row>
    <row r="26" spans="2:20" s="48" customFormat="1" ht="19.5" customHeight="1">
      <c r="B26" s="36">
        <v>21</v>
      </c>
      <c r="C26" s="51" t="s">
        <v>129</v>
      </c>
      <c r="D26" s="134">
        <v>371237</v>
      </c>
      <c r="E26" s="214">
        <v>5842</v>
      </c>
      <c r="F26" s="247">
        <f t="shared" si="0"/>
        <v>1.5736577981181832E-2</v>
      </c>
      <c r="G26" s="214">
        <v>12682412150</v>
      </c>
      <c r="H26" s="214">
        <v>5434610790</v>
      </c>
      <c r="I26" s="214">
        <v>7247801360</v>
      </c>
      <c r="J26" s="125">
        <f t="shared" si="10"/>
        <v>0.42851554780925488</v>
      </c>
      <c r="K26" s="204"/>
      <c r="L26" s="44" t="str">
        <f t="shared" si="3"/>
        <v>西成区</v>
      </c>
      <c r="M26" s="255">
        <f t="shared" si="9"/>
        <v>1.7252875946274577E-2</v>
      </c>
      <c r="N26" s="254">
        <f t="shared" si="4"/>
        <v>1.7299999999999999E-2</v>
      </c>
      <c r="O26" s="44" t="str">
        <f t="shared" si="5"/>
        <v>堺市北区</v>
      </c>
      <c r="P26" s="98">
        <f t="shared" si="6"/>
        <v>0.44267023287396318</v>
      </c>
      <c r="R26" s="253">
        <f t="shared" si="8"/>
        <v>1.5699999999999999E-2</v>
      </c>
      <c r="S26" s="96">
        <f t="shared" si="7"/>
        <v>0.43040657009147631</v>
      </c>
      <c r="T26" s="200">
        <v>0</v>
      </c>
    </row>
    <row r="27" spans="2:20" s="48" customFormat="1" ht="19.5" customHeight="1">
      <c r="B27" s="36">
        <v>22</v>
      </c>
      <c r="C27" s="51" t="s">
        <v>64</v>
      </c>
      <c r="D27" s="134">
        <v>486756</v>
      </c>
      <c r="E27" s="214">
        <v>7724</v>
      </c>
      <c r="F27" s="247">
        <f t="shared" si="0"/>
        <v>1.5868320061796875E-2</v>
      </c>
      <c r="G27" s="214">
        <v>16702341720</v>
      </c>
      <c r="H27" s="214">
        <v>7308727160</v>
      </c>
      <c r="I27" s="214">
        <v>9393614560</v>
      </c>
      <c r="J27" s="125">
        <f t="shared" si="10"/>
        <v>0.43758697328340856</v>
      </c>
      <c r="K27" s="204"/>
      <c r="L27" s="44" t="str">
        <f t="shared" si="3"/>
        <v>太子町</v>
      </c>
      <c r="M27" s="255">
        <f t="shared" si="9"/>
        <v>1.7229336437718276E-2</v>
      </c>
      <c r="N27" s="254">
        <f t="shared" si="4"/>
        <v>1.72E-2</v>
      </c>
      <c r="O27" s="44" t="str">
        <f t="shared" si="5"/>
        <v>四條畷市</v>
      </c>
      <c r="P27" s="98">
        <f t="shared" si="6"/>
        <v>0.44231065647127848</v>
      </c>
      <c r="R27" s="253">
        <f t="shared" si="8"/>
        <v>1.5699999999999999E-2</v>
      </c>
      <c r="S27" s="96">
        <f t="shared" si="7"/>
        <v>0.43040657009147631</v>
      </c>
      <c r="T27" s="200">
        <v>0</v>
      </c>
    </row>
    <row r="28" spans="2:20" s="48" customFormat="1" ht="19.5" customHeight="1">
      <c r="B28" s="36">
        <v>23</v>
      </c>
      <c r="C28" s="51" t="s">
        <v>130</v>
      </c>
      <c r="D28" s="134">
        <v>769101</v>
      </c>
      <c r="E28" s="214">
        <v>11676</v>
      </c>
      <c r="F28" s="247">
        <f t="shared" ref="F28:F70" si="11">IFERROR(E28/D28,"-")</f>
        <v>1.5181361095616831E-2</v>
      </c>
      <c r="G28" s="214">
        <v>26632748250</v>
      </c>
      <c r="H28" s="214">
        <v>10895134360</v>
      </c>
      <c r="I28" s="214">
        <v>15737613890</v>
      </c>
      <c r="J28" s="125">
        <f t="shared" si="10"/>
        <v>0.40908787398611784</v>
      </c>
      <c r="K28" s="204"/>
      <c r="L28" s="44" t="str">
        <f t="shared" si="3"/>
        <v>港区</v>
      </c>
      <c r="M28" s="255">
        <f t="shared" si="9"/>
        <v>1.7096644517486818E-2</v>
      </c>
      <c r="N28" s="254">
        <f t="shared" si="4"/>
        <v>1.7100000000000001E-2</v>
      </c>
      <c r="O28" s="44" t="str">
        <f t="shared" si="5"/>
        <v>池田市</v>
      </c>
      <c r="P28" s="98">
        <f t="shared" si="6"/>
        <v>0.44207443562239124</v>
      </c>
      <c r="R28" s="253">
        <f t="shared" si="8"/>
        <v>1.5699999999999999E-2</v>
      </c>
      <c r="S28" s="96">
        <f t="shared" si="7"/>
        <v>0.43040657009147631</v>
      </c>
      <c r="T28" s="200">
        <v>0</v>
      </c>
    </row>
    <row r="29" spans="2:20" s="48" customFormat="1" ht="19.5" customHeight="1">
      <c r="B29" s="36">
        <v>24</v>
      </c>
      <c r="C29" s="51" t="s">
        <v>131</v>
      </c>
      <c r="D29" s="134">
        <v>331214</v>
      </c>
      <c r="E29" s="214">
        <v>5318</v>
      </c>
      <c r="F29" s="247">
        <f t="shared" si="11"/>
        <v>1.6056084585796493E-2</v>
      </c>
      <c r="G29" s="214">
        <v>11627217970</v>
      </c>
      <c r="H29" s="214">
        <v>5161435080</v>
      </c>
      <c r="I29" s="214">
        <v>6465782890</v>
      </c>
      <c r="J29" s="125">
        <f t="shared" si="10"/>
        <v>0.44390972056404993</v>
      </c>
      <c r="K29" s="204"/>
      <c r="L29" s="44" t="str">
        <f t="shared" si="3"/>
        <v>浪速区</v>
      </c>
      <c r="M29" s="255">
        <f t="shared" si="9"/>
        <v>1.7084255547066374E-2</v>
      </c>
      <c r="N29" s="254">
        <f t="shared" si="4"/>
        <v>1.7100000000000001E-2</v>
      </c>
      <c r="O29" s="44" t="str">
        <f t="shared" si="5"/>
        <v>堺市</v>
      </c>
      <c r="P29" s="98">
        <f t="shared" si="6"/>
        <v>0.44172989849199668</v>
      </c>
      <c r="R29" s="253">
        <f t="shared" si="8"/>
        <v>1.5699999999999999E-2</v>
      </c>
      <c r="S29" s="96">
        <f t="shared" si="7"/>
        <v>0.43040657009147631</v>
      </c>
      <c r="T29" s="200">
        <v>0</v>
      </c>
    </row>
    <row r="30" spans="2:20" s="48" customFormat="1" ht="19.5" customHeight="1">
      <c r="B30" s="36">
        <v>25</v>
      </c>
      <c r="C30" s="51" t="s">
        <v>132</v>
      </c>
      <c r="D30" s="134">
        <v>223750</v>
      </c>
      <c r="E30" s="214">
        <v>3433</v>
      </c>
      <c r="F30" s="247">
        <f t="shared" si="11"/>
        <v>1.5343016759776536E-2</v>
      </c>
      <c r="G30" s="214">
        <v>7513836310</v>
      </c>
      <c r="H30" s="214">
        <v>3264236730</v>
      </c>
      <c r="I30" s="214">
        <v>4249599580</v>
      </c>
      <c r="J30" s="125">
        <f>IFERROR(H30/G30,"-")</f>
        <v>0.43443010937777538</v>
      </c>
      <c r="K30" s="204"/>
      <c r="L30" s="44" t="str">
        <f t="shared" si="3"/>
        <v>大東市</v>
      </c>
      <c r="M30" s="255">
        <f t="shared" si="9"/>
        <v>1.6991244334301561E-2</v>
      </c>
      <c r="N30" s="254">
        <f t="shared" si="4"/>
        <v>1.7000000000000001E-2</v>
      </c>
      <c r="O30" s="44" t="str">
        <f t="shared" si="5"/>
        <v>茨木市</v>
      </c>
      <c r="P30" s="98">
        <f t="shared" si="6"/>
        <v>0.44080342172708004</v>
      </c>
      <c r="R30" s="253">
        <f t="shared" si="8"/>
        <v>1.5699999999999999E-2</v>
      </c>
      <c r="S30" s="96">
        <f t="shared" si="7"/>
        <v>0.43040657009147631</v>
      </c>
      <c r="T30" s="200">
        <v>0</v>
      </c>
    </row>
    <row r="31" spans="2:20" s="48" customFormat="1" ht="19.5" customHeight="1">
      <c r="B31" s="36">
        <v>26</v>
      </c>
      <c r="C31" s="51" t="s">
        <v>36</v>
      </c>
      <c r="D31" s="134">
        <v>3021417</v>
      </c>
      <c r="E31" s="214">
        <v>53208</v>
      </c>
      <c r="F31" s="247">
        <f t="shared" si="11"/>
        <v>1.761028020958378E-2</v>
      </c>
      <c r="G31" s="214">
        <v>109071915880</v>
      </c>
      <c r="H31" s="214">
        <v>48180326330</v>
      </c>
      <c r="I31" s="214">
        <f>G31-H31</f>
        <v>60891589550</v>
      </c>
      <c r="J31" s="125">
        <f>IFERROR(H31/G31,"-")</f>
        <v>0.44172989849199668</v>
      </c>
      <c r="K31" s="204"/>
      <c r="L31" s="44" t="str">
        <f t="shared" si="3"/>
        <v>田尻町</v>
      </c>
      <c r="M31" s="255">
        <f t="shared" si="9"/>
        <v>1.6800864442817805E-2</v>
      </c>
      <c r="N31" s="254">
        <f t="shared" si="4"/>
        <v>1.6799999999999999E-2</v>
      </c>
      <c r="O31" s="44" t="str">
        <f t="shared" si="5"/>
        <v>高石市</v>
      </c>
      <c r="P31" s="98">
        <f t="shared" si="6"/>
        <v>0.44021606360094739</v>
      </c>
      <c r="R31" s="253">
        <f t="shared" si="8"/>
        <v>1.5699999999999999E-2</v>
      </c>
      <c r="S31" s="96">
        <f t="shared" si="7"/>
        <v>0.43040657009147631</v>
      </c>
      <c r="T31" s="200">
        <v>0</v>
      </c>
    </row>
    <row r="32" spans="2:20" s="48" customFormat="1" ht="19.5" customHeight="1">
      <c r="B32" s="36">
        <v>27</v>
      </c>
      <c r="C32" s="51" t="s">
        <v>37</v>
      </c>
      <c r="D32" s="134">
        <v>494548</v>
      </c>
      <c r="E32" s="214">
        <v>9033</v>
      </c>
      <c r="F32" s="247">
        <f t="shared" si="11"/>
        <v>1.8265163341071037E-2</v>
      </c>
      <c r="G32" s="214">
        <v>18367908640</v>
      </c>
      <c r="H32" s="214">
        <v>8231637760</v>
      </c>
      <c r="I32" s="214">
        <v>10136270880</v>
      </c>
      <c r="J32" s="125">
        <f t="shared" si="10"/>
        <v>0.44815323950783764</v>
      </c>
      <c r="K32" s="204"/>
      <c r="L32" s="44" t="str">
        <f t="shared" si="3"/>
        <v>福島区</v>
      </c>
      <c r="M32" s="255">
        <f t="shared" si="9"/>
        <v>1.6751303803289597E-2</v>
      </c>
      <c r="N32" s="254">
        <f t="shared" si="4"/>
        <v>1.6799999999999999E-2</v>
      </c>
      <c r="O32" s="44" t="str">
        <f t="shared" si="5"/>
        <v>堺市西区</v>
      </c>
      <c r="P32" s="98">
        <f t="shared" si="6"/>
        <v>0.4399618502424037</v>
      </c>
      <c r="R32" s="253">
        <f t="shared" si="8"/>
        <v>1.5699999999999999E-2</v>
      </c>
      <c r="S32" s="96">
        <f t="shared" si="7"/>
        <v>0.43040657009147631</v>
      </c>
      <c r="T32" s="200">
        <v>0</v>
      </c>
    </row>
    <row r="33" spans="2:20" s="48" customFormat="1" ht="19.5" customHeight="1">
      <c r="B33" s="36">
        <v>28</v>
      </c>
      <c r="C33" s="51" t="s">
        <v>38</v>
      </c>
      <c r="D33" s="134">
        <v>392532</v>
      </c>
      <c r="E33" s="214">
        <v>7336</v>
      </c>
      <c r="F33" s="247">
        <f t="shared" si="11"/>
        <v>1.8688922177045438E-2</v>
      </c>
      <c r="G33" s="214">
        <v>14720658640</v>
      </c>
      <c r="H33" s="214">
        <v>6576029220</v>
      </c>
      <c r="I33" s="214">
        <v>8144629420</v>
      </c>
      <c r="J33" s="125">
        <f t="shared" si="10"/>
        <v>0.44672112714652285</v>
      </c>
      <c r="K33" s="204"/>
      <c r="L33" s="44" t="str">
        <f t="shared" si="3"/>
        <v>堺市南区</v>
      </c>
      <c r="M33" s="255">
        <f t="shared" si="9"/>
        <v>1.6740175593932823E-2</v>
      </c>
      <c r="N33" s="254">
        <f t="shared" si="4"/>
        <v>1.67E-2</v>
      </c>
      <c r="O33" s="44" t="str">
        <f t="shared" si="5"/>
        <v>大東市</v>
      </c>
      <c r="P33" s="98">
        <f t="shared" si="6"/>
        <v>0.43935702591787917</v>
      </c>
      <c r="R33" s="253">
        <f t="shared" si="8"/>
        <v>1.5699999999999999E-2</v>
      </c>
      <c r="S33" s="96">
        <f t="shared" si="7"/>
        <v>0.43040657009147631</v>
      </c>
      <c r="T33" s="200">
        <v>0</v>
      </c>
    </row>
    <row r="34" spans="2:20" s="48" customFormat="1" ht="19.5" customHeight="1">
      <c r="B34" s="36">
        <v>29</v>
      </c>
      <c r="C34" s="51" t="s">
        <v>39</v>
      </c>
      <c r="D34" s="134">
        <v>345126</v>
      </c>
      <c r="E34" s="214">
        <v>6335</v>
      </c>
      <c r="F34" s="247">
        <f t="shared" si="11"/>
        <v>1.8355615050735095E-2</v>
      </c>
      <c r="G34" s="214">
        <v>12770951960</v>
      </c>
      <c r="H34" s="214">
        <v>5751852320</v>
      </c>
      <c r="I34" s="214">
        <v>7019099640</v>
      </c>
      <c r="J34" s="125">
        <f t="shared" si="10"/>
        <v>0.4503855576323067</v>
      </c>
      <c r="K34" s="204"/>
      <c r="L34" s="44" t="str">
        <f t="shared" si="3"/>
        <v>茨木市</v>
      </c>
      <c r="M34" s="255">
        <f t="shared" si="9"/>
        <v>1.6575627541348083E-2</v>
      </c>
      <c r="N34" s="254">
        <f t="shared" si="4"/>
        <v>1.66E-2</v>
      </c>
      <c r="O34" s="44" t="str">
        <f t="shared" si="5"/>
        <v>太子町</v>
      </c>
      <c r="P34" s="98">
        <f t="shared" si="6"/>
        <v>0.43928975481271815</v>
      </c>
      <c r="R34" s="253">
        <f t="shared" si="8"/>
        <v>1.5699999999999999E-2</v>
      </c>
      <c r="S34" s="96">
        <f t="shared" si="7"/>
        <v>0.43040657009147631</v>
      </c>
      <c r="T34" s="200">
        <v>0</v>
      </c>
    </row>
    <row r="35" spans="2:20" s="48" customFormat="1" ht="19.5" customHeight="1">
      <c r="B35" s="36">
        <v>30</v>
      </c>
      <c r="C35" s="51" t="s">
        <v>40</v>
      </c>
      <c r="D35" s="134">
        <v>491161</v>
      </c>
      <c r="E35" s="214">
        <v>7911</v>
      </c>
      <c r="F35" s="247">
        <f t="shared" si="11"/>
        <v>1.6106734858834477E-2</v>
      </c>
      <c r="G35" s="214">
        <v>16842854070</v>
      </c>
      <c r="H35" s="214">
        <v>7410213240</v>
      </c>
      <c r="I35" s="214">
        <v>9432640830</v>
      </c>
      <c r="J35" s="125">
        <f t="shared" si="10"/>
        <v>0.4399618502424037</v>
      </c>
      <c r="K35" s="204"/>
      <c r="L35" s="44" t="str">
        <f t="shared" si="3"/>
        <v>四條畷市</v>
      </c>
      <c r="M35" s="255">
        <f t="shared" si="9"/>
        <v>1.6551170031133877E-2</v>
      </c>
      <c r="N35" s="254">
        <f t="shared" si="4"/>
        <v>1.66E-2</v>
      </c>
      <c r="O35" s="44" t="str">
        <f t="shared" si="5"/>
        <v>住之江区</v>
      </c>
      <c r="P35" s="98">
        <f t="shared" si="6"/>
        <v>0.43758697328340856</v>
      </c>
      <c r="R35" s="253">
        <f t="shared" si="8"/>
        <v>1.5699999999999999E-2</v>
      </c>
      <c r="S35" s="96">
        <f t="shared" si="7"/>
        <v>0.43040657009147631</v>
      </c>
      <c r="T35" s="200">
        <v>0</v>
      </c>
    </row>
    <row r="36" spans="2:20" s="48" customFormat="1" ht="19.5" customHeight="1">
      <c r="B36" s="36">
        <v>31</v>
      </c>
      <c r="C36" s="51" t="s">
        <v>41</v>
      </c>
      <c r="D36" s="134">
        <v>604235</v>
      </c>
      <c r="E36" s="214">
        <v>10115</v>
      </c>
      <c r="F36" s="247">
        <f t="shared" si="11"/>
        <v>1.6740175593932823E-2</v>
      </c>
      <c r="G36" s="214">
        <v>21221752910</v>
      </c>
      <c r="H36" s="214">
        <v>9036608840</v>
      </c>
      <c r="I36" s="214">
        <v>12185144070</v>
      </c>
      <c r="J36" s="125">
        <f t="shared" si="10"/>
        <v>0.42581821013201121</v>
      </c>
      <c r="K36" s="204"/>
      <c r="L36" s="44" t="str">
        <f t="shared" si="3"/>
        <v>島本町</v>
      </c>
      <c r="M36" s="255">
        <f t="shared" si="9"/>
        <v>1.6371982465357024E-2</v>
      </c>
      <c r="N36" s="254">
        <f t="shared" si="4"/>
        <v>1.6400000000000001E-2</v>
      </c>
      <c r="O36" s="44" t="str">
        <f t="shared" si="5"/>
        <v>忠岡町</v>
      </c>
      <c r="P36" s="98">
        <f t="shared" si="6"/>
        <v>0.4367713084080227</v>
      </c>
      <c r="R36" s="253">
        <f t="shared" si="8"/>
        <v>1.5699999999999999E-2</v>
      </c>
      <c r="S36" s="96">
        <f t="shared" si="7"/>
        <v>0.43040657009147631</v>
      </c>
      <c r="T36" s="200">
        <v>0</v>
      </c>
    </row>
    <row r="37" spans="2:20" s="48" customFormat="1" ht="19.5" customHeight="1">
      <c r="B37" s="36">
        <v>32</v>
      </c>
      <c r="C37" s="51" t="s">
        <v>42</v>
      </c>
      <c r="D37" s="134">
        <v>552069</v>
      </c>
      <c r="E37" s="214">
        <v>9708</v>
      </c>
      <c r="F37" s="247">
        <f t="shared" si="11"/>
        <v>1.7584758426935763E-2</v>
      </c>
      <c r="G37" s="214">
        <v>19605216650</v>
      </c>
      <c r="H37" s="214">
        <v>8678645820</v>
      </c>
      <c r="I37" s="214">
        <v>10926570830</v>
      </c>
      <c r="J37" s="125">
        <f t="shared" si="10"/>
        <v>0.44267023287396318</v>
      </c>
      <c r="K37" s="204"/>
      <c r="L37" s="44" t="str">
        <f t="shared" si="3"/>
        <v>城東区</v>
      </c>
      <c r="M37" s="255">
        <f t="shared" si="9"/>
        <v>1.625584020754714E-2</v>
      </c>
      <c r="N37" s="254">
        <f t="shared" si="4"/>
        <v>1.6299999999999999E-2</v>
      </c>
      <c r="O37" s="44" t="str">
        <f t="shared" si="5"/>
        <v>都島区</v>
      </c>
      <c r="P37" s="98">
        <f t="shared" si="6"/>
        <v>0.43630294398751063</v>
      </c>
      <c r="R37" s="253">
        <f t="shared" si="8"/>
        <v>1.5699999999999999E-2</v>
      </c>
      <c r="S37" s="96">
        <f t="shared" si="7"/>
        <v>0.43040657009147631</v>
      </c>
      <c r="T37" s="200">
        <v>0</v>
      </c>
    </row>
    <row r="38" spans="2:20" s="48" customFormat="1" ht="19.5" customHeight="1">
      <c r="B38" s="36">
        <v>33</v>
      </c>
      <c r="C38" s="51" t="s">
        <v>43</v>
      </c>
      <c r="D38" s="134">
        <v>141746</v>
      </c>
      <c r="E38" s="214">
        <v>2770</v>
      </c>
      <c r="F38" s="247">
        <f t="shared" si="11"/>
        <v>1.954199765778223E-2</v>
      </c>
      <c r="G38" s="214">
        <v>5542573010</v>
      </c>
      <c r="H38" s="214">
        <v>2495339130</v>
      </c>
      <c r="I38" s="214">
        <v>3047233880</v>
      </c>
      <c r="J38" s="125">
        <f t="shared" si="10"/>
        <v>0.45021312763907101</v>
      </c>
      <c r="K38" s="204"/>
      <c r="L38" s="44" t="str">
        <f t="shared" si="3"/>
        <v>泉佐野市</v>
      </c>
      <c r="M38" s="255">
        <f t="shared" si="9"/>
        <v>1.6169050528282901E-2</v>
      </c>
      <c r="N38" s="254">
        <f t="shared" si="4"/>
        <v>1.6199999999999999E-2</v>
      </c>
      <c r="O38" s="44" t="str">
        <f t="shared" si="5"/>
        <v>吹田市</v>
      </c>
      <c r="P38" s="98">
        <f t="shared" si="6"/>
        <v>0.43494284192552368</v>
      </c>
      <c r="R38" s="253">
        <f t="shared" si="8"/>
        <v>1.5699999999999999E-2</v>
      </c>
      <c r="S38" s="96">
        <f t="shared" si="7"/>
        <v>0.43040657009147631</v>
      </c>
      <c r="T38" s="200">
        <v>0</v>
      </c>
    </row>
    <row r="39" spans="2:20" s="48" customFormat="1" ht="19.5" customHeight="1">
      <c r="B39" s="36">
        <v>34</v>
      </c>
      <c r="C39" s="51" t="s">
        <v>45</v>
      </c>
      <c r="D39" s="134">
        <v>639174</v>
      </c>
      <c r="E39" s="214">
        <v>13457</v>
      </c>
      <c r="F39" s="247">
        <f t="shared" si="11"/>
        <v>2.1053734976704309E-2</v>
      </c>
      <c r="G39" s="214">
        <v>26497797650</v>
      </c>
      <c r="H39" s="214">
        <v>12150584440</v>
      </c>
      <c r="I39" s="214">
        <v>14347213210</v>
      </c>
      <c r="J39" s="125">
        <f t="shared" si="10"/>
        <v>0.45855072940373215</v>
      </c>
      <c r="K39" s="204"/>
      <c r="L39" s="44" t="str">
        <f t="shared" si="3"/>
        <v>西淀川区</v>
      </c>
      <c r="M39" s="255">
        <f t="shared" si="9"/>
        <v>1.6153543616770235E-2</v>
      </c>
      <c r="N39" s="254">
        <f t="shared" si="4"/>
        <v>1.6199999999999999E-2</v>
      </c>
      <c r="O39" s="44" t="str">
        <f t="shared" si="5"/>
        <v>中央区</v>
      </c>
      <c r="P39" s="98">
        <f t="shared" si="6"/>
        <v>0.43443010937777538</v>
      </c>
      <c r="R39" s="253">
        <f t="shared" si="8"/>
        <v>1.5699999999999999E-2</v>
      </c>
      <c r="S39" s="96">
        <f t="shared" si="7"/>
        <v>0.43040657009147631</v>
      </c>
      <c r="T39" s="200">
        <v>0</v>
      </c>
    </row>
    <row r="40" spans="2:20" s="48" customFormat="1" ht="19.5" customHeight="1">
      <c r="B40" s="36">
        <v>35</v>
      </c>
      <c r="C40" s="51" t="s">
        <v>2</v>
      </c>
      <c r="D40" s="134">
        <v>1518975</v>
      </c>
      <c r="E40" s="214">
        <v>21417</v>
      </c>
      <c r="F40" s="247">
        <f t="shared" si="11"/>
        <v>1.4099639559571421E-2</v>
      </c>
      <c r="G40" s="214">
        <v>47045143910</v>
      </c>
      <c r="H40" s="214">
        <v>20080212450</v>
      </c>
      <c r="I40" s="214">
        <v>26964931460</v>
      </c>
      <c r="J40" s="125">
        <f t="shared" si="10"/>
        <v>0.42682859018168962</v>
      </c>
      <c r="K40" s="204"/>
      <c r="L40" s="44" t="str">
        <f t="shared" si="3"/>
        <v>西区</v>
      </c>
      <c r="M40" s="255">
        <f t="shared" si="9"/>
        <v>1.6141262560649045E-2</v>
      </c>
      <c r="N40" s="254">
        <f t="shared" si="4"/>
        <v>1.61E-2</v>
      </c>
      <c r="O40" s="44" t="str">
        <f t="shared" si="5"/>
        <v>東大阪市</v>
      </c>
      <c r="P40" s="98">
        <f t="shared" si="6"/>
        <v>0.43383686025900386</v>
      </c>
      <c r="R40" s="253">
        <f t="shared" si="8"/>
        <v>1.5699999999999999E-2</v>
      </c>
      <c r="S40" s="96">
        <f t="shared" si="7"/>
        <v>0.43040657009147631</v>
      </c>
      <c r="T40" s="200">
        <v>0</v>
      </c>
    </row>
    <row r="41" spans="2:20" s="48" customFormat="1" ht="19.5" customHeight="1">
      <c r="B41" s="36">
        <v>36</v>
      </c>
      <c r="C41" s="51" t="s">
        <v>3</v>
      </c>
      <c r="D41" s="134">
        <v>397770</v>
      </c>
      <c r="E41" s="214">
        <v>5893</v>
      </c>
      <c r="F41" s="247">
        <f t="shared" si="11"/>
        <v>1.4815094149885612E-2</v>
      </c>
      <c r="G41" s="214">
        <v>12858384860</v>
      </c>
      <c r="H41" s="214">
        <v>5684363230</v>
      </c>
      <c r="I41" s="214">
        <v>7174021630</v>
      </c>
      <c r="J41" s="125">
        <f t="shared" si="10"/>
        <v>0.44207443562239124</v>
      </c>
      <c r="K41" s="204"/>
      <c r="L41" s="44" t="str">
        <f t="shared" si="3"/>
        <v>熊取町</v>
      </c>
      <c r="M41" s="255">
        <f t="shared" si="9"/>
        <v>1.6113296616837136E-2</v>
      </c>
      <c r="N41" s="254">
        <f t="shared" si="4"/>
        <v>1.61E-2</v>
      </c>
      <c r="O41" s="44" t="str">
        <f t="shared" si="5"/>
        <v>高槻市</v>
      </c>
      <c r="P41" s="98">
        <f t="shared" si="6"/>
        <v>0.43291528535236035</v>
      </c>
      <c r="R41" s="253">
        <f t="shared" si="8"/>
        <v>1.5699999999999999E-2</v>
      </c>
      <c r="S41" s="96">
        <f t="shared" si="7"/>
        <v>0.43040657009147631</v>
      </c>
      <c r="T41" s="200">
        <v>0</v>
      </c>
    </row>
    <row r="42" spans="2:20" s="48" customFormat="1" ht="19.5" customHeight="1">
      <c r="B42" s="36">
        <v>37</v>
      </c>
      <c r="C42" s="51" t="s">
        <v>4</v>
      </c>
      <c r="D42" s="134">
        <v>1304395</v>
      </c>
      <c r="E42" s="214">
        <v>18390</v>
      </c>
      <c r="F42" s="247">
        <f t="shared" si="11"/>
        <v>1.4098490104607883E-2</v>
      </c>
      <c r="G42" s="214">
        <v>40580734590</v>
      </c>
      <c r="H42" s="214">
        <v>17650300030</v>
      </c>
      <c r="I42" s="214">
        <v>22930434560</v>
      </c>
      <c r="J42" s="125">
        <f t="shared" si="10"/>
        <v>0.43494284192552368</v>
      </c>
      <c r="K42" s="204"/>
      <c r="L42" s="44" t="str">
        <f t="shared" si="3"/>
        <v>堺市西区</v>
      </c>
      <c r="M42" s="255">
        <f t="shared" si="9"/>
        <v>1.6106734858834477E-2</v>
      </c>
      <c r="N42" s="254">
        <f t="shared" si="4"/>
        <v>1.61E-2</v>
      </c>
      <c r="O42" s="44" t="str">
        <f t="shared" si="5"/>
        <v>西成区</v>
      </c>
      <c r="P42" s="98">
        <f t="shared" si="6"/>
        <v>0.43286862962860795</v>
      </c>
      <c r="R42" s="253">
        <f t="shared" si="8"/>
        <v>1.5699999999999999E-2</v>
      </c>
      <c r="S42" s="96">
        <f t="shared" si="7"/>
        <v>0.43040657009147631</v>
      </c>
      <c r="T42" s="200">
        <v>0</v>
      </c>
    </row>
    <row r="43" spans="2:20" s="48" customFormat="1" ht="19.5" customHeight="1">
      <c r="B43" s="36">
        <v>38</v>
      </c>
      <c r="C43" s="52" t="s">
        <v>46</v>
      </c>
      <c r="D43" s="134">
        <v>279374</v>
      </c>
      <c r="E43" s="214">
        <v>4046</v>
      </c>
      <c r="F43" s="247">
        <f t="shared" si="11"/>
        <v>1.4482378460415071E-2</v>
      </c>
      <c r="G43" s="214">
        <v>8805662500</v>
      </c>
      <c r="H43" s="214">
        <v>3680744600</v>
      </c>
      <c r="I43" s="214">
        <v>5124917900</v>
      </c>
      <c r="J43" s="125">
        <f t="shared" si="10"/>
        <v>0.41799746469956123</v>
      </c>
      <c r="K43" s="204"/>
      <c r="L43" s="44" t="str">
        <f t="shared" si="3"/>
        <v>生野区</v>
      </c>
      <c r="M43" s="255">
        <f t="shared" si="9"/>
        <v>1.609368565890305E-2</v>
      </c>
      <c r="N43" s="254">
        <f t="shared" si="4"/>
        <v>1.61E-2</v>
      </c>
      <c r="O43" s="44" t="str">
        <f t="shared" si="5"/>
        <v>大阪狭山市</v>
      </c>
      <c r="P43" s="98">
        <f t="shared" si="6"/>
        <v>0.43232452868300542</v>
      </c>
      <c r="R43" s="253">
        <f t="shared" si="8"/>
        <v>1.5699999999999999E-2</v>
      </c>
      <c r="S43" s="96">
        <f t="shared" si="7"/>
        <v>0.43040657009147631</v>
      </c>
      <c r="T43" s="200">
        <v>0</v>
      </c>
    </row>
    <row r="44" spans="2:20" s="48" customFormat="1" ht="19.5" customHeight="1">
      <c r="B44" s="36">
        <v>39</v>
      </c>
      <c r="C44" s="52" t="s">
        <v>9</v>
      </c>
      <c r="D44" s="134">
        <v>1488741</v>
      </c>
      <c r="E44" s="214">
        <v>22335</v>
      </c>
      <c r="F44" s="247">
        <f t="shared" si="11"/>
        <v>1.5002609587564258E-2</v>
      </c>
      <c r="G44" s="214">
        <v>48442728080</v>
      </c>
      <c r="H44" s="214">
        <v>20971597450</v>
      </c>
      <c r="I44" s="214">
        <v>27471130630</v>
      </c>
      <c r="J44" s="125">
        <f t="shared" si="10"/>
        <v>0.43291528535236035</v>
      </c>
      <c r="K44" s="204"/>
      <c r="L44" s="44" t="str">
        <f t="shared" si="3"/>
        <v>北区</v>
      </c>
      <c r="M44" s="255">
        <f t="shared" si="9"/>
        <v>1.6056084585796493E-2</v>
      </c>
      <c r="N44" s="254">
        <f t="shared" si="4"/>
        <v>1.61E-2</v>
      </c>
      <c r="O44" s="44" t="str">
        <f t="shared" si="5"/>
        <v>泉南市</v>
      </c>
      <c r="P44" s="98">
        <f t="shared" si="6"/>
        <v>0.43190870467109027</v>
      </c>
      <c r="R44" s="253">
        <f t="shared" si="8"/>
        <v>1.5699999999999999E-2</v>
      </c>
      <c r="S44" s="96">
        <f t="shared" si="7"/>
        <v>0.43040657009147631</v>
      </c>
      <c r="T44" s="200">
        <v>0</v>
      </c>
    </row>
    <row r="45" spans="2:20" s="48" customFormat="1" ht="19.5" customHeight="1">
      <c r="B45" s="36">
        <v>40</v>
      </c>
      <c r="C45" s="52" t="s">
        <v>47</v>
      </c>
      <c r="D45" s="134">
        <v>292849</v>
      </c>
      <c r="E45" s="214">
        <v>5274</v>
      </c>
      <c r="F45" s="247">
        <f t="shared" si="11"/>
        <v>1.8009281233673326E-2</v>
      </c>
      <c r="G45" s="214">
        <v>11556362400</v>
      </c>
      <c r="H45" s="214">
        <v>4944327690</v>
      </c>
      <c r="I45" s="214">
        <v>6612034710</v>
      </c>
      <c r="J45" s="125">
        <f t="shared" si="10"/>
        <v>0.42784463820553081</v>
      </c>
      <c r="K45" s="204"/>
      <c r="L45" s="44" t="str">
        <f t="shared" si="3"/>
        <v>住之江区</v>
      </c>
      <c r="M45" s="255">
        <f t="shared" si="9"/>
        <v>1.5868320061796875E-2</v>
      </c>
      <c r="N45" s="254">
        <f t="shared" si="4"/>
        <v>1.5900000000000001E-2</v>
      </c>
      <c r="O45" s="44" t="str">
        <f t="shared" si="5"/>
        <v>西区</v>
      </c>
      <c r="P45" s="98">
        <f t="shared" si="6"/>
        <v>0.43166998913865806</v>
      </c>
      <c r="R45" s="253">
        <f t="shared" si="8"/>
        <v>1.5699999999999999E-2</v>
      </c>
      <c r="S45" s="96">
        <f t="shared" si="7"/>
        <v>0.43040657009147631</v>
      </c>
      <c r="T45" s="200">
        <v>0</v>
      </c>
    </row>
    <row r="46" spans="2:20" s="48" customFormat="1" ht="19.5" customHeight="1">
      <c r="B46" s="36">
        <v>41</v>
      </c>
      <c r="C46" s="52" t="s">
        <v>14</v>
      </c>
      <c r="D46" s="134">
        <v>571780</v>
      </c>
      <c r="E46" s="214">
        <v>8477</v>
      </c>
      <c r="F46" s="247">
        <f t="shared" si="11"/>
        <v>1.4825632236174752E-2</v>
      </c>
      <c r="G46" s="214">
        <v>19315784980</v>
      </c>
      <c r="H46" s="214">
        <v>8191189760</v>
      </c>
      <c r="I46" s="214">
        <v>11124595220</v>
      </c>
      <c r="J46" s="125">
        <f t="shared" si="10"/>
        <v>0.42406714345191476</v>
      </c>
      <c r="K46" s="204"/>
      <c r="L46" s="44" t="str">
        <f t="shared" si="3"/>
        <v>旭区</v>
      </c>
      <c r="M46" s="255">
        <f t="shared" si="9"/>
        <v>1.5792279330105283E-2</v>
      </c>
      <c r="N46" s="254">
        <f t="shared" si="4"/>
        <v>1.5800000000000002E-2</v>
      </c>
      <c r="O46" s="44" t="str">
        <f t="shared" si="5"/>
        <v>羽曳野市</v>
      </c>
      <c r="P46" s="98">
        <f t="shared" si="6"/>
        <v>0.43055945108781735</v>
      </c>
      <c r="R46" s="253">
        <f t="shared" si="8"/>
        <v>1.5699999999999999E-2</v>
      </c>
      <c r="S46" s="96">
        <f t="shared" si="7"/>
        <v>0.43040657009147631</v>
      </c>
      <c r="T46" s="200">
        <v>0</v>
      </c>
    </row>
    <row r="47" spans="2:20" s="48" customFormat="1" ht="19.5" customHeight="1">
      <c r="B47" s="36">
        <v>42</v>
      </c>
      <c r="C47" s="52" t="s">
        <v>15</v>
      </c>
      <c r="D47" s="134">
        <v>1421533</v>
      </c>
      <c r="E47" s="214">
        <v>21913</v>
      </c>
      <c r="F47" s="247">
        <f t="shared" si="11"/>
        <v>1.5415048401971674E-2</v>
      </c>
      <c r="G47" s="214">
        <v>47965315920</v>
      </c>
      <c r="H47" s="214">
        <v>20575829620</v>
      </c>
      <c r="I47" s="214">
        <v>27389486300</v>
      </c>
      <c r="J47" s="125">
        <f t="shared" si="10"/>
        <v>0.42897308660111499</v>
      </c>
      <c r="K47" s="204"/>
      <c r="L47" s="44" t="str">
        <f t="shared" si="3"/>
        <v>鶴見区</v>
      </c>
      <c r="M47" s="255">
        <f t="shared" si="9"/>
        <v>1.5736577981181832E-2</v>
      </c>
      <c r="N47" s="254">
        <f t="shared" si="4"/>
        <v>1.5699999999999999E-2</v>
      </c>
      <c r="O47" s="44" t="str">
        <f t="shared" si="5"/>
        <v>西淀川区</v>
      </c>
      <c r="P47" s="98">
        <f t="shared" si="6"/>
        <v>0.43003898825606801</v>
      </c>
      <c r="R47" s="253">
        <f t="shared" si="8"/>
        <v>1.5699999999999999E-2</v>
      </c>
      <c r="S47" s="96">
        <f t="shared" si="7"/>
        <v>0.43040657009147631</v>
      </c>
      <c r="T47" s="200">
        <v>0</v>
      </c>
    </row>
    <row r="48" spans="2:20" s="48" customFormat="1" ht="19.5" customHeight="1">
      <c r="B48" s="36">
        <v>43</v>
      </c>
      <c r="C48" s="52" t="s">
        <v>10</v>
      </c>
      <c r="D48" s="134">
        <v>906753</v>
      </c>
      <c r="E48" s="214">
        <v>15030</v>
      </c>
      <c r="F48" s="247">
        <f t="shared" si="11"/>
        <v>1.6575627541348083E-2</v>
      </c>
      <c r="G48" s="214">
        <v>31663846200</v>
      </c>
      <c r="H48" s="214">
        <v>13957531750</v>
      </c>
      <c r="I48" s="214">
        <v>17706314450</v>
      </c>
      <c r="J48" s="125">
        <f t="shared" si="10"/>
        <v>0.44080342172708004</v>
      </c>
      <c r="K48" s="204"/>
      <c r="L48" s="44" t="str">
        <f t="shared" si="3"/>
        <v>大阪市</v>
      </c>
      <c r="M48" s="255">
        <f t="shared" si="9"/>
        <v>1.5732556257436116E-2</v>
      </c>
      <c r="N48" s="254">
        <f t="shared" si="4"/>
        <v>1.5699999999999999E-2</v>
      </c>
      <c r="O48" s="44" t="str">
        <f t="shared" si="5"/>
        <v>富田林市</v>
      </c>
      <c r="P48" s="98">
        <f t="shared" si="6"/>
        <v>0.42931942129153744</v>
      </c>
      <c r="R48" s="253">
        <f t="shared" si="8"/>
        <v>1.5699999999999999E-2</v>
      </c>
      <c r="S48" s="96">
        <f t="shared" si="7"/>
        <v>0.43040657009147631</v>
      </c>
      <c r="T48" s="200">
        <v>0</v>
      </c>
    </row>
    <row r="49" spans="2:20" s="48" customFormat="1" ht="19.5" customHeight="1">
      <c r="B49" s="36">
        <v>44</v>
      </c>
      <c r="C49" s="52" t="s">
        <v>22</v>
      </c>
      <c r="D49" s="134">
        <v>1031213</v>
      </c>
      <c r="E49" s="214">
        <v>13238</v>
      </c>
      <c r="F49" s="247">
        <f t="shared" si="11"/>
        <v>1.2837309071937612E-2</v>
      </c>
      <c r="G49" s="214">
        <v>32406730220</v>
      </c>
      <c r="H49" s="214">
        <v>12973979770</v>
      </c>
      <c r="I49" s="214">
        <v>19432750450</v>
      </c>
      <c r="J49" s="125">
        <f t="shared" si="10"/>
        <v>0.40034831289437012</v>
      </c>
      <c r="K49" s="204"/>
      <c r="L49" s="44" t="str">
        <f t="shared" si="3"/>
        <v>東大阪市</v>
      </c>
      <c r="M49" s="255">
        <f t="shared" si="9"/>
        <v>1.5641512371752188E-2</v>
      </c>
      <c r="N49" s="254">
        <f t="shared" si="4"/>
        <v>1.5599999999999999E-2</v>
      </c>
      <c r="O49" s="44" t="str">
        <f t="shared" si="5"/>
        <v>交野市</v>
      </c>
      <c r="P49" s="98">
        <f t="shared" si="6"/>
        <v>0.42903498900474085</v>
      </c>
      <c r="R49" s="253">
        <f t="shared" si="8"/>
        <v>1.5699999999999999E-2</v>
      </c>
      <c r="S49" s="96">
        <f t="shared" si="7"/>
        <v>0.43040657009147631</v>
      </c>
      <c r="T49" s="200">
        <v>0</v>
      </c>
    </row>
    <row r="50" spans="2:20" s="48" customFormat="1" ht="19.5" customHeight="1">
      <c r="B50" s="36">
        <v>45</v>
      </c>
      <c r="C50" s="52" t="s">
        <v>48</v>
      </c>
      <c r="D50" s="134">
        <v>347825</v>
      </c>
      <c r="E50" s="214">
        <v>5624</v>
      </c>
      <c r="F50" s="247">
        <f t="shared" si="11"/>
        <v>1.6169050528282901E-2</v>
      </c>
      <c r="G50" s="214">
        <v>12633081070</v>
      </c>
      <c r="H50" s="214">
        <v>5181971810</v>
      </c>
      <c r="I50" s="214">
        <v>7451109260</v>
      </c>
      <c r="J50" s="125">
        <f t="shared" si="10"/>
        <v>0.41019065588882508</v>
      </c>
      <c r="K50" s="204"/>
      <c r="L50" s="44" t="str">
        <f t="shared" si="3"/>
        <v>枚方市</v>
      </c>
      <c r="M50" s="255">
        <f t="shared" si="9"/>
        <v>1.5415048401971674E-2</v>
      </c>
      <c r="N50" s="254">
        <f t="shared" si="4"/>
        <v>1.54E-2</v>
      </c>
      <c r="O50" s="44" t="str">
        <f t="shared" si="5"/>
        <v>枚方市</v>
      </c>
      <c r="P50" s="98">
        <f t="shared" si="6"/>
        <v>0.42897308660111499</v>
      </c>
      <c r="R50" s="253">
        <f t="shared" si="8"/>
        <v>1.5699999999999999E-2</v>
      </c>
      <c r="S50" s="96">
        <f t="shared" si="7"/>
        <v>0.43040657009147631</v>
      </c>
      <c r="T50" s="200">
        <v>0</v>
      </c>
    </row>
    <row r="51" spans="2:20" s="48" customFormat="1" ht="19.5" customHeight="1">
      <c r="B51" s="36">
        <v>46</v>
      </c>
      <c r="C51" s="52" t="s">
        <v>26</v>
      </c>
      <c r="D51" s="134">
        <v>396965</v>
      </c>
      <c r="E51" s="214">
        <v>6919</v>
      </c>
      <c r="F51" s="247">
        <f t="shared" si="11"/>
        <v>1.7429748214578111E-2</v>
      </c>
      <c r="G51" s="214">
        <v>14765466470</v>
      </c>
      <c r="H51" s="214">
        <v>6339101520</v>
      </c>
      <c r="I51" s="214">
        <v>8426364950</v>
      </c>
      <c r="J51" s="125">
        <f t="shared" si="10"/>
        <v>0.42931942129153744</v>
      </c>
      <c r="K51" s="204"/>
      <c r="L51" s="44" t="str">
        <f t="shared" si="3"/>
        <v>門真市</v>
      </c>
      <c r="M51" s="255">
        <f t="shared" si="9"/>
        <v>1.5410290019878644E-2</v>
      </c>
      <c r="N51" s="254">
        <f t="shared" si="4"/>
        <v>1.54E-2</v>
      </c>
      <c r="O51" s="44" t="str">
        <f t="shared" si="5"/>
        <v>鶴見区</v>
      </c>
      <c r="P51" s="98">
        <f t="shared" si="6"/>
        <v>0.42851554780925488</v>
      </c>
      <c r="R51" s="253">
        <f t="shared" si="8"/>
        <v>1.5699999999999999E-2</v>
      </c>
      <c r="S51" s="96">
        <f t="shared" si="7"/>
        <v>0.43040657009147631</v>
      </c>
      <c r="T51" s="200">
        <v>0</v>
      </c>
    </row>
    <row r="52" spans="2:20" s="48" customFormat="1" ht="19.5" customHeight="1">
      <c r="B52" s="36">
        <v>47</v>
      </c>
      <c r="C52" s="52" t="s">
        <v>16</v>
      </c>
      <c r="D52" s="134">
        <v>893134</v>
      </c>
      <c r="E52" s="134">
        <v>13265</v>
      </c>
      <c r="F52" s="253">
        <f t="shared" si="11"/>
        <v>1.4852194631488668E-2</v>
      </c>
      <c r="G52" s="134">
        <v>29670082300</v>
      </c>
      <c r="H52" s="134">
        <v>12706465190</v>
      </c>
      <c r="I52" s="134">
        <v>16963617110</v>
      </c>
      <c r="J52" s="95">
        <f t="shared" si="10"/>
        <v>0.42825850840326113</v>
      </c>
      <c r="K52" s="204"/>
      <c r="L52" s="44" t="str">
        <f t="shared" si="3"/>
        <v>中央区</v>
      </c>
      <c r="M52" s="255">
        <f t="shared" si="9"/>
        <v>1.5343016759776536E-2</v>
      </c>
      <c r="N52" s="254">
        <f t="shared" si="4"/>
        <v>1.5299999999999999E-2</v>
      </c>
      <c r="O52" s="44" t="str">
        <f t="shared" si="5"/>
        <v>寝屋川市</v>
      </c>
      <c r="P52" s="98">
        <f t="shared" si="6"/>
        <v>0.42825850840326113</v>
      </c>
      <c r="R52" s="253">
        <f t="shared" si="8"/>
        <v>1.5699999999999999E-2</v>
      </c>
      <c r="S52" s="96">
        <f t="shared" si="7"/>
        <v>0.43040657009147631</v>
      </c>
      <c r="T52" s="200">
        <v>0</v>
      </c>
    </row>
    <row r="53" spans="2:20" s="48" customFormat="1" ht="19.5" customHeight="1">
      <c r="B53" s="36">
        <v>48</v>
      </c>
      <c r="C53" s="52" t="s">
        <v>27</v>
      </c>
      <c r="D53" s="134">
        <v>503991</v>
      </c>
      <c r="E53" s="134">
        <v>7051</v>
      </c>
      <c r="F53" s="253">
        <f t="shared" si="11"/>
        <v>1.3990329192386372E-2</v>
      </c>
      <c r="G53" s="134">
        <v>16168377600</v>
      </c>
      <c r="H53" s="134">
        <v>6377908790</v>
      </c>
      <c r="I53" s="134">
        <v>9790468810</v>
      </c>
      <c r="J53" s="95">
        <f t="shared" si="10"/>
        <v>0.39446807513946236</v>
      </c>
      <c r="K53" s="204"/>
      <c r="L53" s="44" t="str">
        <f t="shared" si="3"/>
        <v>羽曳野市</v>
      </c>
      <c r="M53" s="255">
        <f t="shared" si="9"/>
        <v>1.5330401984801352E-2</v>
      </c>
      <c r="N53" s="254">
        <f t="shared" si="4"/>
        <v>1.5299999999999999E-2</v>
      </c>
      <c r="O53" s="44" t="str">
        <f t="shared" si="5"/>
        <v>東淀川区</v>
      </c>
      <c r="P53" s="98">
        <f t="shared" si="6"/>
        <v>0.42815856253767148</v>
      </c>
      <c r="R53" s="253">
        <f t="shared" si="8"/>
        <v>1.5699999999999999E-2</v>
      </c>
      <c r="S53" s="96">
        <f t="shared" si="7"/>
        <v>0.43040657009147631</v>
      </c>
      <c r="T53" s="200">
        <v>0</v>
      </c>
    </row>
    <row r="54" spans="2:20" s="48" customFormat="1" ht="19.5" customHeight="1">
      <c r="B54" s="36">
        <v>49</v>
      </c>
      <c r="C54" s="52" t="s">
        <v>28</v>
      </c>
      <c r="D54" s="134">
        <v>519289</v>
      </c>
      <c r="E54" s="134">
        <v>6763</v>
      </c>
      <c r="F54" s="253">
        <f t="shared" si="11"/>
        <v>1.3023576467053991E-2</v>
      </c>
      <c r="G54" s="134">
        <v>15668275940</v>
      </c>
      <c r="H54" s="134">
        <v>6289030460</v>
      </c>
      <c r="I54" s="134">
        <v>9379245480</v>
      </c>
      <c r="J54" s="95">
        <f t="shared" si="10"/>
        <v>0.40138624594583189</v>
      </c>
      <c r="K54" s="204"/>
      <c r="L54" s="44" t="str">
        <f t="shared" si="3"/>
        <v>淀川区</v>
      </c>
      <c r="M54" s="255">
        <f t="shared" si="9"/>
        <v>1.5213212085445783E-2</v>
      </c>
      <c r="N54" s="254">
        <f t="shared" si="4"/>
        <v>1.52E-2</v>
      </c>
      <c r="O54" s="44" t="str">
        <f t="shared" si="5"/>
        <v>大阪市</v>
      </c>
      <c r="P54" s="98">
        <f t="shared" si="6"/>
        <v>0.42806902060826402</v>
      </c>
      <c r="R54" s="253">
        <f t="shared" si="8"/>
        <v>1.5699999999999999E-2</v>
      </c>
      <c r="S54" s="96">
        <f t="shared" si="7"/>
        <v>0.43040657009147631</v>
      </c>
      <c r="T54" s="200">
        <v>0</v>
      </c>
    </row>
    <row r="55" spans="2:20" s="48" customFormat="1" ht="19.5" customHeight="1">
      <c r="B55" s="36">
        <v>50</v>
      </c>
      <c r="C55" s="52" t="s">
        <v>17</v>
      </c>
      <c r="D55" s="134">
        <v>384551</v>
      </c>
      <c r="E55" s="134">
        <v>6534</v>
      </c>
      <c r="F55" s="253">
        <f t="shared" si="11"/>
        <v>1.6991244334301561E-2</v>
      </c>
      <c r="G55" s="134">
        <v>14293970870</v>
      </c>
      <c r="H55" s="134">
        <v>6280156530</v>
      </c>
      <c r="I55" s="134">
        <v>8013814340</v>
      </c>
      <c r="J55" s="95">
        <f t="shared" si="10"/>
        <v>0.43935702591787917</v>
      </c>
      <c r="K55" s="204"/>
      <c r="L55" s="44" t="str">
        <f t="shared" si="3"/>
        <v>平野区</v>
      </c>
      <c r="M55" s="255">
        <f t="shared" si="9"/>
        <v>1.5181361095616831E-2</v>
      </c>
      <c r="N55" s="254">
        <f t="shared" si="4"/>
        <v>1.52E-2</v>
      </c>
      <c r="O55" s="44" t="str">
        <f t="shared" si="5"/>
        <v>貝塚市</v>
      </c>
      <c r="P55" s="98">
        <f t="shared" si="6"/>
        <v>0.42784463820553081</v>
      </c>
      <c r="R55" s="253">
        <f t="shared" si="8"/>
        <v>1.5699999999999999E-2</v>
      </c>
      <c r="S55" s="96">
        <f t="shared" si="7"/>
        <v>0.43040657009147631</v>
      </c>
      <c r="T55" s="200">
        <v>0</v>
      </c>
    </row>
    <row r="56" spans="2:20" s="48" customFormat="1" ht="19.5" customHeight="1">
      <c r="B56" s="36">
        <v>51</v>
      </c>
      <c r="C56" s="52" t="s">
        <v>49</v>
      </c>
      <c r="D56" s="134">
        <v>538823</v>
      </c>
      <c r="E56" s="214">
        <v>9962</v>
      </c>
      <c r="F56" s="247">
        <f t="shared" si="11"/>
        <v>1.8488446113102075E-2</v>
      </c>
      <c r="G56" s="214">
        <v>20860508240</v>
      </c>
      <c r="H56" s="214">
        <v>9388681780</v>
      </c>
      <c r="I56" s="214">
        <v>11471826460</v>
      </c>
      <c r="J56" s="125">
        <f t="shared" si="10"/>
        <v>0.45006965659624792</v>
      </c>
      <c r="K56" s="204"/>
      <c r="L56" s="44" t="str">
        <f t="shared" si="3"/>
        <v>東成区</v>
      </c>
      <c r="M56" s="255">
        <f t="shared" si="9"/>
        <v>1.5107633183881478E-2</v>
      </c>
      <c r="N56" s="254">
        <f t="shared" si="4"/>
        <v>1.5100000000000001E-2</v>
      </c>
      <c r="O56" s="44" t="str">
        <f t="shared" si="5"/>
        <v>豊中市</v>
      </c>
      <c r="P56" s="98">
        <f t="shared" si="6"/>
        <v>0.42682859018168962</v>
      </c>
      <c r="R56" s="253">
        <f t="shared" si="8"/>
        <v>1.5699999999999999E-2</v>
      </c>
      <c r="S56" s="96">
        <f t="shared" si="7"/>
        <v>0.43040657009147631</v>
      </c>
      <c r="T56" s="200">
        <v>0</v>
      </c>
    </row>
    <row r="57" spans="2:20" s="48" customFormat="1" ht="19.5" customHeight="1">
      <c r="B57" s="36">
        <v>52</v>
      </c>
      <c r="C57" s="52" t="s">
        <v>5</v>
      </c>
      <c r="D57" s="134">
        <v>481871</v>
      </c>
      <c r="E57" s="214">
        <v>7233</v>
      </c>
      <c r="F57" s="247">
        <f t="shared" si="11"/>
        <v>1.5010241330148525E-2</v>
      </c>
      <c r="G57" s="214">
        <v>15418120100</v>
      </c>
      <c r="H57" s="214">
        <v>6901172440</v>
      </c>
      <c r="I57" s="214">
        <v>8516947660</v>
      </c>
      <c r="J57" s="125">
        <f t="shared" si="10"/>
        <v>0.44760141931959657</v>
      </c>
      <c r="K57" s="204"/>
      <c r="L57" s="44" t="str">
        <f t="shared" si="3"/>
        <v>東淀川区</v>
      </c>
      <c r="M57" s="255">
        <f t="shared" si="9"/>
        <v>1.5102450712662309E-2</v>
      </c>
      <c r="N57" s="254">
        <f t="shared" si="4"/>
        <v>1.5100000000000001E-2</v>
      </c>
      <c r="O57" s="44" t="str">
        <f t="shared" si="5"/>
        <v>堺市南区</v>
      </c>
      <c r="P57" s="98">
        <f t="shared" si="6"/>
        <v>0.42581821013201121</v>
      </c>
      <c r="R57" s="253">
        <f t="shared" si="8"/>
        <v>1.5699999999999999E-2</v>
      </c>
      <c r="S57" s="96">
        <f t="shared" si="7"/>
        <v>0.43040657009147631</v>
      </c>
      <c r="T57" s="200">
        <v>0</v>
      </c>
    </row>
    <row r="58" spans="2:20" s="48" customFormat="1" ht="19.5" customHeight="1">
      <c r="B58" s="36">
        <v>53</v>
      </c>
      <c r="C58" s="52" t="s">
        <v>23</v>
      </c>
      <c r="D58" s="134">
        <v>297838</v>
      </c>
      <c r="E58" s="214">
        <v>3372</v>
      </c>
      <c r="F58" s="247">
        <f t="shared" si="11"/>
        <v>1.1321590931983158E-2</v>
      </c>
      <c r="G58" s="214">
        <v>8492734010</v>
      </c>
      <c r="H58" s="214">
        <v>3242642590</v>
      </c>
      <c r="I58" s="214">
        <v>5250091420</v>
      </c>
      <c r="J58" s="125">
        <f t="shared" si="10"/>
        <v>0.3818137464545413</v>
      </c>
      <c r="K58" s="204"/>
      <c r="L58" s="44" t="str">
        <f t="shared" si="3"/>
        <v>東住吉区</v>
      </c>
      <c r="M58" s="255">
        <f t="shared" si="9"/>
        <v>1.5064523236085559E-2</v>
      </c>
      <c r="N58" s="254">
        <f t="shared" si="4"/>
        <v>1.5100000000000001E-2</v>
      </c>
      <c r="O58" s="44" t="str">
        <f t="shared" si="5"/>
        <v>田尻町</v>
      </c>
      <c r="P58" s="98">
        <f t="shared" si="6"/>
        <v>0.42528561165334156</v>
      </c>
      <c r="R58" s="253">
        <f t="shared" si="8"/>
        <v>1.5699999999999999E-2</v>
      </c>
      <c r="S58" s="96">
        <f t="shared" si="7"/>
        <v>0.43040657009147631</v>
      </c>
      <c r="T58" s="200">
        <v>0</v>
      </c>
    </row>
    <row r="59" spans="2:20" s="48" customFormat="1" ht="19.5" customHeight="1">
      <c r="B59" s="36">
        <v>54</v>
      </c>
      <c r="C59" s="52" t="s">
        <v>29</v>
      </c>
      <c r="D59" s="134">
        <v>447803</v>
      </c>
      <c r="E59" s="214">
        <v>6865</v>
      </c>
      <c r="F59" s="247">
        <f t="shared" si="11"/>
        <v>1.5330401984801352E-2</v>
      </c>
      <c r="G59" s="214">
        <v>14724774300</v>
      </c>
      <c r="H59" s="214">
        <v>6339890740</v>
      </c>
      <c r="I59" s="214">
        <v>8384883560</v>
      </c>
      <c r="J59" s="125">
        <f t="shared" si="10"/>
        <v>0.43055945108781735</v>
      </c>
      <c r="K59" s="204"/>
      <c r="L59" s="44" t="str">
        <f t="shared" si="3"/>
        <v>摂津市</v>
      </c>
      <c r="M59" s="255">
        <f t="shared" si="9"/>
        <v>1.5040504395677206E-2</v>
      </c>
      <c r="N59" s="254">
        <f t="shared" si="4"/>
        <v>1.4999999999999999E-2</v>
      </c>
      <c r="O59" s="44" t="str">
        <f t="shared" si="5"/>
        <v>旭区</v>
      </c>
      <c r="P59" s="98">
        <f t="shared" si="6"/>
        <v>0.42417825840155921</v>
      </c>
      <c r="R59" s="253">
        <f t="shared" si="8"/>
        <v>1.5699999999999999E-2</v>
      </c>
      <c r="S59" s="96">
        <f t="shared" si="7"/>
        <v>0.43040657009147631</v>
      </c>
      <c r="T59" s="200">
        <v>0</v>
      </c>
    </row>
    <row r="60" spans="2:20" s="48" customFormat="1" ht="19.5" customHeight="1">
      <c r="B60" s="36">
        <v>55</v>
      </c>
      <c r="C60" s="52" t="s">
        <v>18</v>
      </c>
      <c r="D60" s="134">
        <v>460796</v>
      </c>
      <c r="E60" s="214">
        <v>7101</v>
      </c>
      <c r="F60" s="247">
        <f t="shared" si="11"/>
        <v>1.5410290019878644E-2</v>
      </c>
      <c r="G60" s="214">
        <v>15764878810</v>
      </c>
      <c r="H60" s="214">
        <v>6653324250</v>
      </c>
      <c r="I60" s="214">
        <v>9111554560</v>
      </c>
      <c r="J60" s="125">
        <f t="shared" si="10"/>
        <v>0.42203459539312499</v>
      </c>
      <c r="K60" s="204"/>
      <c r="L60" s="44" t="str">
        <f t="shared" si="3"/>
        <v>箕面市</v>
      </c>
      <c r="M60" s="255">
        <f t="shared" si="9"/>
        <v>1.5010241330148525E-2</v>
      </c>
      <c r="N60" s="254">
        <f t="shared" si="4"/>
        <v>1.4999999999999999E-2</v>
      </c>
      <c r="O60" s="44" t="str">
        <f t="shared" si="5"/>
        <v>守口市</v>
      </c>
      <c r="P60" s="98">
        <f t="shared" si="6"/>
        <v>0.42406714345191476</v>
      </c>
      <c r="R60" s="253">
        <f t="shared" si="8"/>
        <v>1.5699999999999999E-2</v>
      </c>
      <c r="S60" s="96">
        <f t="shared" si="7"/>
        <v>0.43040657009147631</v>
      </c>
      <c r="T60" s="200">
        <v>0</v>
      </c>
    </row>
    <row r="61" spans="2:20" s="48" customFormat="1" ht="19.5" customHeight="1">
      <c r="B61" s="36">
        <v>56</v>
      </c>
      <c r="C61" s="52" t="s">
        <v>11</v>
      </c>
      <c r="D61" s="134">
        <v>286759</v>
      </c>
      <c r="E61" s="214">
        <v>4313</v>
      </c>
      <c r="F61" s="247">
        <f t="shared" si="11"/>
        <v>1.5040504395677206E-2</v>
      </c>
      <c r="G61" s="214">
        <v>9524929780</v>
      </c>
      <c r="H61" s="214">
        <v>4025113460</v>
      </c>
      <c r="I61" s="214">
        <v>5499816320</v>
      </c>
      <c r="J61" s="125">
        <f t="shared" si="10"/>
        <v>0.42258720567701658</v>
      </c>
      <c r="K61" s="204"/>
      <c r="L61" s="44" t="str">
        <f t="shared" si="3"/>
        <v>高槻市</v>
      </c>
      <c r="M61" s="255">
        <f t="shared" si="9"/>
        <v>1.5002609587564258E-2</v>
      </c>
      <c r="N61" s="254">
        <f t="shared" si="4"/>
        <v>1.4999999999999999E-2</v>
      </c>
      <c r="O61" s="44" t="str">
        <f t="shared" si="5"/>
        <v>摂津市</v>
      </c>
      <c r="P61" s="98">
        <f t="shared" si="6"/>
        <v>0.42258720567701658</v>
      </c>
      <c r="R61" s="253">
        <f t="shared" si="8"/>
        <v>1.5699999999999999E-2</v>
      </c>
      <c r="S61" s="96">
        <f t="shared" si="7"/>
        <v>0.43040657009147631</v>
      </c>
      <c r="T61" s="200">
        <v>0</v>
      </c>
    </row>
    <row r="62" spans="2:20" s="48" customFormat="1" ht="19.5" customHeight="1">
      <c r="B62" s="36">
        <v>57</v>
      </c>
      <c r="C62" s="52" t="s">
        <v>50</v>
      </c>
      <c r="D62" s="134">
        <v>220015</v>
      </c>
      <c r="E62" s="214">
        <v>3881</v>
      </c>
      <c r="F62" s="247">
        <f t="shared" si="11"/>
        <v>1.7639706383655661E-2</v>
      </c>
      <c r="G62" s="214">
        <v>7897463490</v>
      </c>
      <c r="H62" s="214">
        <v>3476590290</v>
      </c>
      <c r="I62" s="214">
        <v>4420873200</v>
      </c>
      <c r="J62" s="125">
        <f t="shared" si="10"/>
        <v>0.44021606360094739</v>
      </c>
      <c r="K62" s="204"/>
      <c r="L62" s="44" t="str">
        <f t="shared" si="3"/>
        <v>寝屋川市</v>
      </c>
      <c r="M62" s="255">
        <f t="shared" si="9"/>
        <v>1.4852194631488668E-2</v>
      </c>
      <c r="N62" s="254">
        <f t="shared" si="4"/>
        <v>1.49E-2</v>
      </c>
      <c r="O62" s="44" t="str">
        <f t="shared" si="5"/>
        <v>門真市</v>
      </c>
      <c r="P62" s="98">
        <f t="shared" si="6"/>
        <v>0.42203459539312499</v>
      </c>
      <c r="R62" s="253">
        <f t="shared" si="8"/>
        <v>1.5699999999999999E-2</v>
      </c>
      <c r="S62" s="96">
        <f t="shared" si="7"/>
        <v>0.43040657009147631</v>
      </c>
      <c r="T62" s="200">
        <v>0</v>
      </c>
    </row>
    <row r="63" spans="2:20" s="48" customFormat="1" ht="19.5" customHeight="1">
      <c r="B63" s="36">
        <v>58</v>
      </c>
      <c r="C63" s="52" t="s">
        <v>30</v>
      </c>
      <c r="D63" s="134">
        <v>253887</v>
      </c>
      <c r="E63" s="214">
        <v>3461</v>
      </c>
      <c r="F63" s="247">
        <f t="shared" si="11"/>
        <v>1.363204890364611E-2</v>
      </c>
      <c r="G63" s="214">
        <v>8136636030</v>
      </c>
      <c r="H63" s="214">
        <v>3264403860</v>
      </c>
      <c r="I63" s="214">
        <v>4872232170</v>
      </c>
      <c r="J63" s="125">
        <f t="shared" si="10"/>
        <v>0.40119821606423756</v>
      </c>
      <c r="K63" s="204"/>
      <c r="L63" s="44" t="str">
        <f t="shared" si="3"/>
        <v>守口市</v>
      </c>
      <c r="M63" s="255">
        <f t="shared" si="9"/>
        <v>1.4825632236174752E-2</v>
      </c>
      <c r="N63" s="254">
        <f t="shared" si="4"/>
        <v>1.4800000000000001E-2</v>
      </c>
      <c r="O63" s="44" t="str">
        <f t="shared" si="5"/>
        <v>阪南市</v>
      </c>
      <c r="P63" s="98">
        <f t="shared" si="6"/>
        <v>0.42072166341606765</v>
      </c>
      <c r="R63" s="253">
        <f t="shared" si="8"/>
        <v>1.5699999999999999E-2</v>
      </c>
      <c r="S63" s="96">
        <f t="shared" si="7"/>
        <v>0.43040657009147631</v>
      </c>
      <c r="T63" s="200">
        <v>0</v>
      </c>
    </row>
    <row r="64" spans="2:20" s="48" customFormat="1" ht="19.5" customHeight="1">
      <c r="B64" s="36">
        <v>59</v>
      </c>
      <c r="C64" s="52" t="s">
        <v>24</v>
      </c>
      <c r="D64" s="134">
        <v>1811142</v>
      </c>
      <c r="E64" s="214">
        <v>28329</v>
      </c>
      <c r="F64" s="247">
        <f t="shared" si="11"/>
        <v>1.5641512371752188E-2</v>
      </c>
      <c r="G64" s="214">
        <v>61620134730</v>
      </c>
      <c r="H64" s="214">
        <v>26733085780</v>
      </c>
      <c r="I64" s="214">
        <v>34887048950</v>
      </c>
      <c r="J64" s="125">
        <f t="shared" si="10"/>
        <v>0.43383686025900386</v>
      </c>
      <c r="K64" s="204"/>
      <c r="L64" s="44" t="str">
        <f t="shared" si="3"/>
        <v>池田市</v>
      </c>
      <c r="M64" s="255">
        <f t="shared" si="9"/>
        <v>1.4815094149885612E-2</v>
      </c>
      <c r="N64" s="254">
        <f t="shared" si="4"/>
        <v>1.4800000000000001E-2</v>
      </c>
      <c r="O64" s="44" t="str">
        <f t="shared" si="5"/>
        <v>東住吉区</v>
      </c>
      <c r="P64" s="98">
        <f t="shared" si="6"/>
        <v>0.41931710332890088</v>
      </c>
      <c r="R64" s="253">
        <f t="shared" si="8"/>
        <v>1.5699999999999999E-2</v>
      </c>
      <c r="S64" s="96">
        <f t="shared" si="7"/>
        <v>0.43040657009147631</v>
      </c>
      <c r="T64" s="200">
        <v>0</v>
      </c>
    </row>
    <row r="65" spans="2:20" s="48" customFormat="1" ht="19.5" customHeight="1">
      <c r="B65" s="36">
        <v>60</v>
      </c>
      <c r="C65" s="52" t="s">
        <v>51</v>
      </c>
      <c r="D65" s="134">
        <v>210416</v>
      </c>
      <c r="E65" s="214">
        <v>3977</v>
      </c>
      <c r="F65" s="247">
        <f t="shared" si="11"/>
        <v>1.8900653942665956E-2</v>
      </c>
      <c r="G65" s="214">
        <v>8242685020</v>
      </c>
      <c r="H65" s="214">
        <v>3560087410</v>
      </c>
      <c r="I65" s="214">
        <v>4682597610</v>
      </c>
      <c r="J65" s="125">
        <f t="shared" si="10"/>
        <v>0.43190870467109027</v>
      </c>
      <c r="K65" s="204"/>
      <c r="L65" s="44" t="str">
        <f t="shared" si="3"/>
        <v>住吉区</v>
      </c>
      <c r="M65" s="255">
        <f t="shared" si="9"/>
        <v>1.4727959368026075E-2</v>
      </c>
      <c r="N65" s="254">
        <f t="shared" si="4"/>
        <v>1.47E-2</v>
      </c>
      <c r="O65" s="44" t="str">
        <f t="shared" si="5"/>
        <v>東成区</v>
      </c>
      <c r="P65" s="98">
        <f t="shared" si="6"/>
        <v>0.41920496169853738</v>
      </c>
      <c r="R65" s="253">
        <f t="shared" si="8"/>
        <v>1.5699999999999999E-2</v>
      </c>
      <c r="S65" s="96">
        <f t="shared" si="7"/>
        <v>0.43040657009147631</v>
      </c>
      <c r="T65" s="200">
        <v>0</v>
      </c>
    </row>
    <row r="66" spans="2:20" s="48" customFormat="1" ht="19.5" customHeight="1">
      <c r="B66" s="36">
        <v>61</v>
      </c>
      <c r="C66" s="52" t="s">
        <v>19</v>
      </c>
      <c r="D66" s="134">
        <v>199140</v>
      </c>
      <c r="E66" s="214">
        <v>3296</v>
      </c>
      <c r="F66" s="247">
        <f t="shared" si="11"/>
        <v>1.6551170031133877E-2</v>
      </c>
      <c r="G66" s="214">
        <v>7107336380</v>
      </c>
      <c r="H66" s="214">
        <v>3143650620</v>
      </c>
      <c r="I66" s="214">
        <v>3963685760</v>
      </c>
      <c r="J66" s="125">
        <f t="shared" si="10"/>
        <v>0.44231065647127848</v>
      </c>
      <c r="K66" s="204"/>
      <c r="L66" s="44" t="str">
        <f t="shared" si="3"/>
        <v>都島区</v>
      </c>
      <c r="M66" s="255">
        <f t="shared" si="9"/>
        <v>1.4642368372721294E-2</v>
      </c>
      <c r="N66" s="254">
        <f t="shared" si="4"/>
        <v>1.46E-2</v>
      </c>
      <c r="O66" s="44" t="str">
        <f t="shared" si="5"/>
        <v>泉大津市</v>
      </c>
      <c r="P66" s="98">
        <f t="shared" si="6"/>
        <v>0.41799746469956123</v>
      </c>
      <c r="R66" s="253">
        <f t="shared" si="8"/>
        <v>1.5699999999999999E-2</v>
      </c>
      <c r="S66" s="96">
        <f t="shared" si="7"/>
        <v>0.43040657009147631</v>
      </c>
      <c r="T66" s="200">
        <v>0</v>
      </c>
    </row>
    <row r="67" spans="2:20" s="48" customFormat="1" ht="19.5" customHeight="1">
      <c r="B67" s="36">
        <v>62</v>
      </c>
      <c r="C67" s="52" t="s">
        <v>20</v>
      </c>
      <c r="D67" s="134">
        <v>292752</v>
      </c>
      <c r="E67" s="214">
        <v>4185</v>
      </c>
      <c r="F67" s="247">
        <f t="shared" si="11"/>
        <v>1.4295376291195278E-2</v>
      </c>
      <c r="G67" s="214">
        <v>9319311950</v>
      </c>
      <c r="H67" s="214">
        <v>3998310900</v>
      </c>
      <c r="I67" s="214">
        <v>5321001050</v>
      </c>
      <c r="J67" s="125">
        <f t="shared" si="10"/>
        <v>0.42903498900474085</v>
      </c>
      <c r="K67" s="204"/>
      <c r="L67" s="44" t="str">
        <f t="shared" si="3"/>
        <v>天王寺区</v>
      </c>
      <c r="M67" s="255">
        <f t="shared" si="9"/>
        <v>1.46254706449965E-2</v>
      </c>
      <c r="N67" s="254">
        <f t="shared" si="4"/>
        <v>1.46E-2</v>
      </c>
      <c r="O67" s="44" t="str">
        <f t="shared" si="5"/>
        <v>淀川区</v>
      </c>
      <c r="P67" s="98">
        <f t="shared" si="6"/>
        <v>0.41748211513287947</v>
      </c>
      <c r="R67" s="253">
        <f t="shared" si="8"/>
        <v>1.5699999999999999E-2</v>
      </c>
      <c r="S67" s="96">
        <f t="shared" si="7"/>
        <v>0.43040657009147631</v>
      </c>
      <c r="T67" s="200">
        <v>0</v>
      </c>
    </row>
    <row r="68" spans="2:20" s="48" customFormat="1" ht="19.5" customHeight="1">
      <c r="B68" s="36">
        <v>63</v>
      </c>
      <c r="C68" s="52" t="s">
        <v>31</v>
      </c>
      <c r="D68" s="134">
        <v>196198</v>
      </c>
      <c r="E68" s="214">
        <v>3489</v>
      </c>
      <c r="F68" s="247">
        <f t="shared" si="11"/>
        <v>1.7783055892516744E-2</v>
      </c>
      <c r="G68" s="214">
        <v>7422836520</v>
      </c>
      <c r="H68" s="214">
        <v>3209074300</v>
      </c>
      <c r="I68" s="214">
        <v>4213762220</v>
      </c>
      <c r="J68" s="125">
        <f t="shared" si="10"/>
        <v>0.43232452868300542</v>
      </c>
      <c r="K68" s="204"/>
      <c r="L68" s="44" t="str">
        <f t="shared" si="3"/>
        <v>河南町</v>
      </c>
      <c r="M68" s="255">
        <f t="shared" si="9"/>
        <v>1.4583804386446591E-2</v>
      </c>
      <c r="N68" s="254">
        <f t="shared" si="4"/>
        <v>1.46E-2</v>
      </c>
      <c r="O68" s="44" t="str">
        <f t="shared" si="5"/>
        <v>天王寺区</v>
      </c>
      <c r="P68" s="98">
        <f t="shared" si="6"/>
        <v>0.41611252841888074</v>
      </c>
      <c r="R68" s="253">
        <f t="shared" si="8"/>
        <v>1.5699999999999999E-2</v>
      </c>
      <c r="S68" s="96">
        <f t="shared" si="7"/>
        <v>0.43040657009147631</v>
      </c>
      <c r="T68" s="200">
        <v>0</v>
      </c>
    </row>
    <row r="69" spans="2:20" s="48" customFormat="1" ht="19.5" customHeight="1">
      <c r="B69" s="36">
        <v>64</v>
      </c>
      <c r="C69" s="52" t="s">
        <v>52</v>
      </c>
      <c r="D69" s="134">
        <v>215114</v>
      </c>
      <c r="E69" s="214">
        <v>3796</v>
      </c>
      <c r="F69" s="247">
        <f t="shared" si="11"/>
        <v>1.7646457227330624E-2</v>
      </c>
      <c r="G69" s="214">
        <v>8317333630</v>
      </c>
      <c r="H69" s="214">
        <v>3499282440</v>
      </c>
      <c r="I69" s="214">
        <v>4818051190</v>
      </c>
      <c r="J69" s="125">
        <f t="shared" si="10"/>
        <v>0.42072166341606765</v>
      </c>
      <c r="K69" s="204"/>
      <c r="L69" s="44" t="str">
        <f t="shared" si="3"/>
        <v>泉大津市</v>
      </c>
      <c r="M69" s="255">
        <f t="shared" si="9"/>
        <v>1.4482378460415071E-2</v>
      </c>
      <c r="N69" s="254">
        <f t="shared" si="4"/>
        <v>1.4500000000000001E-2</v>
      </c>
      <c r="O69" s="44" t="str">
        <f t="shared" si="5"/>
        <v>生野区</v>
      </c>
      <c r="P69" s="98">
        <f t="shared" si="6"/>
        <v>0.41326497463348733</v>
      </c>
      <c r="R69" s="253">
        <f t="shared" si="8"/>
        <v>1.5699999999999999E-2</v>
      </c>
      <c r="S69" s="96">
        <f t="shared" si="7"/>
        <v>0.43040657009147631</v>
      </c>
      <c r="T69" s="200">
        <v>0</v>
      </c>
    </row>
    <row r="70" spans="2:20" s="48" customFormat="1" ht="19.5" customHeight="1">
      <c r="B70" s="36">
        <v>65</v>
      </c>
      <c r="C70" s="52" t="s">
        <v>12</v>
      </c>
      <c r="D70" s="134">
        <v>116113</v>
      </c>
      <c r="E70" s="214">
        <v>1901</v>
      </c>
      <c r="F70" s="247">
        <f t="shared" si="11"/>
        <v>1.6371982465357024E-2</v>
      </c>
      <c r="G70" s="214">
        <v>3760058050</v>
      </c>
      <c r="H70" s="214">
        <v>1768738440</v>
      </c>
      <c r="I70" s="214">
        <v>1991319610</v>
      </c>
      <c r="J70" s="125">
        <f t="shared" si="10"/>
        <v>0.47040189711964686</v>
      </c>
      <c r="K70" s="204"/>
      <c r="L70" s="44" t="str">
        <f t="shared" si="3"/>
        <v>交野市</v>
      </c>
      <c r="M70" s="255">
        <f t="shared" si="9"/>
        <v>1.4295376291195278E-2</v>
      </c>
      <c r="N70" s="254">
        <f t="shared" si="4"/>
        <v>1.43E-2</v>
      </c>
      <c r="O70" s="44" t="str">
        <f t="shared" si="5"/>
        <v>泉佐野市</v>
      </c>
      <c r="P70" s="98">
        <f t="shared" si="6"/>
        <v>0.41019065588882508</v>
      </c>
      <c r="R70" s="253">
        <f t="shared" si="8"/>
        <v>1.5699999999999999E-2</v>
      </c>
      <c r="S70" s="96">
        <f t="shared" si="7"/>
        <v>0.43040657009147631</v>
      </c>
      <c r="T70" s="200">
        <v>0</v>
      </c>
    </row>
    <row r="71" spans="2:20" s="48" customFormat="1" ht="19.5" customHeight="1">
      <c r="B71" s="36">
        <v>66</v>
      </c>
      <c r="C71" s="52" t="s">
        <v>6</v>
      </c>
      <c r="D71" s="134">
        <v>111886</v>
      </c>
      <c r="E71" s="214">
        <v>1551</v>
      </c>
      <c r="F71" s="247">
        <f t="shared" ref="F71:F79" si="12">IFERROR(E71/D71,"-")</f>
        <v>1.3862324151368358E-2</v>
      </c>
      <c r="G71" s="214">
        <v>3417380190</v>
      </c>
      <c r="H71" s="214">
        <v>1547490250</v>
      </c>
      <c r="I71" s="214">
        <v>1869889940</v>
      </c>
      <c r="J71" s="125">
        <f t="shared" ref="J71:J79" si="13">IFERROR(H71/G71,"-")</f>
        <v>0.45282940848322761</v>
      </c>
      <c r="K71" s="204"/>
      <c r="L71" s="44" t="str">
        <f t="shared" ref="L71:L78" si="14">INDEX($C$6:$C$79,MATCH(M71,F$6:F$79,0))</f>
        <v>豊中市</v>
      </c>
      <c r="M71" s="255">
        <f t="shared" ref="M71:M77" si="15">LARGE(F$6:F$79,ROW(B66))</f>
        <v>1.4099639559571421E-2</v>
      </c>
      <c r="N71" s="254">
        <f t="shared" ref="N71:N79" si="16">ROUND(M71,4)</f>
        <v>1.41E-2</v>
      </c>
      <c r="O71" s="44" t="str">
        <f t="shared" ref="O71:O79" si="17">INDEX($C$6:$C$79,MATCH(P71,J$6:J$79,0))</f>
        <v>平野区</v>
      </c>
      <c r="P71" s="98">
        <f t="shared" ref="P71:P79" si="18">LARGE(J$6:J$79,ROW(B66))</f>
        <v>0.40908787398611784</v>
      </c>
      <c r="R71" s="253">
        <f t="shared" ref="R71:R79" si="19">ROUND($F$80,4)</f>
        <v>1.5699999999999999E-2</v>
      </c>
      <c r="S71" s="96">
        <f t="shared" ref="S71:S79" si="20">$J$80</f>
        <v>0.43040657009147631</v>
      </c>
      <c r="T71" s="200">
        <v>0</v>
      </c>
    </row>
    <row r="72" spans="2:20" s="48" customFormat="1" ht="19.5" customHeight="1">
      <c r="B72" s="36">
        <v>67</v>
      </c>
      <c r="C72" s="52" t="s">
        <v>7</v>
      </c>
      <c r="D72" s="134">
        <v>40061</v>
      </c>
      <c r="E72" s="214">
        <v>1074</v>
      </c>
      <c r="F72" s="247">
        <f t="shared" si="12"/>
        <v>2.6809116097950624E-2</v>
      </c>
      <c r="G72" s="214">
        <v>1926286150</v>
      </c>
      <c r="H72" s="214">
        <v>973900650</v>
      </c>
      <c r="I72" s="214">
        <v>952385500</v>
      </c>
      <c r="J72" s="125">
        <f t="shared" si="13"/>
        <v>0.50558461939831734</v>
      </c>
      <c r="K72" s="204"/>
      <c r="L72" s="44" t="str">
        <f t="shared" si="14"/>
        <v>吹田市</v>
      </c>
      <c r="M72" s="255">
        <f t="shared" si="15"/>
        <v>1.4098490104607883E-2</v>
      </c>
      <c r="N72" s="254">
        <f t="shared" si="16"/>
        <v>1.41E-2</v>
      </c>
      <c r="O72" s="44" t="str">
        <f t="shared" si="17"/>
        <v>住吉区</v>
      </c>
      <c r="P72" s="98">
        <f t="shared" si="18"/>
        <v>0.40654200585048994</v>
      </c>
      <c r="R72" s="253">
        <f t="shared" si="19"/>
        <v>1.5699999999999999E-2</v>
      </c>
      <c r="S72" s="96">
        <f t="shared" si="20"/>
        <v>0.43040657009147631</v>
      </c>
      <c r="T72" s="200">
        <v>0</v>
      </c>
    </row>
    <row r="73" spans="2:20" s="48" customFormat="1" ht="19.5" customHeight="1">
      <c r="B73" s="36">
        <v>68</v>
      </c>
      <c r="C73" s="52" t="s">
        <v>53</v>
      </c>
      <c r="D73" s="134">
        <v>68400</v>
      </c>
      <c r="E73" s="214">
        <v>1189</v>
      </c>
      <c r="F73" s="247">
        <f t="shared" si="12"/>
        <v>1.7383040935672514E-2</v>
      </c>
      <c r="G73" s="214">
        <v>2487902660</v>
      </c>
      <c r="H73" s="214">
        <v>1086644500</v>
      </c>
      <c r="I73" s="214">
        <v>1401258160</v>
      </c>
      <c r="J73" s="125">
        <f t="shared" si="13"/>
        <v>0.4367713084080227</v>
      </c>
      <c r="K73" s="204"/>
      <c r="L73" s="44" t="str">
        <f t="shared" si="14"/>
        <v>河内長野市</v>
      </c>
      <c r="M73" s="255">
        <f t="shared" si="15"/>
        <v>1.3990329192386372E-2</v>
      </c>
      <c r="N73" s="254">
        <f t="shared" si="16"/>
        <v>1.4E-2</v>
      </c>
      <c r="O73" s="44" t="str">
        <f t="shared" si="17"/>
        <v>河南町</v>
      </c>
      <c r="P73" s="98">
        <f t="shared" si="18"/>
        <v>0.40266430571978834</v>
      </c>
      <c r="R73" s="253">
        <f t="shared" si="19"/>
        <v>1.5699999999999999E-2</v>
      </c>
      <c r="S73" s="96">
        <f t="shared" si="20"/>
        <v>0.43040657009147631</v>
      </c>
      <c r="T73" s="200">
        <v>0</v>
      </c>
    </row>
    <row r="74" spans="2:20" s="48" customFormat="1" ht="19.5" customHeight="1">
      <c r="B74" s="36">
        <v>69</v>
      </c>
      <c r="C74" s="52" t="s">
        <v>54</v>
      </c>
      <c r="D74" s="134">
        <v>158875</v>
      </c>
      <c r="E74" s="214">
        <v>2560</v>
      </c>
      <c r="F74" s="247">
        <f t="shared" si="12"/>
        <v>1.6113296616837136E-2</v>
      </c>
      <c r="G74" s="214">
        <v>5445826040</v>
      </c>
      <c r="H74" s="214">
        <v>2442005560</v>
      </c>
      <c r="I74" s="214">
        <v>3003820480</v>
      </c>
      <c r="J74" s="125">
        <f t="shared" si="13"/>
        <v>0.44841784185967132</v>
      </c>
      <c r="K74" s="204"/>
      <c r="L74" s="44" t="str">
        <f t="shared" si="14"/>
        <v>豊能町</v>
      </c>
      <c r="M74" s="255">
        <f t="shared" si="15"/>
        <v>1.3862324151368358E-2</v>
      </c>
      <c r="N74" s="254">
        <f t="shared" si="16"/>
        <v>1.3899999999999999E-2</v>
      </c>
      <c r="O74" s="44" t="str">
        <f t="shared" si="17"/>
        <v>松原市</v>
      </c>
      <c r="P74" s="98">
        <f t="shared" si="18"/>
        <v>0.40138624594583189</v>
      </c>
      <c r="R74" s="253">
        <f t="shared" si="19"/>
        <v>1.5699999999999999E-2</v>
      </c>
      <c r="S74" s="96">
        <f t="shared" si="20"/>
        <v>0.43040657009147631</v>
      </c>
      <c r="T74" s="200">
        <v>0</v>
      </c>
    </row>
    <row r="75" spans="2:20" s="48" customFormat="1" ht="19.5" customHeight="1">
      <c r="B75" s="36">
        <v>70</v>
      </c>
      <c r="C75" s="52" t="s">
        <v>55</v>
      </c>
      <c r="D75" s="134">
        <v>28689</v>
      </c>
      <c r="E75" s="214">
        <v>482</v>
      </c>
      <c r="F75" s="247">
        <f t="shared" si="12"/>
        <v>1.6800864442817805E-2</v>
      </c>
      <c r="G75" s="214">
        <v>1028288750</v>
      </c>
      <c r="H75" s="214">
        <v>437316410</v>
      </c>
      <c r="I75" s="214">
        <v>590972340</v>
      </c>
      <c r="J75" s="125">
        <f t="shared" si="13"/>
        <v>0.42528561165334156</v>
      </c>
      <c r="K75" s="204"/>
      <c r="L75" s="44" t="str">
        <f t="shared" si="14"/>
        <v>阿倍野区</v>
      </c>
      <c r="M75" s="255">
        <f t="shared" si="15"/>
        <v>1.3664593391347922E-2</v>
      </c>
      <c r="N75" s="254">
        <f t="shared" si="16"/>
        <v>1.37E-2</v>
      </c>
      <c r="O75" s="44" t="str">
        <f t="shared" si="17"/>
        <v>藤井寺市</v>
      </c>
      <c r="P75" s="98">
        <f t="shared" si="18"/>
        <v>0.40119821606423756</v>
      </c>
      <c r="R75" s="253">
        <f t="shared" si="19"/>
        <v>1.5699999999999999E-2</v>
      </c>
      <c r="S75" s="96">
        <f t="shared" si="20"/>
        <v>0.43040657009147631</v>
      </c>
      <c r="T75" s="200">
        <v>0</v>
      </c>
    </row>
    <row r="76" spans="2:20" s="48" customFormat="1" ht="19.5" customHeight="1">
      <c r="B76" s="36">
        <v>71</v>
      </c>
      <c r="C76" s="52" t="s">
        <v>56</v>
      </c>
      <c r="D76" s="134">
        <v>83222</v>
      </c>
      <c r="E76" s="214">
        <v>1723</v>
      </c>
      <c r="F76" s="247">
        <f t="shared" si="12"/>
        <v>2.0703660089880081E-2</v>
      </c>
      <c r="G76" s="214">
        <v>3250475240</v>
      </c>
      <c r="H76" s="214">
        <v>1509139100</v>
      </c>
      <c r="I76" s="214">
        <v>1741336140</v>
      </c>
      <c r="J76" s="125">
        <f t="shared" si="13"/>
        <v>0.46428260133432059</v>
      </c>
      <c r="K76" s="204"/>
      <c r="L76" s="44" t="str">
        <f t="shared" si="14"/>
        <v>藤井寺市</v>
      </c>
      <c r="M76" s="255">
        <f t="shared" si="15"/>
        <v>1.363204890364611E-2</v>
      </c>
      <c r="N76" s="254">
        <f t="shared" si="16"/>
        <v>1.3599999999999999E-2</v>
      </c>
      <c r="O76" s="44" t="str">
        <f t="shared" si="17"/>
        <v>八尾市</v>
      </c>
      <c r="P76" s="98">
        <f t="shared" si="18"/>
        <v>0.40034831289437012</v>
      </c>
      <c r="R76" s="253">
        <f t="shared" si="19"/>
        <v>1.5699999999999999E-2</v>
      </c>
      <c r="S76" s="96">
        <f t="shared" si="20"/>
        <v>0.43040657009147631</v>
      </c>
      <c r="T76" s="200">
        <v>0</v>
      </c>
    </row>
    <row r="77" spans="2:20" s="48" customFormat="1" ht="19.5" customHeight="1">
      <c r="B77" s="36">
        <v>72</v>
      </c>
      <c r="C77" s="52" t="s">
        <v>32</v>
      </c>
      <c r="D77" s="134">
        <v>42950</v>
      </c>
      <c r="E77" s="214">
        <v>740</v>
      </c>
      <c r="F77" s="247">
        <f t="shared" si="12"/>
        <v>1.7229336437718276E-2</v>
      </c>
      <c r="G77" s="214">
        <v>1589838580</v>
      </c>
      <c r="H77" s="214">
        <v>698399800</v>
      </c>
      <c r="I77" s="214">
        <v>891438780</v>
      </c>
      <c r="J77" s="125">
        <f t="shared" si="13"/>
        <v>0.43928975481271815</v>
      </c>
      <c r="K77" s="204"/>
      <c r="L77" s="44" t="str">
        <f t="shared" si="14"/>
        <v>松原市</v>
      </c>
      <c r="M77" s="255">
        <f t="shared" si="15"/>
        <v>1.3023576467053991E-2</v>
      </c>
      <c r="N77" s="254">
        <f t="shared" si="16"/>
        <v>1.2999999999999999E-2</v>
      </c>
      <c r="O77" s="44" t="str">
        <f t="shared" si="17"/>
        <v>阿倍野区</v>
      </c>
      <c r="P77" s="98">
        <f t="shared" si="18"/>
        <v>0.39953388183537486</v>
      </c>
      <c r="R77" s="253">
        <f t="shared" si="19"/>
        <v>1.5699999999999999E-2</v>
      </c>
      <c r="S77" s="96">
        <f t="shared" si="20"/>
        <v>0.43040657009147631</v>
      </c>
      <c r="T77" s="200">
        <v>0</v>
      </c>
    </row>
    <row r="78" spans="2:20" s="48" customFormat="1" ht="19.5" customHeight="1">
      <c r="B78" s="36">
        <v>73</v>
      </c>
      <c r="C78" s="52" t="s">
        <v>33</v>
      </c>
      <c r="D78" s="134">
        <v>61918</v>
      </c>
      <c r="E78" s="214">
        <v>903</v>
      </c>
      <c r="F78" s="247">
        <f t="shared" si="12"/>
        <v>1.4583804386446591E-2</v>
      </c>
      <c r="G78" s="214">
        <v>2113954100</v>
      </c>
      <c r="H78" s="214">
        <v>851213860</v>
      </c>
      <c r="I78" s="214">
        <v>1262740240</v>
      </c>
      <c r="J78" s="125">
        <f t="shared" si="13"/>
        <v>0.40266430571978834</v>
      </c>
      <c r="K78" s="204"/>
      <c r="L78" s="44" t="str">
        <f t="shared" si="14"/>
        <v>八尾市</v>
      </c>
      <c r="M78" s="255">
        <f>LARGE(F$6:F$79,ROW(B73))</f>
        <v>1.2837309071937612E-2</v>
      </c>
      <c r="N78" s="254">
        <f t="shared" si="16"/>
        <v>1.2800000000000001E-2</v>
      </c>
      <c r="O78" s="44" t="str">
        <f t="shared" si="17"/>
        <v>河内長野市</v>
      </c>
      <c r="P78" s="98">
        <f t="shared" si="18"/>
        <v>0.39446807513946236</v>
      </c>
      <c r="R78" s="253">
        <f t="shared" si="19"/>
        <v>1.5699999999999999E-2</v>
      </c>
      <c r="S78" s="96">
        <f t="shared" si="20"/>
        <v>0.43040657009147631</v>
      </c>
      <c r="T78" s="200">
        <v>0</v>
      </c>
    </row>
    <row r="79" spans="2:20" s="48" customFormat="1" ht="19.5" customHeight="1" thickBot="1">
      <c r="B79" s="36">
        <v>74</v>
      </c>
      <c r="C79" s="52" t="s">
        <v>243</v>
      </c>
      <c r="D79" s="134">
        <v>26277</v>
      </c>
      <c r="E79" s="214">
        <v>566</v>
      </c>
      <c r="F79" s="247">
        <f t="shared" si="12"/>
        <v>2.1539749590896981E-2</v>
      </c>
      <c r="G79" s="214">
        <v>1098003690</v>
      </c>
      <c r="H79" s="214">
        <v>489920020</v>
      </c>
      <c r="I79" s="214">
        <v>608083670</v>
      </c>
      <c r="J79" s="125">
        <f t="shared" si="13"/>
        <v>0.44619159704281142</v>
      </c>
      <c r="K79" s="204"/>
      <c r="L79" s="44" t="str">
        <f>INDEX($C$6:$C$79,MATCH(M79,F$6:F$79,0))</f>
        <v>柏原市</v>
      </c>
      <c r="M79" s="255">
        <f>LARGE(F$6:F$79,ROW(B74))</f>
        <v>1.1321590931983158E-2</v>
      </c>
      <c r="N79" s="254">
        <f t="shared" si="16"/>
        <v>1.1299999999999999E-2</v>
      </c>
      <c r="O79" s="44" t="str">
        <f t="shared" si="17"/>
        <v>柏原市</v>
      </c>
      <c r="P79" s="98">
        <f t="shared" si="18"/>
        <v>0.3818137464545413</v>
      </c>
      <c r="R79" s="253">
        <f t="shared" si="19"/>
        <v>1.5699999999999999E-2</v>
      </c>
      <c r="S79" s="96">
        <f t="shared" si="20"/>
        <v>0.43040657009147631</v>
      </c>
      <c r="T79" s="200">
        <v>999</v>
      </c>
    </row>
    <row r="80" spans="2:20" s="48" customFormat="1" ht="19.5" customHeight="1" thickTop="1">
      <c r="B80" s="304" t="s">
        <v>0</v>
      </c>
      <c r="C80" s="305"/>
      <c r="D80" s="199">
        <f>地区別_件数及び割合!D14</f>
        <v>31732885</v>
      </c>
      <c r="E80" s="212">
        <f>地区別_件数及び割合!E14</f>
        <v>498928</v>
      </c>
      <c r="F80" s="248">
        <f>地区別_件数及び割合!F14</f>
        <v>1.5722743141696697E-2</v>
      </c>
      <c r="G80" s="212">
        <f>地区別_件数及び割合!G14</f>
        <v>1085392135210</v>
      </c>
      <c r="H80" s="212">
        <f>地区別_件数及び割合!H14</f>
        <v>467159906120</v>
      </c>
      <c r="I80" s="212">
        <f>地区別_件数及び割合!I14</f>
        <v>618232229090</v>
      </c>
      <c r="J80" s="38">
        <f>地区別_件数及び割合!J14</f>
        <v>0.43040657009147631</v>
      </c>
      <c r="K80" s="204"/>
      <c r="L80" s="40"/>
      <c r="M80" s="40"/>
      <c r="N80" s="40"/>
      <c r="O80" s="40"/>
      <c r="P80" s="40"/>
      <c r="R80" s="97"/>
      <c r="S80" s="97"/>
    </row>
    <row r="81" spans="2:10">
      <c r="B81" s="251"/>
      <c r="C81" s="251"/>
      <c r="D81" s="252"/>
      <c r="E81" s="252"/>
      <c r="F81" s="252"/>
      <c r="G81" s="252"/>
      <c r="H81" s="252"/>
      <c r="I81" s="251"/>
      <c r="J81" s="251"/>
    </row>
  </sheetData>
  <mergeCells count="10">
    <mergeCell ref="B80:C80"/>
    <mergeCell ref="B3:B5"/>
    <mergeCell ref="C3:C5"/>
    <mergeCell ref="D4:D5"/>
    <mergeCell ref="E4:E5"/>
    <mergeCell ref="O5:P5"/>
    <mergeCell ref="F4:F5"/>
    <mergeCell ref="G4:G5"/>
    <mergeCell ref="J4:J5"/>
    <mergeCell ref="L5:N5"/>
  </mergeCells>
  <phoneticPr fontId="4"/>
  <pageMargins left="0.70866141732283472" right="0.27559055118110237" top="0.74803149606299213" bottom="0.74803149606299213" header="0.31496062992125984" footer="0.31496062992125984"/>
  <pageSetup paperSize="9" scale="67" fitToHeight="0" orientation="portrait" r:id="rId1"/>
  <headerFooter>
    <oddHeader>&amp;R&amp;"ＭＳ 明朝,標準"&amp;12 2-2.高額レセプトの件数及び医療費</oddHeader>
  </headerFooter>
  <rowBreaks count="1" manualBreakCount="1">
    <brk id="52" max="9" man="1"/>
  </rowBreaks>
  <ignoredErrors>
    <ignoredError sqref="P6:P10 M6:M10" emptyCellReference="1"/>
    <ignoredError sqref="D6:E6 G6:H6" formulaRange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2"/>
  <sheetViews>
    <sheetView showGridLines="0" zoomScaleNormal="100" zoomScaleSheetLayoutView="100" workbookViewId="0"/>
  </sheetViews>
  <sheetFormatPr defaultColWidth="9" defaultRowHeight="13.5"/>
  <cols>
    <col min="1" max="1" width="4.625" style="6" customWidth="1"/>
    <col min="2" max="2" width="3.25" style="6" customWidth="1"/>
    <col min="3" max="3" width="11.375" style="6" bestFit="1" customWidth="1"/>
    <col min="4" max="5" width="12.625" style="6" customWidth="1"/>
    <col min="6" max="6" width="11.625" style="6" customWidth="1"/>
    <col min="7" max="9" width="17.625" style="6" customWidth="1"/>
    <col min="10" max="10" width="7.25" style="6" customWidth="1"/>
    <col min="11" max="11" width="11.625" style="27" customWidth="1"/>
    <col min="12" max="13" width="20.625" style="27" customWidth="1"/>
    <col min="14" max="16384" width="9" style="6"/>
  </cols>
  <sheetData>
    <row r="1" spans="1:1" ht="16.5" customHeight="1">
      <c r="A1" s="26" t="s">
        <v>241</v>
      </c>
    </row>
    <row r="2" spans="1:1" ht="16.5" customHeight="1">
      <c r="A2" s="26" t="s">
        <v>256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 2-2.高額レセプトの件数及び医療費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84"/>
  <sheetViews>
    <sheetView showGridLines="0" zoomScaleNormal="100" zoomScaleSheetLayoutView="100" workbookViewId="0"/>
  </sheetViews>
  <sheetFormatPr defaultColWidth="9" defaultRowHeight="13.5"/>
  <cols>
    <col min="1" max="1" width="4.625" style="27" customWidth="1"/>
    <col min="2" max="2" width="2.125" style="27" customWidth="1"/>
    <col min="3" max="3" width="8.375" style="27" customWidth="1"/>
    <col min="4" max="4" width="11.625" style="27" customWidth="1"/>
    <col min="5" max="5" width="5.5" style="27" bestFit="1" customWidth="1"/>
    <col min="6" max="6" width="11.625" style="27" customWidth="1"/>
    <col min="7" max="7" width="5.5" style="27" customWidth="1"/>
    <col min="8" max="16" width="8.875" style="27" customWidth="1"/>
    <col min="17" max="17" width="2" style="6" customWidth="1"/>
    <col min="18" max="16384" width="9" style="6"/>
  </cols>
  <sheetData>
    <row r="1" spans="1:16">
      <c r="A1" s="27" t="s">
        <v>257</v>
      </c>
    </row>
    <row r="2" spans="1:16">
      <c r="A2" s="27" t="s">
        <v>260</v>
      </c>
    </row>
    <row r="4" spans="1:16" ht="13.5" customHeight="1">
      <c r="B4" s="143"/>
      <c r="C4" s="144"/>
      <c r="D4" s="144"/>
      <c r="E4" s="144"/>
      <c r="F4" s="144"/>
      <c r="G4" s="145"/>
    </row>
    <row r="5" spans="1:16" ht="13.5" customHeight="1">
      <c r="B5" s="146"/>
      <c r="C5" s="147"/>
      <c r="D5" s="245">
        <v>2.3800000000000002E-2</v>
      </c>
      <c r="E5" s="149" t="s">
        <v>382</v>
      </c>
      <c r="F5" s="246">
        <v>2.7E-2</v>
      </c>
      <c r="G5" s="151" t="s">
        <v>383</v>
      </c>
    </row>
    <row r="6" spans="1:16">
      <c r="B6" s="146"/>
      <c r="D6" s="148"/>
      <c r="E6" s="149"/>
      <c r="F6" s="150"/>
      <c r="G6" s="151"/>
    </row>
    <row r="7" spans="1:16">
      <c r="B7" s="146"/>
      <c r="C7" s="152"/>
      <c r="D7" s="245">
        <v>2.06E-2</v>
      </c>
      <c r="E7" s="149" t="s">
        <v>382</v>
      </c>
      <c r="F7" s="246">
        <v>2.3800000000000002E-2</v>
      </c>
      <c r="G7" s="151" t="s">
        <v>384</v>
      </c>
    </row>
    <row r="8" spans="1:16">
      <c r="B8" s="146"/>
      <c r="D8" s="148"/>
      <c r="E8" s="149"/>
      <c r="F8" s="150"/>
      <c r="G8" s="151"/>
    </row>
    <row r="9" spans="1:16">
      <c r="B9" s="146"/>
      <c r="C9" s="153"/>
      <c r="D9" s="245">
        <v>1.7399999999999999E-2</v>
      </c>
      <c r="E9" s="149" t="s">
        <v>382</v>
      </c>
      <c r="F9" s="246">
        <v>2.06E-2</v>
      </c>
      <c r="G9" s="151" t="s">
        <v>384</v>
      </c>
    </row>
    <row r="10" spans="1:16">
      <c r="B10" s="146"/>
      <c r="D10" s="148"/>
      <c r="E10" s="149"/>
      <c r="F10" s="150"/>
      <c r="G10" s="151"/>
    </row>
    <row r="11" spans="1:16">
      <c r="B11" s="146"/>
      <c r="C11" s="154"/>
      <c r="D11" s="245">
        <v>1.4199999999999999E-2</v>
      </c>
      <c r="E11" s="149" t="s">
        <v>382</v>
      </c>
      <c r="F11" s="246">
        <v>1.7399999999999999E-2</v>
      </c>
      <c r="G11" s="151" t="s">
        <v>384</v>
      </c>
    </row>
    <row r="12" spans="1:16">
      <c r="B12" s="146"/>
      <c r="D12" s="148"/>
      <c r="E12" s="149"/>
      <c r="F12" s="150"/>
      <c r="G12" s="151"/>
    </row>
    <row r="13" spans="1:16">
      <c r="B13" s="146"/>
      <c r="C13" s="155"/>
      <c r="D13" s="245">
        <v>1.0999999999999999E-2</v>
      </c>
      <c r="E13" s="149" t="s">
        <v>382</v>
      </c>
      <c r="F13" s="246">
        <v>1.4199999999999999E-2</v>
      </c>
      <c r="G13" s="151" t="s">
        <v>384</v>
      </c>
    </row>
    <row r="14" spans="1:16">
      <c r="B14" s="156"/>
      <c r="C14" s="157"/>
      <c r="D14" s="157"/>
      <c r="E14" s="157"/>
      <c r="F14" s="157"/>
      <c r="G14" s="158"/>
    </row>
    <row r="16" spans="1:16"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5"/>
    </row>
    <row r="17" spans="2:16">
      <c r="B17" s="146"/>
      <c r="P17" s="159"/>
    </row>
    <row r="18" spans="2:16">
      <c r="B18" s="146"/>
      <c r="P18" s="159"/>
    </row>
    <row r="19" spans="2:16">
      <c r="B19" s="146"/>
      <c r="P19" s="159"/>
    </row>
    <row r="20" spans="2:16">
      <c r="B20" s="146"/>
      <c r="P20" s="159"/>
    </row>
    <row r="21" spans="2:16">
      <c r="B21" s="146"/>
      <c r="P21" s="159"/>
    </row>
    <row r="22" spans="2:16">
      <c r="B22" s="146"/>
      <c r="P22" s="159"/>
    </row>
    <row r="23" spans="2:16">
      <c r="B23" s="146"/>
      <c r="P23" s="159"/>
    </row>
    <row r="24" spans="2:16">
      <c r="B24" s="146"/>
      <c r="P24" s="159"/>
    </row>
    <row r="25" spans="2:16">
      <c r="B25" s="146"/>
      <c r="P25" s="159"/>
    </row>
    <row r="26" spans="2:16">
      <c r="B26" s="146"/>
      <c r="P26" s="159"/>
    </row>
    <row r="27" spans="2:16">
      <c r="B27" s="146"/>
      <c r="P27" s="159"/>
    </row>
    <row r="28" spans="2:16">
      <c r="B28" s="146"/>
      <c r="P28" s="159"/>
    </row>
    <row r="29" spans="2:16">
      <c r="B29" s="146"/>
      <c r="P29" s="159"/>
    </row>
    <row r="30" spans="2:16">
      <c r="B30" s="146"/>
      <c r="P30" s="159"/>
    </row>
    <row r="31" spans="2:16">
      <c r="B31" s="146"/>
      <c r="P31" s="159"/>
    </row>
    <row r="32" spans="2:16">
      <c r="B32" s="146"/>
      <c r="P32" s="159"/>
    </row>
    <row r="33" spans="2:16">
      <c r="B33" s="146"/>
      <c r="P33" s="159"/>
    </row>
    <row r="34" spans="2:16">
      <c r="B34" s="146"/>
      <c r="P34" s="159"/>
    </row>
    <row r="35" spans="2:16">
      <c r="B35" s="146"/>
      <c r="P35" s="159"/>
    </row>
    <row r="36" spans="2:16">
      <c r="B36" s="146"/>
      <c r="P36" s="159"/>
    </row>
    <row r="37" spans="2:16">
      <c r="B37" s="146"/>
      <c r="P37" s="159"/>
    </row>
    <row r="38" spans="2:16">
      <c r="B38" s="146"/>
      <c r="P38" s="159"/>
    </row>
    <row r="39" spans="2:16">
      <c r="B39" s="146"/>
      <c r="P39" s="159"/>
    </row>
    <row r="40" spans="2:16">
      <c r="B40" s="146"/>
      <c r="P40" s="159"/>
    </row>
    <row r="41" spans="2:16">
      <c r="B41" s="146"/>
      <c r="P41" s="159"/>
    </row>
    <row r="42" spans="2:16">
      <c r="B42" s="146"/>
      <c r="P42" s="159"/>
    </row>
    <row r="43" spans="2:16">
      <c r="B43" s="146"/>
      <c r="P43" s="159"/>
    </row>
    <row r="44" spans="2:16">
      <c r="B44" s="146"/>
      <c r="P44" s="159"/>
    </row>
    <row r="45" spans="2:16">
      <c r="B45" s="146"/>
      <c r="P45" s="159"/>
    </row>
    <row r="46" spans="2:16">
      <c r="B46" s="146"/>
      <c r="P46" s="159"/>
    </row>
    <row r="47" spans="2:16">
      <c r="B47" s="146"/>
      <c r="P47" s="159"/>
    </row>
    <row r="48" spans="2:16">
      <c r="B48" s="146"/>
      <c r="P48" s="159"/>
    </row>
    <row r="49" spans="2:16">
      <c r="B49" s="146"/>
      <c r="P49" s="159"/>
    </row>
    <row r="50" spans="2:16">
      <c r="B50" s="146"/>
      <c r="P50" s="159"/>
    </row>
    <row r="51" spans="2:16">
      <c r="B51" s="146"/>
      <c r="P51" s="159"/>
    </row>
    <row r="52" spans="2:16">
      <c r="B52" s="146"/>
      <c r="P52" s="159"/>
    </row>
    <row r="53" spans="2:16">
      <c r="B53" s="146"/>
      <c r="P53" s="159"/>
    </row>
    <row r="54" spans="2:16">
      <c r="B54" s="146"/>
      <c r="P54" s="159"/>
    </row>
    <row r="55" spans="2:16">
      <c r="B55" s="146"/>
      <c r="P55" s="159"/>
    </row>
    <row r="56" spans="2:16">
      <c r="B56" s="146"/>
      <c r="P56" s="159"/>
    </row>
    <row r="57" spans="2:16">
      <c r="B57" s="146"/>
      <c r="P57" s="159"/>
    </row>
    <row r="58" spans="2:16">
      <c r="B58" s="146"/>
      <c r="P58" s="159"/>
    </row>
    <row r="59" spans="2:16">
      <c r="B59" s="146"/>
      <c r="P59" s="159"/>
    </row>
    <row r="60" spans="2:16">
      <c r="B60" s="146"/>
      <c r="P60" s="159"/>
    </row>
    <row r="61" spans="2:16">
      <c r="B61" s="146"/>
      <c r="P61" s="159"/>
    </row>
    <row r="62" spans="2:16">
      <c r="B62" s="146"/>
      <c r="P62" s="159"/>
    </row>
    <row r="63" spans="2:16">
      <c r="B63" s="146"/>
      <c r="P63" s="159"/>
    </row>
    <row r="64" spans="2:16">
      <c r="B64" s="146"/>
      <c r="P64" s="159"/>
    </row>
    <row r="65" spans="2:16">
      <c r="B65" s="146"/>
      <c r="P65" s="159"/>
    </row>
    <row r="66" spans="2:16">
      <c r="B66" s="146"/>
      <c r="P66" s="159"/>
    </row>
    <row r="67" spans="2:16">
      <c r="B67" s="146"/>
      <c r="P67" s="159"/>
    </row>
    <row r="68" spans="2:16">
      <c r="B68" s="146"/>
      <c r="P68" s="159"/>
    </row>
    <row r="69" spans="2:16">
      <c r="B69" s="146"/>
      <c r="P69" s="159"/>
    </row>
    <row r="70" spans="2:16">
      <c r="B70" s="146"/>
      <c r="P70" s="159"/>
    </row>
    <row r="71" spans="2:16">
      <c r="B71" s="146"/>
      <c r="P71" s="159"/>
    </row>
    <row r="72" spans="2:16">
      <c r="B72" s="146"/>
      <c r="P72" s="159"/>
    </row>
    <row r="73" spans="2:16">
      <c r="B73" s="146"/>
      <c r="P73" s="159"/>
    </row>
    <row r="74" spans="2:16">
      <c r="B74" s="146"/>
      <c r="P74" s="159"/>
    </row>
    <row r="75" spans="2:16">
      <c r="B75" s="146"/>
      <c r="P75" s="159"/>
    </row>
    <row r="76" spans="2:16">
      <c r="B76" s="146"/>
      <c r="P76" s="159"/>
    </row>
    <row r="77" spans="2:16">
      <c r="B77" s="146"/>
      <c r="P77" s="159"/>
    </row>
    <row r="78" spans="2:16">
      <c r="B78" s="146"/>
      <c r="P78" s="159"/>
    </row>
    <row r="79" spans="2:16">
      <c r="B79" s="146"/>
      <c r="P79" s="159"/>
    </row>
    <row r="80" spans="2:16">
      <c r="B80" s="146"/>
      <c r="P80" s="159"/>
    </row>
    <row r="81" spans="2:16">
      <c r="B81" s="146"/>
      <c r="P81" s="159"/>
    </row>
    <row r="82" spans="2:16">
      <c r="B82" s="146"/>
      <c r="P82" s="159"/>
    </row>
    <row r="83" spans="2:16">
      <c r="B83" s="146"/>
      <c r="P83" s="159"/>
    </row>
    <row r="84" spans="2:16"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60"/>
    </row>
  </sheetData>
  <phoneticPr fontId="4"/>
  <pageMargins left="0.47244094488188981" right="0.23622047244094491" top="0.43307086614173229" bottom="0.31496062992125984" header="0.31496062992125984" footer="0.19685039370078741"/>
  <pageSetup paperSize="9" scale="75" orientation="portrait" r:id="rId1"/>
  <headerFooter>
    <oddHeader>&amp;R&amp;"ＭＳ 明朝,標準"&amp;12 2-2.高額レセプトの件数及び医療費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38</vt:i4>
      </vt:variant>
    </vt:vector>
  </HeadingPairs>
  <TitlesOfParts>
    <vt:vector size="68" baseType="lpstr">
      <vt:lpstr>件数及び割合</vt:lpstr>
      <vt:lpstr>地区別_件数及び割合</vt:lpstr>
      <vt:lpstr>地区別_高額レセ件数割合グラフ</vt:lpstr>
      <vt:lpstr>地区別_高額レセ件数割合MAP</vt:lpstr>
      <vt:lpstr>地区別_高額レセ医療費割合グラフ</vt:lpstr>
      <vt:lpstr>地区別_高額レセ医療費割合MAP</vt:lpstr>
      <vt:lpstr>市区町村別_件数及び割合</vt:lpstr>
      <vt:lpstr>市区町村別_高額レセ件数割合グラフ</vt:lpstr>
      <vt:lpstr>市区町村別_高額レセ件数割合MAP</vt:lpstr>
      <vt:lpstr>市区町村別_高額レセ医療費割合グラフ</vt:lpstr>
      <vt:lpstr>市区町村別_高額レセ医療費割合MAP</vt:lpstr>
      <vt:lpstr>年齢階層別医療費</vt:lpstr>
      <vt:lpstr>地区別_医療費</vt:lpstr>
      <vt:lpstr>市区町村別_医療費</vt:lpstr>
      <vt:lpstr>年齢階層別患者数</vt:lpstr>
      <vt:lpstr>地区別_患者数</vt:lpstr>
      <vt:lpstr>市区町村別_患者数</vt:lpstr>
      <vt:lpstr>年齢階層別レセプト件数</vt:lpstr>
      <vt:lpstr>地区別_レセプト件数</vt:lpstr>
      <vt:lpstr>市区町村別_レセプト件数</vt:lpstr>
      <vt:lpstr>高額レセ疾病傾向(患者一人当たり医療費順)</vt:lpstr>
      <vt:lpstr>地区別_高額レセ疾病傾向(患者一人当たり医療費順)</vt:lpstr>
      <vt:lpstr>市区町村別_高額レセ疾病傾向(患者一人当たり医療費順)</vt:lpstr>
      <vt:lpstr>高額レセ疾病傾向(患者数順)</vt:lpstr>
      <vt:lpstr>地区別_高額レセ疾病傾向(患者数順)</vt:lpstr>
      <vt:lpstr>市区町村別_高額レセ疾病傾向(患者数順)</vt:lpstr>
      <vt:lpstr>地区別_高額レセ疾病傾向(一人当たり医療費順)(地区基準)</vt:lpstr>
      <vt:lpstr>市区町村別_高額レセ疾病傾向(一人当たり医療費順)(市区町村)</vt:lpstr>
      <vt:lpstr>地区別_高額レセ疾病傾向(患者数順)(地区基準)</vt:lpstr>
      <vt:lpstr>市区町村別_高額レセ疾病傾向(患者数順)(市区町村基準)</vt:lpstr>
      <vt:lpstr>件数及び割合!Print_Area</vt:lpstr>
      <vt:lpstr>'高額レセ疾病傾向(患者一人当たり医療費順)'!Print_Area</vt:lpstr>
      <vt:lpstr>'高額レセ疾病傾向(患者数順)'!Print_Area</vt:lpstr>
      <vt:lpstr>市区町村別_患者数!Print_Area</vt:lpstr>
      <vt:lpstr>市区町村別_件数及び割合!Print_Area</vt:lpstr>
      <vt:lpstr>市区町村別_高額レセ医療費割合MAP!Print_Area</vt:lpstr>
      <vt:lpstr>市区町村別_高額レセ医療費割合グラフ!Print_Area</vt:lpstr>
      <vt:lpstr>市区町村別_高額レセ件数割合MAP!Print_Area</vt:lpstr>
      <vt:lpstr>市区町村別_高額レセ件数割合グラフ!Print_Area</vt:lpstr>
      <vt:lpstr>'市区町村別_高額レセ疾病傾向(一人当たり医療費順)(市区町村)'!Print_Area</vt:lpstr>
      <vt:lpstr>'市区町村別_高額レセ疾病傾向(患者一人当たり医療費順)'!Print_Area</vt:lpstr>
      <vt:lpstr>'市区町村別_高額レセ疾病傾向(患者数順)'!Print_Area</vt:lpstr>
      <vt:lpstr>'市区町村別_高額レセ疾病傾向(患者数順)(市区町村基準)'!Print_Area</vt:lpstr>
      <vt:lpstr>地区別_患者数!Print_Area</vt:lpstr>
      <vt:lpstr>地区別_件数及び割合!Print_Area</vt:lpstr>
      <vt:lpstr>地区別_高額レセ医療費割合MAP!Print_Area</vt:lpstr>
      <vt:lpstr>地区別_高額レセ医療費割合グラフ!Print_Area</vt:lpstr>
      <vt:lpstr>地区別_高額レセ件数割合MAP!Print_Area</vt:lpstr>
      <vt:lpstr>地区別_高額レセ件数割合グラフ!Print_Area</vt:lpstr>
      <vt:lpstr>'地区別_高額レセ疾病傾向(一人当たり医療費順)(地区基準)'!Print_Area</vt:lpstr>
      <vt:lpstr>'地区別_高額レセ疾病傾向(患者一人当たり医療費順)'!Print_Area</vt:lpstr>
      <vt:lpstr>'地区別_高額レセ疾病傾向(患者数順)'!Print_Area</vt:lpstr>
      <vt:lpstr>'地区別_高額レセ疾病傾向(患者数順)(地区基準)'!Print_Area</vt:lpstr>
      <vt:lpstr>年齢階層別レセプト件数!Print_Area</vt:lpstr>
      <vt:lpstr>年齢階層別医療費!Print_Area</vt:lpstr>
      <vt:lpstr>年齢階層別患者数!Print_Area</vt:lpstr>
      <vt:lpstr>'高額レセ疾病傾向(患者数順)'!Print_Titles</vt:lpstr>
      <vt:lpstr>市区町村別_患者数!Print_Titles</vt:lpstr>
      <vt:lpstr>市区町村別_件数及び割合!Print_Titles</vt:lpstr>
      <vt:lpstr>'市区町村別_高額レセ疾病傾向(一人当たり医療費順)(市区町村)'!Print_Titles</vt:lpstr>
      <vt:lpstr>'市区町村別_高額レセ疾病傾向(患者一人当たり医療費順)'!Print_Titles</vt:lpstr>
      <vt:lpstr>'市区町村別_高額レセ疾病傾向(患者数順)'!Print_Titles</vt:lpstr>
      <vt:lpstr>'市区町村別_高額レセ疾病傾向(患者数順)(市区町村基準)'!Print_Titles</vt:lpstr>
      <vt:lpstr>地区別_患者数!Print_Titles</vt:lpstr>
      <vt:lpstr>'地区別_高額レセ疾病傾向(一人当たり医療費順)(地区基準)'!Print_Titles</vt:lpstr>
      <vt:lpstr>'地区別_高額レセ疾病傾向(患者一人当たり医療費順)'!Print_Titles</vt:lpstr>
      <vt:lpstr>'地区別_高額レセ疾病傾向(患者数順)'!Print_Titles</vt:lpstr>
      <vt:lpstr>'地区別_高額レセ疾病傾向(患者数順)(地区基準)'!Print_Titles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2021-10-26T04:24:08Z</cp:lastPrinted>
  <dcterms:created xsi:type="dcterms:W3CDTF">2019-12-18T02:50:02Z</dcterms:created>
  <dcterms:modified xsi:type="dcterms:W3CDTF">2021-11-01T09:31:43Z</dcterms:modified>
  <cp:category/>
  <cp:contentStatus/>
  <dc:language/>
  <cp:version/>
</cp:coreProperties>
</file>