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102\分析作業用\■■分析係納品フォルダ\202110_大阪府後期高齢者医療広域連合_医療費分析他\07_納品物(清書)\営業渡し(10月度最終納品(案))\医療費分析(令和2年度)\"/>
    </mc:Choice>
  </mc:AlternateContent>
  <xr:revisionPtr revIDLastSave="0" documentId="13_ncr:1_{CA23C7C7-9026-4D5E-AB7C-A12517EBE31A}" xr6:coauthVersionLast="36" xr6:coauthVersionMax="36" xr10:uidLastSave="{00000000-0000-0000-0000-000000000000}"/>
  <bookViews>
    <workbookView xWindow="0" yWindow="0" windowWidth="28800" windowHeight="11385" tabRatio="705" xr2:uid="{00000000-000D-0000-FFFF-FFFF00000000}"/>
  </bookViews>
  <sheets>
    <sheet name="多剤服薬者の状況" sheetId="38" r:id="rId1"/>
    <sheet name="地区別_多剤服薬者" sheetId="36" r:id="rId2"/>
    <sheet name="地区別_被保険者数に占める割合グラフ" sheetId="39" r:id="rId3"/>
    <sheet name="地区別_長期服薬者数に占める割合グラフ" sheetId="40" r:id="rId4"/>
    <sheet name="市区町村別_多剤服薬者" sheetId="25" r:id="rId5"/>
    <sheet name="市区町村別_被保険者数に占める割合グラフ" sheetId="35" r:id="rId6"/>
    <sheet name="市区町村別_長期服薬者数に占める割合グラフ" sheetId="37" r:id="rId7"/>
    <sheet name="薬効上位全体" sheetId="41" r:id="rId8"/>
    <sheet name="薬効上位(男性)" sheetId="42" r:id="rId9"/>
    <sheet name="薬効上位(女性)" sheetId="43" r:id="rId10"/>
    <sheet name="地区別_薬効上位" sheetId="44" r:id="rId11"/>
    <sheet name="市区町村別_薬効上位" sheetId="45" r:id="rId12"/>
    <sheet name="相互作用(禁忌)" sheetId="46" r:id="rId13"/>
    <sheet name="地区別_相互作用(禁忌)" sheetId="47" r:id="rId14"/>
    <sheet name="地区別_相互作用(禁忌)グラフ" sheetId="48" r:id="rId15"/>
    <sheet name="市区町村別_相互作用(禁忌)" sheetId="49" r:id="rId16"/>
    <sheet name="市区町村別_相互作用(禁忌)グラフ" sheetId="50" r:id="rId17"/>
    <sheet name="慎重投与" sheetId="51" r:id="rId18"/>
    <sheet name="地区別_慎重投与" sheetId="52" r:id="rId19"/>
    <sheet name="地区別_慎重投与グラフ" sheetId="53" r:id="rId20"/>
    <sheet name="市区町村別_慎重投与" sheetId="54" r:id="rId21"/>
    <sheet name="市区町村別_慎重投与グラフ" sheetId="55" r:id="rId22"/>
  </sheets>
  <definedNames>
    <definedName name="_Order1" hidden="1">255</definedName>
    <definedName name="_xlnm.Print_Area" localSheetId="20">市区町村別_慎重投与!$A$1:$AA$80</definedName>
    <definedName name="_xlnm.Print_Area" localSheetId="21">市区町村別_慎重投与グラフ!$A$1:$J$77</definedName>
    <definedName name="_xlnm.Print_Area" localSheetId="15">'市区町村別_相互作用(禁忌)'!$A$1:$AA$80</definedName>
    <definedName name="_xlnm.Print_Area" localSheetId="16">'市区町村別_相互作用(禁忌)グラフ'!$A$1:$J$77</definedName>
    <definedName name="_xlnm.Print_Area" localSheetId="4">市区町村別_多剤服薬者!$A$1:$AQ$80</definedName>
    <definedName name="_xlnm.Print_Area" localSheetId="6">市区町村別_長期服薬者数に占める割合グラフ!$A$1:$J$77</definedName>
    <definedName name="_xlnm.Print_Area" localSheetId="5">市区町村別_被保険者数に占める割合グラフ!$A$1:$J$77</definedName>
    <definedName name="_xlnm.Print_Area" localSheetId="11">市区町村別_薬効上位!$A$1:$H$82</definedName>
    <definedName name="_xlnm.Print_Area" localSheetId="17">慎重投与!$A$1:$H$49</definedName>
    <definedName name="_xlnm.Print_Area" localSheetId="12">'相互作用(禁忌)'!$A$1:$H$49</definedName>
    <definedName name="_xlnm.Print_Area" localSheetId="0">多剤服薬者の状況!$A$1:$K$13</definedName>
    <definedName name="_xlnm.Print_Area" localSheetId="18">地区別_慎重投与!$A$1:$AA$14</definedName>
    <definedName name="_xlnm.Print_Area" localSheetId="19">地区別_慎重投与グラフ!$A$1:$J$77</definedName>
    <definedName name="_xlnm.Print_Area" localSheetId="13">'地区別_相互作用(禁忌)'!$A$1:$AA$14</definedName>
    <definedName name="_xlnm.Print_Area" localSheetId="14">'地区別_相互作用(禁忌)グラフ'!$A$1:$J$77</definedName>
    <definedName name="_xlnm.Print_Area" localSheetId="1">地区別_多剤服薬者!$A$1:$AQ$14</definedName>
    <definedName name="_xlnm.Print_Area" localSheetId="3">地区別_長期服薬者数に占める割合グラフ!$A$1:$J$77</definedName>
    <definedName name="_xlnm.Print_Area" localSheetId="2">地区別_被保険者数に占める割合グラフ!$A$1:$J$77</definedName>
    <definedName name="_xlnm.Print_Area" localSheetId="8">'薬効上位(男性)'!$A$1:$G$15</definedName>
    <definedName name="_xlnm.Print_Area" localSheetId="7">薬効上位全体!$A$1:$G$15</definedName>
    <definedName name="_xlnm.Print_Titles" localSheetId="20">市区町村別_慎重投与!$A:$C,市区町村別_慎重投与!$1:$5</definedName>
    <definedName name="_xlnm.Print_Titles" localSheetId="15">'市区町村別_相互作用(禁忌)'!$A:$C,'市区町村別_相互作用(禁忌)'!$1:$5</definedName>
    <definedName name="_xlnm.Print_Titles" localSheetId="4">市区町村別_多剤服薬者!$A:$C,市区町村別_多剤服薬者!$1:$5</definedName>
    <definedName name="_xlnm.Print_Titles" localSheetId="11">市区町村別_薬効上位!$1:$3</definedName>
    <definedName name="_xlnm.Print_Titles" localSheetId="18">地区別_慎重投与!$A:$C,地区別_慎重投与!$1:$5</definedName>
    <definedName name="_xlnm.Print_Titles" localSheetId="13">'地区別_相互作用(禁忌)'!$A:$C,'地区別_相互作用(禁忌)'!$1:$5</definedName>
    <definedName name="_xlnm.Print_Titles" localSheetId="1">地区別_多剤服薬者!$A:$C,地区別_多剤服薬者!$1:$5</definedName>
  </definedNames>
  <calcPr calcId="191029"/>
</workbook>
</file>

<file path=xl/calcChain.xml><?xml version="1.0" encoding="utf-8"?>
<calcChain xmlns="http://schemas.openxmlformats.org/spreadsheetml/2006/main">
  <c r="AH7" i="47" l="1"/>
  <c r="AH8" i="47"/>
  <c r="AH9" i="47"/>
  <c r="AH10" i="47"/>
  <c r="AH11" i="47"/>
  <c r="AH12" i="47"/>
  <c r="AH13" i="47"/>
  <c r="AH6" i="47"/>
  <c r="AE13" i="47" l="1"/>
  <c r="AE12" i="47"/>
  <c r="AE11" i="47"/>
  <c r="AE10" i="47"/>
  <c r="AE9" i="47"/>
  <c r="AM79" i="25" l="1"/>
  <c r="AN78" i="25"/>
  <c r="AM13" i="25"/>
  <c r="AM78" i="25"/>
  <c r="AM77" i="25"/>
  <c r="AM76" i="25"/>
  <c r="AM75" i="25"/>
  <c r="AM74" i="25"/>
  <c r="AM73" i="25"/>
  <c r="AM72" i="25"/>
  <c r="AM71" i="25"/>
  <c r="AM70" i="25"/>
  <c r="AM69" i="25"/>
  <c r="AM68" i="25"/>
  <c r="AM67" i="25"/>
  <c r="AM66" i="25"/>
  <c r="AM65" i="25"/>
  <c r="AM64" i="25"/>
  <c r="AM63" i="25"/>
  <c r="AM62" i="25"/>
  <c r="AM61" i="25"/>
  <c r="AM60" i="25"/>
  <c r="AM59" i="25"/>
  <c r="AM58" i="25"/>
  <c r="AM57" i="25"/>
  <c r="AM56" i="25"/>
  <c r="AM55" i="25"/>
  <c r="AM54" i="25"/>
  <c r="AM53" i="25"/>
  <c r="AM52" i="25"/>
  <c r="AM51" i="25"/>
  <c r="AM50" i="25"/>
  <c r="AM49" i="25"/>
  <c r="AM48" i="25"/>
  <c r="AM47" i="25"/>
  <c r="AM46" i="25"/>
  <c r="AM45" i="25"/>
  <c r="AM44" i="25"/>
  <c r="AM43" i="25"/>
  <c r="AM42" i="25"/>
  <c r="AM41" i="25"/>
  <c r="AM40" i="25"/>
  <c r="AM39" i="25"/>
  <c r="AM38" i="25"/>
  <c r="AM37" i="25"/>
  <c r="AM36" i="25"/>
  <c r="AM35" i="25"/>
  <c r="AM34" i="25"/>
  <c r="AM33" i="25"/>
  <c r="AM32" i="25"/>
  <c r="AM31" i="25"/>
  <c r="AM30" i="25"/>
  <c r="AM29" i="25"/>
  <c r="AM28" i="25"/>
  <c r="AM27" i="25"/>
  <c r="AM26" i="25"/>
  <c r="AM25" i="25"/>
  <c r="AM24" i="25"/>
  <c r="AM23" i="25"/>
  <c r="AM22" i="25"/>
  <c r="AM21" i="25"/>
  <c r="AM20" i="25"/>
  <c r="AM19" i="25"/>
  <c r="AM18" i="25"/>
  <c r="AM17" i="25"/>
  <c r="AM16" i="25"/>
  <c r="AM15" i="25"/>
  <c r="AM14" i="25"/>
  <c r="AM12" i="25"/>
  <c r="AM11" i="25"/>
  <c r="AM10" i="25"/>
  <c r="AM9" i="25"/>
  <c r="AM8" i="25"/>
  <c r="AM7" i="25"/>
  <c r="AM6" i="36"/>
  <c r="AM6" i="25"/>
  <c r="D6" i="52" l="1"/>
  <c r="H78" i="45" l="1"/>
  <c r="G78" i="45"/>
  <c r="F78" i="45"/>
  <c r="E78" i="45"/>
  <c r="D78" i="45"/>
  <c r="V79" i="54"/>
  <c r="V78" i="54"/>
  <c r="V77" i="54"/>
  <c r="V76" i="54"/>
  <c r="V75" i="54"/>
  <c r="V74" i="54"/>
  <c r="V73" i="54"/>
  <c r="V72" i="54"/>
  <c r="V71" i="54"/>
  <c r="V70" i="54"/>
  <c r="V69" i="54"/>
  <c r="V68" i="54"/>
  <c r="V67" i="54"/>
  <c r="V66" i="54"/>
  <c r="V65" i="54"/>
  <c r="V64" i="54"/>
  <c r="V63" i="54"/>
  <c r="V62" i="54"/>
  <c r="V61" i="54"/>
  <c r="V60" i="54"/>
  <c r="V59" i="54"/>
  <c r="V58" i="54"/>
  <c r="V57" i="54"/>
  <c r="V56" i="54"/>
  <c r="V55" i="54"/>
  <c r="V54" i="54"/>
  <c r="V53" i="54"/>
  <c r="V52" i="54"/>
  <c r="V51" i="54"/>
  <c r="V50" i="54"/>
  <c r="V49" i="54"/>
  <c r="V48" i="54"/>
  <c r="V47" i="54"/>
  <c r="V46" i="54"/>
  <c r="V45" i="54"/>
  <c r="V44" i="54"/>
  <c r="V43" i="54"/>
  <c r="V42" i="54"/>
  <c r="V41" i="54"/>
  <c r="V40" i="54"/>
  <c r="V39" i="54"/>
  <c r="V38" i="54"/>
  <c r="V37" i="54"/>
  <c r="V36" i="54"/>
  <c r="V35" i="54"/>
  <c r="V34" i="54"/>
  <c r="V33" i="54"/>
  <c r="V32" i="54"/>
  <c r="V31" i="54"/>
  <c r="V30" i="54"/>
  <c r="V29" i="54"/>
  <c r="V28" i="54"/>
  <c r="V27" i="54"/>
  <c r="V26" i="54"/>
  <c r="V25" i="54"/>
  <c r="V24" i="54"/>
  <c r="V23" i="54"/>
  <c r="V22" i="54"/>
  <c r="V21" i="54"/>
  <c r="V20" i="54"/>
  <c r="V19" i="54"/>
  <c r="V18" i="54"/>
  <c r="V17" i="54"/>
  <c r="V16" i="54"/>
  <c r="V15" i="54"/>
  <c r="V14" i="54"/>
  <c r="V13" i="54"/>
  <c r="V12" i="54"/>
  <c r="V11" i="54"/>
  <c r="V10" i="54"/>
  <c r="V9" i="54"/>
  <c r="V8" i="54"/>
  <c r="V7" i="54"/>
  <c r="V6" i="54"/>
  <c r="S79" i="54"/>
  <c r="S78" i="54"/>
  <c r="S77" i="54"/>
  <c r="S76" i="54"/>
  <c r="S75" i="54"/>
  <c r="S74" i="54"/>
  <c r="S73" i="54"/>
  <c r="S72" i="54"/>
  <c r="S71" i="54"/>
  <c r="S70" i="54"/>
  <c r="S69" i="54"/>
  <c r="S68" i="54"/>
  <c r="S67" i="54"/>
  <c r="S66" i="54"/>
  <c r="S65" i="54"/>
  <c r="S64" i="54"/>
  <c r="S63" i="54"/>
  <c r="S62" i="54"/>
  <c r="S61" i="54"/>
  <c r="S60" i="54"/>
  <c r="S59" i="54"/>
  <c r="S58" i="54"/>
  <c r="S57" i="54"/>
  <c r="S56" i="54"/>
  <c r="S55" i="54"/>
  <c r="S54" i="54"/>
  <c r="S53" i="54"/>
  <c r="S52" i="54"/>
  <c r="S51" i="54"/>
  <c r="S50" i="54"/>
  <c r="S49" i="54"/>
  <c r="S48" i="54"/>
  <c r="S47" i="54"/>
  <c r="S46" i="54"/>
  <c r="S45" i="54"/>
  <c r="S44" i="54"/>
  <c r="S43" i="54"/>
  <c r="S42" i="54"/>
  <c r="S41" i="54"/>
  <c r="S40" i="54"/>
  <c r="S39" i="54"/>
  <c r="S38" i="54"/>
  <c r="S37" i="54"/>
  <c r="S36" i="54"/>
  <c r="S35" i="54"/>
  <c r="S34" i="54"/>
  <c r="S33" i="54"/>
  <c r="S32" i="54"/>
  <c r="S31" i="54"/>
  <c r="S30" i="54"/>
  <c r="S29" i="54"/>
  <c r="S28" i="54"/>
  <c r="S27" i="54"/>
  <c r="S26" i="54"/>
  <c r="S25" i="54"/>
  <c r="S24" i="54"/>
  <c r="S23" i="54"/>
  <c r="S22" i="54"/>
  <c r="S21" i="54"/>
  <c r="S20" i="54"/>
  <c r="S19" i="54"/>
  <c r="S18" i="54"/>
  <c r="S17" i="54"/>
  <c r="S16" i="54"/>
  <c r="S15" i="54"/>
  <c r="S14" i="54"/>
  <c r="S13" i="54"/>
  <c r="S12" i="54"/>
  <c r="S11" i="54"/>
  <c r="S10" i="54"/>
  <c r="S9" i="54"/>
  <c r="S8" i="54"/>
  <c r="S7" i="54"/>
  <c r="S6" i="54"/>
  <c r="P79" i="54"/>
  <c r="P78" i="54"/>
  <c r="P77" i="54"/>
  <c r="P76" i="54"/>
  <c r="P75" i="54"/>
  <c r="P74" i="54"/>
  <c r="P73" i="54"/>
  <c r="P72" i="54"/>
  <c r="P71" i="54"/>
  <c r="P70" i="54"/>
  <c r="P69" i="54"/>
  <c r="P68" i="54"/>
  <c r="P67" i="54"/>
  <c r="P66" i="54"/>
  <c r="P65" i="54"/>
  <c r="P64" i="54"/>
  <c r="P63" i="54"/>
  <c r="P62" i="54"/>
  <c r="P61" i="54"/>
  <c r="P60" i="54"/>
  <c r="P59" i="54"/>
  <c r="P58" i="54"/>
  <c r="P57" i="54"/>
  <c r="P56" i="54"/>
  <c r="P55" i="54"/>
  <c r="P54" i="54"/>
  <c r="P53" i="54"/>
  <c r="P52" i="54"/>
  <c r="P51" i="54"/>
  <c r="P50" i="54"/>
  <c r="P49" i="54"/>
  <c r="P48" i="54"/>
  <c r="P47" i="54"/>
  <c r="P46" i="54"/>
  <c r="P45" i="54"/>
  <c r="P44" i="54"/>
  <c r="P43" i="54"/>
  <c r="P42" i="54"/>
  <c r="P41" i="54"/>
  <c r="P40" i="54"/>
  <c r="P39" i="54"/>
  <c r="P38" i="54"/>
  <c r="P37" i="54"/>
  <c r="P36" i="54"/>
  <c r="P35" i="54"/>
  <c r="P34" i="54"/>
  <c r="P33" i="54"/>
  <c r="P32" i="54"/>
  <c r="P31" i="54"/>
  <c r="P30" i="54"/>
  <c r="P29" i="54"/>
  <c r="P28" i="54"/>
  <c r="P27" i="54"/>
  <c r="P26" i="54"/>
  <c r="P25" i="54"/>
  <c r="P24" i="54"/>
  <c r="P23" i="54"/>
  <c r="P22" i="54"/>
  <c r="P21" i="54"/>
  <c r="P20" i="54"/>
  <c r="P19" i="54"/>
  <c r="P18" i="54"/>
  <c r="P17" i="54"/>
  <c r="P16" i="54"/>
  <c r="P15" i="54"/>
  <c r="P14" i="54"/>
  <c r="P13" i="54"/>
  <c r="P12" i="54"/>
  <c r="P11" i="54"/>
  <c r="P10" i="54"/>
  <c r="P9" i="54"/>
  <c r="P8" i="54"/>
  <c r="P7" i="54"/>
  <c r="P6" i="54"/>
  <c r="M79" i="54"/>
  <c r="M78" i="54"/>
  <c r="M77" i="54"/>
  <c r="M76" i="54"/>
  <c r="M75" i="54"/>
  <c r="M74" i="54"/>
  <c r="M73" i="54"/>
  <c r="M72" i="54"/>
  <c r="M71" i="54"/>
  <c r="M70" i="54"/>
  <c r="M69" i="54"/>
  <c r="M68" i="54"/>
  <c r="M67" i="54"/>
  <c r="M66" i="54"/>
  <c r="M65" i="54"/>
  <c r="M64" i="54"/>
  <c r="M63" i="54"/>
  <c r="M62" i="54"/>
  <c r="M61" i="54"/>
  <c r="M60" i="54"/>
  <c r="M59" i="54"/>
  <c r="M58" i="54"/>
  <c r="M57" i="54"/>
  <c r="M56" i="54"/>
  <c r="M55" i="54"/>
  <c r="M54" i="54"/>
  <c r="M53" i="54"/>
  <c r="M52" i="54"/>
  <c r="M51" i="54"/>
  <c r="M50" i="54"/>
  <c r="M49" i="54"/>
  <c r="M48" i="54"/>
  <c r="M47" i="54"/>
  <c r="M46" i="54"/>
  <c r="M45" i="54"/>
  <c r="M44" i="54"/>
  <c r="M43" i="54"/>
  <c r="M42" i="54"/>
  <c r="M41" i="54"/>
  <c r="M40" i="54"/>
  <c r="M39" i="54"/>
  <c r="M38" i="54"/>
  <c r="M37" i="54"/>
  <c r="M36" i="54"/>
  <c r="M35" i="54"/>
  <c r="M34" i="54"/>
  <c r="M33" i="54"/>
  <c r="M32" i="54"/>
  <c r="M31" i="54"/>
  <c r="M30" i="54"/>
  <c r="M29" i="54"/>
  <c r="M28" i="54"/>
  <c r="M27" i="54"/>
  <c r="M26" i="54"/>
  <c r="M25" i="54"/>
  <c r="M24" i="54"/>
  <c r="M23" i="54"/>
  <c r="M22" i="54"/>
  <c r="M21" i="54"/>
  <c r="M20" i="54"/>
  <c r="M19" i="54"/>
  <c r="M18" i="54"/>
  <c r="M17" i="54"/>
  <c r="M16" i="54"/>
  <c r="M15" i="54"/>
  <c r="M14" i="54"/>
  <c r="M13" i="54"/>
  <c r="M12" i="54"/>
  <c r="M11" i="54"/>
  <c r="M10" i="54"/>
  <c r="M9" i="54"/>
  <c r="M8" i="54"/>
  <c r="M7" i="54"/>
  <c r="M6" i="54"/>
  <c r="J79" i="54"/>
  <c r="J78" i="54"/>
  <c r="J77" i="54"/>
  <c r="J76" i="54"/>
  <c r="J75" i="54"/>
  <c r="J74" i="54"/>
  <c r="J73" i="54"/>
  <c r="J72" i="54"/>
  <c r="J71" i="54"/>
  <c r="J70" i="54"/>
  <c r="J69" i="54"/>
  <c r="J68" i="54"/>
  <c r="J67" i="54"/>
  <c r="J66" i="54"/>
  <c r="J65" i="54"/>
  <c r="J64" i="54"/>
  <c r="J63" i="54"/>
  <c r="J62" i="54"/>
  <c r="J61" i="54"/>
  <c r="J60" i="54"/>
  <c r="J59" i="54"/>
  <c r="J58" i="54"/>
  <c r="J57" i="54"/>
  <c r="J56" i="54"/>
  <c r="J55" i="54"/>
  <c r="J54" i="54"/>
  <c r="J53" i="54"/>
  <c r="J52" i="54"/>
  <c r="J51" i="54"/>
  <c r="J50" i="54"/>
  <c r="J49" i="54"/>
  <c r="J48" i="54"/>
  <c r="J47" i="54"/>
  <c r="J46" i="54"/>
  <c r="J45" i="54"/>
  <c r="J44" i="54"/>
  <c r="J43" i="54"/>
  <c r="J42" i="54"/>
  <c r="J41" i="54"/>
  <c r="J40" i="54"/>
  <c r="J39" i="54"/>
  <c r="J38" i="54"/>
  <c r="J37" i="54"/>
  <c r="J36" i="54"/>
  <c r="J35" i="54"/>
  <c r="J34" i="54"/>
  <c r="J33" i="54"/>
  <c r="J32" i="54"/>
  <c r="J31" i="54"/>
  <c r="J30" i="54"/>
  <c r="J29" i="54"/>
  <c r="J28" i="54"/>
  <c r="J27" i="54"/>
  <c r="J26" i="54"/>
  <c r="J25" i="54"/>
  <c r="J24" i="54"/>
  <c r="J23" i="54"/>
  <c r="J22" i="54"/>
  <c r="J21" i="54"/>
  <c r="J20" i="54"/>
  <c r="J19" i="54"/>
  <c r="J18" i="54"/>
  <c r="J17" i="54"/>
  <c r="J16" i="54"/>
  <c r="J15" i="54"/>
  <c r="J14" i="54"/>
  <c r="J13" i="54"/>
  <c r="J12" i="54"/>
  <c r="J11" i="54"/>
  <c r="J10" i="54"/>
  <c r="J9" i="54"/>
  <c r="J8" i="54"/>
  <c r="J7" i="54"/>
  <c r="J6" i="54"/>
  <c r="G79" i="54"/>
  <c r="G78" i="54"/>
  <c r="G77" i="54"/>
  <c r="G76" i="54"/>
  <c r="G75" i="54"/>
  <c r="G74" i="54"/>
  <c r="G73" i="54"/>
  <c r="G72" i="54"/>
  <c r="G71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7" i="54"/>
  <c r="G56" i="54"/>
  <c r="G55" i="54"/>
  <c r="G54" i="54"/>
  <c r="G53" i="54"/>
  <c r="G52" i="54"/>
  <c r="G51" i="54"/>
  <c r="G50" i="54"/>
  <c r="G49" i="54"/>
  <c r="G48" i="54"/>
  <c r="G47" i="54"/>
  <c r="G46" i="54"/>
  <c r="G45" i="54"/>
  <c r="G44" i="54"/>
  <c r="G43" i="54"/>
  <c r="G42" i="54"/>
  <c r="G41" i="54"/>
  <c r="G40" i="54"/>
  <c r="G39" i="54"/>
  <c r="G38" i="54"/>
  <c r="G37" i="54"/>
  <c r="G36" i="54"/>
  <c r="G35" i="54"/>
  <c r="G34" i="54"/>
  <c r="G33" i="54"/>
  <c r="G32" i="54"/>
  <c r="G31" i="54"/>
  <c r="G30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6" i="54"/>
  <c r="D79" i="54"/>
  <c r="D78" i="54"/>
  <c r="D77" i="54"/>
  <c r="D76" i="54"/>
  <c r="D75" i="54"/>
  <c r="D74" i="54"/>
  <c r="D73" i="54"/>
  <c r="D72" i="54"/>
  <c r="D71" i="54"/>
  <c r="D70" i="54"/>
  <c r="D69" i="54"/>
  <c r="D68" i="54"/>
  <c r="D67" i="54"/>
  <c r="D66" i="54"/>
  <c r="D65" i="54"/>
  <c r="D64" i="54"/>
  <c r="D63" i="54"/>
  <c r="D62" i="54"/>
  <c r="D61" i="54"/>
  <c r="D60" i="54"/>
  <c r="D59" i="54"/>
  <c r="D58" i="54"/>
  <c r="D57" i="54"/>
  <c r="D56" i="54"/>
  <c r="D55" i="54"/>
  <c r="D54" i="54"/>
  <c r="D53" i="54"/>
  <c r="D52" i="54"/>
  <c r="D51" i="54"/>
  <c r="D50" i="54"/>
  <c r="D49" i="54"/>
  <c r="D48" i="54"/>
  <c r="D47" i="54"/>
  <c r="D46" i="54"/>
  <c r="D45" i="54"/>
  <c r="D44" i="54"/>
  <c r="D43" i="54"/>
  <c r="D42" i="54"/>
  <c r="D41" i="54"/>
  <c r="D40" i="54"/>
  <c r="D39" i="54"/>
  <c r="D38" i="54"/>
  <c r="D37" i="54"/>
  <c r="D36" i="54"/>
  <c r="D35" i="54"/>
  <c r="D34" i="54"/>
  <c r="D33" i="54"/>
  <c r="D32" i="54"/>
  <c r="D31" i="54"/>
  <c r="D30" i="54"/>
  <c r="D29" i="54"/>
  <c r="D28" i="54"/>
  <c r="D27" i="54"/>
  <c r="D26" i="54"/>
  <c r="D25" i="54"/>
  <c r="D24" i="54"/>
  <c r="D23" i="54"/>
  <c r="D22" i="54"/>
  <c r="D21" i="54"/>
  <c r="D20" i="54"/>
  <c r="D19" i="54"/>
  <c r="D18" i="54"/>
  <c r="D17" i="54"/>
  <c r="D16" i="54"/>
  <c r="D15" i="54"/>
  <c r="D14" i="54"/>
  <c r="D13" i="54"/>
  <c r="D12" i="54"/>
  <c r="D11" i="54"/>
  <c r="D10" i="54"/>
  <c r="D9" i="54"/>
  <c r="D8" i="54"/>
  <c r="D7" i="54"/>
  <c r="D6" i="54"/>
  <c r="V13" i="52"/>
  <c r="V12" i="52"/>
  <c r="V11" i="52"/>
  <c r="V10" i="52"/>
  <c r="V9" i="52"/>
  <c r="V8" i="52"/>
  <c r="V7" i="52"/>
  <c r="V6" i="52"/>
  <c r="S13" i="52"/>
  <c r="S12" i="52"/>
  <c r="S11" i="52"/>
  <c r="S10" i="52"/>
  <c r="S9" i="52"/>
  <c r="S8" i="52"/>
  <c r="S7" i="52"/>
  <c r="S6" i="52"/>
  <c r="P13" i="52"/>
  <c r="P12" i="52"/>
  <c r="P11" i="52"/>
  <c r="P10" i="52"/>
  <c r="P9" i="52"/>
  <c r="P8" i="52"/>
  <c r="P7" i="52"/>
  <c r="P6" i="52"/>
  <c r="M13" i="52"/>
  <c r="M12" i="52"/>
  <c r="M11" i="52"/>
  <c r="M10" i="52"/>
  <c r="M9" i="52"/>
  <c r="M8" i="52"/>
  <c r="M7" i="52"/>
  <c r="M6" i="52"/>
  <c r="J13" i="52"/>
  <c r="J12" i="52"/>
  <c r="J11" i="52"/>
  <c r="J10" i="52"/>
  <c r="J9" i="52"/>
  <c r="J8" i="52"/>
  <c r="J7" i="52"/>
  <c r="J6" i="52"/>
  <c r="G13" i="52"/>
  <c r="G12" i="52"/>
  <c r="G11" i="52"/>
  <c r="G10" i="52"/>
  <c r="G9" i="52"/>
  <c r="G8" i="52"/>
  <c r="G7" i="52"/>
  <c r="G6" i="52"/>
  <c r="D13" i="52"/>
  <c r="D12" i="52"/>
  <c r="D11" i="52"/>
  <c r="D10" i="52"/>
  <c r="D9" i="52"/>
  <c r="D8" i="52"/>
  <c r="D7" i="52"/>
  <c r="V79" i="49"/>
  <c r="V78" i="49"/>
  <c r="V77" i="49"/>
  <c r="V76" i="49"/>
  <c r="V75" i="49"/>
  <c r="V74" i="49"/>
  <c r="V73" i="49"/>
  <c r="V72" i="49"/>
  <c r="V71" i="49"/>
  <c r="V70" i="49"/>
  <c r="V69" i="49"/>
  <c r="V68" i="49"/>
  <c r="V67" i="49"/>
  <c r="V66" i="49"/>
  <c r="V65" i="49"/>
  <c r="V64" i="49"/>
  <c r="V63" i="49"/>
  <c r="V62" i="49"/>
  <c r="V61" i="49"/>
  <c r="V60" i="49"/>
  <c r="V59" i="49"/>
  <c r="V58" i="49"/>
  <c r="V57" i="49"/>
  <c r="V56" i="49"/>
  <c r="V55" i="49"/>
  <c r="V54" i="49"/>
  <c r="V53" i="49"/>
  <c r="V52" i="49"/>
  <c r="V51" i="49"/>
  <c r="V50" i="49"/>
  <c r="V49" i="49"/>
  <c r="V48" i="49"/>
  <c r="V47" i="49"/>
  <c r="V46" i="49"/>
  <c r="V45" i="49"/>
  <c r="V44" i="49"/>
  <c r="V43" i="49"/>
  <c r="V42" i="49"/>
  <c r="V41" i="49"/>
  <c r="V40" i="49"/>
  <c r="V39" i="49"/>
  <c r="V38" i="49"/>
  <c r="V37" i="49"/>
  <c r="V36" i="49"/>
  <c r="V35" i="49"/>
  <c r="V34" i="49"/>
  <c r="V33" i="49"/>
  <c r="V32" i="49"/>
  <c r="V31" i="49"/>
  <c r="V30" i="49"/>
  <c r="V29" i="49"/>
  <c r="V28" i="49"/>
  <c r="V27" i="49"/>
  <c r="V26" i="49"/>
  <c r="V25" i="49"/>
  <c r="V24" i="49"/>
  <c r="V23" i="49"/>
  <c r="V22" i="49"/>
  <c r="V21" i="49"/>
  <c r="V20" i="49"/>
  <c r="V19" i="49"/>
  <c r="V18" i="49"/>
  <c r="V17" i="49"/>
  <c r="V16" i="49"/>
  <c r="V15" i="49"/>
  <c r="V14" i="49"/>
  <c r="V13" i="49"/>
  <c r="V12" i="49"/>
  <c r="V11" i="49"/>
  <c r="V10" i="49"/>
  <c r="V9" i="49"/>
  <c r="V8" i="49"/>
  <c r="V7" i="49"/>
  <c r="V6" i="49"/>
  <c r="S79" i="49"/>
  <c r="S78" i="49"/>
  <c r="S77" i="49"/>
  <c r="S76" i="49"/>
  <c r="S75" i="49"/>
  <c r="S74" i="49"/>
  <c r="S73" i="49"/>
  <c r="S72" i="49"/>
  <c r="S71" i="49"/>
  <c r="S70" i="49"/>
  <c r="S69" i="49"/>
  <c r="S68" i="49"/>
  <c r="S67" i="49"/>
  <c r="S66" i="49"/>
  <c r="S65" i="49"/>
  <c r="S64" i="49"/>
  <c r="S63" i="49"/>
  <c r="S62" i="49"/>
  <c r="S61" i="49"/>
  <c r="S60" i="49"/>
  <c r="S59" i="49"/>
  <c r="S58" i="49"/>
  <c r="S57" i="49"/>
  <c r="S56" i="49"/>
  <c r="S55" i="49"/>
  <c r="S54" i="49"/>
  <c r="S53" i="49"/>
  <c r="S52" i="49"/>
  <c r="S51" i="49"/>
  <c r="S50" i="49"/>
  <c r="S49" i="49"/>
  <c r="S48" i="49"/>
  <c r="S47" i="49"/>
  <c r="S46" i="49"/>
  <c r="S45" i="49"/>
  <c r="S44" i="49"/>
  <c r="S43" i="49"/>
  <c r="S42" i="49"/>
  <c r="S41" i="49"/>
  <c r="S40" i="49"/>
  <c r="S39" i="49"/>
  <c r="S38" i="49"/>
  <c r="S37" i="49"/>
  <c r="S36" i="49"/>
  <c r="S35" i="49"/>
  <c r="S34" i="49"/>
  <c r="S33" i="49"/>
  <c r="S32" i="49"/>
  <c r="S31" i="49"/>
  <c r="S30" i="49"/>
  <c r="S29" i="49"/>
  <c r="S28" i="49"/>
  <c r="S27" i="49"/>
  <c r="S26" i="49"/>
  <c r="S25" i="49"/>
  <c r="S24" i="49"/>
  <c r="S23" i="49"/>
  <c r="S22" i="49"/>
  <c r="S21" i="49"/>
  <c r="S20" i="49"/>
  <c r="S19" i="49"/>
  <c r="S18" i="49"/>
  <c r="S17" i="49"/>
  <c r="S16" i="49"/>
  <c r="S15" i="49"/>
  <c r="S14" i="49"/>
  <c r="S13" i="49"/>
  <c r="S12" i="49"/>
  <c r="S11" i="49"/>
  <c r="S10" i="49"/>
  <c r="S9" i="49"/>
  <c r="S8" i="49"/>
  <c r="S7" i="49"/>
  <c r="S6" i="49"/>
  <c r="P79" i="49"/>
  <c r="P78" i="49"/>
  <c r="P77" i="49"/>
  <c r="P76" i="49"/>
  <c r="P75" i="49"/>
  <c r="P74" i="49"/>
  <c r="P73" i="49"/>
  <c r="P72" i="49"/>
  <c r="P71" i="49"/>
  <c r="P70" i="49"/>
  <c r="P69" i="49"/>
  <c r="P68" i="49"/>
  <c r="P67" i="49"/>
  <c r="P66" i="49"/>
  <c r="P65" i="49"/>
  <c r="P64" i="49"/>
  <c r="P63" i="49"/>
  <c r="P62" i="49"/>
  <c r="P61" i="49"/>
  <c r="P60" i="49"/>
  <c r="P59" i="49"/>
  <c r="P58" i="49"/>
  <c r="P57" i="49"/>
  <c r="P56" i="49"/>
  <c r="P55" i="49"/>
  <c r="P54" i="49"/>
  <c r="P53" i="49"/>
  <c r="P52" i="49"/>
  <c r="P51" i="49"/>
  <c r="P50" i="49"/>
  <c r="P49" i="49"/>
  <c r="P48" i="49"/>
  <c r="P47" i="49"/>
  <c r="P46" i="49"/>
  <c r="P45" i="49"/>
  <c r="P44" i="49"/>
  <c r="P43" i="49"/>
  <c r="P42" i="49"/>
  <c r="P41" i="49"/>
  <c r="P40" i="49"/>
  <c r="P39" i="49"/>
  <c r="P38" i="49"/>
  <c r="P37" i="49"/>
  <c r="P36" i="49"/>
  <c r="P35" i="49"/>
  <c r="P34" i="49"/>
  <c r="P33" i="49"/>
  <c r="P32" i="49"/>
  <c r="P31" i="49"/>
  <c r="P30" i="49"/>
  <c r="P29" i="49"/>
  <c r="P28" i="49"/>
  <c r="P27" i="49"/>
  <c r="P26" i="49"/>
  <c r="P25" i="49"/>
  <c r="P24" i="49"/>
  <c r="P23" i="49"/>
  <c r="P22" i="49"/>
  <c r="P21" i="49"/>
  <c r="P20" i="49"/>
  <c r="P19" i="49"/>
  <c r="P18" i="49"/>
  <c r="P17" i="49"/>
  <c r="P16" i="49"/>
  <c r="P15" i="49"/>
  <c r="P14" i="49"/>
  <c r="P13" i="49"/>
  <c r="P12" i="49"/>
  <c r="P11" i="49"/>
  <c r="P10" i="49"/>
  <c r="P9" i="49"/>
  <c r="P8" i="49"/>
  <c r="P7" i="49"/>
  <c r="P6" i="49"/>
  <c r="M79" i="49"/>
  <c r="M78" i="49"/>
  <c r="M77" i="49"/>
  <c r="M76" i="49"/>
  <c r="M75" i="49"/>
  <c r="M74" i="49"/>
  <c r="M73" i="49"/>
  <c r="M72" i="49"/>
  <c r="M71" i="49"/>
  <c r="M70" i="49"/>
  <c r="M69" i="49"/>
  <c r="M68" i="49"/>
  <c r="M67" i="49"/>
  <c r="M66" i="49"/>
  <c r="M65" i="49"/>
  <c r="M64" i="49"/>
  <c r="M63" i="49"/>
  <c r="M62" i="49"/>
  <c r="M61" i="49"/>
  <c r="M60" i="49"/>
  <c r="M59" i="49"/>
  <c r="M58" i="49"/>
  <c r="M57" i="49"/>
  <c r="M56" i="49"/>
  <c r="M55" i="49"/>
  <c r="M54" i="49"/>
  <c r="M53" i="49"/>
  <c r="M52" i="49"/>
  <c r="M51" i="49"/>
  <c r="M50" i="49"/>
  <c r="M49" i="49"/>
  <c r="M48" i="49"/>
  <c r="M47" i="49"/>
  <c r="M46" i="49"/>
  <c r="M45" i="49"/>
  <c r="M44" i="49"/>
  <c r="M43" i="49"/>
  <c r="M42" i="49"/>
  <c r="M41" i="49"/>
  <c r="M40" i="49"/>
  <c r="M39" i="49"/>
  <c r="M38" i="49"/>
  <c r="M37" i="49"/>
  <c r="M36" i="49"/>
  <c r="M35" i="49"/>
  <c r="M34" i="49"/>
  <c r="M33" i="49"/>
  <c r="M32" i="49"/>
  <c r="M31" i="49"/>
  <c r="M30" i="49"/>
  <c r="M29" i="49"/>
  <c r="M28" i="49"/>
  <c r="M27" i="49"/>
  <c r="M26" i="49"/>
  <c r="M25" i="49"/>
  <c r="M24" i="49"/>
  <c r="M23" i="49"/>
  <c r="M22" i="49"/>
  <c r="M21" i="49"/>
  <c r="M20" i="49"/>
  <c r="M19" i="49"/>
  <c r="M18" i="49"/>
  <c r="M17" i="49"/>
  <c r="M16" i="49"/>
  <c r="M15" i="49"/>
  <c r="M14" i="49"/>
  <c r="M13" i="49"/>
  <c r="M12" i="49"/>
  <c r="M11" i="49"/>
  <c r="M10" i="49"/>
  <c r="M9" i="49"/>
  <c r="M8" i="49"/>
  <c r="M7" i="49"/>
  <c r="M6" i="49"/>
  <c r="J79" i="49"/>
  <c r="J78" i="49"/>
  <c r="J77" i="49"/>
  <c r="J76" i="49"/>
  <c r="J75" i="49"/>
  <c r="J74" i="49"/>
  <c r="J73" i="49"/>
  <c r="J72" i="49"/>
  <c r="J71" i="49"/>
  <c r="J70" i="49"/>
  <c r="J69" i="49"/>
  <c r="J68" i="49"/>
  <c r="J67" i="49"/>
  <c r="J66" i="49"/>
  <c r="J65" i="49"/>
  <c r="J64" i="49"/>
  <c r="J63" i="49"/>
  <c r="J62" i="49"/>
  <c r="J61" i="49"/>
  <c r="J60" i="49"/>
  <c r="J59" i="49"/>
  <c r="J58" i="49"/>
  <c r="J57" i="49"/>
  <c r="J56" i="49"/>
  <c r="J55" i="49"/>
  <c r="J54" i="49"/>
  <c r="J53" i="49"/>
  <c r="J52" i="49"/>
  <c r="J51" i="49"/>
  <c r="J50" i="49"/>
  <c r="J49" i="49"/>
  <c r="J48" i="49"/>
  <c r="J47" i="49"/>
  <c r="J46" i="49"/>
  <c r="J45" i="49"/>
  <c r="J44" i="49"/>
  <c r="J43" i="49"/>
  <c r="J42" i="49"/>
  <c r="J41" i="49"/>
  <c r="J40" i="49"/>
  <c r="J39" i="49"/>
  <c r="J38" i="49"/>
  <c r="J37" i="49"/>
  <c r="J36" i="49"/>
  <c r="J35" i="49"/>
  <c r="J34" i="49"/>
  <c r="J33" i="49"/>
  <c r="J32" i="49"/>
  <c r="J31" i="49"/>
  <c r="J30" i="49"/>
  <c r="J29" i="49"/>
  <c r="J28" i="49"/>
  <c r="J27" i="49"/>
  <c r="J26" i="49"/>
  <c r="J25" i="49"/>
  <c r="J24" i="49"/>
  <c r="J23" i="49"/>
  <c r="J22" i="49"/>
  <c r="J21" i="49"/>
  <c r="J20" i="49"/>
  <c r="J19" i="49"/>
  <c r="J18" i="49"/>
  <c r="J17" i="49"/>
  <c r="J16" i="49"/>
  <c r="J15" i="49"/>
  <c r="J14" i="49"/>
  <c r="J13" i="49"/>
  <c r="J12" i="49"/>
  <c r="J11" i="49"/>
  <c r="J10" i="49"/>
  <c r="J9" i="49"/>
  <c r="J8" i="49"/>
  <c r="J7" i="49"/>
  <c r="J6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5" i="49"/>
  <c r="G34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D79" i="49"/>
  <c r="D78" i="49"/>
  <c r="D77" i="49"/>
  <c r="D76" i="49"/>
  <c r="D75" i="49"/>
  <c r="D74" i="49"/>
  <c r="D73" i="49"/>
  <c r="D72" i="49"/>
  <c r="D71" i="49"/>
  <c r="D70" i="49"/>
  <c r="D69" i="49"/>
  <c r="D68" i="49"/>
  <c r="D67" i="49"/>
  <c r="D66" i="49"/>
  <c r="D65" i="49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D6" i="49"/>
  <c r="V13" i="47"/>
  <c r="V12" i="47"/>
  <c r="V11" i="47"/>
  <c r="V10" i="47"/>
  <c r="V9" i="47"/>
  <c r="V8" i="47"/>
  <c r="V7" i="47"/>
  <c r="V6" i="47"/>
  <c r="S13" i="47"/>
  <c r="S12" i="47"/>
  <c r="S11" i="47"/>
  <c r="S10" i="47"/>
  <c r="S9" i="47"/>
  <c r="S8" i="47"/>
  <c r="S7" i="47"/>
  <c r="S6" i="47"/>
  <c r="P13" i="47"/>
  <c r="P12" i="47"/>
  <c r="P11" i="47"/>
  <c r="P10" i="47"/>
  <c r="P9" i="47"/>
  <c r="P8" i="47"/>
  <c r="P7" i="47"/>
  <c r="P6" i="47"/>
  <c r="M13" i="47"/>
  <c r="M12" i="47"/>
  <c r="M11" i="47"/>
  <c r="M10" i="47"/>
  <c r="M9" i="47"/>
  <c r="M8" i="47"/>
  <c r="M7" i="47"/>
  <c r="M6" i="47"/>
  <c r="J13" i="47"/>
  <c r="J12" i="47"/>
  <c r="J11" i="47"/>
  <c r="J10" i="47"/>
  <c r="J9" i="47"/>
  <c r="J8" i="47"/>
  <c r="J7" i="47"/>
  <c r="J6" i="47"/>
  <c r="G13" i="47"/>
  <c r="G12" i="47"/>
  <c r="G11" i="47"/>
  <c r="G10" i="47"/>
  <c r="G9" i="47"/>
  <c r="G8" i="47"/>
  <c r="G7" i="47"/>
  <c r="G6" i="47"/>
  <c r="D13" i="47"/>
  <c r="D12" i="47"/>
  <c r="D11" i="47"/>
  <c r="D10" i="47"/>
  <c r="D9" i="47"/>
  <c r="D8" i="47"/>
  <c r="D7" i="47"/>
  <c r="D6" i="47"/>
  <c r="AJ14" i="36" l="1"/>
  <c r="AI14" i="36"/>
  <c r="AH14" i="36"/>
  <c r="J4" i="38" s="1"/>
  <c r="AE14" i="36"/>
  <c r="AD14" i="36"/>
  <c r="I5" i="38" s="1"/>
  <c r="AC14" i="36"/>
  <c r="I4" i="38" s="1"/>
  <c r="Z14" i="36"/>
  <c r="H6" i="38" s="1"/>
  <c r="Y14" i="36"/>
  <c r="H5" i="38" s="1"/>
  <c r="X14" i="36"/>
  <c r="U14" i="36"/>
  <c r="G6" i="38" s="1"/>
  <c r="T14" i="36"/>
  <c r="S14" i="36"/>
  <c r="P14" i="36"/>
  <c r="F6" i="38" s="1"/>
  <c r="O14" i="36"/>
  <c r="N14" i="36"/>
  <c r="K14" i="36"/>
  <c r="J14" i="36"/>
  <c r="I14" i="36"/>
  <c r="E4" i="38" s="1"/>
  <c r="F14" i="36"/>
  <c r="D6" i="38" s="1"/>
  <c r="E14" i="36"/>
  <c r="D14" i="36"/>
  <c r="C11" i="51" l="1"/>
  <c r="AJ80" i="25"/>
  <c r="V80" i="54"/>
  <c r="V14" i="47"/>
  <c r="V14" i="52"/>
  <c r="V80" i="49"/>
  <c r="C11" i="46"/>
  <c r="J6" i="38"/>
  <c r="AI80" i="25"/>
  <c r="J5" i="38"/>
  <c r="AL14" i="36"/>
  <c r="AH80" i="25"/>
  <c r="AK14" i="36"/>
  <c r="S14" i="47"/>
  <c r="S14" i="52"/>
  <c r="C10" i="46"/>
  <c r="S80" i="49"/>
  <c r="AE80" i="25"/>
  <c r="S80" i="54"/>
  <c r="C10" i="51"/>
  <c r="I6" i="38"/>
  <c r="AG14" i="36"/>
  <c r="I8" i="38" s="1"/>
  <c r="AD80" i="25"/>
  <c r="AF14" i="36"/>
  <c r="AC80" i="25"/>
  <c r="Z80" i="25"/>
  <c r="C9" i="46"/>
  <c r="P80" i="54"/>
  <c r="C9" i="51"/>
  <c r="P14" i="47"/>
  <c r="P80" i="49"/>
  <c r="P14" i="52"/>
  <c r="AA14" i="36"/>
  <c r="AA80" i="25" s="1"/>
  <c r="Y80" i="25"/>
  <c r="AB14" i="36"/>
  <c r="H4" i="38"/>
  <c r="X80" i="25"/>
  <c r="M80" i="54"/>
  <c r="M14" i="47"/>
  <c r="C8" i="51"/>
  <c r="M14" i="52"/>
  <c r="U80" i="25"/>
  <c r="M80" i="49"/>
  <c r="C8" i="46"/>
  <c r="T80" i="25"/>
  <c r="G5" i="38"/>
  <c r="W14" i="36"/>
  <c r="S80" i="25"/>
  <c r="G4" i="38"/>
  <c r="V14" i="36"/>
  <c r="C7" i="51"/>
  <c r="P80" i="25"/>
  <c r="C7" i="46"/>
  <c r="J14" i="47"/>
  <c r="J14" i="52"/>
  <c r="L14" i="52" s="1"/>
  <c r="J80" i="49"/>
  <c r="J80" i="54"/>
  <c r="Q14" i="36"/>
  <c r="Q80" i="25" s="1"/>
  <c r="O80" i="25"/>
  <c r="F5" i="38"/>
  <c r="R14" i="36"/>
  <c r="N80" i="25"/>
  <c r="F4" i="38"/>
  <c r="G80" i="49"/>
  <c r="K80" i="25"/>
  <c r="G80" i="54"/>
  <c r="G14" i="52"/>
  <c r="I14" i="52" s="1"/>
  <c r="E6" i="51" s="1"/>
  <c r="G14" i="47"/>
  <c r="C6" i="51"/>
  <c r="C6" i="46"/>
  <c r="E6" i="38"/>
  <c r="J80" i="25"/>
  <c r="E5" i="38"/>
  <c r="M14" i="36"/>
  <c r="AN14" i="36"/>
  <c r="AN80" i="25" s="1"/>
  <c r="I80" i="25"/>
  <c r="L14" i="36"/>
  <c r="C5" i="46"/>
  <c r="D80" i="49"/>
  <c r="F80" i="25"/>
  <c r="D80" i="54"/>
  <c r="C5" i="51"/>
  <c r="D14" i="47"/>
  <c r="D14" i="52"/>
  <c r="AO14" i="36"/>
  <c r="E80" i="25"/>
  <c r="D5" i="38"/>
  <c r="H14" i="36"/>
  <c r="D80" i="25"/>
  <c r="D4" i="38"/>
  <c r="G14" i="36"/>
  <c r="AM14" i="36"/>
  <c r="E80" i="49"/>
  <c r="Z79" i="54"/>
  <c r="X79" i="54"/>
  <c r="U79" i="54"/>
  <c r="R79" i="54"/>
  <c r="O79" i="54"/>
  <c r="L79" i="54"/>
  <c r="I79" i="54"/>
  <c r="F79" i="54"/>
  <c r="Z78" i="54"/>
  <c r="X78" i="54"/>
  <c r="U78" i="54"/>
  <c r="R78" i="54"/>
  <c r="O78" i="54"/>
  <c r="L78" i="54"/>
  <c r="I78" i="54"/>
  <c r="F78" i="54"/>
  <c r="Z77" i="54"/>
  <c r="X77" i="54"/>
  <c r="U77" i="54"/>
  <c r="R77" i="54"/>
  <c r="O77" i="54"/>
  <c r="L77" i="54"/>
  <c r="I77" i="54"/>
  <c r="F77" i="54"/>
  <c r="Z76" i="54"/>
  <c r="X76" i="54"/>
  <c r="U76" i="54"/>
  <c r="R76" i="54"/>
  <c r="O76" i="54"/>
  <c r="L76" i="54"/>
  <c r="I76" i="54"/>
  <c r="F76" i="54"/>
  <c r="Z75" i="54"/>
  <c r="X75" i="54"/>
  <c r="U75" i="54"/>
  <c r="R75" i="54"/>
  <c r="O75" i="54"/>
  <c r="L75" i="54"/>
  <c r="I75" i="54"/>
  <c r="F75" i="54"/>
  <c r="Z74" i="54"/>
  <c r="X74" i="54"/>
  <c r="U74" i="54"/>
  <c r="R74" i="54"/>
  <c r="O74" i="54"/>
  <c r="L74" i="54"/>
  <c r="I74" i="54"/>
  <c r="F74" i="54"/>
  <c r="Z73" i="54"/>
  <c r="X73" i="54"/>
  <c r="U73" i="54"/>
  <c r="R73" i="54"/>
  <c r="O73" i="54"/>
  <c r="L73" i="54"/>
  <c r="I73" i="54"/>
  <c r="F73" i="54"/>
  <c r="Z72" i="54"/>
  <c r="X72" i="54"/>
  <c r="U72" i="54"/>
  <c r="R72" i="54"/>
  <c r="O72" i="54"/>
  <c r="L72" i="54"/>
  <c r="I72" i="54"/>
  <c r="F72" i="54"/>
  <c r="Z71" i="54"/>
  <c r="X71" i="54"/>
  <c r="U71" i="54"/>
  <c r="R71" i="54"/>
  <c r="O71" i="54"/>
  <c r="L71" i="54"/>
  <c r="I71" i="54"/>
  <c r="F71" i="54"/>
  <c r="Z70" i="54"/>
  <c r="X70" i="54"/>
  <c r="U70" i="54"/>
  <c r="R70" i="54"/>
  <c r="O70" i="54"/>
  <c r="L70" i="54"/>
  <c r="I70" i="54"/>
  <c r="F70" i="54"/>
  <c r="Z69" i="54"/>
  <c r="X69" i="54"/>
  <c r="U69" i="54"/>
  <c r="R69" i="54"/>
  <c r="O69" i="54"/>
  <c r="L69" i="54"/>
  <c r="I69" i="54"/>
  <c r="F69" i="54"/>
  <c r="Z68" i="54"/>
  <c r="X68" i="54"/>
  <c r="U68" i="54"/>
  <c r="R68" i="54"/>
  <c r="O68" i="54"/>
  <c r="L68" i="54"/>
  <c r="I68" i="54"/>
  <c r="F68" i="54"/>
  <c r="Z67" i="54"/>
  <c r="X67" i="54"/>
  <c r="U67" i="54"/>
  <c r="R67" i="54"/>
  <c r="O67" i="54"/>
  <c r="L67" i="54"/>
  <c r="I67" i="54"/>
  <c r="F67" i="54"/>
  <c r="Z66" i="54"/>
  <c r="X66" i="54"/>
  <c r="U66" i="54"/>
  <c r="R66" i="54"/>
  <c r="O66" i="54"/>
  <c r="L66" i="54"/>
  <c r="I66" i="54"/>
  <c r="F66" i="54"/>
  <c r="Z65" i="54"/>
  <c r="X65" i="54"/>
  <c r="U65" i="54"/>
  <c r="R65" i="54"/>
  <c r="O65" i="54"/>
  <c r="L65" i="54"/>
  <c r="I65" i="54"/>
  <c r="F65" i="54"/>
  <c r="Z64" i="54"/>
  <c r="X64" i="54"/>
  <c r="U64" i="54"/>
  <c r="R64" i="54"/>
  <c r="O64" i="54"/>
  <c r="L64" i="54"/>
  <c r="I64" i="54"/>
  <c r="F64" i="54"/>
  <c r="Z63" i="54"/>
  <c r="X63" i="54"/>
  <c r="U63" i="54"/>
  <c r="R63" i="54"/>
  <c r="O63" i="54"/>
  <c r="L63" i="54"/>
  <c r="I63" i="54"/>
  <c r="F63" i="54"/>
  <c r="Z62" i="54"/>
  <c r="X62" i="54"/>
  <c r="U62" i="54"/>
  <c r="R62" i="54"/>
  <c r="O62" i="54"/>
  <c r="L62" i="54"/>
  <c r="I62" i="54"/>
  <c r="F62" i="54"/>
  <c r="Z61" i="54"/>
  <c r="X61" i="54"/>
  <c r="U61" i="54"/>
  <c r="R61" i="54"/>
  <c r="O61" i="54"/>
  <c r="L61" i="54"/>
  <c r="I61" i="54"/>
  <c r="F61" i="54"/>
  <c r="Z60" i="54"/>
  <c r="X60" i="54"/>
  <c r="U60" i="54"/>
  <c r="R60" i="54"/>
  <c r="O60" i="54"/>
  <c r="L60" i="54"/>
  <c r="I60" i="54"/>
  <c r="F60" i="54"/>
  <c r="Z59" i="54"/>
  <c r="X59" i="54"/>
  <c r="U59" i="54"/>
  <c r="R59" i="54"/>
  <c r="O59" i="54"/>
  <c r="L59" i="54"/>
  <c r="I59" i="54"/>
  <c r="F59" i="54"/>
  <c r="Z58" i="54"/>
  <c r="X58" i="54"/>
  <c r="U58" i="54"/>
  <c r="R58" i="54"/>
  <c r="O58" i="54"/>
  <c r="L58" i="54"/>
  <c r="I58" i="54"/>
  <c r="F58" i="54"/>
  <c r="Z57" i="54"/>
  <c r="X57" i="54"/>
  <c r="U57" i="54"/>
  <c r="R57" i="54"/>
  <c r="O57" i="54"/>
  <c r="L57" i="54"/>
  <c r="I57" i="54"/>
  <c r="F57" i="54"/>
  <c r="Z56" i="54"/>
  <c r="X56" i="54"/>
  <c r="U56" i="54"/>
  <c r="R56" i="54"/>
  <c r="O56" i="54"/>
  <c r="L56" i="54"/>
  <c r="I56" i="54"/>
  <c r="F56" i="54"/>
  <c r="Z55" i="54"/>
  <c r="X55" i="54"/>
  <c r="U55" i="54"/>
  <c r="R55" i="54"/>
  <c r="O55" i="54"/>
  <c r="L55" i="54"/>
  <c r="I55" i="54"/>
  <c r="F55" i="54"/>
  <c r="Z54" i="54"/>
  <c r="X54" i="54"/>
  <c r="U54" i="54"/>
  <c r="R54" i="54"/>
  <c r="O54" i="54"/>
  <c r="L54" i="54"/>
  <c r="I54" i="54"/>
  <c r="F54" i="54"/>
  <c r="Z53" i="54"/>
  <c r="X53" i="54"/>
  <c r="U53" i="54"/>
  <c r="R53" i="54"/>
  <c r="O53" i="54"/>
  <c r="L53" i="54"/>
  <c r="I53" i="54"/>
  <c r="F53" i="54"/>
  <c r="Z52" i="54"/>
  <c r="X52" i="54"/>
  <c r="U52" i="54"/>
  <c r="R52" i="54"/>
  <c r="O52" i="54"/>
  <c r="L52" i="54"/>
  <c r="I52" i="54"/>
  <c r="F52" i="54"/>
  <c r="Z51" i="54"/>
  <c r="X51" i="54"/>
  <c r="U51" i="54"/>
  <c r="R51" i="54"/>
  <c r="O51" i="54"/>
  <c r="L51" i="54"/>
  <c r="I51" i="54"/>
  <c r="F51" i="54"/>
  <c r="Z50" i="54"/>
  <c r="X50" i="54"/>
  <c r="U50" i="54"/>
  <c r="R50" i="54"/>
  <c r="O50" i="54"/>
  <c r="L50" i="54"/>
  <c r="I50" i="54"/>
  <c r="F50" i="54"/>
  <c r="Z49" i="54"/>
  <c r="X49" i="54"/>
  <c r="U49" i="54"/>
  <c r="R49" i="54"/>
  <c r="O49" i="54"/>
  <c r="L49" i="54"/>
  <c r="I49" i="54"/>
  <c r="F49" i="54"/>
  <c r="Z48" i="54"/>
  <c r="X48" i="54"/>
  <c r="U48" i="54"/>
  <c r="R48" i="54"/>
  <c r="O48" i="54"/>
  <c r="L48" i="54"/>
  <c r="I48" i="54"/>
  <c r="F48" i="54"/>
  <c r="Z47" i="54"/>
  <c r="X47" i="54"/>
  <c r="U47" i="54"/>
  <c r="R47" i="54"/>
  <c r="O47" i="54"/>
  <c r="L47" i="54"/>
  <c r="I47" i="54"/>
  <c r="F47" i="54"/>
  <c r="Z46" i="54"/>
  <c r="X46" i="54"/>
  <c r="U46" i="54"/>
  <c r="R46" i="54"/>
  <c r="O46" i="54"/>
  <c r="L46" i="54"/>
  <c r="I46" i="54"/>
  <c r="F46" i="54"/>
  <c r="Z45" i="54"/>
  <c r="X45" i="54"/>
  <c r="U45" i="54"/>
  <c r="R45" i="54"/>
  <c r="O45" i="54"/>
  <c r="L45" i="54"/>
  <c r="I45" i="54"/>
  <c r="F45" i="54"/>
  <c r="Z44" i="54"/>
  <c r="X44" i="54"/>
  <c r="U44" i="54"/>
  <c r="R44" i="54"/>
  <c r="O44" i="54"/>
  <c r="L44" i="54"/>
  <c r="I44" i="54"/>
  <c r="F44" i="54"/>
  <c r="Z43" i="54"/>
  <c r="X43" i="54"/>
  <c r="U43" i="54"/>
  <c r="R43" i="54"/>
  <c r="O43" i="54"/>
  <c r="L43" i="54"/>
  <c r="I43" i="54"/>
  <c r="F43" i="54"/>
  <c r="Z42" i="54"/>
  <c r="X42" i="54"/>
  <c r="U42" i="54"/>
  <c r="R42" i="54"/>
  <c r="O42" i="54"/>
  <c r="L42" i="54"/>
  <c r="I42" i="54"/>
  <c r="F42" i="54"/>
  <c r="Z41" i="54"/>
  <c r="X41" i="54"/>
  <c r="U41" i="54"/>
  <c r="R41" i="54"/>
  <c r="O41" i="54"/>
  <c r="L41" i="54"/>
  <c r="I41" i="54"/>
  <c r="F41" i="54"/>
  <c r="Z40" i="54"/>
  <c r="X40" i="54"/>
  <c r="U40" i="54"/>
  <c r="R40" i="54"/>
  <c r="O40" i="54"/>
  <c r="L40" i="54"/>
  <c r="I40" i="54"/>
  <c r="F40" i="54"/>
  <c r="Z39" i="54"/>
  <c r="X39" i="54"/>
  <c r="U39" i="54"/>
  <c r="R39" i="54"/>
  <c r="O39" i="54"/>
  <c r="L39" i="54"/>
  <c r="I39" i="54"/>
  <c r="F39" i="54"/>
  <c r="Z38" i="54"/>
  <c r="X38" i="54"/>
  <c r="U38" i="54"/>
  <c r="R38" i="54"/>
  <c r="O38" i="54"/>
  <c r="L38" i="54"/>
  <c r="I38" i="54"/>
  <c r="F38" i="54"/>
  <c r="Z37" i="54"/>
  <c r="X37" i="54"/>
  <c r="U37" i="54"/>
  <c r="R37" i="54"/>
  <c r="O37" i="54"/>
  <c r="L37" i="54"/>
  <c r="I37" i="54"/>
  <c r="F37" i="54"/>
  <c r="Z36" i="54"/>
  <c r="X36" i="54"/>
  <c r="U36" i="54"/>
  <c r="R36" i="54"/>
  <c r="O36" i="54"/>
  <c r="L36" i="54"/>
  <c r="I36" i="54"/>
  <c r="F36" i="54"/>
  <c r="Z35" i="54"/>
  <c r="X35" i="54"/>
  <c r="U35" i="54"/>
  <c r="R35" i="54"/>
  <c r="O35" i="54"/>
  <c r="L35" i="54"/>
  <c r="I35" i="54"/>
  <c r="F35" i="54"/>
  <c r="Z34" i="54"/>
  <c r="X34" i="54"/>
  <c r="U34" i="54"/>
  <c r="R34" i="54"/>
  <c r="O34" i="54"/>
  <c r="L34" i="54"/>
  <c r="I34" i="54"/>
  <c r="F34" i="54"/>
  <c r="Z33" i="54"/>
  <c r="X33" i="54"/>
  <c r="U33" i="54"/>
  <c r="R33" i="54"/>
  <c r="O33" i="54"/>
  <c r="L33" i="54"/>
  <c r="I33" i="54"/>
  <c r="F33" i="54"/>
  <c r="Z32" i="54"/>
  <c r="X32" i="54"/>
  <c r="U32" i="54"/>
  <c r="R32" i="54"/>
  <c r="O32" i="54"/>
  <c r="L32" i="54"/>
  <c r="I32" i="54"/>
  <c r="F32" i="54"/>
  <c r="Z31" i="54"/>
  <c r="X31" i="54"/>
  <c r="U31" i="54"/>
  <c r="R31" i="54"/>
  <c r="O31" i="54"/>
  <c r="L31" i="54"/>
  <c r="I31" i="54"/>
  <c r="F31" i="54"/>
  <c r="Z30" i="54"/>
  <c r="X30" i="54"/>
  <c r="U30" i="54"/>
  <c r="R30" i="54"/>
  <c r="O30" i="54"/>
  <c r="L30" i="54"/>
  <c r="I30" i="54"/>
  <c r="F30" i="54"/>
  <c r="Z29" i="54"/>
  <c r="X29" i="54"/>
  <c r="U29" i="54"/>
  <c r="R29" i="54"/>
  <c r="O29" i="54"/>
  <c r="L29" i="54"/>
  <c r="I29" i="54"/>
  <c r="F29" i="54"/>
  <c r="Z28" i="54"/>
  <c r="X28" i="54"/>
  <c r="U28" i="54"/>
  <c r="R28" i="54"/>
  <c r="O28" i="54"/>
  <c r="L28" i="54"/>
  <c r="I28" i="54"/>
  <c r="F28" i="54"/>
  <c r="Z27" i="54"/>
  <c r="X27" i="54"/>
  <c r="U27" i="54"/>
  <c r="R27" i="54"/>
  <c r="O27" i="54"/>
  <c r="L27" i="54"/>
  <c r="I27" i="54"/>
  <c r="F27" i="54"/>
  <c r="Z26" i="54"/>
  <c r="X26" i="54"/>
  <c r="U26" i="54"/>
  <c r="R26" i="54"/>
  <c r="O26" i="54"/>
  <c r="L26" i="54"/>
  <c r="I26" i="54"/>
  <c r="F26" i="54"/>
  <c r="Z25" i="54"/>
  <c r="X25" i="54"/>
  <c r="U25" i="54"/>
  <c r="R25" i="54"/>
  <c r="O25" i="54"/>
  <c r="L25" i="54"/>
  <c r="I25" i="54"/>
  <c r="F25" i="54"/>
  <c r="Z24" i="54"/>
  <c r="X24" i="54"/>
  <c r="U24" i="54"/>
  <c r="R24" i="54"/>
  <c r="O24" i="54"/>
  <c r="L24" i="54"/>
  <c r="I24" i="54"/>
  <c r="F24" i="54"/>
  <c r="Z23" i="54"/>
  <c r="X23" i="54"/>
  <c r="U23" i="54"/>
  <c r="R23" i="54"/>
  <c r="O23" i="54"/>
  <c r="L23" i="54"/>
  <c r="I23" i="54"/>
  <c r="F23" i="54"/>
  <c r="Z22" i="54"/>
  <c r="X22" i="54"/>
  <c r="U22" i="54"/>
  <c r="R22" i="54"/>
  <c r="O22" i="54"/>
  <c r="L22" i="54"/>
  <c r="I22" i="54"/>
  <c r="F22" i="54"/>
  <c r="Z21" i="54"/>
  <c r="X21" i="54"/>
  <c r="U21" i="54"/>
  <c r="R21" i="54"/>
  <c r="O21" i="54"/>
  <c r="L21" i="54"/>
  <c r="I21" i="54"/>
  <c r="F21" i="54"/>
  <c r="Z20" i="54"/>
  <c r="X20" i="54"/>
  <c r="U20" i="54"/>
  <c r="R20" i="54"/>
  <c r="O20" i="54"/>
  <c r="L20" i="54"/>
  <c r="I20" i="54"/>
  <c r="F20" i="54"/>
  <c r="Z19" i="54"/>
  <c r="X19" i="54"/>
  <c r="U19" i="54"/>
  <c r="R19" i="54"/>
  <c r="O19" i="54"/>
  <c r="L19" i="54"/>
  <c r="I19" i="54"/>
  <c r="F19" i="54"/>
  <c r="Z18" i="54"/>
  <c r="X18" i="54"/>
  <c r="U18" i="54"/>
  <c r="R18" i="54"/>
  <c r="O18" i="54"/>
  <c r="L18" i="54"/>
  <c r="I18" i="54"/>
  <c r="F18" i="54"/>
  <c r="Z17" i="54"/>
  <c r="X17" i="54"/>
  <c r="U17" i="54"/>
  <c r="R17" i="54"/>
  <c r="O17" i="54"/>
  <c r="L17" i="54"/>
  <c r="I17" i="54"/>
  <c r="F17" i="54"/>
  <c r="Z16" i="54"/>
  <c r="X16" i="54"/>
  <c r="U16" i="54"/>
  <c r="R16" i="54"/>
  <c r="O16" i="54"/>
  <c r="L16" i="54"/>
  <c r="I16" i="54"/>
  <c r="F16" i="54"/>
  <c r="Z15" i="54"/>
  <c r="X15" i="54"/>
  <c r="U15" i="54"/>
  <c r="R15" i="54"/>
  <c r="O15" i="54"/>
  <c r="L15" i="54"/>
  <c r="I15" i="54"/>
  <c r="F15" i="54"/>
  <c r="Z14" i="54"/>
  <c r="X14" i="54"/>
  <c r="U14" i="54"/>
  <c r="R14" i="54"/>
  <c r="O14" i="54"/>
  <c r="L14" i="54"/>
  <c r="I14" i="54"/>
  <c r="F14" i="54"/>
  <c r="Z13" i="54"/>
  <c r="X13" i="54"/>
  <c r="U13" i="54"/>
  <c r="R13" i="54"/>
  <c r="O13" i="54"/>
  <c r="L13" i="54"/>
  <c r="I13" i="54"/>
  <c r="F13" i="54"/>
  <c r="Z12" i="54"/>
  <c r="X12" i="54"/>
  <c r="U12" i="54"/>
  <c r="R12" i="54"/>
  <c r="O12" i="54"/>
  <c r="L12" i="54"/>
  <c r="I12" i="54"/>
  <c r="F12" i="54"/>
  <c r="Z11" i="54"/>
  <c r="X11" i="54"/>
  <c r="U11" i="54"/>
  <c r="R11" i="54"/>
  <c r="O11" i="54"/>
  <c r="L11" i="54"/>
  <c r="I11" i="54"/>
  <c r="F11" i="54"/>
  <c r="Z10" i="54"/>
  <c r="X10" i="54"/>
  <c r="U10" i="54"/>
  <c r="R10" i="54"/>
  <c r="O10" i="54"/>
  <c r="L10" i="54"/>
  <c r="I10" i="54"/>
  <c r="F10" i="54"/>
  <c r="Z9" i="54"/>
  <c r="X9" i="54"/>
  <c r="U9" i="54"/>
  <c r="R9" i="54"/>
  <c r="O9" i="54"/>
  <c r="L9" i="54"/>
  <c r="I9" i="54"/>
  <c r="F9" i="54"/>
  <c r="Z8" i="54"/>
  <c r="X8" i="54"/>
  <c r="U8" i="54"/>
  <c r="R8" i="54"/>
  <c r="O8" i="54"/>
  <c r="L8" i="54"/>
  <c r="I8" i="54"/>
  <c r="F8" i="54"/>
  <c r="Z7" i="54"/>
  <c r="X7" i="54"/>
  <c r="U7" i="54"/>
  <c r="R7" i="54"/>
  <c r="O7" i="54"/>
  <c r="L7" i="54"/>
  <c r="I7" i="54"/>
  <c r="F7" i="54"/>
  <c r="Z6" i="54"/>
  <c r="X6" i="54"/>
  <c r="U6" i="54"/>
  <c r="R6" i="54"/>
  <c r="O6" i="54"/>
  <c r="L6" i="54"/>
  <c r="I6" i="54"/>
  <c r="F6" i="54"/>
  <c r="Z13" i="52"/>
  <c r="X13" i="52"/>
  <c r="U13" i="52"/>
  <c r="R13" i="52"/>
  <c r="O13" i="52"/>
  <c r="L13" i="52"/>
  <c r="I13" i="52"/>
  <c r="F13" i="52"/>
  <c r="Z12" i="52"/>
  <c r="X12" i="52"/>
  <c r="U12" i="52"/>
  <c r="R12" i="52"/>
  <c r="O12" i="52"/>
  <c r="L12" i="52"/>
  <c r="I12" i="52"/>
  <c r="F12" i="52"/>
  <c r="Z11" i="52"/>
  <c r="X11" i="52"/>
  <c r="U11" i="52"/>
  <c r="R11" i="52"/>
  <c r="O11" i="52"/>
  <c r="L11" i="52"/>
  <c r="I11" i="52"/>
  <c r="F11" i="52"/>
  <c r="Z10" i="52"/>
  <c r="X10" i="52"/>
  <c r="U10" i="52"/>
  <c r="R10" i="52"/>
  <c r="O10" i="52"/>
  <c r="L10" i="52"/>
  <c r="I10" i="52"/>
  <c r="F10" i="52"/>
  <c r="Z9" i="52"/>
  <c r="X9" i="52"/>
  <c r="U9" i="52"/>
  <c r="R9" i="52"/>
  <c r="O9" i="52"/>
  <c r="L9" i="52"/>
  <c r="I9" i="52"/>
  <c r="F9" i="52"/>
  <c r="Z8" i="52"/>
  <c r="X8" i="52"/>
  <c r="U8" i="52"/>
  <c r="R8" i="52"/>
  <c r="O8" i="52"/>
  <c r="L8" i="52"/>
  <c r="I8" i="52"/>
  <c r="F8" i="52"/>
  <c r="Z7" i="52"/>
  <c r="X7" i="52"/>
  <c r="U7" i="52"/>
  <c r="R7" i="52"/>
  <c r="O7" i="52"/>
  <c r="L7" i="52"/>
  <c r="I7" i="52"/>
  <c r="F7" i="52"/>
  <c r="Z6" i="52"/>
  <c r="X6" i="52"/>
  <c r="U6" i="52"/>
  <c r="R6" i="52"/>
  <c r="O6" i="52"/>
  <c r="L6" i="52"/>
  <c r="I6" i="52"/>
  <c r="F6" i="52"/>
  <c r="D11" i="51"/>
  <c r="D7" i="51"/>
  <c r="D6" i="51"/>
  <c r="D5" i="51"/>
  <c r="Z79" i="49"/>
  <c r="X79" i="49"/>
  <c r="U79" i="49"/>
  <c r="R79" i="49"/>
  <c r="O79" i="49"/>
  <c r="L79" i="49"/>
  <c r="I79" i="49"/>
  <c r="F79" i="49"/>
  <c r="Z78" i="49"/>
  <c r="X78" i="49"/>
  <c r="U78" i="49"/>
  <c r="R78" i="49"/>
  <c r="O78" i="49"/>
  <c r="L78" i="49"/>
  <c r="I78" i="49"/>
  <c r="F78" i="49"/>
  <c r="Z77" i="49"/>
  <c r="X77" i="49"/>
  <c r="U77" i="49"/>
  <c r="R77" i="49"/>
  <c r="O77" i="49"/>
  <c r="L77" i="49"/>
  <c r="I77" i="49"/>
  <c r="F77" i="49"/>
  <c r="Z76" i="49"/>
  <c r="X76" i="49"/>
  <c r="U76" i="49"/>
  <c r="R76" i="49"/>
  <c r="O76" i="49"/>
  <c r="L76" i="49"/>
  <c r="I76" i="49"/>
  <c r="F76" i="49"/>
  <c r="Z75" i="49"/>
  <c r="X75" i="49"/>
  <c r="U75" i="49"/>
  <c r="R75" i="49"/>
  <c r="O75" i="49"/>
  <c r="L75" i="49"/>
  <c r="I75" i="49"/>
  <c r="F75" i="49"/>
  <c r="Z74" i="49"/>
  <c r="X74" i="49"/>
  <c r="U74" i="49"/>
  <c r="R74" i="49"/>
  <c r="O74" i="49"/>
  <c r="L74" i="49"/>
  <c r="I74" i="49"/>
  <c r="F74" i="49"/>
  <c r="Z73" i="49"/>
  <c r="X73" i="49"/>
  <c r="U73" i="49"/>
  <c r="R73" i="49"/>
  <c r="O73" i="49"/>
  <c r="L73" i="49"/>
  <c r="I73" i="49"/>
  <c r="F73" i="49"/>
  <c r="Z72" i="49"/>
  <c r="X72" i="49"/>
  <c r="U72" i="49"/>
  <c r="R72" i="49"/>
  <c r="O72" i="49"/>
  <c r="L72" i="49"/>
  <c r="I72" i="49"/>
  <c r="F72" i="49"/>
  <c r="Z71" i="49"/>
  <c r="X71" i="49"/>
  <c r="U71" i="49"/>
  <c r="R71" i="49"/>
  <c r="O71" i="49"/>
  <c r="L71" i="49"/>
  <c r="I71" i="49"/>
  <c r="F71" i="49"/>
  <c r="Z70" i="49"/>
  <c r="X70" i="49"/>
  <c r="U70" i="49"/>
  <c r="R70" i="49"/>
  <c r="O70" i="49"/>
  <c r="L70" i="49"/>
  <c r="I70" i="49"/>
  <c r="F70" i="49"/>
  <c r="Z69" i="49"/>
  <c r="X69" i="49"/>
  <c r="U69" i="49"/>
  <c r="R69" i="49"/>
  <c r="O69" i="49"/>
  <c r="L69" i="49"/>
  <c r="I69" i="49"/>
  <c r="F69" i="49"/>
  <c r="Z68" i="49"/>
  <c r="X68" i="49"/>
  <c r="U68" i="49"/>
  <c r="R68" i="49"/>
  <c r="O68" i="49"/>
  <c r="L68" i="49"/>
  <c r="I68" i="49"/>
  <c r="F68" i="49"/>
  <c r="Z67" i="49"/>
  <c r="X67" i="49"/>
  <c r="U67" i="49"/>
  <c r="R67" i="49"/>
  <c r="O67" i="49"/>
  <c r="L67" i="49"/>
  <c r="I67" i="49"/>
  <c r="F67" i="49"/>
  <c r="Z66" i="49"/>
  <c r="X66" i="49"/>
  <c r="U66" i="49"/>
  <c r="R66" i="49"/>
  <c r="O66" i="49"/>
  <c r="L66" i="49"/>
  <c r="I66" i="49"/>
  <c r="F66" i="49"/>
  <c r="Z65" i="49"/>
  <c r="X65" i="49"/>
  <c r="U65" i="49"/>
  <c r="R65" i="49"/>
  <c r="O65" i="49"/>
  <c r="L65" i="49"/>
  <c r="I65" i="49"/>
  <c r="F65" i="49"/>
  <c r="Z64" i="49"/>
  <c r="X64" i="49"/>
  <c r="U64" i="49"/>
  <c r="R64" i="49"/>
  <c r="O64" i="49"/>
  <c r="L64" i="49"/>
  <c r="I64" i="49"/>
  <c r="F64" i="49"/>
  <c r="Z63" i="49"/>
  <c r="X63" i="49"/>
  <c r="U63" i="49"/>
  <c r="R63" i="49"/>
  <c r="O63" i="49"/>
  <c r="L63" i="49"/>
  <c r="I63" i="49"/>
  <c r="F63" i="49"/>
  <c r="Z62" i="49"/>
  <c r="X62" i="49"/>
  <c r="U62" i="49"/>
  <c r="R62" i="49"/>
  <c r="O62" i="49"/>
  <c r="L62" i="49"/>
  <c r="I62" i="49"/>
  <c r="F62" i="49"/>
  <c r="Z61" i="49"/>
  <c r="X61" i="49"/>
  <c r="U61" i="49"/>
  <c r="R61" i="49"/>
  <c r="O61" i="49"/>
  <c r="L61" i="49"/>
  <c r="I61" i="49"/>
  <c r="F61" i="49"/>
  <c r="Z60" i="49"/>
  <c r="X60" i="49"/>
  <c r="U60" i="49"/>
  <c r="R60" i="49"/>
  <c r="O60" i="49"/>
  <c r="L60" i="49"/>
  <c r="I60" i="49"/>
  <c r="F60" i="49"/>
  <c r="Z59" i="49"/>
  <c r="X59" i="49"/>
  <c r="U59" i="49"/>
  <c r="R59" i="49"/>
  <c r="O59" i="49"/>
  <c r="L59" i="49"/>
  <c r="I59" i="49"/>
  <c r="F59" i="49"/>
  <c r="Z58" i="49"/>
  <c r="X58" i="49"/>
  <c r="U58" i="49"/>
  <c r="R58" i="49"/>
  <c r="O58" i="49"/>
  <c r="L58" i="49"/>
  <c r="I58" i="49"/>
  <c r="F58" i="49"/>
  <c r="Z57" i="49"/>
  <c r="X57" i="49"/>
  <c r="U57" i="49"/>
  <c r="R57" i="49"/>
  <c r="O57" i="49"/>
  <c r="L57" i="49"/>
  <c r="I57" i="49"/>
  <c r="F57" i="49"/>
  <c r="Z56" i="49"/>
  <c r="X56" i="49"/>
  <c r="U56" i="49"/>
  <c r="R56" i="49"/>
  <c r="O56" i="49"/>
  <c r="L56" i="49"/>
  <c r="I56" i="49"/>
  <c r="F56" i="49"/>
  <c r="Z55" i="49"/>
  <c r="X55" i="49"/>
  <c r="U55" i="49"/>
  <c r="R55" i="49"/>
  <c r="O55" i="49"/>
  <c r="L55" i="49"/>
  <c r="I55" i="49"/>
  <c r="F55" i="49"/>
  <c r="Z54" i="49"/>
  <c r="X54" i="49"/>
  <c r="U54" i="49"/>
  <c r="R54" i="49"/>
  <c r="O54" i="49"/>
  <c r="L54" i="49"/>
  <c r="I54" i="49"/>
  <c r="F54" i="49"/>
  <c r="Z53" i="49"/>
  <c r="X53" i="49"/>
  <c r="U53" i="49"/>
  <c r="R53" i="49"/>
  <c r="O53" i="49"/>
  <c r="L53" i="49"/>
  <c r="I53" i="49"/>
  <c r="F53" i="49"/>
  <c r="Z52" i="49"/>
  <c r="X52" i="49"/>
  <c r="U52" i="49"/>
  <c r="R52" i="49"/>
  <c r="O52" i="49"/>
  <c r="L52" i="49"/>
  <c r="I52" i="49"/>
  <c r="F52" i="49"/>
  <c r="Z51" i="49"/>
  <c r="X51" i="49"/>
  <c r="U51" i="49"/>
  <c r="R51" i="49"/>
  <c r="O51" i="49"/>
  <c r="L51" i="49"/>
  <c r="I51" i="49"/>
  <c r="F51" i="49"/>
  <c r="Z50" i="49"/>
  <c r="X50" i="49"/>
  <c r="U50" i="49"/>
  <c r="R50" i="49"/>
  <c r="O50" i="49"/>
  <c r="L50" i="49"/>
  <c r="I50" i="49"/>
  <c r="F50" i="49"/>
  <c r="Z49" i="49"/>
  <c r="X49" i="49"/>
  <c r="U49" i="49"/>
  <c r="R49" i="49"/>
  <c r="O49" i="49"/>
  <c r="L49" i="49"/>
  <c r="I49" i="49"/>
  <c r="F49" i="49"/>
  <c r="Z48" i="49"/>
  <c r="X48" i="49"/>
  <c r="U48" i="49"/>
  <c r="R48" i="49"/>
  <c r="O48" i="49"/>
  <c r="L48" i="49"/>
  <c r="I48" i="49"/>
  <c r="F48" i="49"/>
  <c r="Z47" i="49"/>
  <c r="X47" i="49"/>
  <c r="U47" i="49"/>
  <c r="R47" i="49"/>
  <c r="O47" i="49"/>
  <c r="L47" i="49"/>
  <c r="I47" i="49"/>
  <c r="F47" i="49"/>
  <c r="Z46" i="49"/>
  <c r="X46" i="49"/>
  <c r="U46" i="49"/>
  <c r="R46" i="49"/>
  <c r="O46" i="49"/>
  <c r="L46" i="49"/>
  <c r="I46" i="49"/>
  <c r="F46" i="49"/>
  <c r="Z45" i="49"/>
  <c r="X45" i="49"/>
  <c r="U45" i="49"/>
  <c r="R45" i="49"/>
  <c r="O45" i="49"/>
  <c r="L45" i="49"/>
  <c r="I45" i="49"/>
  <c r="F45" i="49"/>
  <c r="Z44" i="49"/>
  <c r="X44" i="49"/>
  <c r="U44" i="49"/>
  <c r="R44" i="49"/>
  <c r="O44" i="49"/>
  <c r="L44" i="49"/>
  <c r="I44" i="49"/>
  <c r="F44" i="49"/>
  <c r="Z43" i="49"/>
  <c r="X43" i="49"/>
  <c r="U43" i="49"/>
  <c r="R43" i="49"/>
  <c r="O43" i="49"/>
  <c r="L43" i="49"/>
  <c r="I43" i="49"/>
  <c r="F43" i="49"/>
  <c r="Z42" i="49"/>
  <c r="X42" i="49"/>
  <c r="U42" i="49"/>
  <c r="R42" i="49"/>
  <c r="O42" i="49"/>
  <c r="L42" i="49"/>
  <c r="I42" i="49"/>
  <c r="F42" i="49"/>
  <c r="Z41" i="49"/>
  <c r="X41" i="49"/>
  <c r="U41" i="49"/>
  <c r="R41" i="49"/>
  <c r="O41" i="49"/>
  <c r="L41" i="49"/>
  <c r="I41" i="49"/>
  <c r="F41" i="49"/>
  <c r="Z40" i="49"/>
  <c r="X40" i="49"/>
  <c r="U40" i="49"/>
  <c r="R40" i="49"/>
  <c r="O40" i="49"/>
  <c r="L40" i="49"/>
  <c r="I40" i="49"/>
  <c r="F40" i="49"/>
  <c r="Z39" i="49"/>
  <c r="X39" i="49"/>
  <c r="U39" i="49"/>
  <c r="R39" i="49"/>
  <c r="O39" i="49"/>
  <c r="L39" i="49"/>
  <c r="I39" i="49"/>
  <c r="F39" i="49"/>
  <c r="Z38" i="49"/>
  <c r="X38" i="49"/>
  <c r="U38" i="49"/>
  <c r="R38" i="49"/>
  <c r="O38" i="49"/>
  <c r="L38" i="49"/>
  <c r="I38" i="49"/>
  <c r="F38" i="49"/>
  <c r="Z37" i="49"/>
  <c r="X37" i="49"/>
  <c r="U37" i="49"/>
  <c r="R37" i="49"/>
  <c r="O37" i="49"/>
  <c r="L37" i="49"/>
  <c r="I37" i="49"/>
  <c r="F37" i="49"/>
  <c r="Z36" i="49"/>
  <c r="X36" i="49"/>
  <c r="U36" i="49"/>
  <c r="R36" i="49"/>
  <c r="O36" i="49"/>
  <c r="L36" i="49"/>
  <c r="I36" i="49"/>
  <c r="F36" i="49"/>
  <c r="Z35" i="49"/>
  <c r="X35" i="49"/>
  <c r="U35" i="49"/>
  <c r="R35" i="49"/>
  <c r="O35" i="49"/>
  <c r="L35" i="49"/>
  <c r="I35" i="49"/>
  <c r="F35" i="49"/>
  <c r="Z34" i="49"/>
  <c r="X34" i="49"/>
  <c r="U34" i="49"/>
  <c r="R34" i="49"/>
  <c r="O34" i="49"/>
  <c r="L34" i="49"/>
  <c r="I34" i="49"/>
  <c r="F34" i="49"/>
  <c r="Z33" i="49"/>
  <c r="X33" i="49"/>
  <c r="U33" i="49"/>
  <c r="R33" i="49"/>
  <c r="O33" i="49"/>
  <c r="L33" i="49"/>
  <c r="I33" i="49"/>
  <c r="F33" i="49"/>
  <c r="Z32" i="49"/>
  <c r="X32" i="49"/>
  <c r="U32" i="49"/>
  <c r="R32" i="49"/>
  <c r="O32" i="49"/>
  <c r="L32" i="49"/>
  <c r="I32" i="49"/>
  <c r="F32" i="49"/>
  <c r="Z31" i="49"/>
  <c r="X31" i="49"/>
  <c r="U31" i="49"/>
  <c r="R31" i="49"/>
  <c r="O31" i="49"/>
  <c r="L31" i="49"/>
  <c r="I31" i="49"/>
  <c r="F31" i="49"/>
  <c r="Z30" i="49"/>
  <c r="X30" i="49"/>
  <c r="U30" i="49"/>
  <c r="R30" i="49"/>
  <c r="O30" i="49"/>
  <c r="L30" i="49"/>
  <c r="I30" i="49"/>
  <c r="F30" i="49"/>
  <c r="Z29" i="49"/>
  <c r="X29" i="49"/>
  <c r="U29" i="49"/>
  <c r="R29" i="49"/>
  <c r="O29" i="49"/>
  <c r="L29" i="49"/>
  <c r="I29" i="49"/>
  <c r="F29" i="49"/>
  <c r="Z28" i="49"/>
  <c r="X28" i="49"/>
  <c r="U28" i="49"/>
  <c r="R28" i="49"/>
  <c r="O28" i="49"/>
  <c r="L28" i="49"/>
  <c r="I28" i="49"/>
  <c r="F28" i="49"/>
  <c r="Z27" i="49"/>
  <c r="X27" i="49"/>
  <c r="U27" i="49"/>
  <c r="R27" i="49"/>
  <c r="O27" i="49"/>
  <c r="L27" i="49"/>
  <c r="I27" i="49"/>
  <c r="F27" i="49"/>
  <c r="Z26" i="49"/>
  <c r="X26" i="49"/>
  <c r="U26" i="49"/>
  <c r="R26" i="49"/>
  <c r="O26" i="49"/>
  <c r="L26" i="49"/>
  <c r="I26" i="49"/>
  <c r="F26" i="49"/>
  <c r="Z25" i="49"/>
  <c r="X25" i="49"/>
  <c r="U25" i="49"/>
  <c r="R25" i="49"/>
  <c r="O25" i="49"/>
  <c r="L25" i="49"/>
  <c r="I25" i="49"/>
  <c r="F25" i="49"/>
  <c r="Z24" i="49"/>
  <c r="X24" i="49"/>
  <c r="U24" i="49"/>
  <c r="R24" i="49"/>
  <c r="O24" i="49"/>
  <c r="L24" i="49"/>
  <c r="I24" i="49"/>
  <c r="F24" i="49"/>
  <c r="Z23" i="49"/>
  <c r="X23" i="49"/>
  <c r="U23" i="49"/>
  <c r="R23" i="49"/>
  <c r="O23" i="49"/>
  <c r="L23" i="49"/>
  <c r="I23" i="49"/>
  <c r="F23" i="49"/>
  <c r="Z22" i="49"/>
  <c r="X22" i="49"/>
  <c r="U22" i="49"/>
  <c r="R22" i="49"/>
  <c r="O22" i="49"/>
  <c r="L22" i="49"/>
  <c r="I22" i="49"/>
  <c r="F22" i="49"/>
  <c r="Z21" i="49"/>
  <c r="X21" i="49"/>
  <c r="U21" i="49"/>
  <c r="R21" i="49"/>
  <c r="O21" i="49"/>
  <c r="L21" i="49"/>
  <c r="I21" i="49"/>
  <c r="F21" i="49"/>
  <c r="Z20" i="49"/>
  <c r="X20" i="49"/>
  <c r="U20" i="49"/>
  <c r="R20" i="49"/>
  <c r="O20" i="49"/>
  <c r="L20" i="49"/>
  <c r="I20" i="49"/>
  <c r="F20" i="49"/>
  <c r="Z19" i="49"/>
  <c r="X19" i="49"/>
  <c r="U19" i="49"/>
  <c r="R19" i="49"/>
  <c r="O19" i="49"/>
  <c r="L19" i="49"/>
  <c r="I19" i="49"/>
  <c r="F19" i="49"/>
  <c r="Z18" i="49"/>
  <c r="X18" i="49"/>
  <c r="U18" i="49"/>
  <c r="R18" i="49"/>
  <c r="O18" i="49"/>
  <c r="L18" i="49"/>
  <c r="I18" i="49"/>
  <c r="F18" i="49"/>
  <c r="Z17" i="49"/>
  <c r="X17" i="49"/>
  <c r="U17" i="49"/>
  <c r="R17" i="49"/>
  <c r="O17" i="49"/>
  <c r="L17" i="49"/>
  <c r="I17" i="49"/>
  <c r="F17" i="49"/>
  <c r="Z16" i="49"/>
  <c r="X16" i="49"/>
  <c r="U16" i="49"/>
  <c r="R16" i="49"/>
  <c r="O16" i="49"/>
  <c r="L16" i="49"/>
  <c r="I16" i="49"/>
  <c r="F16" i="49"/>
  <c r="Z15" i="49"/>
  <c r="X15" i="49"/>
  <c r="U15" i="49"/>
  <c r="R15" i="49"/>
  <c r="O15" i="49"/>
  <c r="L15" i="49"/>
  <c r="I15" i="49"/>
  <c r="F15" i="49"/>
  <c r="Z14" i="49"/>
  <c r="X14" i="49"/>
  <c r="U14" i="49"/>
  <c r="R14" i="49"/>
  <c r="O14" i="49"/>
  <c r="L14" i="49"/>
  <c r="I14" i="49"/>
  <c r="F14" i="49"/>
  <c r="Z13" i="49"/>
  <c r="X13" i="49"/>
  <c r="U13" i="49"/>
  <c r="R13" i="49"/>
  <c r="O13" i="49"/>
  <c r="L13" i="49"/>
  <c r="I13" i="49"/>
  <c r="F13" i="49"/>
  <c r="Z12" i="49"/>
  <c r="X12" i="49"/>
  <c r="U12" i="49"/>
  <c r="R12" i="49"/>
  <c r="O12" i="49"/>
  <c r="L12" i="49"/>
  <c r="I12" i="49"/>
  <c r="F12" i="49"/>
  <c r="Z11" i="49"/>
  <c r="X11" i="49"/>
  <c r="U11" i="49"/>
  <c r="R11" i="49"/>
  <c r="O11" i="49"/>
  <c r="L11" i="49"/>
  <c r="I11" i="49"/>
  <c r="F11" i="49"/>
  <c r="Z10" i="49"/>
  <c r="X10" i="49"/>
  <c r="U10" i="49"/>
  <c r="R10" i="49"/>
  <c r="O10" i="49"/>
  <c r="L10" i="49"/>
  <c r="I10" i="49"/>
  <c r="F10" i="49"/>
  <c r="Z9" i="49"/>
  <c r="X9" i="49"/>
  <c r="U9" i="49"/>
  <c r="R9" i="49"/>
  <c r="O9" i="49"/>
  <c r="L9" i="49"/>
  <c r="I9" i="49"/>
  <c r="F9" i="49"/>
  <c r="Z8" i="49"/>
  <c r="X8" i="49"/>
  <c r="U8" i="49"/>
  <c r="R8" i="49"/>
  <c r="O8" i="49"/>
  <c r="L8" i="49"/>
  <c r="I8" i="49"/>
  <c r="F8" i="49"/>
  <c r="Z7" i="49"/>
  <c r="X7" i="49"/>
  <c r="U7" i="49"/>
  <c r="R7" i="49"/>
  <c r="O7" i="49"/>
  <c r="L7" i="49"/>
  <c r="I7" i="49"/>
  <c r="F7" i="49"/>
  <c r="Z6" i="49"/>
  <c r="X6" i="49"/>
  <c r="U6" i="49"/>
  <c r="R6" i="49"/>
  <c r="O6" i="49"/>
  <c r="L6" i="49"/>
  <c r="I6" i="49"/>
  <c r="F6" i="49"/>
  <c r="Z13" i="47"/>
  <c r="X13" i="47"/>
  <c r="U13" i="47"/>
  <c r="R13" i="47"/>
  <c r="O13" i="47"/>
  <c r="L13" i="47"/>
  <c r="I13" i="47"/>
  <c r="F13" i="47"/>
  <c r="Z12" i="47"/>
  <c r="X12" i="47"/>
  <c r="U12" i="47"/>
  <c r="R12" i="47"/>
  <c r="O12" i="47"/>
  <c r="L12" i="47"/>
  <c r="I12" i="47"/>
  <c r="F12" i="47"/>
  <c r="Z11" i="47"/>
  <c r="X11" i="47"/>
  <c r="U11" i="47"/>
  <c r="R11" i="47"/>
  <c r="O11" i="47"/>
  <c r="L11" i="47"/>
  <c r="I11" i="47"/>
  <c r="F11" i="47"/>
  <c r="Z10" i="47"/>
  <c r="X10" i="47"/>
  <c r="U10" i="47"/>
  <c r="R10" i="47"/>
  <c r="O10" i="47"/>
  <c r="L10" i="47"/>
  <c r="I10" i="47"/>
  <c r="F10" i="47"/>
  <c r="Z9" i="47"/>
  <c r="X9" i="47"/>
  <c r="U9" i="47"/>
  <c r="R9" i="47"/>
  <c r="O9" i="47"/>
  <c r="L9" i="47"/>
  <c r="I9" i="47"/>
  <c r="F9" i="47"/>
  <c r="Z8" i="47"/>
  <c r="X8" i="47"/>
  <c r="U8" i="47"/>
  <c r="R8" i="47"/>
  <c r="O8" i="47"/>
  <c r="L8" i="47"/>
  <c r="I8" i="47"/>
  <c r="F8" i="47"/>
  <c r="Z7" i="47"/>
  <c r="X7" i="47"/>
  <c r="U7" i="47"/>
  <c r="R7" i="47"/>
  <c r="O7" i="47"/>
  <c r="L7" i="47"/>
  <c r="I7" i="47"/>
  <c r="F7" i="47"/>
  <c r="Z6" i="47"/>
  <c r="X6" i="47"/>
  <c r="U6" i="47"/>
  <c r="R6" i="47"/>
  <c r="O6" i="47"/>
  <c r="L6" i="47"/>
  <c r="I6" i="47"/>
  <c r="F6" i="47"/>
  <c r="D11" i="46"/>
  <c r="D10" i="46"/>
  <c r="D7" i="46"/>
  <c r="D6" i="46"/>
  <c r="AG80" i="25" l="1"/>
  <c r="AL80" i="25"/>
  <c r="J8" i="38"/>
  <c r="AK80" i="25"/>
  <c r="J7" i="38"/>
  <c r="AF80" i="25"/>
  <c r="I7" i="38"/>
  <c r="H7" i="38"/>
  <c r="AB80" i="25"/>
  <c r="H8" i="38"/>
  <c r="W80" i="25"/>
  <c r="G8" i="38"/>
  <c r="V80" i="25"/>
  <c r="G7" i="38"/>
  <c r="F7" i="38"/>
  <c r="K5" i="38"/>
  <c r="R80" i="25"/>
  <c r="F8" i="38"/>
  <c r="M80" i="25"/>
  <c r="E8" i="38"/>
  <c r="L80" i="25"/>
  <c r="E7" i="38"/>
  <c r="C12" i="46"/>
  <c r="AO80" i="25"/>
  <c r="C12" i="51"/>
  <c r="Y80" i="49"/>
  <c r="Y14" i="47"/>
  <c r="Y80" i="54"/>
  <c r="Y14" i="52"/>
  <c r="K6" i="38"/>
  <c r="AQ14" i="36"/>
  <c r="AQ80" i="25" s="1"/>
  <c r="H80" i="25"/>
  <c r="D8" i="38"/>
  <c r="AM80" i="25"/>
  <c r="AP14" i="36"/>
  <c r="K4" i="38"/>
  <c r="G80" i="25"/>
  <c r="D7" i="38"/>
  <c r="K80" i="54"/>
  <c r="H80" i="49"/>
  <c r="D8" i="46"/>
  <c r="D8" i="51"/>
  <c r="N80" i="54"/>
  <c r="K80" i="49"/>
  <c r="D9" i="46"/>
  <c r="Q80" i="49"/>
  <c r="Q80" i="54"/>
  <c r="N80" i="49"/>
  <c r="D10" i="51"/>
  <c r="T80" i="54"/>
  <c r="D9" i="51"/>
  <c r="E80" i="54"/>
  <c r="W80" i="54"/>
  <c r="T80" i="49"/>
  <c r="Z14" i="47"/>
  <c r="D12" i="46" s="1"/>
  <c r="H80" i="54"/>
  <c r="W80" i="49"/>
  <c r="X14" i="52"/>
  <c r="R14" i="52"/>
  <c r="O14" i="52"/>
  <c r="L80" i="54"/>
  <c r="E7" i="51"/>
  <c r="I80" i="54"/>
  <c r="R14" i="47"/>
  <c r="O14" i="47"/>
  <c r="I14" i="47"/>
  <c r="L14" i="47"/>
  <c r="U14" i="47"/>
  <c r="D5" i="46"/>
  <c r="F14" i="47"/>
  <c r="X14" i="47"/>
  <c r="F14" i="52"/>
  <c r="U14" i="52"/>
  <c r="Z14" i="52"/>
  <c r="K8" i="38" l="1"/>
  <c r="AP80" i="25"/>
  <c r="K7" i="38"/>
  <c r="Z80" i="54"/>
  <c r="Z80" i="49"/>
  <c r="AA14" i="47"/>
  <c r="AG7" i="47" s="1"/>
  <c r="E11" i="51"/>
  <c r="X80" i="54"/>
  <c r="E10" i="51"/>
  <c r="U80" i="54"/>
  <c r="R80" i="54"/>
  <c r="E9" i="51"/>
  <c r="E8" i="51"/>
  <c r="O80" i="54"/>
  <c r="E5" i="51"/>
  <c r="F80" i="54"/>
  <c r="E11" i="46"/>
  <c r="L11" i="46" s="1"/>
  <c r="X80" i="49"/>
  <c r="E10" i="46"/>
  <c r="L10" i="46" s="1"/>
  <c r="U80" i="49"/>
  <c r="R80" i="49"/>
  <c r="E9" i="46"/>
  <c r="L9" i="46" s="1"/>
  <c r="E8" i="46"/>
  <c r="L8" i="46" s="1"/>
  <c r="O80" i="49"/>
  <c r="L80" i="49"/>
  <c r="E6" i="46"/>
  <c r="L6" i="46" s="1"/>
  <c r="I80" i="49"/>
  <c r="E5" i="46"/>
  <c r="L5" i="46" s="1"/>
  <c r="F80" i="49"/>
  <c r="AA14" i="52"/>
  <c r="D12" i="51"/>
  <c r="E7" i="46"/>
  <c r="L7" i="46" s="1"/>
  <c r="AA80" i="49" l="1"/>
  <c r="AG10" i="49" s="1"/>
  <c r="AH10" i="49" s="1"/>
  <c r="E12" i="46"/>
  <c r="L12" i="46" s="1"/>
  <c r="AG6" i="47"/>
  <c r="AG11" i="47"/>
  <c r="AG10" i="47"/>
  <c r="AG13" i="47"/>
  <c r="AG12" i="47"/>
  <c r="AG9" i="47"/>
  <c r="AG8" i="47"/>
  <c r="AA80" i="54"/>
  <c r="AF7" i="52"/>
  <c r="AF13" i="52"/>
  <c r="E12" i="51"/>
  <c r="AF8" i="52"/>
  <c r="AF11" i="52"/>
  <c r="AF6" i="52"/>
  <c r="AF9" i="52"/>
  <c r="AF12" i="52"/>
  <c r="AF10" i="52"/>
  <c r="AG52" i="49" l="1"/>
  <c r="AH52" i="49" s="1"/>
  <c r="AG66" i="49"/>
  <c r="AH66" i="49" s="1"/>
  <c r="AG58" i="49"/>
  <c r="AH58" i="49" s="1"/>
  <c r="AG29" i="49"/>
  <c r="AH29" i="49" s="1"/>
  <c r="AG9" i="49"/>
  <c r="AH9" i="49" s="1"/>
  <c r="AG69" i="49"/>
  <c r="AH69" i="49" s="1"/>
  <c r="AG37" i="49"/>
  <c r="AH37" i="49" s="1"/>
  <c r="AG36" i="49"/>
  <c r="AH36" i="49" s="1"/>
  <c r="AG54" i="49"/>
  <c r="AH54" i="49" s="1"/>
  <c r="AG44" i="49"/>
  <c r="AH44" i="49" s="1"/>
  <c r="AG12" i="49"/>
  <c r="AH12" i="49" s="1"/>
  <c r="AG68" i="49"/>
  <c r="AH68" i="49" s="1"/>
  <c r="AG26" i="49"/>
  <c r="AH26" i="49" s="1"/>
  <c r="AG27" i="49"/>
  <c r="AH27" i="49" s="1"/>
  <c r="AG31" i="49"/>
  <c r="AH31" i="49" s="1"/>
  <c r="AG70" i="49"/>
  <c r="AH70" i="49" s="1"/>
  <c r="AG32" i="49"/>
  <c r="AH32" i="49" s="1"/>
  <c r="AG63" i="49"/>
  <c r="AH63" i="49" s="1"/>
  <c r="AG8" i="49"/>
  <c r="AH8" i="49" s="1"/>
  <c r="AG46" i="49"/>
  <c r="AH46" i="49" s="1"/>
  <c r="AG22" i="49"/>
  <c r="AH22" i="49" s="1"/>
  <c r="AG13" i="49"/>
  <c r="AH13" i="49" s="1"/>
  <c r="AG39" i="49"/>
  <c r="AH39" i="49" s="1"/>
  <c r="AG28" i="49"/>
  <c r="AH28" i="49" s="1"/>
  <c r="AG74" i="49"/>
  <c r="AH74" i="49" s="1"/>
  <c r="AG65" i="49"/>
  <c r="AH65" i="49" s="1"/>
  <c r="AG50" i="49"/>
  <c r="AH50" i="49" s="1"/>
  <c r="AG11" i="49"/>
  <c r="AH11" i="49" s="1"/>
  <c r="AG38" i="49"/>
  <c r="AH38" i="49" s="1"/>
  <c r="AG56" i="49"/>
  <c r="AH56" i="49" s="1"/>
  <c r="AG49" i="49"/>
  <c r="AH49" i="49" s="1"/>
  <c r="AG35" i="49"/>
  <c r="AH35" i="49" s="1"/>
  <c r="AG18" i="49"/>
  <c r="AH18" i="49" s="1"/>
  <c r="AG72" i="49"/>
  <c r="AH72" i="49" s="1"/>
  <c r="AG60" i="49"/>
  <c r="AH60" i="49" s="1"/>
  <c r="AG55" i="49"/>
  <c r="AH55" i="49" s="1"/>
  <c r="AG75" i="49"/>
  <c r="AH75" i="49" s="1"/>
  <c r="AG42" i="49"/>
  <c r="AH42" i="49" s="1"/>
  <c r="AG41" i="49"/>
  <c r="AH41" i="49" s="1"/>
  <c r="AG48" i="49"/>
  <c r="AH48" i="49" s="1"/>
  <c r="AG78" i="49"/>
  <c r="AH78" i="49" s="1"/>
  <c r="AG6" i="49"/>
  <c r="AH6" i="49" s="1"/>
  <c r="AG61" i="49"/>
  <c r="AH61" i="49" s="1"/>
  <c r="AG73" i="49"/>
  <c r="AH73" i="49" s="1"/>
  <c r="AG53" i="49"/>
  <c r="AH53" i="49" s="1"/>
  <c r="AG14" i="49"/>
  <c r="AH14" i="49" s="1"/>
  <c r="AG16" i="49"/>
  <c r="AH16" i="49" s="1"/>
  <c r="AG34" i="49"/>
  <c r="AH34" i="49" s="1"/>
  <c r="AG71" i="49"/>
  <c r="AH71" i="49" s="1"/>
  <c r="AG40" i="49"/>
  <c r="AH40" i="49" s="1"/>
  <c r="AG77" i="49"/>
  <c r="AH77" i="49" s="1"/>
  <c r="AG47" i="49"/>
  <c r="AH47" i="49" s="1"/>
  <c r="AG19" i="49"/>
  <c r="AH19" i="49" s="1"/>
  <c r="AG62" i="49"/>
  <c r="AH62" i="49" s="1"/>
  <c r="AG57" i="49"/>
  <c r="AH57" i="49" s="1"/>
  <c r="AG59" i="49"/>
  <c r="AH59" i="49" s="1"/>
  <c r="AG79" i="49"/>
  <c r="AH79" i="49" s="1"/>
  <c r="AG45" i="49"/>
  <c r="AH45" i="49" s="1"/>
  <c r="AG17" i="49"/>
  <c r="AH17" i="49" s="1"/>
  <c r="AG21" i="49"/>
  <c r="AH21" i="49" s="1"/>
  <c r="AG20" i="49"/>
  <c r="AH20" i="49" s="1"/>
  <c r="AG51" i="49"/>
  <c r="AH51" i="49" s="1"/>
  <c r="AG67" i="49"/>
  <c r="AH67" i="49" s="1"/>
  <c r="AG25" i="49"/>
  <c r="AH25" i="49" s="1"/>
  <c r="AG15" i="49"/>
  <c r="AH15" i="49" s="1"/>
  <c r="AG43" i="49"/>
  <c r="AH43" i="49" s="1"/>
  <c r="AG23" i="49"/>
  <c r="AH23" i="49" s="1"/>
  <c r="AG76" i="49"/>
  <c r="AH76" i="49" s="1"/>
  <c r="AG64" i="49"/>
  <c r="AH64" i="49" s="1"/>
  <c r="AG7" i="49"/>
  <c r="AH7" i="49" s="1"/>
  <c r="AG30" i="49"/>
  <c r="AH30" i="49" s="1"/>
  <c r="AG24" i="49"/>
  <c r="AH24" i="49" s="1"/>
  <c r="AG33" i="49"/>
  <c r="AH33" i="49" s="1"/>
  <c r="AF70" i="54"/>
  <c r="AF52" i="54"/>
  <c r="AF50" i="54"/>
  <c r="AF69" i="54"/>
  <c r="AF68" i="54"/>
  <c r="AF60" i="54"/>
  <c r="AF62" i="54"/>
  <c r="AF67" i="54"/>
  <c r="AF73" i="54"/>
  <c r="AF59" i="54"/>
  <c r="AF65" i="54"/>
  <c r="AF53" i="54"/>
  <c r="AF51" i="54"/>
  <c r="AF77" i="54"/>
  <c r="AF75" i="54"/>
  <c r="AF49" i="54"/>
  <c r="AF72" i="54"/>
  <c r="AF66" i="54"/>
  <c r="AF58" i="54"/>
  <c r="AF79" i="54"/>
  <c r="AF54" i="54"/>
  <c r="AF76" i="54"/>
  <c r="AF64" i="54"/>
  <c r="AF56" i="54"/>
  <c r="AF71" i="54"/>
  <c r="AF57" i="54"/>
  <c r="AF55" i="54"/>
  <c r="AF63" i="54"/>
  <c r="AF74" i="54"/>
  <c r="AF78" i="54"/>
  <c r="AF61" i="54"/>
  <c r="AF37" i="54"/>
  <c r="AF17" i="54"/>
  <c r="AF39" i="54"/>
  <c r="AF21" i="54"/>
  <c r="AF43" i="54"/>
  <c r="AF22" i="54"/>
  <c r="AF44" i="54"/>
  <c r="AF10" i="54"/>
  <c r="AF13" i="54"/>
  <c r="AF18" i="54"/>
  <c r="AF8" i="54"/>
  <c r="AF31" i="54"/>
  <c r="AF35" i="54"/>
  <c r="AF14" i="54"/>
  <c r="AF36" i="54"/>
  <c r="AF29" i="54"/>
  <c r="AF9" i="54"/>
  <c r="AF23" i="54"/>
  <c r="AF48" i="54"/>
  <c r="AF27" i="54"/>
  <c r="AF6" i="54"/>
  <c r="AF28" i="54"/>
  <c r="AF15" i="54"/>
  <c r="AF40" i="54"/>
  <c r="AF19" i="54"/>
  <c r="AF41" i="54"/>
  <c r="AF20" i="54"/>
  <c r="AF16" i="54"/>
  <c r="AF26" i="54"/>
  <c r="AF30" i="54"/>
  <c r="AF7" i="54"/>
  <c r="AF32" i="54"/>
  <c r="AF11" i="54"/>
  <c r="AF33" i="54"/>
  <c r="AF12" i="54"/>
  <c r="AF45" i="54"/>
  <c r="AF24" i="54"/>
  <c r="AF46" i="54"/>
  <c r="AF25" i="54"/>
  <c r="AF34" i="54"/>
  <c r="AF38" i="54"/>
  <c r="AF47" i="54"/>
  <c r="AF42" i="54"/>
  <c r="AF6" i="25"/>
  <c r="AK6" i="25"/>
  <c r="AK79" i="25"/>
  <c r="AK78" i="25"/>
  <c r="AK77" i="25"/>
  <c r="AK76" i="25"/>
  <c r="AK75" i="25"/>
  <c r="AK74" i="25"/>
  <c r="AK73" i="25"/>
  <c r="AK72" i="25"/>
  <c r="AK71" i="25"/>
  <c r="AK70" i="25"/>
  <c r="AK69" i="25"/>
  <c r="AK68" i="25"/>
  <c r="AK67" i="25"/>
  <c r="AK66" i="25"/>
  <c r="AK65" i="25"/>
  <c r="AK64" i="25"/>
  <c r="AK63" i="25"/>
  <c r="AK62" i="25"/>
  <c r="AK61" i="25"/>
  <c r="AK60" i="25"/>
  <c r="AK59" i="25"/>
  <c r="AK58" i="25"/>
  <c r="AK57" i="25"/>
  <c r="AK56" i="25"/>
  <c r="AK55" i="25"/>
  <c r="AK54" i="25"/>
  <c r="AK53" i="25"/>
  <c r="AK52" i="25"/>
  <c r="AK51" i="25"/>
  <c r="AK50" i="25"/>
  <c r="AK49" i="25"/>
  <c r="AK48" i="25"/>
  <c r="AK47" i="25"/>
  <c r="AK46" i="25"/>
  <c r="AK45" i="25"/>
  <c r="AK44" i="25"/>
  <c r="AK43" i="25"/>
  <c r="AK42" i="25"/>
  <c r="AK41" i="25"/>
  <c r="AK40" i="25"/>
  <c r="AK39" i="25"/>
  <c r="AK38" i="25"/>
  <c r="AK37" i="25"/>
  <c r="AK36" i="25"/>
  <c r="AK35" i="25"/>
  <c r="AK34" i="25"/>
  <c r="AK33" i="25"/>
  <c r="AK32" i="25"/>
  <c r="AK31" i="25"/>
  <c r="AK30" i="25"/>
  <c r="AK29" i="25"/>
  <c r="AK28" i="25"/>
  <c r="AK27" i="25"/>
  <c r="AK26" i="25"/>
  <c r="AK25" i="25"/>
  <c r="AK24" i="25"/>
  <c r="AK23" i="25"/>
  <c r="AK22" i="25"/>
  <c r="AK21" i="25"/>
  <c r="AK20" i="25"/>
  <c r="AK19" i="25"/>
  <c r="AK18" i="25"/>
  <c r="AK17" i="25"/>
  <c r="AK16" i="25"/>
  <c r="AK15" i="25"/>
  <c r="AK14" i="25"/>
  <c r="AK13" i="25"/>
  <c r="AK12" i="25"/>
  <c r="AK11" i="25"/>
  <c r="AK10" i="25"/>
  <c r="AK9" i="25"/>
  <c r="AK8" i="25"/>
  <c r="AK7" i="25"/>
  <c r="AF79" i="25"/>
  <c r="AF78" i="25"/>
  <c r="AF77" i="25"/>
  <c r="AF76" i="25"/>
  <c r="AF75" i="25"/>
  <c r="AF74" i="25"/>
  <c r="AF73" i="25"/>
  <c r="AF72" i="25"/>
  <c r="AF71" i="25"/>
  <c r="AF70" i="25"/>
  <c r="AF69" i="25"/>
  <c r="AF68" i="25"/>
  <c r="AF67" i="25"/>
  <c r="AF66" i="25"/>
  <c r="AF65" i="25"/>
  <c r="AF64" i="25"/>
  <c r="AF63" i="25"/>
  <c r="AF62" i="25"/>
  <c r="AF61" i="25"/>
  <c r="AF60" i="25"/>
  <c r="AF59" i="25"/>
  <c r="AF58" i="25"/>
  <c r="AF57" i="25"/>
  <c r="AF56" i="25"/>
  <c r="AF55" i="25"/>
  <c r="AF54" i="25"/>
  <c r="AF53" i="25"/>
  <c r="AF52" i="25"/>
  <c r="AF51" i="25"/>
  <c r="AF50" i="25"/>
  <c r="AF49" i="25"/>
  <c r="AF48" i="25"/>
  <c r="AF47" i="25"/>
  <c r="AF46" i="25"/>
  <c r="AF45" i="25"/>
  <c r="AF44" i="25"/>
  <c r="AF43" i="25"/>
  <c r="AF42" i="25"/>
  <c r="AF41" i="25"/>
  <c r="AF40" i="25"/>
  <c r="AF39" i="25"/>
  <c r="AF38" i="25"/>
  <c r="AF37" i="25"/>
  <c r="AF36" i="25"/>
  <c r="AF35" i="25"/>
  <c r="AF34" i="25"/>
  <c r="AF33" i="25"/>
  <c r="AF32" i="25"/>
  <c r="AF31" i="25"/>
  <c r="AF30" i="25"/>
  <c r="AF29" i="25"/>
  <c r="AF28" i="25"/>
  <c r="AF27" i="25"/>
  <c r="AF26" i="25"/>
  <c r="AF25" i="25"/>
  <c r="AF24" i="25"/>
  <c r="AF23" i="25"/>
  <c r="AF22" i="25"/>
  <c r="AF21" i="25"/>
  <c r="AF20" i="25"/>
  <c r="AF19" i="25"/>
  <c r="AF18" i="25"/>
  <c r="AF17" i="25"/>
  <c r="AF16" i="25"/>
  <c r="AF15" i="25"/>
  <c r="AF14" i="25"/>
  <c r="AF13" i="25"/>
  <c r="AF12" i="25"/>
  <c r="AF11" i="25"/>
  <c r="AF10" i="25"/>
  <c r="AF9" i="25"/>
  <c r="AF8" i="25"/>
  <c r="AF7" i="25"/>
  <c r="AA79" i="25"/>
  <c r="AA78" i="25"/>
  <c r="AA77" i="25"/>
  <c r="AA76" i="25"/>
  <c r="AA75" i="25"/>
  <c r="AA74" i="25"/>
  <c r="AA73" i="25"/>
  <c r="AA72" i="25"/>
  <c r="AA71" i="25"/>
  <c r="AA70" i="25"/>
  <c r="AA69" i="25"/>
  <c r="AA68" i="25"/>
  <c r="AA67" i="25"/>
  <c r="AA66" i="25"/>
  <c r="AA65" i="25"/>
  <c r="AA64" i="25"/>
  <c r="AA63" i="25"/>
  <c r="AA62" i="25"/>
  <c r="AA61" i="25"/>
  <c r="AA60" i="25"/>
  <c r="AA59" i="25"/>
  <c r="AA58" i="25"/>
  <c r="AA57" i="25"/>
  <c r="AA56" i="25"/>
  <c r="AA55" i="25"/>
  <c r="AA54" i="25"/>
  <c r="AA53" i="25"/>
  <c r="AA52" i="25"/>
  <c r="AA51" i="25"/>
  <c r="AA50" i="25"/>
  <c r="AA49" i="25"/>
  <c r="AA48" i="25"/>
  <c r="AA47" i="25"/>
  <c r="AA46" i="25"/>
  <c r="AA45" i="25"/>
  <c r="AA44" i="25"/>
  <c r="AA43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A12" i="25"/>
  <c r="AA11" i="25"/>
  <c r="AA10" i="25"/>
  <c r="AA9" i="25"/>
  <c r="AA8" i="25"/>
  <c r="AA7" i="25"/>
  <c r="AA6" i="25"/>
  <c r="V79" i="25"/>
  <c r="V78" i="25"/>
  <c r="V77" i="25"/>
  <c r="V76" i="25"/>
  <c r="V75" i="25"/>
  <c r="V74" i="25"/>
  <c r="V73" i="25"/>
  <c r="V72" i="25"/>
  <c r="V71" i="25"/>
  <c r="V70" i="25"/>
  <c r="V69" i="25"/>
  <c r="V68" i="25"/>
  <c r="V67" i="25"/>
  <c r="V66" i="25"/>
  <c r="V65" i="25"/>
  <c r="V64" i="25"/>
  <c r="V63" i="25"/>
  <c r="V62" i="25"/>
  <c r="V61" i="25"/>
  <c r="V60" i="25"/>
  <c r="V59" i="25"/>
  <c r="V58" i="25"/>
  <c r="V57" i="25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8" i="25"/>
  <c r="V7" i="25"/>
  <c r="V6" i="25"/>
  <c r="Q79" i="25"/>
  <c r="Q78" i="25"/>
  <c r="Q77" i="25"/>
  <c r="Q76" i="25"/>
  <c r="Q75" i="25"/>
  <c r="Q74" i="25"/>
  <c r="Q73" i="25"/>
  <c r="Q72" i="25"/>
  <c r="Q71" i="25"/>
  <c r="Q70" i="25"/>
  <c r="Q69" i="25"/>
  <c r="Q68" i="25"/>
  <c r="Q67" i="25"/>
  <c r="Q66" i="25"/>
  <c r="Q65" i="25"/>
  <c r="Q64" i="25"/>
  <c r="Q63" i="25"/>
  <c r="Q62" i="25"/>
  <c r="Q61" i="25"/>
  <c r="Q60" i="25"/>
  <c r="Q59" i="25"/>
  <c r="Q58" i="25"/>
  <c r="Q57" i="25"/>
  <c r="Q56" i="25"/>
  <c r="Q55" i="25"/>
  <c r="Q54" i="25"/>
  <c r="Q53" i="25"/>
  <c r="Q52" i="25"/>
  <c r="Q51" i="25"/>
  <c r="Q50" i="25"/>
  <c r="Q49" i="25"/>
  <c r="Q48" i="25"/>
  <c r="Q47" i="25"/>
  <c r="Q46" i="25"/>
  <c r="Q45" i="25"/>
  <c r="Q44" i="25"/>
  <c r="Q43" i="25"/>
  <c r="Q42" i="25"/>
  <c r="Q41" i="25"/>
  <c r="Q40" i="25"/>
  <c r="Q39" i="25"/>
  <c r="Q38" i="25"/>
  <c r="Q37" i="25"/>
  <c r="Q36" i="25"/>
  <c r="Q35" i="25"/>
  <c r="Q34" i="25"/>
  <c r="Q33" i="25"/>
  <c r="Q32" i="25"/>
  <c r="Q31" i="25"/>
  <c r="Q30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L79" i="25"/>
  <c r="L78" i="25"/>
  <c r="L77" i="25"/>
  <c r="L76" i="25"/>
  <c r="L75" i="25"/>
  <c r="L74" i="25"/>
  <c r="L73" i="25"/>
  <c r="L72" i="25"/>
  <c r="L71" i="25"/>
  <c r="L70" i="25"/>
  <c r="L69" i="25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6" i="25"/>
  <c r="AK6" i="36"/>
  <c r="AF6" i="36"/>
  <c r="AA6" i="36"/>
  <c r="V6" i="36"/>
  <c r="Q6" i="36"/>
  <c r="L6" i="36"/>
  <c r="AK13" i="36"/>
  <c r="AK12" i="36"/>
  <c r="AK11" i="36"/>
  <c r="AK10" i="36"/>
  <c r="AK9" i="36"/>
  <c r="AK8" i="36"/>
  <c r="AK7" i="36"/>
  <c r="AF13" i="36"/>
  <c r="AF12" i="36"/>
  <c r="AF11" i="36"/>
  <c r="AF10" i="36"/>
  <c r="AF9" i="36"/>
  <c r="AF8" i="36"/>
  <c r="AF7" i="36"/>
  <c r="AA13" i="36"/>
  <c r="AA12" i="36"/>
  <c r="AA11" i="36"/>
  <c r="AA10" i="36"/>
  <c r="AA9" i="36"/>
  <c r="AA8" i="36"/>
  <c r="AA7" i="36"/>
  <c r="V13" i="36"/>
  <c r="V12" i="36"/>
  <c r="V11" i="36"/>
  <c r="V10" i="36"/>
  <c r="V9" i="36"/>
  <c r="V8" i="36"/>
  <c r="V7" i="36"/>
  <c r="Q13" i="36"/>
  <c r="Q12" i="36"/>
  <c r="Q11" i="36"/>
  <c r="Q10" i="36"/>
  <c r="Q9" i="36"/>
  <c r="Q8" i="36"/>
  <c r="Q7" i="36"/>
  <c r="L13" i="36"/>
  <c r="L12" i="36"/>
  <c r="L11" i="36"/>
  <c r="L10" i="36"/>
  <c r="L9" i="36"/>
  <c r="L8" i="36"/>
  <c r="L7" i="36"/>
  <c r="G7" i="36"/>
  <c r="G8" i="36"/>
  <c r="G9" i="36"/>
  <c r="G10" i="36"/>
  <c r="G11" i="36"/>
  <c r="G12" i="36"/>
  <c r="G13" i="36"/>
  <c r="G6" i="36"/>
  <c r="AL7" i="25" l="1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0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L64" i="25"/>
  <c r="AL65" i="25"/>
  <c r="AL66" i="25"/>
  <c r="AL67" i="25"/>
  <c r="AL68" i="25"/>
  <c r="AL69" i="25"/>
  <c r="AL70" i="25"/>
  <c r="AL71" i="25"/>
  <c r="AL72" i="25"/>
  <c r="AL73" i="25"/>
  <c r="AL74" i="25"/>
  <c r="AL75" i="25"/>
  <c r="AL76" i="25"/>
  <c r="AL77" i="25"/>
  <c r="AL78" i="25"/>
  <c r="AL79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51" i="25"/>
  <c r="M52" i="25"/>
  <c r="M53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M72" i="25"/>
  <c r="M73" i="25"/>
  <c r="M74" i="25"/>
  <c r="M75" i="25"/>
  <c r="M76" i="25"/>
  <c r="M77" i="25"/>
  <c r="M78" i="25"/>
  <c r="M79" i="25"/>
  <c r="AL6" i="25"/>
  <c r="AG6" i="25"/>
  <c r="AB6" i="25"/>
  <c r="W6" i="25"/>
  <c r="R6" i="25"/>
  <c r="M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6" i="25"/>
  <c r="AL13" i="36" l="1"/>
  <c r="AL12" i="36"/>
  <c r="AL11" i="36"/>
  <c r="AL10" i="36"/>
  <c r="AL9" i="36"/>
  <c r="AL8" i="36"/>
  <c r="AL7" i="36"/>
  <c r="AL6" i="36"/>
  <c r="AG13" i="36"/>
  <c r="AG12" i="36"/>
  <c r="AG11" i="36"/>
  <c r="AG10" i="36"/>
  <c r="AG9" i="36"/>
  <c r="AG8" i="36"/>
  <c r="AG7" i="36"/>
  <c r="AG6" i="36"/>
  <c r="AB13" i="36"/>
  <c r="AB12" i="36"/>
  <c r="AB11" i="36"/>
  <c r="AB10" i="36"/>
  <c r="AB9" i="36"/>
  <c r="AB8" i="36"/>
  <c r="AB7" i="36"/>
  <c r="AB6" i="36"/>
  <c r="W13" i="36"/>
  <c r="W12" i="36"/>
  <c r="W11" i="36"/>
  <c r="W10" i="36"/>
  <c r="W9" i="36"/>
  <c r="W8" i="36"/>
  <c r="W7" i="36"/>
  <c r="W6" i="36"/>
  <c r="R13" i="36"/>
  <c r="R12" i="36"/>
  <c r="R11" i="36"/>
  <c r="R10" i="36"/>
  <c r="R9" i="36"/>
  <c r="R8" i="36"/>
  <c r="R7" i="36"/>
  <c r="R6" i="36"/>
  <c r="M13" i="36"/>
  <c r="M12" i="36"/>
  <c r="M11" i="36"/>
  <c r="M10" i="36"/>
  <c r="M9" i="36"/>
  <c r="M8" i="36"/>
  <c r="M7" i="36"/>
  <c r="M6" i="36"/>
  <c r="H7" i="36"/>
  <c r="H8" i="36"/>
  <c r="H9" i="36"/>
  <c r="H10" i="36"/>
  <c r="H11" i="36"/>
  <c r="H12" i="36"/>
  <c r="H13" i="36"/>
  <c r="H6" i="36"/>
  <c r="AX6" i="36" l="1"/>
  <c r="AX78" i="25" l="1"/>
  <c r="AX70" i="25"/>
  <c r="AX62" i="25"/>
  <c r="AX54" i="25"/>
  <c r="AX77" i="25"/>
  <c r="AX69" i="25"/>
  <c r="AX61" i="25"/>
  <c r="AX53" i="25"/>
  <c r="AX76" i="25"/>
  <c r="AX68" i="25"/>
  <c r="AX60" i="25"/>
  <c r="AX52" i="25"/>
  <c r="AX75" i="25"/>
  <c r="AX67" i="25"/>
  <c r="AX59" i="25"/>
  <c r="AX51" i="25"/>
  <c r="AX74" i="25"/>
  <c r="AX66" i="25"/>
  <c r="AX58" i="25"/>
  <c r="AX50" i="25"/>
  <c r="AX71" i="25"/>
  <c r="AX63" i="25"/>
  <c r="AX73" i="25"/>
  <c r="AX65" i="25"/>
  <c r="AX57" i="25"/>
  <c r="AX49" i="25"/>
  <c r="AX55" i="25"/>
  <c r="AX72" i="25"/>
  <c r="AX64" i="25"/>
  <c r="AX56" i="25"/>
  <c r="AX79" i="25"/>
  <c r="AY79" i="25"/>
  <c r="AY71" i="25"/>
  <c r="AY63" i="25"/>
  <c r="AY55" i="25"/>
  <c r="AY78" i="25"/>
  <c r="AY70" i="25"/>
  <c r="AY62" i="25"/>
  <c r="AY54" i="25"/>
  <c r="AY77" i="25"/>
  <c r="AY69" i="25"/>
  <c r="AY61" i="25"/>
  <c r="AY53" i="25"/>
  <c r="AY76" i="25"/>
  <c r="AY68" i="25"/>
  <c r="AY60" i="25"/>
  <c r="AY52" i="25"/>
  <c r="AY75" i="25"/>
  <c r="AY67" i="25"/>
  <c r="AY59" i="25"/>
  <c r="AY51" i="25"/>
  <c r="AY64" i="25"/>
  <c r="AY74" i="25"/>
  <c r="AY66" i="25"/>
  <c r="AY58" i="25"/>
  <c r="AY50" i="25"/>
  <c r="AY56" i="25"/>
  <c r="AY73" i="25"/>
  <c r="AY65" i="25"/>
  <c r="AY57" i="25"/>
  <c r="AY49" i="25"/>
  <c r="AY72" i="25"/>
  <c r="AY8" i="36"/>
  <c r="AY6" i="36"/>
  <c r="AY9" i="36"/>
  <c r="AY10" i="36"/>
  <c r="AY13" i="36"/>
  <c r="AY11" i="36"/>
  <c r="AY12" i="36"/>
  <c r="AY7" i="36"/>
  <c r="AX8" i="36"/>
  <c r="AX12" i="36"/>
  <c r="AX9" i="36"/>
  <c r="AX13" i="36"/>
  <c r="AX10" i="36"/>
  <c r="AX7" i="36"/>
  <c r="AX11" i="36"/>
  <c r="AN7" i="25"/>
  <c r="AO7" i="25"/>
  <c r="AN8" i="25"/>
  <c r="AO8" i="25"/>
  <c r="AN9" i="25"/>
  <c r="AO9" i="25"/>
  <c r="AN10" i="25"/>
  <c r="AO10" i="25"/>
  <c r="AN11" i="25"/>
  <c r="AO11" i="25"/>
  <c r="AN12" i="25"/>
  <c r="AO12" i="25"/>
  <c r="AN13" i="25"/>
  <c r="AO13" i="25"/>
  <c r="AN14" i="25"/>
  <c r="AO14" i="25"/>
  <c r="AN15" i="25"/>
  <c r="AO15" i="25"/>
  <c r="AN16" i="25"/>
  <c r="AO16" i="25"/>
  <c r="AN17" i="25"/>
  <c r="AO17" i="25"/>
  <c r="AN18" i="25"/>
  <c r="AO18" i="25"/>
  <c r="AN19" i="25"/>
  <c r="AO19" i="25"/>
  <c r="AN20" i="25"/>
  <c r="AO20" i="25"/>
  <c r="AN21" i="25"/>
  <c r="AO21" i="25"/>
  <c r="AN22" i="25"/>
  <c r="AO22" i="25"/>
  <c r="AN23" i="25"/>
  <c r="AO23" i="25"/>
  <c r="AN24" i="25"/>
  <c r="AO24" i="25"/>
  <c r="AN25" i="25"/>
  <c r="AO25" i="25"/>
  <c r="AN26" i="25"/>
  <c r="AO26" i="25"/>
  <c r="AN27" i="25"/>
  <c r="AO27" i="25"/>
  <c r="AN28" i="25"/>
  <c r="AO28" i="25"/>
  <c r="AN29" i="25"/>
  <c r="AO29" i="25"/>
  <c r="AN30" i="25"/>
  <c r="AO30" i="25"/>
  <c r="AN31" i="25"/>
  <c r="AO31" i="25"/>
  <c r="AN32" i="25"/>
  <c r="AO32" i="25"/>
  <c r="AN33" i="25"/>
  <c r="AO33" i="25"/>
  <c r="AN34" i="25"/>
  <c r="AO34" i="25"/>
  <c r="AN35" i="25"/>
  <c r="AO35" i="25"/>
  <c r="AN36" i="25"/>
  <c r="AO36" i="25"/>
  <c r="AN37" i="25"/>
  <c r="AO37" i="25"/>
  <c r="AN38" i="25"/>
  <c r="AO38" i="25"/>
  <c r="AN39" i="25"/>
  <c r="AO39" i="25"/>
  <c r="AN40" i="25"/>
  <c r="AO40" i="25"/>
  <c r="AN41" i="25"/>
  <c r="AO41" i="25"/>
  <c r="AN42" i="25"/>
  <c r="AO42" i="25"/>
  <c r="AN43" i="25"/>
  <c r="AO43" i="25"/>
  <c r="AN44" i="25"/>
  <c r="AO44" i="25"/>
  <c r="AN45" i="25"/>
  <c r="AO45" i="25"/>
  <c r="AN46" i="25"/>
  <c r="AO46" i="25"/>
  <c r="AN47" i="25"/>
  <c r="AO47" i="25"/>
  <c r="AN48" i="25"/>
  <c r="AO48" i="25"/>
  <c r="AN49" i="25"/>
  <c r="AO49" i="25"/>
  <c r="AN50" i="25"/>
  <c r="AO50" i="25"/>
  <c r="AN51" i="25"/>
  <c r="AO51" i="25"/>
  <c r="AN52" i="25"/>
  <c r="AO52" i="25"/>
  <c r="AN53" i="25"/>
  <c r="AO53" i="25"/>
  <c r="AN54" i="25"/>
  <c r="AO54" i="25"/>
  <c r="AN55" i="25"/>
  <c r="AO55" i="25"/>
  <c r="AN56" i="25"/>
  <c r="AO56" i="25"/>
  <c r="AN57" i="25"/>
  <c r="AO57" i="25"/>
  <c r="AN58" i="25"/>
  <c r="AO58" i="25"/>
  <c r="AN59" i="25"/>
  <c r="AO59" i="25"/>
  <c r="AN60" i="25"/>
  <c r="AO60" i="25"/>
  <c r="AN61" i="25"/>
  <c r="AO61" i="25"/>
  <c r="AN62" i="25"/>
  <c r="AO62" i="25"/>
  <c r="AN63" i="25"/>
  <c r="AO63" i="25"/>
  <c r="AN64" i="25"/>
  <c r="AO64" i="25"/>
  <c r="AN65" i="25"/>
  <c r="AO65" i="25"/>
  <c r="AN66" i="25"/>
  <c r="AO66" i="25"/>
  <c r="AN67" i="25"/>
  <c r="AO67" i="25"/>
  <c r="AN68" i="25"/>
  <c r="AO68" i="25"/>
  <c r="AN69" i="25"/>
  <c r="AO69" i="25"/>
  <c r="AN70" i="25"/>
  <c r="AO70" i="25"/>
  <c r="AN71" i="25"/>
  <c r="AO71" i="25"/>
  <c r="AN72" i="25"/>
  <c r="AO72" i="25"/>
  <c r="AN73" i="25"/>
  <c r="AO73" i="25"/>
  <c r="AN74" i="25"/>
  <c r="AO74" i="25"/>
  <c r="AN75" i="25"/>
  <c r="AO75" i="25"/>
  <c r="AN76" i="25"/>
  <c r="AO76" i="25"/>
  <c r="AN77" i="25"/>
  <c r="AO77" i="25"/>
  <c r="AO78" i="25"/>
  <c r="AN79" i="25"/>
  <c r="AO79" i="25"/>
  <c r="AO6" i="25"/>
  <c r="AN6" i="25"/>
  <c r="AN6" i="36"/>
  <c r="AO6" i="36"/>
  <c r="AN7" i="36"/>
  <c r="AO7" i="36"/>
  <c r="AN8" i="36"/>
  <c r="AO8" i="36"/>
  <c r="AN9" i="36"/>
  <c r="AO9" i="36"/>
  <c r="AN10" i="36"/>
  <c r="AO10" i="36"/>
  <c r="AN11" i="36"/>
  <c r="AO11" i="36"/>
  <c r="AN12" i="36"/>
  <c r="AO12" i="36"/>
  <c r="AN13" i="36"/>
  <c r="AO13" i="36"/>
  <c r="AM7" i="36"/>
  <c r="AM8" i="36"/>
  <c r="AM9" i="36"/>
  <c r="AM10" i="36"/>
  <c r="AM11" i="36"/>
  <c r="AM12" i="36"/>
  <c r="AM13" i="36"/>
  <c r="Y79" i="49" l="1"/>
  <c r="AA79" i="49" s="1"/>
  <c r="Y79" i="54"/>
  <c r="AA79" i="54" s="1"/>
  <c r="Y78" i="49"/>
  <c r="AA78" i="49" s="1"/>
  <c r="Y78" i="54"/>
  <c r="AA78" i="54" s="1"/>
  <c r="AP77" i="25"/>
  <c r="Y77" i="54"/>
  <c r="AA77" i="54" s="1"/>
  <c r="Y77" i="49"/>
  <c r="AA77" i="49" s="1"/>
  <c r="Y76" i="54"/>
  <c r="AA76" i="54" s="1"/>
  <c r="Y76" i="49"/>
  <c r="AA76" i="49" s="1"/>
  <c r="Y75" i="54"/>
  <c r="AA75" i="54" s="1"/>
  <c r="Y75" i="49"/>
  <c r="AA75" i="49" s="1"/>
  <c r="Y74" i="54"/>
  <c r="AA74" i="54" s="1"/>
  <c r="Y74" i="49"/>
  <c r="AA74" i="49" s="1"/>
  <c r="AP73" i="25"/>
  <c r="Y73" i="54"/>
  <c r="AA73" i="54" s="1"/>
  <c r="Y73" i="49"/>
  <c r="AA73" i="49" s="1"/>
  <c r="Y72" i="49"/>
  <c r="AA72" i="49" s="1"/>
  <c r="Y72" i="54"/>
  <c r="AA72" i="54" s="1"/>
  <c r="Y71" i="49"/>
  <c r="AA71" i="49" s="1"/>
  <c r="Y71" i="54"/>
  <c r="AA71" i="54" s="1"/>
  <c r="Y70" i="49"/>
  <c r="AA70" i="49" s="1"/>
  <c r="Y70" i="54"/>
  <c r="AA70" i="54" s="1"/>
  <c r="AP69" i="25"/>
  <c r="Y69" i="54"/>
  <c r="AA69" i="54" s="1"/>
  <c r="Y69" i="49"/>
  <c r="AA69" i="49" s="1"/>
  <c r="Y68" i="54"/>
  <c r="AA68" i="54" s="1"/>
  <c r="Y68" i="49"/>
  <c r="AA68" i="49" s="1"/>
  <c r="Y67" i="54"/>
  <c r="AA67" i="54" s="1"/>
  <c r="Y67" i="49"/>
  <c r="AA67" i="49" s="1"/>
  <c r="Y66" i="54"/>
  <c r="AA66" i="54" s="1"/>
  <c r="Y66" i="49"/>
  <c r="AA66" i="49" s="1"/>
  <c r="AP65" i="25"/>
  <c r="Y65" i="54"/>
  <c r="AA65" i="54" s="1"/>
  <c r="Y65" i="49"/>
  <c r="AA65" i="49" s="1"/>
  <c r="Y64" i="49"/>
  <c r="AA64" i="49" s="1"/>
  <c r="Y64" i="54"/>
  <c r="AA64" i="54" s="1"/>
  <c r="Y63" i="49"/>
  <c r="AA63" i="49" s="1"/>
  <c r="Y63" i="54"/>
  <c r="AA63" i="54" s="1"/>
  <c r="Y62" i="49"/>
  <c r="AA62" i="49" s="1"/>
  <c r="Y62" i="54"/>
  <c r="AA62" i="54" s="1"/>
  <c r="AP61" i="25"/>
  <c r="Y61" i="54"/>
  <c r="AA61" i="54" s="1"/>
  <c r="Y61" i="49"/>
  <c r="AA61" i="49" s="1"/>
  <c r="Y60" i="54"/>
  <c r="AA60" i="54" s="1"/>
  <c r="Y60" i="49"/>
  <c r="AA60" i="49" s="1"/>
  <c r="Y59" i="54"/>
  <c r="AA59" i="54" s="1"/>
  <c r="Y59" i="49"/>
  <c r="AA59" i="49" s="1"/>
  <c r="Y58" i="54"/>
  <c r="AA58" i="54" s="1"/>
  <c r="Y58" i="49"/>
  <c r="AA58" i="49" s="1"/>
  <c r="AP57" i="25"/>
  <c r="Y57" i="54"/>
  <c r="AA57" i="54" s="1"/>
  <c r="Y57" i="49"/>
  <c r="AA57" i="49" s="1"/>
  <c r="Y56" i="49"/>
  <c r="AA56" i="49" s="1"/>
  <c r="Y56" i="54"/>
  <c r="AA56" i="54" s="1"/>
  <c r="Y55" i="49"/>
  <c r="AA55" i="49" s="1"/>
  <c r="Y55" i="54"/>
  <c r="AA55" i="54" s="1"/>
  <c r="Y54" i="49"/>
  <c r="AA54" i="49" s="1"/>
  <c r="Y54" i="54"/>
  <c r="AA54" i="54" s="1"/>
  <c r="AP53" i="25"/>
  <c r="Y53" i="54"/>
  <c r="AA53" i="54" s="1"/>
  <c r="Y53" i="49"/>
  <c r="AA53" i="49" s="1"/>
  <c r="Y52" i="54"/>
  <c r="AA52" i="54" s="1"/>
  <c r="Y52" i="49"/>
  <c r="AA52" i="49" s="1"/>
  <c r="Y51" i="54"/>
  <c r="AA51" i="54" s="1"/>
  <c r="Y51" i="49"/>
  <c r="AA51" i="49" s="1"/>
  <c r="Y50" i="54"/>
  <c r="AA50" i="54" s="1"/>
  <c r="Y50" i="49"/>
  <c r="AA50" i="49" s="1"/>
  <c r="AP49" i="25"/>
  <c r="Y49" i="54"/>
  <c r="AA49" i="54" s="1"/>
  <c r="Y49" i="49"/>
  <c r="AA49" i="49" s="1"/>
  <c r="Y48" i="49"/>
  <c r="AA48" i="49" s="1"/>
  <c r="Y48" i="54"/>
  <c r="AA48" i="54" s="1"/>
  <c r="Y47" i="49"/>
  <c r="AA47" i="49" s="1"/>
  <c r="Y47" i="54"/>
  <c r="AA47" i="54" s="1"/>
  <c r="Y46" i="49"/>
  <c r="AA46" i="49" s="1"/>
  <c r="Y46" i="54"/>
  <c r="AA46" i="54" s="1"/>
  <c r="AP45" i="25"/>
  <c r="Y45" i="54"/>
  <c r="AA45" i="54" s="1"/>
  <c r="Y45" i="49"/>
  <c r="AA45" i="49" s="1"/>
  <c r="Y44" i="54"/>
  <c r="AA44" i="54" s="1"/>
  <c r="Y44" i="49"/>
  <c r="AA44" i="49" s="1"/>
  <c r="Y43" i="54"/>
  <c r="AA43" i="54" s="1"/>
  <c r="Y43" i="49"/>
  <c r="AA43" i="49" s="1"/>
  <c r="Y42" i="54"/>
  <c r="AA42" i="54" s="1"/>
  <c r="Y42" i="49"/>
  <c r="AA42" i="49" s="1"/>
  <c r="AP41" i="25"/>
  <c r="Y41" i="54"/>
  <c r="AA41" i="54" s="1"/>
  <c r="Y41" i="49"/>
  <c r="AA41" i="49" s="1"/>
  <c r="Y40" i="49"/>
  <c r="AA40" i="49" s="1"/>
  <c r="Y40" i="54"/>
  <c r="AA40" i="54" s="1"/>
  <c r="Y39" i="49"/>
  <c r="AA39" i="49" s="1"/>
  <c r="Y39" i="54"/>
  <c r="AA39" i="54" s="1"/>
  <c r="Y38" i="49"/>
  <c r="AA38" i="49" s="1"/>
  <c r="Y38" i="54"/>
  <c r="AA38" i="54" s="1"/>
  <c r="AP37" i="25"/>
  <c r="Y37" i="54"/>
  <c r="AA37" i="54" s="1"/>
  <c r="Y37" i="49"/>
  <c r="AA37" i="49" s="1"/>
  <c r="Y36" i="54"/>
  <c r="AA36" i="54" s="1"/>
  <c r="Y36" i="49"/>
  <c r="AA36" i="49" s="1"/>
  <c r="Y35" i="54"/>
  <c r="AA35" i="54" s="1"/>
  <c r="Y35" i="49"/>
  <c r="AA35" i="49" s="1"/>
  <c r="Y34" i="54"/>
  <c r="AA34" i="54" s="1"/>
  <c r="Y34" i="49"/>
  <c r="AA34" i="49" s="1"/>
  <c r="AP33" i="25"/>
  <c r="Y33" i="54"/>
  <c r="AA33" i="54" s="1"/>
  <c r="Y33" i="49"/>
  <c r="AA33" i="49" s="1"/>
  <c r="Y32" i="49"/>
  <c r="AA32" i="49" s="1"/>
  <c r="Y32" i="54"/>
  <c r="AA32" i="54" s="1"/>
  <c r="Y31" i="49"/>
  <c r="AA31" i="49" s="1"/>
  <c r="Y31" i="54"/>
  <c r="AA31" i="54" s="1"/>
  <c r="Y30" i="49"/>
  <c r="AA30" i="49" s="1"/>
  <c r="Y30" i="54"/>
  <c r="AA30" i="54" s="1"/>
  <c r="AP29" i="25"/>
  <c r="Y29" i="54"/>
  <c r="AA29" i="54" s="1"/>
  <c r="Y29" i="49"/>
  <c r="AA29" i="49" s="1"/>
  <c r="Y28" i="54"/>
  <c r="AA28" i="54" s="1"/>
  <c r="Y28" i="49"/>
  <c r="AA28" i="49" s="1"/>
  <c r="Y27" i="54"/>
  <c r="AA27" i="54" s="1"/>
  <c r="Y27" i="49"/>
  <c r="AA27" i="49" s="1"/>
  <c r="Y26" i="54"/>
  <c r="AA26" i="54" s="1"/>
  <c r="Y26" i="49"/>
  <c r="AA26" i="49" s="1"/>
  <c r="AP25" i="25"/>
  <c r="Y25" i="54"/>
  <c r="AA25" i="54" s="1"/>
  <c r="Y25" i="49"/>
  <c r="AA25" i="49" s="1"/>
  <c r="Y24" i="49"/>
  <c r="AA24" i="49" s="1"/>
  <c r="Y24" i="54"/>
  <c r="AA24" i="54" s="1"/>
  <c r="Y23" i="49"/>
  <c r="AA23" i="49" s="1"/>
  <c r="Y23" i="54"/>
  <c r="AA23" i="54" s="1"/>
  <c r="Y22" i="49"/>
  <c r="AA22" i="49" s="1"/>
  <c r="Y22" i="54"/>
  <c r="AA22" i="54" s="1"/>
  <c r="AP21" i="25"/>
  <c r="Y21" i="54"/>
  <c r="AA21" i="54" s="1"/>
  <c r="Y21" i="49"/>
  <c r="AA21" i="49" s="1"/>
  <c r="Y20" i="54"/>
  <c r="AA20" i="54" s="1"/>
  <c r="Y20" i="49"/>
  <c r="AA20" i="49" s="1"/>
  <c r="Y19" i="54"/>
  <c r="AA19" i="54" s="1"/>
  <c r="Y19" i="49"/>
  <c r="AA19" i="49" s="1"/>
  <c r="Y18" i="54"/>
  <c r="AA18" i="54" s="1"/>
  <c r="Y18" i="49"/>
  <c r="AA18" i="49" s="1"/>
  <c r="AP17" i="25"/>
  <c r="Y17" i="54"/>
  <c r="AA17" i="54" s="1"/>
  <c r="Y17" i="49"/>
  <c r="AA17" i="49" s="1"/>
  <c r="Y16" i="49"/>
  <c r="AA16" i="49" s="1"/>
  <c r="Y16" i="54"/>
  <c r="AA16" i="54" s="1"/>
  <c r="Y15" i="49"/>
  <c r="AA15" i="49" s="1"/>
  <c r="Y15" i="54"/>
  <c r="AA15" i="54" s="1"/>
  <c r="Y14" i="49"/>
  <c r="AA14" i="49" s="1"/>
  <c r="Y14" i="54"/>
  <c r="AA14" i="54" s="1"/>
  <c r="AP13" i="25"/>
  <c r="Y13" i="54"/>
  <c r="AA13" i="54" s="1"/>
  <c r="Y13" i="49"/>
  <c r="AA13" i="49" s="1"/>
  <c r="Y12" i="54"/>
  <c r="AA12" i="54" s="1"/>
  <c r="Y12" i="49"/>
  <c r="AA12" i="49" s="1"/>
  <c r="Y11" i="54"/>
  <c r="AA11" i="54" s="1"/>
  <c r="Y11" i="49"/>
  <c r="AA11" i="49" s="1"/>
  <c r="Y10" i="54"/>
  <c r="AA10" i="54" s="1"/>
  <c r="Y10" i="49"/>
  <c r="AA10" i="49" s="1"/>
  <c r="Y9" i="54"/>
  <c r="AA9" i="54" s="1"/>
  <c r="Y9" i="49"/>
  <c r="AA9" i="49" s="1"/>
  <c r="Y8" i="49"/>
  <c r="AA8" i="49" s="1"/>
  <c r="Y8" i="54"/>
  <c r="AA8" i="54" s="1"/>
  <c r="Y7" i="49"/>
  <c r="AA7" i="49" s="1"/>
  <c r="Y7" i="54"/>
  <c r="AA7" i="54" s="1"/>
  <c r="Y6" i="54"/>
  <c r="AA6" i="54" s="1"/>
  <c r="Y6" i="49"/>
  <c r="AA6" i="49" s="1"/>
  <c r="Y13" i="47"/>
  <c r="AA13" i="47" s="1"/>
  <c r="Y13" i="52"/>
  <c r="AA13" i="52" s="1"/>
  <c r="Y12" i="52"/>
  <c r="AA12" i="52" s="1"/>
  <c r="Y12" i="47"/>
  <c r="AA12" i="47" s="1"/>
  <c r="Y11" i="47"/>
  <c r="AA11" i="47" s="1"/>
  <c r="Y11" i="52"/>
  <c r="AA11" i="52" s="1"/>
  <c r="Y10" i="52"/>
  <c r="AA10" i="52" s="1"/>
  <c r="Y10" i="47"/>
  <c r="AA10" i="47" s="1"/>
  <c r="Y9" i="52"/>
  <c r="AA9" i="52" s="1"/>
  <c r="Y9" i="47"/>
  <c r="AA9" i="47" s="1"/>
  <c r="Y8" i="52"/>
  <c r="AA8" i="52" s="1"/>
  <c r="Y8" i="47"/>
  <c r="AA8" i="47" s="1"/>
  <c r="Y7" i="47"/>
  <c r="AA7" i="47" s="1"/>
  <c r="Y7" i="52"/>
  <c r="AA7" i="52" s="1"/>
  <c r="Y6" i="47"/>
  <c r="AA6" i="47" s="1"/>
  <c r="Y6" i="52"/>
  <c r="AA6" i="52" s="1"/>
  <c r="AP9" i="25"/>
  <c r="AP13" i="36"/>
  <c r="AP8" i="36"/>
  <c r="AQ75" i="25"/>
  <c r="AP75" i="25"/>
  <c r="AQ67" i="25"/>
  <c r="AP67" i="25"/>
  <c r="AQ63" i="25"/>
  <c r="AP63" i="25"/>
  <c r="AQ59" i="25"/>
  <c r="AP59" i="25"/>
  <c r="AQ47" i="25"/>
  <c r="AP47" i="25"/>
  <c r="AQ43" i="25"/>
  <c r="AP43" i="25"/>
  <c r="AQ35" i="25"/>
  <c r="AP35" i="25"/>
  <c r="AQ31" i="25"/>
  <c r="AP31" i="25"/>
  <c r="AQ27" i="25"/>
  <c r="AP27" i="25"/>
  <c r="AQ23" i="25"/>
  <c r="AP23" i="25"/>
  <c r="AQ19" i="25"/>
  <c r="AP19" i="25"/>
  <c r="AQ11" i="25"/>
  <c r="AP11" i="25"/>
  <c r="AQ7" i="25"/>
  <c r="AP7" i="25"/>
  <c r="AQ9" i="36"/>
  <c r="AP9" i="36"/>
  <c r="AP6" i="36"/>
  <c r="AQ79" i="25"/>
  <c r="AP79" i="25"/>
  <c r="AQ71" i="25"/>
  <c r="AP71" i="25"/>
  <c r="AQ55" i="25"/>
  <c r="AP55" i="25"/>
  <c r="AQ51" i="25"/>
  <c r="AP51" i="25"/>
  <c r="AQ39" i="25"/>
  <c r="AP39" i="25"/>
  <c r="AQ15" i="25"/>
  <c r="AP15" i="25"/>
  <c r="AP12" i="36"/>
  <c r="AQ11" i="36"/>
  <c r="AP11" i="36"/>
  <c r="AQ76" i="25"/>
  <c r="AP76" i="25"/>
  <c r="AQ66" i="25"/>
  <c r="AP66" i="25"/>
  <c r="AQ54" i="25"/>
  <c r="AP54" i="25"/>
  <c r="AQ40" i="25"/>
  <c r="AP40" i="25"/>
  <c r="AQ18" i="25"/>
  <c r="AP18" i="25"/>
  <c r="AQ78" i="25"/>
  <c r="AP78" i="25"/>
  <c r="AQ72" i="25"/>
  <c r="AP72" i="25"/>
  <c r="AQ68" i="25"/>
  <c r="AP68" i="25"/>
  <c r="AQ62" i="25"/>
  <c r="AP62" i="25"/>
  <c r="AQ58" i="25"/>
  <c r="AP58" i="25"/>
  <c r="AQ52" i="25"/>
  <c r="AP52" i="25"/>
  <c r="AQ48" i="25"/>
  <c r="AP48" i="25"/>
  <c r="AQ44" i="25"/>
  <c r="AP44" i="25"/>
  <c r="AQ38" i="25"/>
  <c r="AP38" i="25"/>
  <c r="AQ34" i="25"/>
  <c r="AP34" i="25"/>
  <c r="AQ30" i="25"/>
  <c r="AP30" i="25"/>
  <c r="AQ26" i="25"/>
  <c r="AP26" i="25"/>
  <c r="AQ22" i="25"/>
  <c r="AP22" i="25"/>
  <c r="AQ16" i="25"/>
  <c r="AP16" i="25"/>
  <c r="AQ12" i="25"/>
  <c r="AP12" i="25"/>
  <c r="AQ8" i="25"/>
  <c r="AP8" i="25"/>
  <c r="AQ74" i="25"/>
  <c r="AP74" i="25"/>
  <c r="AQ70" i="25"/>
  <c r="AP70" i="25"/>
  <c r="AQ64" i="25"/>
  <c r="AP64" i="25"/>
  <c r="AQ60" i="25"/>
  <c r="AP60" i="25"/>
  <c r="AQ56" i="25"/>
  <c r="AP56" i="25"/>
  <c r="AQ50" i="25"/>
  <c r="AP50" i="25"/>
  <c r="AQ46" i="25"/>
  <c r="AP46" i="25"/>
  <c r="AQ42" i="25"/>
  <c r="AP42" i="25"/>
  <c r="AQ36" i="25"/>
  <c r="AP36" i="25"/>
  <c r="AQ32" i="25"/>
  <c r="AP32" i="25"/>
  <c r="AQ28" i="25"/>
  <c r="AP28" i="25"/>
  <c r="AQ24" i="25"/>
  <c r="AP24" i="25"/>
  <c r="AQ20" i="25"/>
  <c r="AP20" i="25"/>
  <c r="AQ14" i="25"/>
  <c r="AP14" i="25"/>
  <c r="AQ10" i="25"/>
  <c r="AP10" i="25"/>
  <c r="AP10" i="36"/>
  <c r="AP7" i="36"/>
  <c r="AP6" i="25"/>
  <c r="AQ13" i="36"/>
  <c r="AQ7" i="36"/>
  <c r="AQ6" i="25"/>
  <c r="AQ77" i="25"/>
  <c r="AQ73" i="25"/>
  <c r="AQ69" i="25"/>
  <c r="AQ65" i="25"/>
  <c r="AQ61" i="25"/>
  <c r="AQ57" i="25"/>
  <c r="AQ53" i="25"/>
  <c r="AQ49" i="25"/>
  <c r="AQ45" i="25"/>
  <c r="AQ41" i="25"/>
  <c r="AQ37" i="25"/>
  <c r="AQ33" i="25"/>
  <c r="AQ29" i="25"/>
  <c r="AQ25" i="25"/>
  <c r="AQ21" i="25"/>
  <c r="AQ17" i="25"/>
  <c r="AQ13" i="25"/>
  <c r="AQ9" i="25"/>
  <c r="AQ12" i="36"/>
  <c r="AQ10" i="36"/>
  <c r="AQ8" i="36"/>
  <c r="AQ6" i="36"/>
  <c r="AY10" i="25"/>
  <c r="AY14" i="25"/>
  <c r="AY18" i="25"/>
  <c r="AY22" i="25"/>
  <c r="AY26" i="25"/>
  <c r="AY30" i="25"/>
  <c r="AY34" i="25"/>
  <c r="AY38" i="25"/>
  <c r="AY42" i="25"/>
  <c r="AY46" i="25"/>
  <c r="AY7" i="25"/>
  <c r="AY11" i="25"/>
  <c r="AY15" i="25"/>
  <c r="AY19" i="25"/>
  <c r="AY23" i="25"/>
  <c r="AY27" i="25"/>
  <c r="AY31" i="25"/>
  <c r="AY35" i="25"/>
  <c r="AY39" i="25"/>
  <c r="AY43" i="25"/>
  <c r="AY47" i="25"/>
  <c r="AY8" i="25"/>
  <c r="AY12" i="25"/>
  <c r="AY16" i="25"/>
  <c r="AY20" i="25"/>
  <c r="AY24" i="25"/>
  <c r="AY28" i="25"/>
  <c r="AY32" i="25"/>
  <c r="AY36" i="25"/>
  <c r="AY40" i="25"/>
  <c r="AY44" i="25"/>
  <c r="AY48" i="25"/>
  <c r="AY17" i="25"/>
  <c r="AY33" i="25"/>
  <c r="AY21" i="25"/>
  <c r="AY37" i="25"/>
  <c r="AY9" i="25"/>
  <c r="AY25" i="25"/>
  <c r="AY41" i="25"/>
  <c r="AY13" i="25"/>
  <c r="AY29" i="25"/>
  <c r="AY45" i="25"/>
  <c r="AY6" i="25"/>
  <c r="AX8" i="25"/>
  <c r="AX12" i="25"/>
  <c r="AX16" i="25"/>
  <c r="AX20" i="25"/>
  <c r="AX24" i="25"/>
  <c r="AX28" i="25"/>
  <c r="AX32" i="25"/>
  <c r="AX36" i="25"/>
  <c r="AX40" i="25"/>
  <c r="AX44" i="25"/>
  <c r="AX48" i="25"/>
  <c r="AX6" i="25"/>
  <c r="AX9" i="25"/>
  <c r="AX13" i="25"/>
  <c r="AX17" i="25"/>
  <c r="AX21" i="25"/>
  <c r="AX25" i="25"/>
  <c r="AX29" i="25"/>
  <c r="AX33" i="25"/>
  <c r="AX37" i="25"/>
  <c r="AX41" i="25"/>
  <c r="AX45" i="25"/>
  <c r="AX7" i="25"/>
  <c r="AX15" i="25"/>
  <c r="AX23" i="25"/>
  <c r="AX31" i="25"/>
  <c r="AX39" i="25"/>
  <c r="AX47" i="25"/>
  <c r="AX10" i="25"/>
  <c r="AX18" i="25"/>
  <c r="AX26" i="25"/>
  <c r="AX34" i="25"/>
  <c r="AX42" i="25"/>
  <c r="AX11" i="25"/>
  <c r="AX19" i="25"/>
  <c r="AX27" i="25"/>
  <c r="AX35" i="25"/>
  <c r="AX43" i="25"/>
  <c r="AX14" i="25"/>
  <c r="AX22" i="25"/>
  <c r="AX30" i="25"/>
  <c r="AX38" i="25"/>
  <c r="AX46" i="25"/>
  <c r="AD69" i="49" l="1"/>
  <c r="AE69" i="49" s="1"/>
  <c r="AD15" i="49"/>
  <c r="AE15" i="49" s="1"/>
  <c r="AD28" i="49"/>
  <c r="AE28" i="49" s="1"/>
  <c r="AD43" i="49"/>
  <c r="AE43" i="49" s="1"/>
  <c r="AD74" i="49"/>
  <c r="AE74" i="49" s="1"/>
  <c r="AD23" i="49"/>
  <c r="AE23" i="49" s="1"/>
  <c r="AD25" i="49"/>
  <c r="AE25" i="49" s="1"/>
  <c r="AD40" i="49"/>
  <c r="AE40" i="49" s="1"/>
  <c r="AD71" i="49"/>
  <c r="AE71" i="49" s="1"/>
  <c r="AD22" i="49"/>
  <c r="AE22" i="49" s="1"/>
  <c r="AD13" i="49"/>
  <c r="AE13" i="49" s="1"/>
  <c r="AD79" i="49"/>
  <c r="AE79" i="49" s="1"/>
  <c r="AD61" i="49"/>
  <c r="AE61" i="49" s="1"/>
  <c r="AD38" i="49"/>
  <c r="AE38" i="49" s="1"/>
  <c r="AD20" i="49"/>
  <c r="AE20" i="49" s="1"/>
  <c r="AD35" i="49"/>
  <c r="AE35" i="49" s="1"/>
  <c r="AD66" i="49"/>
  <c r="AE66" i="49" s="1"/>
  <c r="AD54" i="49"/>
  <c r="AE54" i="49" s="1"/>
  <c r="AD17" i="49"/>
  <c r="AE17" i="49" s="1"/>
  <c r="AD32" i="49"/>
  <c r="AE32" i="49" s="1"/>
  <c r="AD63" i="49"/>
  <c r="AE63" i="49" s="1"/>
  <c r="AD14" i="49"/>
  <c r="AE14" i="49" s="1"/>
  <c r="AD53" i="49"/>
  <c r="AE53" i="49" s="1"/>
  <c r="AD76" i="49"/>
  <c r="AE76" i="49" s="1"/>
  <c r="AD12" i="49"/>
  <c r="AE12" i="49" s="1"/>
  <c r="AD27" i="49"/>
  <c r="AE27" i="49" s="1"/>
  <c r="AD58" i="49"/>
  <c r="AE58" i="49" s="1"/>
  <c r="AD73" i="49"/>
  <c r="AE73" i="49" s="1"/>
  <c r="AD9" i="49"/>
  <c r="AE9" i="49" s="1"/>
  <c r="AD24" i="49"/>
  <c r="AE24" i="49" s="1"/>
  <c r="AD55" i="49"/>
  <c r="AE55" i="49" s="1"/>
  <c r="AD47" i="49"/>
  <c r="AE47" i="49" s="1"/>
  <c r="AD51" i="49"/>
  <c r="AE51" i="49" s="1"/>
  <c r="AD45" i="49"/>
  <c r="AE45" i="49" s="1"/>
  <c r="AD68" i="49"/>
  <c r="AE68" i="49" s="1"/>
  <c r="AD46" i="49"/>
  <c r="AE46" i="49" s="1"/>
  <c r="AD19" i="49"/>
  <c r="AE19" i="49" s="1"/>
  <c r="AD50" i="49"/>
  <c r="AE50" i="49" s="1"/>
  <c r="AD65" i="49"/>
  <c r="AE65" i="49" s="1"/>
  <c r="AD30" i="49"/>
  <c r="AE30" i="49" s="1"/>
  <c r="AD16" i="49"/>
  <c r="AE16" i="49" s="1"/>
  <c r="AD36" i="49"/>
  <c r="AE36" i="49" s="1"/>
  <c r="AD70" i="49"/>
  <c r="AE70" i="49" s="1"/>
  <c r="AD37" i="49"/>
  <c r="AE37" i="49" s="1"/>
  <c r="AD60" i="49"/>
  <c r="AE60" i="49" s="1"/>
  <c r="AD75" i="49"/>
  <c r="AE75" i="49" s="1"/>
  <c r="AD11" i="49"/>
  <c r="AE11" i="49" s="1"/>
  <c r="AD42" i="49"/>
  <c r="AE42" i="49" s="1"/>
  <c r="AD57" i="49"/>
  <c r="AE57" i="49" s="1"/>
  <c r="AD72" i="49"/>
  <c r="AE72" i="49" s="1"/>
  <c r="AD8" i="49"/>
  <c r="AE8" i="49" s="1"/>
  <c r="AD39" i="49"/>
  <c r="AE39" i="49" s="1"/>
  <c r="AD77" i="49"/>
  <c r="AE77" i="49" s="1"/>
  <c r="AD48" i="49"/>
  <c r="AE48" i="49" s="1"/>
  <c r="AD29" i="49"/>
  <c r="AE29" i="49" s="1"/>
  <c r="AD52" i="49"/>
  <c r="AE52" i="49" s="1"/>
  <c r="AD67" i="49"/>
  <c r="AE67" i="49" s="1"/>
  <c r="AD10" i="49"/>
  <c r="AE10" i="49" s="1"/>
  <c r="AD34" i="49"/>
  <c r="AE34" i="49" s="1"/>
  <c r="AD49" i="49"/>
  <c r="AE49" i="49" s="1"/>
  <c r="AD64" i="49"/>
  <c r="AE64" i="49" s="1"/>
  <c r="AD78" i="49"/>
  <c r="AE78" i="49" s="1"/>
  <c r="AD31" i="49"/>
  <c r="AE31" i="49" s="1"/>
  <c r="AD33" i="49"/>
  <c r="AE33" i="49" s="1"/>
  <c r="AD21" i="49"/>
  <c r="AE21" i="49" s="1"/>
  <c r="AD44" i="49"/>
  <c r="AE44" i="49" s="1"/>
  <c r="AD59" i="49"/>
  <c r="AE59" i="49" s="1"/>
  <c r="AD62" i="49"/>
  <c r="AE62" i="49" s="1"/>
  <c r="AD26" i="49"/>
  <c r="AE26" i="49" s="1"/>
  <c r="AD41" i="49"/>
  <c r="AE41" i="49" s="1"/>
  <c r="AD56" i="49"/>
  <c r="AE56" i="49" s="1"/>
  <c r="AD6" i="49"/>
  <c r="AE6" i="49" s="1"/>
  <c r="AD7" i="49"/>
  <c r="AE7" i="49" s="1"/>
  <c r="AD18" i="49"/>
  <c r="AE18" i="49" s="1"/>
  <c r="AD25" i="54"/>
  <c r="AC25" i="54" s="1"/>
  <c r="AD64" i="54"/>
  <c r="AC64" i="54" s="1"/>
  <c r="AD23" i="54"/>
  <c r="AC23" i="54" s="1"/>
  <c r="AD18" i="54"/>
  <c r="AC18" i="54" s="1"/>
  <c r="AD30" i="54"/>
  <c r="AC30" i="54" s="1"/>
  <c r="AD10" i="54"/>
  <c r="AC10" i="54" s="1"/>
  <c r="AD21" i="54"/>
  <c r="AC21" i="54" s="1"/>
  <c r="AD59" i="54"/>
  <c r="AC59" i="54" s="1"/>
  <c r="AD66" i="54"/>
  <c r="AC66" i="54" s="1"/>
  <c r="AD50" i="54"/>
  <c r="AC50" i="54" s="1"/>
  <c r="AD17" i="54"/>
  <c r="AC17" i="54" s="1"/>
  <c r="AD79" i="54"/>
  <c r="AC79" i="54" s="1"/>
  <c r="AD15" i="54"/>
  <c r="AC15" i="54" s="1"/>
  <c r="AD16" i="54"/>
  <c r="AC16" i="54" s="1"/>
  <c r="AD22" i="54"/>
  <c r="AC22" i="54" s="1"/>
  <c r="AD77" i="54"/>
  <c r="AC77" i="54" s="1"/>
  <c r="AD60" i="54"/>
  <c r="AC60" i="54" s="1"/>
  <c r="AD51" i="54"/>
  <c r="AC51" i="54" s="1"/>
  <c r="AD58" i="54"/>
  <c r="AC58" i="54" s="1"/>
  <c r="AD42" i="54"/>
  <c r="AC42" i="54" s="1"/>
  <c r="AD73" i="54"/>
  <c r="AC73" i="54" s="1"/>
  <c r="AD9" i="54"/>
  <c r="AC9" i="54" s="1"/>
  <c r="AD71" i="54"/>
  <c r="AC71" i="54" s="1"/>
  <c r="AD7" i="54"/>
  <c r="AC7" i="54" s="1"/>
  <c r="AD78" i="54"/>
  <c r="AC78" i="54" s="1"/>
  <c r="AD14" i="54"/>
  <c r="AC14" i="54" s="1"/>
  <c r="AD69" i="54"/>
  <c r="AC69" i="54" s="1"/>
  <c r="AD36" i="54"/>
  <c r="AC36" i="54" s="1"/>
  <c r="AD43" i="54"/>
  <c r="AC43" i="54" s="1"/>
  <c r="AD26" i="54"/>
  <c r="AC26" i="54" s="1"/>
  <c r="AD29" i="54"/>
  <c r="AC29" i="54" s="1"/>
  <c r="AD65" i="54"/>
  <c r="AC65" i="54" s="1"/>
  <c r="AD72" i="54"/>
  <c r="AC72" i="54" s="1"/>
  <c r="AD63" i="54"/>
  <c r="AC63" i="54" s="1"/>
  <c r="AD13" i="54"/>
  <c r="AC13" i="54" s="1"/>
  <c r="AD70" i="54"/>
  <c r="AC70" i="54" s="1"/>
  <c r="AD6" i="54"/>
  <c r="AC6" i="54" s="1"/>
  <c r="AD61" i="54"/>
  <c r="AC61" i="54" s="1"/>
  <c r="AD34" i="54"/>
  <c r="AC34" i="54" s="1"/>
  <c r="AD35" i="54"/>
  <c r="AC35" i="54" s="1"/>
  <c r="AD32" i="54"/>
  <c r="AC32" i="54" s="1"/>
  <c r="AD38" i="54"/>
  <c r="AC38" i="54" s="1"/>
  <c r="AD57" i="54"/>
  <c r="AC57" i="54" s="1"/>
  <c r="AD56" i="54"/>
  <c r="AC56" i="54" s="1"/>
  <c r="AD55" i="54"/>
  <c r="AC55" i="54" s="1"/>
  <c r="AD76" i="54"/>
  <c r="AC76" i="54" s="1"/>
  <c r="AD62" i="54"/>
  <c r="AC62" i="54" s="1"/>
  <c r="AD68" i="54"/>
  <c r="AC68" i="54" s="1"/>
  <c r="AD53" i="54"/>
  <c r="AC53" i="54" s="1"/>
  <c r="AD24" i="54"/>
  <c r="AC24" i="54" s="1"/>
  <c r="AD27" i="54"/>
  <c r="AC27" i="54" s="1"/>
  <c r="AD31" i="54"/>
  <c r="AC31" i="54" s="1"/>
  <c r="AD49" i="54"/>
  <c r="AC49" i="54" s="1"/>
  <c r="AD48" i="54"/>
  <c r="AC48" i="54" s="1"/>
  <c r="AD47" i="54"/>
  <c r="AC47" i="54" s="1"/>
  <c r="AD52" i="54"/>
  <c r="AC52" i="54" s="1"/>
  <c r="AD54" i="54"/>
  <c r="AC54" i="54" s="1"/>
  <c r="AD44" i="54"/>
  <c r="AC44" i="54" s="1"/>
  <c r="AD45" i="54"/>
  <c r="AC45" i="54" s="1"/>
  <c r="AD12" i="54"/>
  <c r="AC12" i="54" s="1"/>
  <c r="AD19" i="54"/>
  <c r="AC19" i="54" s="1"/>
  <c r="AD8" i="54"/>
  <c r="AC8" i="54" s="1"/>
  <c r="AD74" i="54"/>
  <c r="AC74" i="54" s="1"/>
  <c r="AD41" i="54"/>
  <c r="AC41" i="54" s="1"/>
  <c r="AD40" i="54"/>
  <c r="AC40" i="54" s="1"/>
  <c r="AD39" i="54"/>
  <c r="AC39" i="54" s="1"/>
  <c r="AD28" i="54"/>
  <c r="AC28" i="54" s="1"/>
  <c r="AD46" i="54"/>
  <c r="AC46" i="54" s="1"/>
  <c r="AD20" i="54"/>
  <c r="AC20" i="54" s="1"/>
  <c r="AD37" i="54"/>
  <c r="AC37" i="54" s="1"/>
  <c r="AD75" i="54"/>
  <c r="AC75" i="54" s="1"/>
  <c r="AD11" i="54"/>
  <c r="AC11" i="54" s="1"/>
  <c r="AD33" i="54"/>
  <c r="AC33" i="54" s="1"/>
  <c r="AD67" i="54"/>
  <c r="AC67" i="54" s="1"/>
  <c r="AD13" i="52"/>
  <c r="AC13" i="52" s="1"/>
  <c r="AD6" i="52"/>
  <c r="AC6" i="52" s="1"/>
  <c r="AD10" i="52"/>
  <c r="AC10" i="52" s="1"/>
  <c r="AD11" i="52"/>
  <c r="AC11" i="52" s="1"/>
  <c r="AD12" i="52"/>
  <c r="AC12" i="52" s="1"/>
  <c r="AD9" i="52"/>
  <c r="AC9" i="52" s="1"/>
  <c r="AD8" i="52"/>
  <c r="AC8" i="52" s="1"/>
  <c r="AD7" i="52"/>
  <c r="AC7" i="52" s="1"/>
  <c r="AD7" i="47"/>
  <c r="AE7" i="47" s="1"/>
  <c r="AD9" i="47"/>
  <c r="AD12" i="47"/>
  <c r="AD13" i="47"/>
  <c r="AD6" i="47"/>
  <c r="AE6" i="47" s="1"/>
  <c r="AD11" i="47"/>
  <c r="AD8" i="47"/>
  <c r="AE8" i="47" s="1"/>
  <c r="AD10" i="47"/>
  <c r="AV79" i="25"/>
  <c r="AU79" i="25" s="1"/>
  <c r="AV71" i="25"/>
  <c r="AU71" i="25" s="1"/>
  <c r="AV63" i="25"/>
  <c r="AU63" i="25" s="1"/>
  <c r="AV55" i="25"/>
  <c r="AU55" i="25" s="1"/>
  <c r="AV47" i="25"/>
  <c r="AU47" i="25" s="1"/>
  <c r="AV39" i="25"/>
  <c r="AU39" i="25" s="1"/>
  <c r="AV31" i="25"/>
  <c r="AU31" i="25" s="1"/>
  <c r="AV23" i="25"/>
  <c r="AU23" i="25" s="1"/>
  <c r="AV15" i="25"/>
  <c r="AU15" i="25" s="1"/>
  <c r="AV7" i="25"/>
  <c r="AU7" i="25" s="1"/>
  <c r="AV52" i="25"/>
  <c r="AU52" i="25" s="1"/>
  <c r="AV28" i="25"/>
  <c r="AU28" i="25" s="1"/>
  <c r="AV78" i="25"/>
  <c r="AU78" i="25" s="1"/>
  <c r="AV70" i="25"/>
  <c r="AU70" i="25" s="1"/>
  <c r="AV62" i="25"/>
  <c r="AU62" i="25" s="1"/>
  <c r="AV54" i="25"/>
  <c r="AU54" i="25" s="1"/>
  <c r="AV46" i="25"/>
  <c r="AU46" i="25" s="1"/>
  <c r="AV38" i="25"/>
  <c r="AU38" i="25" s="1"/>
  <c r="AV30" i="25"/>
  <c r="AU30" i="25" s="1"/>
  <c r="AV22" i="25"/>
  <c r="AU22" i="25" s="1"/>
  <c r="AV14" i="25"/>
  <c r="AU14" i="25" s="1"/>
  <c r="AV6" i="25"/>
  <c r="AU6" i="25" s="1"/>
  <c r="AV60" i="25"/>
  <c r="AU60" i="25" s="1"/>
  <c r="AV36" i="25"/>
  <c r="AU36" i="25" s="1"/>
  <c r="AV20" i="25"/>
  <c r="AU20" i="25" s="1"/>
  <c r="AV77" i="25"/>
  <c r="AU77" i="25" s="1"/>
  <c r="AV69" i="25"/>
  <c r="AU69" i="25" s="1"/>
  <c r="AV61" i="25"/>
  <c r="AU61" i="25" s="1"/>
  <c r="AV53" i="25"/>
  <c r="AU53" i="25" s="1"/>
  <c r="AV45" i="25"/>
  <c r="AU45" i="25" s="1"/>
  <c r="AV37" i="25"/>
  <c r="AU37" i="25" s="1"/>
  <c r="AV29" i="25"/>
  <c r="AU29" i="25" s="1"/>
  <c r="AV21" i="25"/>
  <c r="AU21" i="25" s="1"/>
  <c r="AV13" i="25"/>
  <c r="AU13" i="25" s="1"/>
  <c r="AV68" i="25"/>
  <c r="AU68" i="25" s="1"/>
  <c r="AV44" i="25"/>
  <c r="AU44" i="25" s="1"/>
  <c r="AV12" i="25"/>
  <c r="AU12" i="25" s="1"/>
  <c r="AV76" i="25"/>
  <c r="AU76" i="25" s="1"/>
  <c r="AV75" i="25"/>
  <c r="AU75" i="25" s="1"/>
  <c r="AV67" i="25"/>
  <c r="AU67" i="25" s="1"/>
  <c r="AV59" i="25"/>
  <c r="AU59" i="25" s="1"/>
  <c r="AV51" i="25"/>
  <c r="AU51" i="25" s="1"/>
  <c r="AV43" i="25"/>
  <c r="AU43" i="25" s="1"/>
  <c r="AV35" i="25"/>
  <c r="AU35" i="25" s="1"/>
  <c r="AV27" i="25"/>
  <c r="AU27" i="25" s="1"/>
  <c r="AV19" i="25"/>
  <c r="AU19" i="25" s="1"/>
  <c r="AV11" i="25"/>
  <c r="AU11" i="25" s="1"/>
  <c r="AV64" i="25"/>
  <c r="AU64" i="25" s="1"/>
  <c r="AV40" i="25"/>
  <c r="AU40" i="25" s="1"/>
  <c r="AV16" i="25"/>
  <c r="AU16" i="25" s="1"/>
  <c r="AV74" i="25"/>
  <c r="AU74" i="25" s="1"/>
  <c r="AV66" i="25"/>
  <c r="AU66" i="25" s="1"/>
  <c r="AV58" i="25"/>
  <c r="AU58" i="25" s="1"/>
  <c r="AV50" i="25"/>
  <c r="AU50" i="25" s="1"/>
  <c r="AV42" i="25"/>
  <c r="AU42" i="25" s="1"/>
  <c r="AV34" i="25"/>
  <c r="AU34" i="25" s="1"/>
  <c r="AV26" i="25"/>
  <c r="AU26" i="25" s="1"/>
  <c r="AV18" i="25"/>
  <c r="AU18" i="25" s="1"/>
  <c r="AV10" i="25"/>
  <c r="AU10" i="25" s="1"/>
  <c r="AV56" i="25"/>
  <c r="AU56" i="25" s="1"/>
  <c r="AV32" i="25"/>
  <c r="AU32" i="25" s="1"/>
  <c r="AV73" i="25"/>
  <c r="AU73" i="25" s="1"/>
  <c r="AV65" i="25"/>
  <c r="AU65" i="25" s="1"/>
  <c r="AV57" i="25"/>
  <c r="AU57" i="25" s="1"/>
  <c r="AV49" i="25"/>
  <c r="AU49" i="25" s="1"/>
  <c r="AV41" i="25"/>
  <c r="AU41" i="25" s="1"/>
  <c r="AV33" i="25"/>
  <c r="AU33" i="25" s="1"/>
  <c r="AV25" i="25"/>
  <c r="AU25" i="25" s="1"/>
  <c r="AV17" i="25"/>
  <c r="AU17" i="25" s="1"/>
  <c r="AV9" i="25"/>
  <c r="AU9" i="25" s="1"/>
  <c r="AV72" i="25"/>
  <c r="AU72" i="25" s="1"/>
  <c r="AV48" i="25"/>
  <c r="AU48" i="25" s="1"/>
  <c r="AV24" i="25"/>
  <c r="AU24" i="25" s="1"/>
  <c r="AV8" i="25"/>
  <c r="AU8" i="25" s="1"/>
  <c r="AT73" i="25"/>
  <c r="AS73" i="25" s="1"/>
  <c r="AT65" i="25"/>
  <c r="AS65" i="25" s="1"/>
  <c r="AT57" i="25"/>
  <c r="AS57" i="25" s="1"/>
  <c r="AT49" i="25"/>
  <c r="AS49" i="25" s="1"/>
  <c r="AT41" i="25"/>
  <c r="AS41" i="25" s="1"/>
  <c r="AT33" i="25"/>
  <c r="AS33" i="25" s="1"/>
  <c r="AT25" i="25"/>
  <c r="AS25" i="25" s="1"/>
  <c r="AT17" i="25"/>
  <c r="AS17" i="25" s="1"/>
  <c r="AT9" i="25"/>
  <c r="AS9" i="25" s="1"/>
  <c r="AT70" i="25"/>
  <c r="AS70" i="25" s="1"/>
  <c r="AT38" i="25"/>
  <c r="AS38" i="25" s="1"/>
  <c r="AT14" i="25"/>
  <c r="AS14" i="25" s="1"/>
  <c r="AT50" i="25"/>
  <c r="AS50" i="25" s="1"/>
  <c r="AT72" i="25"/>
  <c r="AS72" i="25" s="1"/>
  <c r="AT64" i="25"/>
  <c r="AS64" i="25" s="1"/>
  <c r="AT56" i="25"/>
  <c r="AS56" i="25" s="1"/>
  <c r="AT48" i="25"/>
  <c r="AS48" i="25" s="1"/>
  <c r="AT40" i="25"/>
  <c r="AS40" i="25" s="1"/>
  <c r="AT32" i="25"/>
  <c r="AS32" i="25" s="1"/>
  <c r="AT24" i="25"/>
  <c r="AS24" i="25" s="1"/>
  <c r="AT16" i="25"/>
  <c r="AS16" i="25" s="1"/>
  <c r="AT8" i="25"/>
  <c r="AS8" i="25" s="1"/>
  <c r="AT78" i="25"/>
  <c r="AS78" i="25" s="1"/>
  <c r="AT54" i="25"/>
  <c r="AS54" i="25" s="1"/>
  <c r="AT30" i="25"/>
  <c r="AS30" i="25" s="1"/>
  <c r="AT58" i="25"/>
  <c r="AS58" i="25" s="1"/>
  <c r="AT79" i="25"/>
  <c r="AS79" i="25" s="1"/>
  <c r="AT71" i="25"/>
  <c r="AS71" i="25" s="1"/>
  <c r="AT63" i="25"/>
  <c r="AS63" i="25" s="1"/>
  <c r="AT55" i="25"/>
  <c r="AS55" i="25" s="1"/>
  <c r="AT47" i="25"/>
  <c r="AS47" i="25" s="1"/>
  <c r="AT39" i="25"/>
  <c r="AS39" i="25" s="1"/>
  <c r="AT31" i="25"/>
  <c r="AS31" i="25" s="1"/>
  <c r="AT23" i="25"/>
  <c r="AS23" i="25" s="1"/>
  <c r="AT15" i="25"/>
  <c r="AS15" i="25" s="1"/>
  <c r="AT7" i="25"/>
  <c r="AS7" i="25" s="1"/>
  <c r="AT62" i="25"/>
  <c r="AS62" i="25" s="1"/>
  <c r="AT46" i="25"/>
  <c r="AS46" i="25" s="1"/>
  <c r="AT22" i="25"/>
  <c r="AS22" i="25" s="1"/>
  <c r="AT34" i="25"/>
  <c r="AS34" i="25" s="1"/>
  <c r="AT10" i="25"/>
  <c r="AS10" i="25" s="1"/>
  <c r="AT77" i="25"/>
  <c r="AS77" i="25" s="1"/>
  <c r="AT69" i="25"/>
  <c r="AS69" i="25" s="1"/>
  <c r="AT61" i="25"/>
  <c r="AS61" i="25" s="1"/>
  <c r="AT53" i="25"/>
  <c r="AS53" i="25" s="1"/>
  <c r="AT45" i="25"/>
  <c r="AS45" i="25" s="1"/>
  <c r="AT37" i="25"/>
  <c r="AS37" i="25" s="1"/>
  <c r="AT29" i="25"/>
  <c r="AS29" i="25" s="1"/>
  <c r="AT21" i="25"/>
  <c r="AS21" i="25" s="1"/>
  <c r="AT13" i="25"/>
  <c r="AS13" i="25" s="1"/>
  <c r="AT66" i="25"/>
  <c r="AS66" i="25" s="1"/>
  <c r="AT18" i="25"/>
  <c r="AS18" i="25" s="1"/>
  <c r="AT76" i="25"/>
  <c r="AS76" i="25" s="1"/>
  <c r="AT68" i="25"/>
  <c r="AS68" i="25" s="1"/>
  <c r="AT60" i="25"/>
  <c r="AS60" i="25" s="1"/>
  <c r="AT52" i="25"/>
  <c r="AS52" i="25" s="1"/>
  <c r="AT44" i="25"/>
  <c r="AS44" i="25" s="1"/>
  <c r="AT36" i="25"/>
  <c r="AS36" i="25" s="1"/>
  <c r="AT28" i="25"/>
  <c r="AS28" i="25" s="1"/>
  <c r="AT20" i="25"/>
  <c r="AS20" i="25" s="1"/>
  <c r="AT12" i="25"/>
  <c r="AS12" i="25" s="1"/>
  <c r="AT74" i="25"/>
  <c r="AS74" i="25" s="1"/>
  <c r="AT26" i="25"/>
  <c r="AS26" i="25" s="1"/>
  <c r="AT75" i="25"/>
  <c r="AS75" i="25" s="1"/>
  <c r="AT67" i="25"/>
  <c r="AS67" i="25" s="1"/>
  <c r="AT59" i="25"/>
  <c r="AS59" i="25" s="1"/>
  <c r="AT51" i="25"/>
  <c r="AS51" i="25" s="1"/>
  <c r="AT43" i="25"/>
  <c r="AS43" i="25" s="1"/>
  <c r="AT35" i="25"/>
  <c r="AS35" i="25" s="1"/>
  <c r="AT27" i="25"/>
  <c r="AS27" i="25" s="1"/>
  <c r="AT19" i="25"/>
  <c r="AS19" i="25" s="1"/>
  <c r="AT11" i="25"/>
  <c r="AS11" i="25" s="1"/>
  <c r="AT42" i="25"/>
  <c r="AS42" i="25" s="1"/>
  <c r="AT6" i="25"/>
  <c r="AS6" i="25" s="1"/>
  <c r="AV10" i="36"/>
  <c r="AU10" i="36" s="1"/>
  <c r="AV7" i="36"/>
  <c r="AU7" i="36" s="1"/>
  <c r="AV11" i="36"/>
  <c r="AU11" i="36" s="1"/>
  <c r="AV8" i="36"/>
  <c r="AU8" i="36" s="1"/>
  <c r="AV12" i="36"/>
  <c r="AU12" i="36" s="1"/>
  <c r="AV9" i="36"/>
  <c r="AU9" i="36" s="1"/>
  <c r="AV13" i="36"/>
  <c r="AU13" i="36" s="1"/>
  <c r="AV6" i="36"/>
  <c r="AU6" i="36" s="1"/>
  <c r="AT7" i="36"/>
  <c r="AS7" i="36" s="1"/>
  <c r="AT11" i="36"/>
  <c r="AS11" i="36" s="1"/>
  <c r="AT12" i="36"/>
  <c r="AS12" i="36" s="1"/>
  <c r="AT6" i="36"/>
  <c r="AS6" i="36" s="1"/>
  <c r="AT8" i="36"/>
  <c r="AS8" i="36" s="1"/>
  <c r="AT10" i="36"/>
  <c r="AS10" i="36" s="1"/>
  <c r="AT9" i="36"/>
  <c r="AS9" i="36" s="1"/>
  <c r="AT13" i="36"/>
  <c r="AS13" i="36" s="1"/>
  <c r="AC6" i="47" l="1"/>
  <c r="AC13" i="47"/>
  <c r="AC62" i="49"/>
  <c r="AC49" i="49"/>
  <c r="AC39" i="49"/>
  <c r="AC37" i="49"/>
  <c r="AC46" i="49"/>
  <c r="AC73" i="49"/>
  <c r="AC35" i="49"/>
  <c r="AC40" i="49"/>
  <c r="AC8" i="47"/>
  <c r="AC12" i="47"/>
  <c r="AC56" i="49"/>
  <c r="AC59" i="49"/>
  <c r="AC31" i="49"/>
  <c r="AC34" i="49"/>
  <c r="AC29" i="49"/>
  <c r="AC8" i="49"/>
  <c r="AC11" i="49"/>
  <c r="AC70" i="49"/>
  <c r="AC65" i="49"/>
  <c r="AC68" i="49"/>
  <c r="AC55" i="49"/>
  <c r="AC58" i="49"/>
  <c r="AC53" i="49"/>
  <c r="AC17" i="49"/>
  <c r="AC20" i="49"/>
  <c r="AC13" i="49"/>
  <c r="AC25" i="49"/>
  <c r="AC28" i="49"/>
  <c r="AC7" i="47"/>
  <c r="AC10" i="47"/>
  <c r="AC6" i="49"/>
  <c r="AC33" i="49"/>
  <c r="AC52" i="49"/>
  <c r="AC42" i="49"/>
  <c r="AC30" i="49"/>
  <c r="AC47" i="49"/>
  <c r="AC76" i="49"/>
  <c r="AC32" i="49"/>
  <c r="AC79" i="49"/>
  <c r="AC43" i="49"/>
  <c r="AC11" i="47"/>
  <c r="AC9" i="47"/>
  <c r="AC18" i="49"/>
  <c r="AC41" i="49"/>
  <c r="AC44" i="49"/>
  <c r="AC78" i="49"/>
  <c r="AC10" i="49"/>
  <c r="AC48" i="49"/>
  <c r="AC72" i="49"/>
  <c r="AC75" i="49"/>
  <c r="AC36" i="49"/>
  <c r="AC50" i="49"/>
  <c r="AC45" i="49"/>
  <c r="AC24" i="49"/>
  <c r="AC27" i="49"/>
  <c r="AC14" i="49"/>
  <c r="AC54" i="49"/>
  <c r="AC38" i="49"/>
  <c r="AC22" i="49"/>
  <c r="AC23" i="49"/>
  <c r="AC15" i="49"/>
  <c r="AC7" i="49"/>
  <c r="AC26" i="49"/>
  <c r="AC21" i="49"/>
  <c r="AC64" i="49"/>
  <c r="AC67" i="49"/>
  <c r="AC77" i="49"/>
  <c r="AC57" i="49"/>
  <c r="AC60" i="49"/>
  <c r="AC16" i="49"/>
  <c r="AC19" i="49"/>
  <c r="AC51" i="49"/>
  <c r="AC9" i="49"/>
  <c r="AC12" i="49"/>
  <c r="AC63" i="49"/>
  <c r="AC66" i="49"/>
  <c r="AC61" i="49"/>
  <c r="AC71" i="49"/>
  <c r="AC74" i="49"/>
  <c r="AC69" i="49"/>
</calcChain>
</file>

<file path=xl/sharedStrings.xml><?xml version="1.0" encoding="utf-8"?>
<sst xmlns="http://schemas.openxmlformats.org/spreadsheetml/2006/main" count="1299" uniqueCount="210">
  <si>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</si>
  <si>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</si>
  <si>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</si>
  <si>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</si>
  <si>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</si>
  <si>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</si>
  <si>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</si>
  <si>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</si>
  <si>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</si>
  <si>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</si>
  <si>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</si>
  <si>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</si>
  <si>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</si>
  <si>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</si>
  <si>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</si>
  <si>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</si>
  <si>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</si>
  <si>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</si>
  <si>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</si>
  <si>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</si>
  <si>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</si>
  <si>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</si>
  <si>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</si>
  <si>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</si>
  <si>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</si>
  <si>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</si>
  <si>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</si>
  <si>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</si>
  <si>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</si>
  <si>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</si>
  <si>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</si>
  <si>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</si>
  <si>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</si>
  <si>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</si>
  <si>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</si>
  <si>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</si>
  <si>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</si>
  <si>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</si>
  <si>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</si>
  <si>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</si>
  <si>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</si>
  <si>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</si>
  <si>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</si>
  <si>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</si>
  <si>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</si>
  <si>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</si>
  <si>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</si>
  <si>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</si>
  <si>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</si>
  <si>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</si>
  <si>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</si>
  <si>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</si>
  <si>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</si>
  <si>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</si>
  <si>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</si>
  <si>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</si>
  <si>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</si>
  <si>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</si>
  <si>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</si>
  <si>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</si>
  <si>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</si>
  <si>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</si>
  <si>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</si>
  <si>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</si>
  <si>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</si>
  <si>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</si>
  <si>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</si>
  <si>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</si>
  <si>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</si>
  <si>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</si>
  <si>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</si>
  <si>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95歳～</t>
    <rPh sb="2" eb="3">
      <t>サイ</t>
    </rPh>
    <phoneticPr fontId="3"/>
  </si>
  <si>
    <t>合計</t>
    <rPh sb="0" eb="2">
      <t>ゴウケイ</t>
    </rPh>
    <phoneticPr fontId="3"/>
  </si>
  <si>
    <t>地区</t>
    <rPh sb="0" eb="2">
      <t>チク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</si>
  <si>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</si>
  <si>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65歳
～69歳</t>
  </si>
  <si>
    <t>70歳
～74歳</t>
    <rPh sb="7" eb="8">
      <t>サイ</t>
    </rPh>
    <phoneticPr fontId="35"/>
  </si>
  <si>
    <t>75歳
～79歳</t>
  </si>
  <si>
    <t>80歳
～84歳</t>
  </si>
  <si>
    <t>85歳
～89歳</t>
  </si>
  <si>
    <t>合計</t>
    <rPh sb="0" eb="2">
      <t>ゴウケイ</t>
    </rPh>
    <phoneticPr fontId="35"/>
  </si>
  <si>
    <t>Ａ</t>
    <phoneticPr fontId="35"/>
  </si>
  <si>
    <t>被保険者数(人)</t>
    <rPh sb="0" eb="4">
      <t>ヒホケンシャ</t>
    </rPh>
    <rPh sb="4" eb="5">
      <t>スウ</t>
    </rPh>
    <rPh sb="6" eb="7">
      <t>ヒト</t>
    </rPh>
    <phoneticPr fontId="35"/>
  </si>
  <si>
    <t>Ｂ</t>
    <phoneticPr fontId="35"/>
  </si>
  <si>
    <t>長期服薬者数(人)※</t>
    <rPh sb="0" eb="2">
      <t>チョウキ</t>
    </rPh>
    <rPh sb="7" eb="8">
      <t>ヒト</t>
    </rPh>
    <phoneticPr fontId="35"/>
  </si>
  <si>
    <t>Ｃ</t>
    <phoneticPr fontId="35"/>
  </si>
  <si>
    <t>長期多剤服薬者数(人)※</t>
    <rPh sb="0" eb="2">
      <t>チョウキ</t>
    </rPh>
    <rPh sb="2" eb="4">
      <t>タザイ</t>
    </rPh>
    <rPh sb="4" eb="6">
      <t>フクヤク</t>
    </rPh>
    <rPh sb="6" eb="7">
      <t>シャ</t>
    </rPh>
    <rPh sb="7" eb="8">
      <t>スウ</t>
    </rPh>
    <rPh sb="9" eb="10">
      <t>ヒト</t>
    </rPh>
    <phoneticPr fontId="35"/>
  </si>
  <si>
    <t>Ｃ/Ａ</t>
    <phoneticPr fontId="35"/>
  </si>
  <si>
    <t>Ｃ/Ｂ</t>
    <phoneticPr fontId="35"/>
  </si>
  <si>
    <t>長期(14日以上)処方されている内服薬を集計対象とする。</t>
    <phoneticPr fontId="35"/>
  </si>
  <si>
    <t xml:space="preserve">※長期多剤服薬者数…複数医療機関から内服薬が長期(14日以上)処方されており、その長期処方の内服薬が6種類以上の人数。
</t>
    <phoneticPr fontId="35"/>
  </si>
  <si>
    <t>※長期服薬者数…複数医療機関から内服薬が長期(14日以上)処方されている人数。</t>
    <phoneticPr fontId="3"/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</si>
  <si>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</si>
  <si>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90歳
～94歳</t>
    <rPh sb="7" eb="8">
      <t>サイ</t>
    </rPh>
    <phoneticPr fontId="3"/>
  </si>
  <si>
    <t>95歳～</t>
    <phoneticPr fontId="3"/>
  </si>
  <si>
    <t>市区町村</t>
    <rPh sb="0" eb="2">
      <t>シク</t>
    </rPh>
    <rPh sb="2" eb="4">
      <t>チョウソン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</si>
  <si>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</si>
  <si>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</si>
  <si>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</si>
  <si>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</si>
  <si>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</si>
  <si>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</si>
  <si>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</si>
  <si>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</si>
  <si>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</si>
  <si>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</si>
  <si>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</si>
  <si>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</si>
  <si>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</si>
  <si>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</si>
  <si>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</si>
  <si>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</si>
  <si>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</si>
  <si>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</si>
  <si>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【グラフ用】</t>
    <rPh sb="4" eb="5">
      <t>ヨウ</t>
    </rPh>
    <phoneticPr fontId="3"/>
  </si>
  <si>
    <t>長期
服薬者数
(人)</t>
    <rPh sb="0" eb="2">
      <t>チョウキ</t>
    </rPh>
    <rPh sb="3" eb="5">
      <t>フクヤク</t>
    </rPh>
    <rPh sb="5" eb="6">
      <t>シャ</t>
    </rPh>
    <rPh sb="6" eb="7">
      <t>スウ</t>
    </rPh>
    <phoneticPr fontId="3"/>
  </si>
  <si>
    <t>長期多剤
服薬者数
(人)</t>
    <rPh sb="0" eb="2">
      <t>チョウキ</t>
    </rPh>
    <rPh sb="2" eb="4">
      <t>タザイ</t>
    </rPh>
    <rPh sb="5" eb="7">
      <t>フクヤク</t>
    </rPh>
    <rPh sb="7" eb="8">
      <t>モノ</t>
    </rPh>
    <rPh sb="8" eb="9">
      <t>スウ</t>
    </rPh>
    <phoneticPr fontId="3"/>
  </si>
  <si>
    <t>　　地区別</t>
    <rPh sb="4" eb="5">
      <t>ベツ</t>
    </rPh>
    <phoneticPr fontId="3"/>
  </si>
  <si>
    <t>長期多剤服薬者割合(%)
(被保険者数に占める割合)</t>
    <rPh sb="0" eb="2">
      <t>チョウキ</t>
    </rPh>
    <rPh sb="2" eb="4">
      <t>タザイ</t>
    </rPh>
    <rPh sb="4" eb="6">
      <t>フクヤク</t>
    </rPh>
    <rPh sb="6" eb="7">
      <t>シャ</t>
    </rPh>
    <rPh sb="23" eb="25">
      <t>ワリアイ</t>
    </rPh>
    <phoneticPr fontId="35"/>
  </si>
  <si>
    <t>長期多剤服薬者割合(被保険者数に占める割合)</t>
    <rPh sb="0" eb="2">
      <t>チョウキ</t>
    </rPh>
    <rPh sb="2" eb="4">
      <t>タザイ</t>
    </rPh>
    <rPh sb="4" eb="6">
      <t>フクヤク</t>
    </rPh>
    <rPh sb="6" eb="7">
      <t>シャ</t>
    </rPh>
    <rPh sb="7" eb="9">
      <t>ワリアイ</t>
    </rPh>
    <rPh sb="10" eb="14">
      <t>ヒホケンシャ</t>
    </rPh>
    <rPh sb="14" eb="15">
      <t>スウ</t>
    </rPh>
    <rPh sb="16" eb="17">
      <t>シ</t>
    </rPh>
    <rPh sb="19" eb="21">
      <t>ワリアイ</t>
    </rPh>
    <phoneticPr fontId="3"/>
  </si>
  <si>
    <t>長期多剤服薬者割合(長期服薬者数に占める割合)</t>
    <rPh sb="10" eb="12">
      <t>チョウキ</t>
    </rPh>
    <rPh sb="12" eb="14">
      <t>フクヤク</t>
    </rPh>
    <rPh sb="14" eb="15">
      <t>シャ</t>
    </rPh>
    <rPh sb="15" eb="16">
      <t>スウ</t>
    </rPh>
    <rPh sb="17" eb="18">
      <t>シ</t>
    </rPh>
    <rPh sb="20" eb="22">
      <t>ワリアイ</t>
    </rPh>
    <phoneticPr fontId="3"/>
  </si>
  <si>
    <t>長期多剤
服薬者割合
(被保険者数に占める割合)</t>
    <rPh sb="0" eb="2">
      <t>チョウキ</t>
    </rPh>
    <rPh sb="2" eb="4">
      <t>タザイ</t>
    </rPh>
    <rPh sb="5" eb="7">
      <t>フクヤク</t>
    </rPh>
    <rPh sb="7" eb="8">
      <t>シャ</t>
    </rPh>
    <rPh sb="8" eb="10">
      <t>ワリアイ</t>
    </rPh>
    <rPh sb="12" eb="16">
      <t>ヒホケンシャ</t>
    </rPh>
    <rPh sb="16" eb="17">
      <t>スウ</t>
    </rPh>
    <rPh sb="18" eb="19">
      <t>シ</t>
    </rPh>
    <rPh sb="21" eb="23">
      <t>ワリアイ</t>
    </rPh>
    <phoneticPr fontId="3"/>
  </si>
  <si>
    <t>長期多剤
服薬者割合
(長期服薬者数に占める割合)</t>
    <rPh sb="0" eb="2">
      <t>チョウキ</t>
    </rPh>
    <rPh sb="2" eb="4">
      <t>タザイ</t>
    </rPh>
    <rPh sb="5" eb="7">
      <t>フクヤク</t>
    </rPh>
    <rPh sb="7" eb="8">
      <t>シャ</t>
    </rPh>
    <rPh sb="8" eb="10">
      <t>ワリアイ</t>
    </rPh>
    <rPh sb="12" eb="14">
      <t>チョウキ</t>
    </rPh>
    <rPh sb="14" eb="16">
      <t>フクヤク</t>
    </rPh>
    <rPh sb="16" eb="17">
      <t>シャ</t>
    </rPh>
    <rPh sb="17" eb="18">
      <t>スウ</t>
    </rPh>
    <rPh sb="19" eb="20">
      <t>シ</t>
    </rPh>
    <rPh sb="22" eb="24">
      <t>ワリアイ</t>
    </rPh>
    <phoneticPr fontId="3"/>
  </si>
  <si>
    <t>　　長期多剤服薬者割合(被保険者数に占める割合)</t>
    <rPh sb="21" eb="23">
      <t>ワリアイ</t>
    </rPh>
    <phoneticPr fontId="3"/>
  </si>
  <si>
    <t>　　長期多剤服薬者割合(長期服薬者数に占める割合)</t>
    <rPh sb="22" eb="24">
      <t>ワリアイ</t>
    </rPh>
    <phoneticPr fontId="3"/>
  </si>
  <si>
    <t>データ化範囲(分析対象)…入院外、調剤の電子レセプト。対象診療年月は令和2年12月～令和3年3月診療分(4カ月分)。</t>
    <phoneticPr fontId="3"/>
  </si>
  <si>
    <t>年齢確認日…令和3年3月31日時点。</t>
    <phoneticPr fontId="3"/>
  </si>
  <si>
    <t>　　長期多剤投与薬品上位5薬効</t>
    <rPh sb="2" eb="4">
      <t>チョウキ</t>
    </rPh>
    <rPh sb="4" eb="6">
      <t>タザイ</t>
    </rPh>
    <rPh sb="6" eb="8">
      <t>トウヨ</t>
    </rPh>
    <rPh sb="8" eb="10">
      <t>ヤクヒン</t>
    </rPh>
    <rPh sb="10" eb="12">
      <t>ジョウイ</t>
    </rPh>
    <rPh sb="13" eb="15">
      <t>ヤッコウ</t>
    </rPh>
    <phoneticPr fontId="3"/>
  </si>
  <si>
    <t>年齢階層</t>
  </si>
  <si>
    <t>1位</t>
    <rPh sb="1" eb="2">
      <t>イ</t>
    </rPh>
    <phoneticPr fontId="3"/>
  </si>
  <si>
    <t>2位</t>
    <phoneticPr fontId="3"/>
  </si>
  <si>
    <t>3位</t>
    <phoneticPr fontId="3"/>
  </si>
  <si>
    <t>4位</t>
    <phoneticPr fontId="3"/>
  </si>
  <si>
    <t>5位</t>
    <phoneticPr fontId="3"/>
  </si>
  <si>
    <t>65歳～69歳</t>
  </si>
  <si>
    <t>70歳～74歳</t>
  </si>
  <si>
    <t>75歳～79歳</t>
  </si>
  <si>
    <t>80歳～84歳</t>
  </si>
  <si>
    <t>85歳～89歳</t>
  </si>
  <si>
    <t>90歳～94歳</t>
  </si>
  <si>
    <t>95歳～</t>
  </si>
  <si>
    <t>資格確認日…1日でも資格があれば分析対象としている。</t>
    <rPh sb="0" eb="2">
      <t>シカク</t>
    </rPh>
    <rPh sb="2" eb="4">
      <t>カクニン</t>
    </rPh>
    <rPh sb="4" eb="5">
      <t>ビ</t>
    </rPh>
    <phoneticPr fontId="3"/>
  </si>
  <si>
    <t>　　【男性】長期多剤投与薬品上位5薬効</t>
    <rPh sb="3" eb="5">
      <t>ダンセイ</t>
    </rPh>
    <rPh sb="6" eb="8">
      <t>チョウキ</t>
    </rPh>
    <rPh sb="8" eb="10">
      <t>タザイ</t>
    </rPh>
    <rPh sb="10" eb="12">
      <t>トウヨ</t>
    </rPh>
    <rPh sb="12" eb="14">
      <t>ヤクヒン</t>
    </rPh>
    <rPh sb="14" eb="16">
      <t>ジョウイ</t>
    </rPh>
    <rPh sb="17" eb="19">
      <t>ヤッコウ</t>
    </rPh>
    <phoneticPr fontId="3"/>
  </si>
  <si>
    <t>　　【女性】長期多剤投与薬品上位5薬効</t>
    <rPh sb="3" eb="5">
      <t>ジョセイ</t>
    </rPh>
    <phoneticPr fontId="3"/>
  </si>
  <si>
    <t>2位</t>
  </si>
  <si>
    <t>3位</t>
  </si>
  <si>
    <t>4位</t>
  </si>
  <si>
    <t>5位</t>
  </si>
  <si>
    <t>　　地区別</t>
    <rPh sb="2" eb="4">
      <t>チク</t>
    </rPh>
    <phoneticPr fontId="3"/>
  </si>
  <si>
    <t>1位</t>
  </si>
  <si>
    <t>　　市区町村別</t>
    <phoneticPr fontId="3"/>
  </si>
  <si>
    <t>市区町村</t>
  </si>
  <si>
    <t>広域連合全体</t>
    <rPh sb="0" eb="2">
      <t>コウイキ</t>
    </rPh>
    <rPh sb="2" eb="4">
      <t>レンゴウ</t>
    </rPh>
    <phoneticPr fontId="3"/>
  </si>
  <si>
    <t>長期多剤服薬者数(人)</t>
    <rPh sb="0" eb="2">
      <t>チョウキ</t>
    </rPh>
    <rPh sb="2" eb="4">
      <t>タザイ</t>
    </rPh>
    <rPh sb="4" eb="6">
      <t>フクヤク</t>
    </rPh>
    <rPh sb="6" eb="7">
      <t>シャ</t>
    </rPh>
    <rPh sb="7" eb="8">
      <t>スウ</t>
    </rPh>
    <phoneticPr fontId="3"/>
  </si>
  <si>
    <t>相互作用(禁忌)
薬剤使用患者数(人)</t>
    <rPh sb="13" eb="16">
      <t>カンジャスウ</t>
    </rPh>
    <rPh sb="17" eb="18">
      <t>ニン</t>
    </rPh>
    <phoneticPr fontId="3"/>
  </si>
  <si>
    <t>65歳～69歳</t>
    <rPh sb="2" eb="3">
      <t>サイ</t>
    </rPh>
    <phoneticPr fontId="3"/>
  </si>
  <si>
    <t>合計</t>
  </si>
  <si>
    <t>相互作用(禁忌)薬剤使用患者数</t>
    <rPh sb="12" eb="15">
      <t>カンジャスウ</t>
    </rPh>
    <phoneticPr fontId="3"/>
  </si>
  <si>
    <t>相互作用(禁忌)
薬剤使用患者数(人)</t>
    <rPh sb="0" eb="2">
      <t>ソウゴ</t>
    </rPh>
    <rPh sb="2" eb="4">
      <t>サヨウ</t>
    </rPh>
    <rPh sb="5" eb="7">
      <t>キンキ</t>
    </rPh>
    <rPh sb="9" eb="11">
      <t>ヤクザイ</t>
    </rPh>
    <rPh sb="11" eb="13">
      <t>シヨウ</t>
    </rPh>
    <rPh sb="13" eb="16">
      <t>カンジャスウ</t>
    </rPh>
    <rPh sb="17" eb="18">
      <t>ヒト</t>
    </rPh>
    <phoneticPr fontId="3"/>
  </si>
  <si>
    <t>市区町村</t>
    <rPh sb="0" eb="4">
      <t>シクチョウソン</t>
    </rPh>
    <phoneticPr fontId="3"/>
  </si>
  <si>
    <t>慎重投与
患者数(人)</t>
    <rPh sb="0" eb="2">
      <t>シンチョウ</t>
    </rPh>
    <rPh sb="2" eb="4">
      <t>トウヨ</t>
    </rPh>
    <rPh sb="5" eb="8">
      <t>カンジャスウ</t>
    </rPh>
    <rPh sb="9" eb="10">
      <t>ニン</t>
    </rPh>
    <phoneticPr fontId="3"/>
  </si>
  <si>
    <t>慎重投与患者数</t>
    <rPh sb="0" eb="2">
      <t>シンチョウ</t>
    </rPh>
    <rPh sb="2" eb="4">
      <t>トウヨ</t>
    </rPh>
    <rPh sb="4" eb="7">
      <t>カンジャスウ</t>
    </rPh>
    <phoneticPr fontId="3"/>
  </si>
  <si>
    <t>年齢基準日…令和3年3月31日時点。</t>
    <rPh sb="6" eb="8">
      <t>レイワ</t>
    </rPh>
    <rPh sb="9" eb="10">
      <t>ネン</t>
    </rPh>
    <rPh sb="10" eb="11">
      <t>ヘイネン</t>
    </rPh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</si>
  <si>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</si>
  <si>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【グラフ用】</t>
    <rPh sb="4" eb="5">
      <t>ヨウ</t>
    </rPh>
    <phoneticPr fontId="3"/>
  </si>
  <si>
    <t>消化性潰瘍用剤</t>
  </si>
  <si>
    <t>鎮痛，鎮痒，収斂，消炎剤</t>
  </si>
  <si>
    <t>血圧降下剤</t>
  </si>
  <si>
    <t>高脂血症用剤</t>
  </si>
  <si>
    <t>血管拡張剤</t>
  </si>
  <si>
    <t>眼科用剤</t>
  </si>
  <si>
    <t>解熱鎮痛消炎剤</t>
  </si>
  <si>
    <t>他に分類されない代謝性医薬品</t>
  </si>
  <si>
    <t>その他の血液・体液用薬</t>
  </si>
  <si>
    <t>催眠鎮静剤，抗不安剤</t>
  </si>
  <si>
    <t>精神神経用剤</t>
  </si>
  <si>
    <t>その他の泌尿生殖器官及び肛門用薬</t>
  </si>
  <si>
    <t>長期多剤服薬者割合(%)
(長期服薬者数に占める割合)</t>
    <rPh sb="0" eb="2">
      <t>チョウキ</t>
    </rPh>
    <rPh sb="2" eb="4">
      <t>タザイ</t>
    </rPh>
    <rPh sb="4" eb="6">
      <t>フクヤク</t>
    </rPh>
    <rPh sb="6" eb="7">
      <t>シャ</t>
    </rPh>
    <rPh sb="24" eb="26">
      <t>ワリアイ</t>
    </rPh>
    <phoneticPr fontId="35"/>
  </si>
  <si>
    <t>　　長期多剤服薬者の状況</t>
  </si>
  <si>
    <t xml:space="preserve">長期多剤服薬者数…複数医療機関から内服薬が長期(14日以上)処方されており、その長期処方の内服薬が6種類以上の人数。
</t>
    <phoneticPr fontId="35"/>
  </si>
  <si>
    <t>相互作用(禁忌)
薬剤使用患者割合(%)
(長期多剤服薬者数に
占める割合)</t>
    <rPh sb="13" eb="14">
      <t>ニン</t>
    </rPh>
    <rPh sb="15" eb="17">
      <t>ワリアイ</t>
    </rPh>
    <rPh sb="35" eb="37">
      <t>ワリアイ</t>
    </rPh>
    <phoneticPr fontId="3"/>
  </si>
  <si>
    <t>相互作用(禁忌)薬剤使用患者割合(長期多剤服薬者数に占める割合)</t>
    <rPh sb="12" eb="13">
      <t>ニン</t>
    </rPh>
    <rPh sb="14" eb="16">
      <t>ワリアイ</t>
    </rPh>
    <rPh sb="29" eb="31">
      <t>ワリアイ</t>
    </rPh>
    <phoneticPr fontId="3"/>
  </si>
  <si>
    <t>慎重投与患者割合
(長期多剤服薬者数に占める割合)</t>
    <rPh sb="0" eb="2">
      <t>シンチョウ</t>
    </rPh>
    <rPh sb="2" eb="4">
      <t>トウヨ</t>
    </rPh>
    <rPh sb="4" eb="6">
      <t>カンジャ</t>
    </rPh>
    <rPh sb="6" eb="8">
      <t>ワリアイ</t>
    </rPh>
    <rPh sb="10" eb="12">
      <t>チョウキ</t>
    </rPh>
    <rPh sb="12" eb="14">
      <t>タザイ</t>
    </rPh>
    <rPh sb="14" eb="16">
      <t>フクヤク</t>
    </rPh>
    <rPh sb="16" eb="17">
      <t>シャ</t>
    </rPh>
    <rPh sb="17" eb="18">
      <t>スウ</t>
    </rPh>
    <rPh sb="19" eb="20">
      <t>シ</t>
    </rPh>
    <rPh sb="22" eb="24">
      <t>ワリアイ</t>
    </rPh>
    <phoneticPr fontId="3"/>
  </si>
  <si>
    <t>慎重投与患者割合(%)
(長期多剤服薬者数に
占める割合)</t>
    <rPh sb="0" eb="4">
      <t>シンチョウトウヨ</t>
    </rPh>
    <rPh sb="4" eb="5">
      <t>ニン</t>
    </rPh>
    <rPh sb="6" eb="8">
      <t>ワリアイ</t>
    </rPh>
    <rPh sb="26" eb="28">
      <t>ワリアイ</t>
    </rPh>
    <phoneticPr fontId="3"/>
  </si>
  <si>
    <t>慎重投与患者割合(長期多剤服薬者数に占める割合)</t>
    <rPh sb="0" eb="2">
      <t>シンチョウ</t>
    </rPh>
    <rPh sb="2" eb="4">
      <t>トウヨ</t>
    </rPh>
    <rPh sb="4" eb="6">
      <t>カンジャ</t>
    </rPh>
    <rPh sb="6" eb="8">
      <t>ワリアイ</t>
    </rPh>
    <rPh sb="9" eb="11">
      <t>チョウキ</t>
    </rPh>
    <rPh sb="11" eb="13">
      <t>タザイ</t>
    </rPh>
    <rPh sb="13" eb="15">
      <t>フクヤク</t>
    </rPh>
    <rPh sb="15" eb="16">
      <t>シャ</t>
    </rPh>
    <rPh sb="16" eb="17">
      <t>スウ</t>
    </rPh>
    <rPh sb="18" eb="19">
      <t>シ</t>
    </rPh>
    <rPh sb="21" eb="23">
      <t>ワリアイ</t>
    </rPh>
    <phoneticPr fontId="3"/>
  </si>
  <si>
    <t>相互作用(禁忌)薬剤使用患者割合
(長期多剤服薬者数に占める割合)</t>
    <rPh sb="0" eb="2">
      <t>ソウゴ</t>
    </rPh>
    <rPh sb="2" eb="4">
      <t>サヨウ</t>
    </rPh>
    <rPh sb="5" eb="7">
      <t>キンキ</t>
    </rPh>
    <rPh sb="8" eb="10">
      <t>ヤクザイ</t>
    </rPh>
    <rPh sb="10" eb="12">
      <t>シヨウ</t>
    </rPh>
    <rPh sb="12" eb="14">
      <t>カンジャ</t>
    </rPh>
    <rPh sb="14" eb="16">
      <t>ワリアイ</t>
    </rPh>
    <rPh sb="18" eb="20">
      <t>チョウキ</t>
    </rPh>
    <rPh sb="20" eb="22">
      <t>タザイ</t>
    </rPh>
    <rPh sb="22" eb="24">
      <t>フクヤク</t>
    </rPh>
    <rPh sb="24" eb="25">
      <t>シャ</t>
    </rPh>
    <rPh sb="25" eb="26">
      <t>スウ</t>
    </rPh>
    <rPh sb="27" eb="28">
      <t>シ</t>
    </rPh>
    <rPh sb="30" eb="32">
      <t>ワリアイ</t>
    </rPh>
    <phoneticPr fontId="3"/>
  </si>
  <si>
    <t>相互作用(禁忌)
薬剤使用患者割合
(長期多剤服薬者数に
占める割合)</t>
    <rPh sb="13" eb="14">
      <t>ニン</t>
    </rPh>
    <rPh sb="15" eb="17">
      <t>ワリアイ</t>
    </rPh>
    <rPh sb="32" eb="34">
      <t>ワリアイ</t>
    </rPh>
    <phoneticPr fontId="3"/>
  </si>
  <si>
    <t>長期多剤
服薬者割合(%)
(被保険者数に占める割合)</t>
    <rPh sb="0" eb="2">
      <t>チョウキ</t>
    </rPh>
    <rPh sb="2" eb="4">
      <t>タザイ</t>
    </rPh>
    <rPh sb="5" eb="7">
      <t>フクヤク</t>
    </rPh>
    <rPh sb="7" eb="8">
      <t>シャ</t>
    </rPh>
    <rPh sb="8" eb="10">
      <t>ワリアイ</t>
    </rPh>
    <rPh sb="15" eb="19">
      <t>ヒホケンシャ</t>
    </rPh>
    <rPh sb="19" eb="20">
      <t>スウ</t>
    </rPh>
    <rPh sb="21" eb="22">
      <t>シ</t>
    </rPh>
    <rPh sb="24" eb="26">
      <t>ワリアイ</t>
    </rPh>
    <phoneticPr fontId="3"/>
  </si>
  <si>
    <t>長期多剤
服薬者割合(%)
(長期服薬者数に占める割合)</t>
    <rPh sb="0" eb="2">
      <t>チョウキ</t>
    </rPh>
    <rPh sb="2" eb="4">
      <t>タザイ</t>
    </rPh>
    <rPh sb="5" eb="7">
      <t>フクヤク</t>
    </rPh>
    <rPh sb="7" eb="8">
      <t>シャ</t>
    </rPh>
    <rPh sb="8" eb="10">
      <t>ワリアイ</t>
    </rPh>
    <rPh sb="15" eb="17">
      <t>チョウキ</t>
    </rPh>
    <rPh sb="17" eb="19">
      <t>フクヤク</t>
    </rPh>
    <rPh sb="19" eb="20">
      <t>シャ</t>
    </rPh>
    <rPh sb="20" eb="21">
      <t>スウ</t>
    </rPh>
    <rPh sb="22" eb="23">
      <t>シ</t>
    </rPh>
    <rPh sb="25" eb="27">
      <t>ワリアイ</t>
    </rPh>
    <phoneticPr fontId="3"/>
  </si>
  <si>
    <t>長期多剤
服薬者数
(人)</t>
    <phoneticPr fontId="3"/>
  </si>
  <si>
    <t>長期多剤
服薬者数
(人)</t>
  </si>
  <si>
    <t>長期多剤
服薬者数
(人)</t>
    <phoneticPr fontId="3"/>
  </si>
  <si>
    <t>慎重投与
患者割合(%)
(長期多剤
服薬者数に
占める割合)</t>
  </si>
  <si>
    <t>慎重投与
患者割合(%)
(長期多剤
服薬者数に
占める割合)</t>
    <phoneticPr fontId="3"/>
  </si>
  <si>
    <t>相互作用(禁忌)
薬剤使用
患者割合(%)
(長期多剤
服薬者数に
占める割合)</t>
    <rPh sb="14" eb="15">
      <t>ニン</t>
    </rPh>
    <rPh sb="16" eb="18">
      <t>ワリアイ</t>
    </rPh>
    <rPh sb="37" eb="39">
      <t>ワリアイ</t>
    </rPh>
    <phoneticPr fontId="3"/>
  </si>
  <si>
    <t>　　長期多剤服薬者の状況</t>
    <phoneticPr fontId="3"/>
  </si>
  <si>
    <t>　　地区別</t>
    <phoneticPr fontId="3"/>
  </si>
  <si>
    <t>　　市区町村別</t>
    <phoneticPr fontId="3"/>
  </si>
  <si>
    <t>　　相互作用(禁忌)薬剤使用の状況</t>
    <rPh sb="2" eb="3">
      <t>ソウ</t>
    </rPh>
    <rPh sb="3" eb="4">
      <t>ゴ</t>
    </rPh>
    <rPh sb="4" eb="6">
      <t>サヨウ</t>
    </rPh>
    <rPh sb="7" eb="9">
      <t>キンキ</t>
    </rPh>
    <rPh sb="10" eb="14">
      <t>ヤクザイシヨウ</t>
    </rPh>
    <rPh sb="15" eb="17">
      <t>ジョウキョウ</t>
    </rPh>
    <phoneticPr fontId="35"/>
  </si>
  <si>
    <t>　　相互作用(禁忌)薬剤使用患者割合(長期多剤服薬者数に占める割合)</t>
    <phoneticPr fontId="3"/>
  </si>
  <si>
    <t>　　相互作用(禁忌)薬剤使用の状況</t>
    <rPh sb="2" eb="4">
      <t>ソウゴ</t>
    </rPh>
    <rPh sb="4" eb="6">
      <t>サヨウ</t>
    </rPh>
    <rPh sb="7" eb="9">
      <t>キンキ</t>
    </rPh>
    <rPh sb="10" eb="14">
      <t>ヤクザイシヨウ</t>
    </rPh>
    <rPh sb="15" eb="17">
      <t>ジョウキョウ</t>
    </rPh>
    <phoneticPr fontId="35"/>
  </si>
  <si>
    <t>　　市区町村別</t>
    <rPh sb="2" eb="7">
      <t>シクチョウソンベツ</t>
    </rPh>
    <phoneticPr fontId="35"/>
  </si>
  <si>
    <t>　　慎重投与の状況</t>
    <phoneticPr fontId="3"/>
  </si>
  <si>
    <t>　　広域連合全体</t>
    <phoneticPr fontId="3"/>
  </si>
  <si>
    <t>　　慎重投与の状況</t>
    <rPh sb="2" eb="4">
      <t>シンチョウ</t>
    </rPh>
    <rPh sb="4" eb="6">
      <t>トウヨ</t>
    </rPh>
    <rPh sb="7" eb="9">
      <t>ジョウキョウ</t>
    </rPh>
    <phoneticPr fontId="35"/>
  </si>
  <si>
    <t>　　慎重投与患者割合(長期多剤服薬者数に占める割合)</t>
    <phoneticPr fontId="3"/>
  </si>
  <si>
    <t>　　市区町村別</t>
    <rPh sb="2" eb="6">
      <t>シクチョウソン</t>
    </rPh>
    <rPh sb="6" eb="7">
      <t>ベツ</t>
    </rPh>
    <phoneticPr fontId="3"/>
  </si>
  <si>
    <t>　　相互作用(禁忌)薬剤使用の状況</t>
    <phoneticPr fontId="3"/>
  </si>
  <si>
    <t>　　広域連合全体</t>
    <phoneticPr fontId="3"/>
  </si>
  <si>
    <t>　　慎重投与の状況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</si>
</sst>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0.0%"/>
    <numFmt numFmtId="178" formatCode="#,##0_ ;[Red]\-#,##0\ "/>
    <numFmt numFmtId="179" formatCode="#,##0_ 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Arial"/>
      <family val="2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08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/>
    <xf numFmtId="0" fontId="10" fillId="0" borderId="0">
      <alignment vertical="center"/>
    </xf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0"/>
    <xf numFmtId="9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1" fillId="0" borderId="0"/>
  </cellStyleXfs>
  <cellXfs count="146">
    <xf numFmtId="0" fontId="0" fillId="0" borderId="0" xfId="0">
      <alignment vertical="center"/>
    </xf>
    <xf numFmtId="0" fontId="36" fillId="0" borderId="0" xfId="1549" applyFont="1"/>
    <xf numFmtId="0" fontId="40" fillId="0" borderId="0" xfId="1549" applyFont="1"/>
    <xf numFmtId="0" fontId="40" fillId="0" borderId="0" xfId="1549" applyFont="1" applyAlignment="1">
      <alignment wrapText="1"/>
    </xf>
    <xf numFmtId="0" fontId="36" fillId="0" borderId="0" xfId="0" applyFont="1" applyFill="1">
      <alignment vertical="center"/>
    </xf>
    <xf numFmtId="0" fontId="42" fillId="0" borderId="0" xfId="0" applyFont="1">
      <alignment vertical="center"/>
    </xf>
    <xf numFmtId="0" fontId="36" fillId="0" borderId="0" xfId="0" applyFont="1">
      <alignment vertical="center"/>
    </xf>
    <xf numFmtId="0" fontId="42" fillId="0" borderId="0" xfId="0" applyFont="1" applyFill="1" applyBorder="1" applyAlignment="1">
      <alignment vertical="center" wrapText="1"/>
    </xf>
    <xf numFmtId="0" fontId="42" fillId="0" borderId="12" xfId="0" applyFont="1" applyBorder="1">
      <alignment vertical="center"/>
    </xf>
    <xf numFmtId="0" fontId="42" fillId="0" borderId="12" xfId="0" applyFont="1" applyFill="1" applyBorder="1">
      <alignment vertical="center"/>
    </xf>
    <xf numFmtId="177" fontId="42" fillId="0" borderId="0" xfId="0" applyNumberFormat="1" applyFont="1" applyFill="1" applyBorder="1">
      <alignment vertical="center"/>
    </xf>
    <xf numFmtId="0" fontId="42" fillId="0" borderId="0" xfId="0" applyFont="1" applyFill="1">
      <alignment vertical="center"/>
    </xf>
    <xf numFmtId="0" fontId="36" fillId="0" borderId="12" xfId="0" applyFont="1" applyBorder="1">
      <alignment vertical="center"/>
    </xf>
    <xf numFmtId="0" fontId="36" fillId="0" borderId="0" xfId="1549" applyFont="1" applyAlignment="1">
      <alignment vertical="center"/>
    </xf>
    <xf numFmtId="0" fontId="36" fillId="0" borderId="0" xfId="0" applyFont="1" applyAlignment="1">
      <alignment vertical="center"/>
    </xf>
    <xf numFmtId="0" fontId="42" fillId="0" borderId="12" xfId="1386" applyFont="1" applyFill="1" applyBorder="1">
      <alignment vertical="center"/>
    </xf>
    <xf numFmtId="0" fontId="37" fillId="27" borderId="12" xfId="0" applyFont="1" applyFill="1" applyBorder="1" applyAlignment="1">
      <alignment horizontal="center" vertical="center" wrapText="1"/>
    </xf>
    <xf numFmtId="20" fontId="36" fillId="0" borderId="0" xfId="0" applyNumberFormat="1" applyFont="1" applyAlignment="1">
      <alignment horizontal="left" vertical="center"/>
    </xf>
    <xf numFmtId="0" fontId="42" fillId="0" borderId="12" xfId="0" applyFont="1" applyFill="1" applyBorder="1" applyAlignment="1">
      <alignment horizontal="center" vertical="center" shrinkToFit="1"/>
    </xf>
    <xf numFmtId="0" fontId="42" fillId="0" borderId="19" xfId="0" applyFont="1" applyFill="1" applyBorder="1" applyAlignment="1">
      <alignment horizontal="center" vertical="center" shrinkToFit="1"/>
    </xf>
    <xf numFmtId="0" fontId="42" fillId="0" borderId="19" xfId="1386" applyFont="1" applyFill="1" applyBorder="1">
      <alignment vertical="center"/>
    </xf>
    <xf numFmtId="0" fontId="38" fillId="27" borderId="13" xfId="1574" applyFont="1" applyFill="1" applyBorder="1" applyAlignment="1">
      <alignment horizontal="center" vertical="center" wrapText="1"/>
    </xf>
    <xf numFmtId="0" fontId="38" fillId="27" borderId="14" xfId="1574" applyFont="1" applyFill="1" applyBorder="1" applyAlignment="1">
      <alignment horizontal="center" vertical="center" wrapText="1"/>
    </xf>
    <xf numFmtId="0" fontId="42" fillId="0" borderId="12" xfId="1549" applyFont="1" applyBorder="1" applyAlignment="1">
      <alignment horizontal="center" vertical="center"/>
    </xf>
    <xf numFmtId="0" fontId="42" fillId="0" borderId="12" xfId="1549" applyFont="1" applyBorder="1" applyAlignment="1">
      <alignment vertical="center" wrapText="1"/>
    </xf>
    <xf numFmtId="0" fontId="42" fillId="0" borderId="12" xfId="1549" applyFont="1" applyFill="1" applyBorder="1" applyAlignment="1">
      <alignment vertical="center" wrapText="1"/>
    </xf>
    <xf numFmtId="177" fontId="42" fillId="0" borderId="12" xfId="1705" applyNumberFormat="1" applyFont="1" applyFill="1" applyBorder="1" applyAlignment="1">
      <alignment horizontal="right" vertical="center" shrinkToFit="1"/>
    </xf>
    <xf numFmtId="177" fontId="42" fillId="0" borderId="15" xfId="1550" applyNumberFormat="1" applyFont="1" applyFill="1" applyBorder="1" applyAlignment="1">
      <alignment horizontal="right" vertical="center" shrinkToFit="1"/>
    </xf>
    <xf numFmtId="177" fontId="42" fillId="0" borderId="12" xfId="0" applyNumberFormat="1" applyFont="1" applyFill="1" applyBorder="1" applyAlignment="1">
      <alignment horizontal="right" vertical="center" shrinkToFit="1"/>
    </xf>
    <xf numFmtId="177" fontId="42" fillId="0" borderId="19" xfId="0" applyNumberFormat="1" applyFont="1" applyFill="1" applyBorder="1" applyAlignment="1">
      <alignment horizontal="right" vertical="center" shrinkToFit="1"/>
    </xf>
    <xf numFmtId="177" fontId="42" fillId="0" borderId="18" xfId="0" applyNumberFormat="1" applyFont="1" applyFill="1" applyBorder="1" applyAlignment="1">
      <alignment horizontal="right" vertical="center" shrinkToFit="1"/>
    </xf>
    <xf numFmtId="0" fontId="42" fillId="0" borderId="12" xfId="1386" applyFont="1" applyFill="1" applyBorder="1" applyAlignment="1">
      <alignment vertical="center"/>
    </xf>
    <xf numFmtId="0" fontId="38" fillId="0" borderId="12" xfId="1147" applyFont="1" applyFill="1" applyBorder="1" applyAlignment="1" applyProtection="1">
      <alignment vertical="center"/>
      <protection locked="0"/>
    </xf>
    <xf numFmtId="0" fontId="38" fillId="0" borderId="19" xfId="1147" applyFont="1" applyFill="1" applyBorder="1" applyAlignment="1" applyProtection="1">
      <alignment vertical="center"/>
      <protection locked="0"/>
    </xf>
    <xf numFmtId="177" fontId="42" fillId="0" borderId="12" xfId="0" applyNumberFormat="1" applyFont="1" applyFill="1" applyBorder="1" applyAlignment="1">
      <alignment horizontal="right" vertical="center"/>
    </xf>
    <xf numFmtId="0" fontId="41" fillId="0" borderId="0" xfId="1549" applyFont="1" applyAlignment="1">
      <alignment vertical="center"/>
    </xf>
    <xf numFmtId="0" fontId="37" fillId="0" borderId="0" xfId="1549" applyFont="1" applyAlignment="1">
      <alignment vertical="center"/>
    </xf>
    <xf numFmtId="178" fontId="38" fillId="0" borderId="12" xfId="1573" applyNumberFormat="1" applyFont="1" applyFill="1" applyBorder="1" applyAlignment="1">
      <alignment horizontal="right" vertical="center" shrinkToFit="1"/>
    </xf>
    <xf numFmtId="178" fontId="38" fillId="0" borderId="15" xfId="1573" applyNumberFormat="1" applyFont="1" applyFill="1" applyBorder="1" applyAlignment="1">
      <alignment horizontal="right" vertical="center" shrinkToFit="1"/>
    </xf>
    <xf numFmtId="178" fontId="42" fillId="0" borderId="12" xfId="1573" applyNumberFormat="1" applyFont="1" applyFill="1" applyBorder="1" applyAlignment="1">
      <alignment horizontal="right" vertical="center" shrinkToFit="1"/>
    </xf>
    <xf numFmtId="178" fontId="42" fillId="0" borderId="15" xfId="1573" applyNumberFormat="1" applyFont="1" applyFill="1" applyBorder="1" applyAlignment="1">
      <alignment horizontal="right" vertical="center" shrinkToFit="1"/>
    </xf>
    <xf numFmtId="178" fontId="42" fillId="0" borderId="18" xfId="0" applyNumberFormat="1" applyFont="1" applyFill="1" applyBorder="1" applyAlignment="1">
      <alignment horizontal="right" vertical="center" shrinkToFit="1"/>
    </xf>
    <xf numFmtId="178" fontId="42" fillId="0" borderId="12" xfId="0" applyNumberFormat="1" applyFont="1" applyFill="1" applyBorder="1" applyAlignment="1">
      <alignment horizontal="right" vertical="center" shrinkToFit="1"/>
    </xf>
    <xf numFmtId="178" fontId="42" fillId="0" borderId="19" xfId="0" applyNumberFormat="1" applyFont="1" applyFill="1" applyBorder="1" applyAlignment="1">
      <alignment horizontal="right" vertical="center" shrinkToFit="1"/>
    </xf>
    <xf numFmtId="178" fontId="42" fillId="0" borderId="12" xfId="0" applyNumberFormat="1" applyFont="1" applyFill="1" applyBorder="1" applyAlignment="1">
      <alignment horizontal="right" vertical="center"/>
    </xf>
    <xf numFmtId="0" fontId="42" fillId="27" borderId="22" xfId="0" applyFont="1" applyFill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43" fillId="0" borderId="0" xfId="0" applyFont="1" applyAlignment="1">
      <alignment vertical="center"/>
    </xf>
    <xf numFmtId="0" fontId="37" fillId="0" borderId="0" xfId="0" applyFont="1">
      <alignment vertical="center"/>
    </xf>
    <xf numFmtId="0" fontId="40" fillId="0" borderId="0" xfId="0" applyFont="1">
      <alignment vertical="center"/>
    </xf>
    <xf numFmtId="0" fontId="36" fillId="27" borderId="22" xfId="1706" applyFont="1" applyFill="1" applyBorder="1">
      <alignment vertical="center"/>
    </xf>
    <xf numFmtId="0" fontId="36" fillId="27" borderId="22" xfId="1706" applyFont="1" applyFill="1" applyBorder="1" applyAlignment="1">
      <alignment horizontal="center" vertical="center" shrinkToFit="1"/>
    </xf>
    <xf numFmtId="0" fontId="36" fillId="27" borderId="22" xfId="1706" applyFont="1" applyFill="1" applyBorder="1" applyAlignment="1">
      <alignment horizontal="center" vertical="center"/>
    </xf>
    <xf numFmtId="0" fontId="36" fillId="0" borderId="22" xfId="1706" applyFont="1" applyBorder="1" applyAlignment="1">
      <alignment horizontal="center" vertical="center"/>
    </xf>
    <xf numFmtId="0" fontId="42" fillId="0" borderId="22" xfId="1386" applyFont="1" applyFill="1" applyBorder="1">
      <alignment vertical="center"/>
    </xf>
    <xf numFmtId="0" fontId="42" fillId="0" borderId="22" xfId="1386" applyFont="1" applyBorder="1">
      <alignment vertical="center"/>
    </xf>
    <xf numFmtId="0" fontId="42" fillId="0" borderId="22" xfId="1386" applyFont="1" applyFill="1" applyBorder="1" applyAlignment="1">
      <alignment vertical="center"/>
    </xf>
    <xf numFmtId="0" fontId="42" fillId="0" borderId="22" xfId="1386" applyFont="1" applyBorder="1" applyAlignment="1">
      <alignment vertical="center"/>
    </xf>
    <xf numFmtId="0" fontId="38" fillId="0" borderId="22" xfId="1147" applyFont="1" applyBorder="1" applyAlignment="1" applyProtection="1">
      <alignment vertical="center"/>
      <protection locked="0"/>
    </xf>
    <xf numFmtId="0" fontId="37" fillId="0" borderId="0" xfId="1308" applyFont="1">
      <alignment vertical="center"/>
    </xf>
    <xf numFmtId="0" fontId="36" fillId="0" borderId="0" xfId="1707" applyFont="1"/>
    <xf numFmtId="0" fontId="42" fillId="27" borderId="29" xfId="1308" applyFont="1" applyFill="1" applyBorder="1" applyAlignment="1">
      <alignment horizontal="center" vertical="center" wrapText="1"/>
    </xf>
    <xf numFmtId="0" fontId="42" fillId="27" borderId="27" xfId="1308" applyFont="1" applyFill="1" applyBorder="1" applyAlignment="1">
      <alignment horizontal="center" vertical="center" wrapText="1"/>
    </xf>
    <xf numFmtId="0" fontId="42" fillId="0" borderId="22" xfId="1308" applyFont="1" applyBorder="1" applyAlignment="1">
      <alignment horizontal="center" vertical="center"/>
    </xf>
    <xf numFmtId="178" fontId="42" fillId="0" borderId="22" xfId="1308" applyNumberFormat="1" applyFont="1" applyFill="1" applyBorder="1" applyAlignment="1">
      <alignment horizontal="right" vertical="center"/>
    </xf>
    <xf numFmtId="178" fontId="42" fillId="0" borderId="29" xfId="1308" applyNumberFormat="1" applyFont="1" applyFill="1" applyBorder="1" applyAlignment="1">
      <alignment horizontal="right" vertical="center"/>
    </xf>
    <xf numFmtId="177" fontId="42" fillId="0" borderId="27" xfId="1308" applyNumberFormat="1" applyFont="1" applyBorder="1" applyAlignment="1">
      <alignment horizontal="right" vertical="center"/>
    </xf>
    <xf numFmtId="0" fontId="42" fillId="0" borderId="22" xfId="1308" applyFont="1" applyBorder="1" applyAlignment="1">
      <alignment horizontal="center" vertical="center" shrinkToFit="1"/>
    </xf>
    <xf numFmtId="0" fontId="42" fillId="0" borderId="23" xfId="1308" applyFont="1" applyFill="1" applyBorder="1" applyAlignment="1">
      <alignment horizontal="center" vertical="center" shrinkToFit="1"/>
    </xf>
    <xf numFmtId="178" fontId="42" fillId="28" borderId="18" xfId="853" applyNumberFormat="1" applyFont="1" applyFill="1" applyBorder="1" applyAlignment="1">
      <alignment horizontal="right" vertical="center" shrinkToFit="1"/>
    </xf>
    <xf numFmtId="178" fontId="42" fillId="0" borderId="30" xfId="853" applyNumberFormat="1" applyFont="1" applyFill="1" applyBorder="1" applyAlignment="1">
      <alignment horizontal="right" vertical="center" shrinkToFit="1"/>
    </xf>
    <xf numFmtId="179" fontId="37" fillId="28" borderId="0" xfId="853" applyNumberFormat="1" applyFont="1" applyFill="1" applyBorder="1" applyAlignment="1">
      <alignment vertical="center" shrinkToFit="1"/>
    </xf>
    <xf numFmtId="178" fontId="37" fillId="0" borderId="0" xfId="853" applyNumberFormat="1" applyFont="1" applyFill="1" applyBorder="1" applyAlignment="1">
      <alignment horizontal="right" shrinkToFit="1"/>
    </xf>
    <xf numFmtId="0" fontId="36" fillId="0" borderId="0" xfId="1308" applyFont="1">
      <alignment vertical="center"/>
    </xf>
    <xf numFmtId="0" fontId="37" fillId="27" borderId="22" xfId="0" applyFont="1" applyFill="1" applyBorder="1" applyAlignment="1">
      <alignment horizontal="center" vertical="center" wrapText="1"/>
    </xf>
    <xf numFmtId="0" fontId="42" fillId="0" borderId="22" xfId="0" applyFont="1" applyBorder="1">
      <alignment vertical="center"/>
    </xf>
    <xf numFmtId="0" fontId="42" fillId="0" borderId="22" xfId="0" applyFont="1" applyFill="1" applyBorder="1" applyAlignment="1">
      <alignment horizontal="center" vertical="center" shrinkToFit="1"/>
    </xf>
    <xf numFmtId="178" fontId="42" fillId="0" borderId="22" xfId="0" applyNumberFormat="1" applyFont="1" applyFill="1" applyBorder="1" applyAlignment="1">
      <alignment horizontal="right" vertical="center" shrinkToFit="1"/>
    </xf>
    <xf numFmtId="177" fontId="42" fillId="0" borderId="22" xfId="0" applyNumberFormat="1" applyFont="1" applyFill="1" applyBorder="1" applyAlignment="1">
      <alignment horizontal="right" vertical="center" shrinkToFit="1"/>
    </xf>
    <xf numFmtId="0" fontId="42" fillId="0" borderId="22" xfId="0" applyFont="1" applyFill="1" applyBorder="1">
      <alignment vertical="center"/>
    </xf>
    <xf numFmtId="177" fontId="42" fillId="0" borderId="22" xfId="0" applyNumberFormat="1" applyFont="1" applyFill="1" applyBorder="1" applyAlignment="1">
      <alignment horizontal="right" vertical="center"/>
    </xf>
    <xf numFmtId="178" fontId="42" fillId="0" borderId="22" xfId="0" applyNumberFormat="1" applyFont="1" applyFill="1" applyBorder="1" applyAlignment="1">
      <alignment horizontal="right" vertical="center"/>
    </xf>
    <xf numFmtId="0" fontId="38" fillId="0" borderId="22" xfId="1147" applyFont="1" applyFill="1" applyBorder="1" applyAlignment="1" applyProtection="1">
      <alignment vertical="center"/>
      <protection locked="0"/>
    </xf>
    <xf numFmtId="177" fontId="42" fillId="0" borderId="24" xfId="853" applyNumberFormat="1" applyFont="1" applyFill="1" applyBorder="1" applyAlignment="1">
      <alignment horizontal="right" vertical="center" shrinkToFit="1"/>
    </xf>
    <xf numFmtId="0" fontId="42" fillId="0" borderId="0" xfId="1308" applyFont="1">
      <alignment vertical="center"/>
    </xf>
    <xf numFmtId="0" fontId="42" fillId="0" borderId="2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177" fontId="42" fillId="0" borderId="22" xfId="0" applyNumberFormat="1" applyFont="1" applyBorder="1" applyAlignment="1">
      <alignment horizontal="right" vertical="center"/>
    </xf>
    <xf numFmtId="178" fontId="42" fillId="0" borderId="22" xfId="0" applyNumberFormat="1" applyFont="1" applyBorder="1" applyAlignment="1">
      <alignment horizontal="right" vertical="center"/>
    </xf>
    <xf numFmtId="177" fontId="42" fillId="0" borderId="22" xfId="0" applyNumberFormat="1" applyFont="1" applyFill="1" applyBorder="1">
      <alignment vertical="center"/>
    </xf>
    <xf numFmtId="177" fontId="42" fillId="0" borderId="22" xfId="0" applyNumberFormat="1" applyFont="1" applyBorder="1">
      <alignment vertical="center"/>
    </xf>
    <xf numFmtId="0" fontId="31" fillId="0" borderId="18" xfId="1706" applyNumberFormat="1" applyFont="1" applyBorder="1" applyAlignment="1">
      <alignment horizontal="left" vertical="center" wrapText="1"/>
    </xf>
    <xf numFmtId="0" fontId="42" fillId="0" borderId="22" xfId="1308" applyFont="1" applyBorder="1" applyAlignment="1">
      <alignment horizontal="center" vertical="center"/>
    </xf>
    <xf numFmtId="0" fontId="42" fillId="0" borderId="28" xfId="0" applyFont="1" applyFill="1" applyBorder="1">
      <alignment vertical="center"/>
    </xf>
    <xf numFmtId="0" fontId="42" fillId="0" borderId="22" xfId="1308" applyFont="1" applyFill="1" applyBorder="1" applyAlignment="1">
      <alignment horizontal="center" vertical="center" shrinkToFit="1"/>
    </xf>
    <xf numFmtId="0" fontId="37" fillId="0" borderId="22" xfId="1308" applyFont="1" applyFill="1" applyBorder="1" applyAlignment="1">
      <alignment horizontal="center" vertical="center"/>
    </xf>
    <xf numFmtId="0" fontId="40" fillId="0" borderId="22" xfId="1308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left" vertical="center" wrapText="1"/>
    </xf>
    <xf numFmtId="0" fontId="42" fillId="0" borderId="19" xfId="1706" applyNumberFormat="1" applyFont="1" applyFill="1" applyBorder="1" applyAlignment="1">
      <alignment horizontal="left" vertical="center" wrapText="1"/>
    </xf>
    <xf numFmtId="0" fontId="42" fillId="0" borderId="18" xfId="1706" applyNumberFormat="1" applyFont="1" applyFill="1" applyBorder="1" applyAlignment="1">
      <alignment horizontal="left" vertical="center" wrapText="1"/>
    </xf>
    <xf numFmtId="0" fontId="42" fillId="0" borderId="22" xfId="1706" applyNumberFormat="1" applyFont="1" applyFill="1" applyBorder="1" applyAlignment="1">
      <alignment horizontal="left" vertical="center" wrapText="1"/>
    </xf>
    <xf numFmtId="0" fontId="37" fillId="0" borderId="0" xfId="1308" applyFont="1" applyBorder="1">
      <alignment vertical="center"/>
    </xf>
    <xf numFmtId="0" fontId="36" fillId="0" borderId="0" xfId="0" applyFont="1" applyBorder="1">
      <alignment vertical="center"/>
    </xf>
    <xf numFmtId="0" fontId="42" fillId="0" borderId="0" xfId="1308" applyFont="1" applyAlignment="1">
      <alignment vertical="center"/>
    </xf>
    <xf numFmtId="0" fontId="36" fillId="0" borderId="0" xfId="1308" applyFont="1" applyAlignment="1">
      <alignment vertical="center"/>
    </xf>
    <xf numFmtId="10" fontId="42" fillId="0" borderId="22" xfId="0" applyNumberFormat="1" applyFont="1" applyFill="1" applyBorder="1" applyAlignment="1">
      <alignment horizontal="right" vertical="center" shrinkToFit="1"/>
    </xf>
    <xf numFmtId="10" fontId="42" fillId="0" borderId="19" xfId="0" applyNumberFormat="1" applyFont="1" applyFill="1" applyBorder="1" applyAlignment="1">
      <alignment horizontal="right" vertical="center" shrinkToFit="1"/>
    </xf>
    <xf numFmtId="10" fontId="42" fillId="0" borderId="18" xfId="0" applyNumberFormat="1" applyFont="1" applyFill="1" applyBorder="1" applyAlignment="1">
      <alignment horizontal="right" vertical="center" shrinkToFit="1"/>
    </xf>
    <xf numFmtId="10" fontId="42" fillId="0" borderId="28" xfId="0" applyNumberFormat="1" applyFont="1" applyFill="1" applyBorder="1" applyAlignment="1">
      <alignment horizontal="right" vertical="center"/>
    </xf>
    <xf numFmtId="10" fontId="42" fillId="0" borderId="22" xfId="0" applyNumberFormat="1" applyFont="1" applyFill="1" applyBorder="1" applyAlignment="1">
      <alignment horizontal="right" vertical="center"/>
    </xf>
    <xf numFmtId="10" fontId="42" fillId="0" borderId="27" xfId="1308" applyNumberFormat="1" applyFont="1" applyBorder="1" applyAlignment="1">
      <alignment horizontal="right" vertical="center"/>
    </xf>
    <xf numFmtId="10" fontId="42" fillId="0" borderId="31" xfId="853" applyNumberFormat="1" applyFont="1" applyFill="1" applyBorder="1" applyAlignment="1">
      <alignment horizontal="right" vertical="center" shrinkToFit="1"/>
    </xf>
    <xf numFmtId="10" fontId="42" fillId="0" borderId="22" xfId="1308" applyNumberFormat="1" applyFont="1" applyBorder="1" applyAlignment="1">
      <alignment horizontal="right" vertical="center"/>
    </xf>
    <xf numFmtId="10" fontId="42" fillId="0" borderId="22" xfId="0" applyNumberFormat="1" applyFont="1" applyBorder="1" applyAlignment="1">
      <alignment horizontal="right" vertical="center"/>
    </xf>
    <xf numFmtId="0" fontId="42" fillId="27" borderId="12" xfId="1549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2" fillId="27" borderId="12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33" xfId="0" applyFont="1" applyBorder="1" applyAlignment="1">
      <alignment vertical="center"/>
    </xf>
    <xf numFmtId="0" fontId="42" fillId="0" borderId="18" xfId="0" applyFont="1" applyFill="1" applyBorder="1" applyAlignment="1">
      <alignment horizontal="center" vertical="center" shrinkToFit="1"/>
    </xf>
    <xf numFmtId="0" fontId="42" fillId="27" borderId="12" xfId="0" applyFont="1" applyFill="1" applyBorder="1" applyAlignment="1">
      <alignment horizontal="center" vertical="center" shrinkToFit="1"/>
    </xf>
    <xf numFmtId="0" fontId="42" fillId="27" borderId="12" xfId="0" applyFont="1" applyFill="1" applyBorder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23" xfId="1706" applyFont="1" applyBorder="1" applyAlignment="1">
      <alignment horizontal="center" vertical="center" shrinkToFit="1"/>
    </xf>
    <xf numFmtId="0" fontId="42" fillId="0" borderId="24" xfId="1706" applyFont="1" applyBorder="1" applyAlignment="1">
      <alignment horizontal="center" vertical="center" shrinkToFit="1"/>
    </xf>
    <xf numFmtId="0" fontId="31" fillId="0" borderId="23" xfId="1706" applyFont="1" applyBorder="1" applyAlignment="1">
      <alignment horizontal="center" vertical="center" shrinkToFit="1"/>
    </xf>
    <xf numFmtId="0" fontId="31" fillId="0" borderId="24" xfId="1706" applyFont="1" applyBorder="1" applyAlignment="1">
      <alignment horizontal="center" vertical="center" shrinkToFit="1"/>
    </xf>
    <xf numFmtId="0" fontId="42" fillId="27" borderId="19" xfId="1308" applyFont="1" applyFill="1" applyBorder="1" applyAlignment="1">
      <alignment horizontal="center" vertical="center"/>
    </xf>
    <xf numFmtId="0" fontId="42" fillId="27" borderId="28" xfId="1308" applyFont="1" applyFill="1" applyBorder="1" applyAlignment="1">
      <alignment horizontal="center" vertical="center"/>
    </xf>
    <xf numFmtId="0" fontId="42" fillId="27" borderId="25" xfId="1308" applyFont="1" applyFill="1" applyBorder="1" applyAlignment="1">
      <alignment horizontal="center" vertical="center" wrapText="1"/>
    </xf>
    <xf numFmtId="0" fontId="42" fillId="27" borderId="28" xfId="1308" applyFont="1" applyFill="1" applyBorder="1" applyAlignment="1">
      <alignment horizontal="center" vertical="center" wrapText="1"/>
    </xf>
    <xf numFmtId="0" fontId="42" fillId="27" borderId="26" xfId="1308" applyFont="1" applyFill="1" applyBorder="1" applyAlignment="1">
      <alignment horizontal="center" vertical="center"/>
    </xf>
    <xf numFmtId="0" fontId="42" fillId="27" borderId="27" xfId="1308" applyFont="1" applyFill="1" applyBorder="1" applyAlignment="1">
      <alignment horizontal="center" vertical="center"/>
    </xf>
    <xf numFmtId="0" fontId="42" fillId="0" borderId="32" xfId="0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center" vertical="center" wrapText="1"/>
    </xf>
    <xf numFmtId="0" fontId="42" fillId="27" borderId="22" xfId="0" applyFont="1" applyFill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2" fillId="0" borderId="22" xfId="0" applyFont="1" applyFill="1" applyBorder="1" applyAlignment="1">
      <alignment horizontal="center" vertical="center" wrapText="1"/>
    </xf>
    <xf numFmtId="0" fontId="42" fillId="27" borderId="22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vertical="center"/>
    </xf>
    <xf numFmtId="0" fontId="42" fillId="0" borderId="0" xfId="0" applyFont="1" applyFill="1" applyBorder="1" applyAlignment="1">
      <alignment vertical="center"/>
    </xf>
  </cellXfs>
  <cellStyles count="1708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 2 2" xfId="1575" xr:uid="{00000000-0005-0000-0000-000097020000}"/>
    <cellStyle name="チェック セル 2 3" xfId="1576" xr:uid="{00000000-0005-0000-0000-000098020000}"/>
    <cellStyle name="チェック セル 20" xfId="664" xr:uid="{00000000-0005-0000-0000-000099020000}"/>
    <cellStyle name="チェック セル 21" xfId="665" xr:uid="{00000000-0005-0000-0000-00009A020000}"/>
    <cellStyle name="チェック セル 22" xfId="666" xr:uid="{00000000-0005-0000-0000-00009B020000}"/>
    <cellStyle name="チェック セル 23" xfId="667" xr:uid="{00000000-0005-0000-0000-00009C020000}"/>
    <cellStyle name="チェック セル 24" xfId="668" xr:uid="{00000000-0005-0000-0000-00009D020000}"/>
    <cellStyle name="チェック セル 25" xfId="669" xr:uid="{00000000-0005-0000-0000-00009E020000}"/>
    <cellStyle name="チェック セル 3" xfId="670" xr:uid="{00000000-0005-0000-0000-00009F020000}"/>
    <cellStyle name="チェック セル 3 2" xfId="671" xr:uid="{00000000-0005-0000-0000-0000A0020000}"/>
    <cellStyle name="チェック セル 4" xfId="672" xr:uid="{00000000-0005-0000-0000-0000A1020000}"/>
    <cellStyle name="チェック セル 4 2" xfId="1577" xr:uid="{00000000-0005-0000-0000-0000A2020000}"/>
    <cellStyle name="チェック セル 5" xfId="673" xr:uid="{00000000-0005-0000-0000-0000A3020000}"/>
    <cellStyle name="チェック セル 6" xfId="674" xr:uid="{00000000-0005-0000-0000-0000A4020000}"/>
    <cellStyle name="チェック セル 7" xfId="675" xr:uid="{00000000-0005-0000-0000-0000A5020000}"/>
    <cellStyle name="チェック セル 8" xfId="676" xr:uid="{00000000-0005-0000-0000-0000A6020000}"/>
    <cellStyle name="チェック セル 9" xfId="677" xr:uid="{00000000-0005-0000-0000-0000A7020000}"/>
    <cellStyle name="どちらでもない 10" xfId="678" xr:uid="{00000000-0005-0000-0000-0000A8020000}"/>
    <cellStyle name="どちらでもない 11" xfId="679" xr:uid="{00000000-0005-0000-0000-0000A9020000}"/>
    <cellStyle name="どちらでもない 12" xfId="680" xr:uid="{00000000-0005-0000-0000-0000AA020000}"/>
    <cellStyle name="どちらでもない 13" xfId="681" xr:uid="{00000000-0005-0000-0000-0000AB020000}"/>
    <cellStyle name="どちらでもない 14" xfId="682" xr:uid="{00000000-0005-0000-0000-0000AC020000}"/>
    <cellStyle name="どちらでもない 15" xfId="683" xr:uid="{00000000-0005-0000-0000-0000AD020000}"/>
    <cellStyle name="どちらでもない 16" xfId="684" xr:uid="{00000000-0005-0000-0000-0000AE020000}"/>
    <cellStyle name="どちらでもない 17" xfId="685" xr:uid="{00000000-0005-0000-0000-0000AF020000}"/>
    <cellStyle name="どちらでもない 18" xfId="686" xr:uid="{00000000-0005-0000-0000-0000B0020000}"/>
    <cellStyle name="どちらでもない 19" xfId="687" xr:uid="{00000000-0005-0000-0000-0000B1020000}"/>
    <cellStyle name="どちらでもない 2" xfId="688" xr:uid="{00000000-0005-0000-0000-0000B2020000}"/>
    <cellStyle name="どちらでもない 2 2" xfId="689" xr:uid="{00000000-0005-0000-0000-0000B3020000}"/>
    <cellStyle name="どちらでもない 20" xfId="690" xr:uid="{00000000-0005-0000-0000-0000B4020000}"/>
    <cellStyle name="どちらでもない 21" xfId="691" xr:uid="{00000000-0005-0000-0000-0000B5020000}"/>
    <cellStyle name="どちらでもない 22" xfId="692" xr:uid="{00000000-0005-0000-0000-0000B6020000}"/>
    <cellStyle name="どちらでもない 23" xfId="693" xr:uid="{00000000-0005-0000-0000-0000B7020000}"/>
    <cellStyle name="どちらでもない 24" xfId="694" xr:uid="{00000000-0005-0000-0000-0000B8020000}"/>
    <cellStyle name="どちらでもない 25" xfId="695" xr:uid="{00000000-0005-0000-0000-0000B9020000}"/>
    <cellStyle name="どちらでもない 3" xfId="696" xr:uid="{00000000-0005-0000-0000-0000BA020000}"/>
    <cellStyle name="どちらでもない 3 2" xfId="697" xr:uid="{00000000-0005-0000-0000-0000BB020000}"/>
    <cellStyle name="どちらでもない 4" xfId="698" xr:uid="{00000000-0005-0000-0000-0000BC020000}"/>
    <cellStyle name="どちらでもない 5" xfId="699" xr:uid="{00000000-0005-0000-0000-0000BD020000}"/>
    <cellStyle name="どちらでもない 6" xfId="700" xr:uid="{00000000-0005-0000-0000-0000BE020000}"/>
    <cellStyle name="どちらでもない 7" xfId="701" xr:uid="{00000000-0005-0000-0000-0000BF020000}"/>
    <cellStyle name="どちらでもない 8" xfId="702" xr:uid="{00000000-0005-0000-0000-0000C0020000}"/>
    <cellStyle name="どちらでもない 9" xfId="703" xr:uid="{00000000-0005-0000-0000-0000C1020000}"/>
    <cellStyle name="パーセント" xfId="1705" builtinId="5"/>
    <cellStyle name="パーセント 2" xfId="704" xr:uid="{00000000-0005-0000-0000-0000C3020000}"/>
    <cellStyle name="パーセント 2 2" xfId="705" xr:uid="{00000000-0005-0000-0000-0000C4020000}"/>
    <cellStyle name="パーセント 2 2 2" xfId="706" xr:uid="{00000000-0005-0000-0000-0000C5020000}"/>
    <cellStyle name="パーセント 2 3" xfId="707" xr:uid="{00000000-0005-0000-0000-0000C6020000}"/>
    <cellStyle name="パーセント 2 3 2" xfId="1550" xr:uid="{00000000-0005-0000-0000-0000C7020000}"/>
    <cellStyle name="パーセント 2 3 2 2" xfId="1551" xr:uid="{00000000-0005-0000-0000-0000C8020000}"/>
    <cellStyle name="パーセント 2 3 3" xfId="1552" xr:uid="{00000000-0005-0000-0000-0000C9020000}"/>
    <cellStyle name="パーセント 2 3 3 2" xfId="1553" xr:uid="{00000000-0005-0000-0000-0000CA020000}"/>
    <cellStyle name="パーセント 2 3 4" xfId="1554" xr:uid="{00000000-0005-0000-0000-0000CB020000}"/>
    <cellStyle name="パーセント 2 4" xfId="1555" xr:uid="{00000000-0005-0000-0000-0000CC020000}"/>
    <cellStyle name="パーセント 2 4 2" xfId="1548" xr:uid="{00000000-0005-0000-0000-0000CD020000}"/>
    <cellStyle name="パーセント 3" xfId="708" xr:uid="{00000000-0005-0000-0000-0000CE020000}"/>
    <cellStyle name="パーセント 3 2" xfId="1556" xr:uid="{00000000-0005-0000-0000-0000CF020000}"/>
    <cellStyle name="パーセント 4" xfId="709" xr:uid="{00000000-0005-0000-0000-0000D0020000}"/>
    <cellStyle name="パーセント 5" xfId="710" xr:uid="{00000000-0005-0000-0000-0000D1020000}"/>
    <cellStyle name="パーセント 5 2" xfId="1578" xr:uid="{00000000-0005-0000-0000-0000D2020000}"/>
    <cellStyle name="ハイパーリンク 2" xfId="1557" xr:uid="{00000000-0005-0000-0000-0000D3020000}"/>
    <cellStyle name="メモ 10" xfId="711" xr:uid="{00000000-0005-0000-0000-0000D4020000}"/>
    <cellStyle name="メモ 11" xfId="712" xr:uid="{00000000-0005-0000-0000-0000D5020000}"/>
    <cellStyle name="メモ 12" xfId="713" xr:uid="{00000000-0005-0000-0000-0000D6020000}"/>
    <cellStyle name="メモ 13" xfId="714" xr:uid="{00000000-0005-0000-0000-0000D7020000}"/>
    <cellStyle name="メモ 14" xfId="715" xr:uid="{00000000-0005-0000-0000-0000D8020000}"/>
    <cellStyle name="メモ 15" xfId="716" xr:uid="{00000000-0005-0000-0000-0000D9020000}"/>
    <cellStyle name="メモ 16" xfId="717" xr:uid="{00000000-0005-0000-0000-0000DA020000}"/>
    <cellStyle name="メモ 17" xfId="718" xr:uid="{00000000-0005-0000-0000-0000DB020000}"/>
    <cellStyle name="メモ 18" xfId="719" xr:uid="{00000000-0005-0000-0000-0000DC020000}"/>
    <cellStyle name="メモ 19" xfId="720" xr:uid="{00000000-0005-0000-0000-0000DD020000}"/>
    <cellStyle name="メモ 2" xfId="721" xr:uid="{00000000-0005-0000-0000-0000DE020000}"/>
    <cellStyle name="メモ 2 2" xfId="722" xr:uid="{00000000-0005-0000-0000-0000DF020000}"/>
    <cellStyle name="メモ 2 2 2" xfId="723" xr:uid="{00000000-0005-0000-0000-0000E0020000}"/>
    <cellStyle name="メモ 2 2 2 2" xfId="1390" xr:uid="{00000000-0005-0000-0000-0000E1020000}"/>
    <cellStyle name="メモ 2 2 2 2 2" xfId="1391" xr:uid="{00000000-0005-0000-0000-0000E2020000}"/>
    <cellStyle name="メモ 2 2 2 2 2 2" xfId="1579" xr:uid="{00000000-0005-0000-0000-0000E3020000}"/>
    <cellStyle name="メモ 2 2 2 2 3" xfId="1580" xr:uid="{00000000-0005-0000-0000-0000E4020000}"/>
    <cellStyle name="メモ 2 2 2 3" xfId="1392" xr:uid="{00000000-0005-0000-0000-0000E5020000}"/>
    <cellStyle name="メモ 2 2 2 3 2" xfId="1581" xr:uid="{00000000-0005-0000-0000-0000E6020000}"/>
    <cellStyle name="メモ 2 2 2 4" xfId="1582" xr:uid="{00000000-0005-0000-0000-0000E7020000}"/>
    <cellStyle name="メモ 2 2 3" xfId="724" xr:uid="{00000000-0005-0000-0000-0000E8020000}"/>
    <cellStyle name="メモ 2 2 3 2" xfId="1393" xr:uid="{00000000-0005-0000-0000-0000E9020000}"/>
    <cellStyle name="メモ 2 2 3 2 2" xfId="1583" xr:uid="{00000000-0005-0000-0000-0000EA020000}"/>
    <cellStyle name="メモ 2 2 3 3" xfId="1584" xr:uid="{00000000-0005-0000-0000-0000EB020000}"/>
    <cellStyle name="メモ 2 2 4" xfId="1585" xr:uid="{00000000-0005-0000-0000-0000EC020000}"/>
    <cellStyle name="メモ 2 3" xfId="1586" xr:uid="{00000000-0005-0000-0000-0000ED020000}"/>
    <cellStyle name="メモ 20" xfId="725" xr:uid="{00000000-0005-0000-0000-0000EE020000}"/>
    <cellStyle name="メモ 21" xfId="726" xr:uid="{00000000-0005-0000-0000-0000EF020000}"/>
    <cellStyle name="メモ 22" xfId="727" xr:uid="{00000000-0005-0000-0000-0000F0020000}"/>
    <cellStyle name="メモ 23" xfId="728" xr:uid="{00000000-0005-0000-0000-0000F1020000}"/>
    <cellStyle name="メモ 24" xfId="729" xr:uid="{00000000-0005-0000-0000-0000F2020000}"/>
    <cellStyle name="メモ 25" xfId="730" xr:uid="{00000000-0005-0000-0000-0000F3020000}"/>
    <cellStyle name="メモ 3" xfId="731" xr:uid="{00000000-0005-0000-0000-0000F4020000}"/>
    <cellStyle name="メモ 3 2" xfId="732" xr:uid="{00000000-0005-0000-0000-0000F5020000}"/>
    <cellStyle name="メモ 3 2 2" xfId="1394" xr:uid="{00000000-0005-0000-0000-0000F6020000}"/>
    <cellStyle name="メモ 3 2 2 2" xfId="1395" xr:uid="{00000000-0005-0000-0000-0000F7020000}"/>
    <cellStyle name="メモ 3 2 2 2 2" xfId="1587" xr:uid="{00000000-0005-0000-0000-0000F8020000}"/>
    <cellStyle name="メモ 3 2 2 3" xfId="1588" xr:uid="{00000000-0005-0000-0000-0000F9020000}"/>
    <cellStyle name="メモ 3 2 3" xfId="1396" xr:uid="{00000000-0005-0000-0000-0000FA020000}"/>
    <cellStyle name="メモ 3 2 3 2" xfId="1589" xr:uid="{00000000-0005-0000-0000-0000FB020000}"/>
    <cellStyle name="メモ 3 2 4" xfId="1590" xr:uid="{00000000-0005-0000-0000-0000FC020000}"/>
    <cellStyle name="メモ 3 3" xfId="733" xr:uid="{00000000-0005-0000-0000-0000FD020000}"/>
    <cellStyle name="メモ 3 3 2" xfId="1397" xr:uid="{00000000-0005-0000-0000-0000FE020000}"/>
    <cellStyle name="メモ 3 3 2 2" xfId="1591" xr:uid="{00000000-0005-0000-0000-0000FF020000}"/>
    <cellStyle name="メモ 3 3 3" xfId="1592" xr:uid="{00000000-0005-0000-0000-000000030000}"/>
    <cellStyle name="メモ 3 4" xfId="1593" xr:uid="{00000000-0005-0000-0000-000001030000}"/>
    <cellStyle name="メモ 4" xfId="734" xr:uid="{00000000-0005-0000-0000-000002030000}"/>
    <cellStyle name="メモ 4 2" xfId="735" xr:uid="{00000000-0005-0000-0000-000003030000}"/>
    <cellStyle name="メモ 4 2 2" xfId="1398" xr:uid="{00000000-0005-0000-0000-000004030000}"/>
    <cellStyle name="メモ 4 2 2 2" xfId="1399" xr:uid="{00000000-0005-0000-0000-000005030000}"/>
    <cellStyle name="メモ 4 2 2 2 2" xfId="1594" xr:uid="{00000000-0005-0000-0000-000006030000}"/>
    <cellStyle name="メモ 4 2 2 3" xfId="1595" xr:uid="{00000000-0005-0000-0000-000007030000}"/>
    <cellStyle name="メモ 4 2 3" xfId="1400" xr:uid="{00000000-0005-0000-0000-000008030000}"/>
    <cellStyle name="メモ 4 2 3 2" xfId="1596" xr:uid="{00000000-0005-0000-0000-000009030000}"/>
    <cellStyle name="メモ 4 2 4" xfId="1597" xr:uid="{00000000-0005-0000-0000-00000A030000}"/>
    <cellStyle name="メモ 4 3" xfId="736" xr:uid="{00000000-0005-0000-0000-00000B030000}"/>
    <cellStyle name="メモ 4 3 2" xfId="1401" xr:uid="{00000000-0005-0000-0000-00000C030000}"/>
    <cellStyle name="メモ 4 3 2 2" xfId="1598" xr:uid="{00000000-0005-0000-0000-00000D030000}"/>
    <cellStyle name="メモ 4 3 3" xfId="1599" xr:uid="{00000000-0005-0000-0000-00000E030000}"/>
    <cellStyle name="メモ 4 4" xfId="1600" xr:uid="{00000000-0005-0000-0000-00000F030000}"/>
    <cellStyle name="メモ 5" xfId="737" xr:uid="{00000000-0005-0000-0000-000010030000}"/>
    <cellStyle name="メモ 6" xfId="738" xr:uid="{00000000-0005-0000-0000-000011030000}"/>
    <cellStyle name="メモ 7" xfId="739" xr:uid="{00000000-0005-0000-0000-000012030000}"/>
    <cellStyle name="メモ 8" xfId="740" xr:uid="{00000000-0005-0000-0000-000013030000}"/>
    <cellStyle name="メモ 9" xfId="741" xr:uid="{00000000-0005-0000-0000-000014030000}"/>
    <cellStyle name="リンク セル 10" xfId="742" xr:uid="{00000000-0005-0000-0000-000015030000}"/>
    <cellStyle name="リンク セル 11" xfId="743" xr:uid="{00000000-0005-0000-0000-000016030000}"/>
    <cellStyle name="リンク セル 12" xfId="744" xr:uid="{00000000-0005-0000-0000-000017030000}"/>
    <cellStyle name="リンク セル 13" xfId="745" xr:uid="{00000000-0005-0000-0000-000018030000}"/>
    <cellStyle name="リンク セル 14" xfId="746" xr:uid="{00000000-0005-0000-0000-000019030000}"/>
    <cellStyle name="リンク セル 15" xfId="747" xr:uid="{00000000-0005-0000-0000-00001A030000}"/>
    <cellStyle name="リンク セル 16" xfId="748" xr:uid="{00000000-0005-0000-0000-00001B030000}"/>
    <cellStyle name="リンク セル 17" xfId="749" xr:uid="{00000000-0005-0000-0000-00001C030000}"/>
    <cellStyle name="リンク セル 18" xfId="750" xr:uid="{00000000-0005-0000-0000-00001D030000}"/>
    <cellStyle name="リンク セル 19" xfId="751" xr:uid="{00000000-0005-0000-0000-00001E030000}"/>
    <cellStyle name="リンク セル 2" xfId="752" xr:uid="{00000000-0005-0000-0000-00001F030000}"/>
    <cellStyle name="リンク セル 2 2" xfId="753" xr:uid="{00000000-0005-0000-0000-000020030000}"/>
    <cellStyle name="リンク セル 20" xfId="754" xr:uid="{00000000-0005-0000-0000-000021030000}"/>
    <cellStyle name="リンク セル 21" xfId="755" xr:uid="{00000000-0005-0000-0000-000022030000}"/>
    <cellStyle name="リンク セル 22" xfId="756" xr:uid="{00000000-0005-0000-0000-000023030000}"/>
    <cellStyle name="リンク セル 23" xfId="757" xr:uid="{00000000-0005-0000-0000-000024030000}"/>
    <cellStyle name="リンク セル 24" xfId="758" xr:uid="{00000000-0005-0000-0000-000025030000}"/>
    <cellStyle name="リンク セル 25" xfId="759" xr:uid="{00000000-0005-0000-0000-000026030000}"/>
    <cellStyle name="リンク セル 3" xfId="760" xr:uid="{00000000-0005-0000-0000-000027030000}"/>
    <cellStyle name="リンク セル 3 2" xfId="761" xr:uid="{00000000-0005-0000-0000-000028030000}"/>
    <cellStyle name="リンク セル 4" xfId="762" xr:uid="{00000000-0005-0000-0000-000029030000}"/>
    <cellStyle name="リンク セル 5" xfId="763" xr:uid="{00000000-0005-0000-0000-00002A030000}"/>
    <cellStyle name="リンク セル 6" xfId="764" xr:uid="{00000000-0005-0000-0000-00002B030000}"/>
    <cellStyle name="リンク セル 7" xfId="765" xr:uid="{00000000-0005-0000-0000-00002C030000}"/>
    <cellStyle name="リンク セル 8" xfId="766" xr:uid="{00000000-0005-0000-0000-00002D030000}"/>
    <cellStyle name="リンク セル 9" xfId="767" xr:uid="{00000000-0005-0000-0000-00002E030000}"/>
    <cellStyle name="悪い 10" xfId="768" xr:uid="{00000000-0005-0000-0000-00002F030000}"/>
    <cellStyle name="悪い 11" xfId="769" xr:uid="{00000000-0005-0000-0000-000030030000}"/>
    <cellStyle name="悪い 12" xfId="770" xr:uid="{00000000-0005-0000-0000-000031030000}"/>
    <cellStyle name="悪い 13" xfId="771" xr:uid="{00000000-0005-0000-0000-000032030000}"/>
    <cellStyle name="悪い 14" xfId="772" xr:uid="{00000000-0005-0000-0000-000033030000}"/>
    <cellStyle name="悪い 15" xfId="773" xr:uid="{00000000-0005-0000-0000-000034030000}"/>
    <cellStyle name="悪い 16" xfId="774" xr:uid="{00000000-0005-0000-0000-000035030000}"/>
    <cellStyle name="悪い 17" xfId="775" xr:uid="{00000000-0005-0000-0000-000036030000}"/>
    <cellStyle name="悪い 18" xfId="776" xr:uid="{00000000-0005-0000-0000-000037030000}"/>
    <cellStyle name="悪い 19" xfId="777" xr:uid="{00000000-0005-0000-0000-000038030000}"/>
    <cellStyle name="悪い 2" xfId="778" xr:uid="{00000000-0005-0000-0000-000039030000}"/>
    <cellStyle name="悪い 2 2" xfId="779" xr:uid="{00000000-0005-0000-0000-00003A030000}"/>
    <cellStyle name="悪い 2 3" xfId="1402" xr:uid="{00000000-0005-0000-0000-00003B030000}"/>
    <cellStyle name="悪い 20" xfId="780" xr:uid="{00000000-0005-0000-0000-00003C030000}"/>
    <cellStyle name="悪い 21" xfId="781" xr:uid="{00000000-0005-0000-0000-00003D030000}"/>
    <cellStyle name="悪い 22" xfId="782" xr:uid="{00000000-0005-0000-0000-00003E030000}"/>
    <cellStyle name="悪い 23" xfId="783" xr:uid="{00000000-0005-0000-0000-00003F030000}"/>
    <cellStyle name="悪い 24" xfId="784" xr:uid="{00000000-0005-0000-0000-000040030000}"/>
    <cellStyle name="悪い 25" xfId="785" xr:uid="{00000000-0005-0000-0000-000041030000}"/>
    <cellStyle name="悪い 3" xfId="786" xr:uid="{00000000-0005-0000-0000-000042030000}"/>
    <cellStyle name="悪い 3 2" xfId="787" xr:uid="{00000000-0005-0000-0000-000043030000}"/>
    <cellStyle name="悪い 4" xfId="788" xr:uid="{00000000-0005-0000-0000-000044030000}"/>
    <cellStyle name="悪い 5" xfId="789" xr:uid="{00000000-0005-0000-0000-000045030000}"/>
    <cellStyle name="悪い 6" xfId="790" xr:uid="{00000000-0005-0000-0000-000046030000}"/>
    <cellStyle name="悪い 7" xfId="791" xr:uid="{00000000-0005-0000-0000-000047030000}"/>
    <cellStyle name="悪い 8" xfId="792" xr:uid="{00000000-0005-0000-0000-000048030000}"/>
    <cellStyle name="悪い 9" xfId="793" xr:uid="{00000000-0005-0000-0000-000049030000}"/>
    <cellStyle name="計算 10" xfId="794" xr:uid="{00000000-0005-0000-0000-00004A030000}"/>
    <cellStyle name="計算 11" xfId="795" xr:uid="{00000000-0005-0000-0000-00004B030000}"/>
    <cellStyle name="計算 12" xfId="796" xr:uid="{00000000-0005-0000-0000-00004C030000}"/>
    <cellStyle name="計算 13" xfId="797" xr:uid="{00000000-0005-0000-0000-00004D030000}"/>
    <cellStyle name="計算 14" xfId="798" xr:uid="{00000000-0005-0000-0000-00004E030000}"/>
    <cellStyle name="計算 15" xfId="799" xr:uid="{00000000-0005-0000-0000-00004F030000}"/>
    <cellStyle name="計算 16" xfId="800" xr:uid="{00000000-0005-0000-0000-000050030000}"/>
    <cellStyle name="計算 17" xfId="801" xr:uid="{00000000-0005-0000-0000-000051030000}"/>
    <cellStyle name="計算 18" xfId="802" xr:uid="{00000000-0005-0000-0000-000052030000}"/>
    <cellStyle name="計算 19" xfId="803" xr:uid="{00000000-0005-0000-0000-000053030000}"/>
    <cellStyle name="計算 2" xfId="804" xr:uid="{00000000-0005-0000-0000-000054030000}"/>
    <cellStyle name="計算 2 2" xfId="805" xr:uid="{00000000-0005-0000-0000-000055030000}"/>
    <cellStyle name="計算 2 2 2" xfId="806" xr:uid="{00000000-0005-0000-0000-000056030000}"/>
    <cellStyle name="計算 2 2 2 2" xfId="1403" xr:uid="{00000000-0005-0000-0000-000057030000}"/>
    <cellStyle name="計算 2 2 2 2 2" xfId="1404" xr:uid="{00000000-0005-0000-0000-000058030000}"/>
    <cellStyle name="計算 2 2 2 2 2 2" xfId="1601" xr:uid="{00000000-0005-0000-0000-000059030000}"/>
    <cellStyle name="計算 2 2 2 2 3" xfId="1602" xr:uid="{00000000-0005-0000-0000-00005A030000}"/>
    <cellStyle name="計算 2 2 2 3" xfId="1405" xr:uid="{00000000-0005-0000-0000-00005B030000}"/>
    <cellStyle name="計算 2 2 2 3 2" xfId="1603" xr:uid="{00000000-0005-0000-0000-00005C030000}"/>
    <cellStyle name="計算 2 2 2 4" xfId="1604" xr:uid="{00000000-0005-0000-0000-00005D030000}"/>
    <cellStyle name="計算 2 2 3" xfId="807" xr:uid="{00000000-0005-0000-0000-00005E030000}"/>
    <cellStyle name="計算 2 2 3 2" xfId="1406" xr:uid="{00000000-0005-0000-0000-00005F030000}"/>
    <cellStyle name="計算 2 2 3 2 2" xfId="1605" xr:uid="{00000000-0005-0000-0000-000060030000}"/>
    <cellStyle name="計算 2 2 3 3" xfId="1606" xr:uid="{00000000-0005-0000-0000-000061030000}"/>
    <cellStyle name="計算 2 2 4" xfId="1607" xr:uid="{00000000-0005-0000-0000-000062030000}"/>
    <cellStyle name="計算 2 3" xfId="1608" xr:uid="{00000000-0005-0000-0000-000063030000}"/>
    <cellStyle name="計算 20" xfId="808" xr:uid="{00000000-0005-0000-0000-000064030000}"/>
    <cellStyle name="計算 21" xfId="809" xr:uid="{00000000-0005-0000-0000-000065030000}"/>
    <cellStyle name="計算 22" xfId="810" xr:uid="{00000000-0005-0000-0000-000066030000}"/>
    <cellStyle name="計算 23" xfId="811" xr:uid="{00000000-0005-0000-0000-000067030000}"/>
    <cellStyle name="計算 24" xfId="812" xr:uid="{00000000-0005-0000-0000-000068030000}"/>
    <cellStyle name="計算 25" xfId="813" xr:uid="{00000000-0005-0000-0000-000069030000}"/>
    <cellStyle name="計算 3" xfId="814" xr:uid="{00000000-0005-0000-0000-00006A030000}"/>
    <cellStyle name="計算 3 2" xfId="815" xr:uid="{00000000-0005-0000-0000-00006B030000}"/>
    <cellStyle name="計算 3 2 2" xfId="1407" xr:uid="{00000000-0005-0000-0000-00006C030000}"/>
    <cellStyle name="計算 3 2 2 2" xfId="1408" xr:uid="{00000000-0005-0000-0000-00006D030000}"/>
    <cellStyle name="計算 3 2 2 2 2" xfId="1609" xr:uid="{00000000-0005-0000-0000-00006E030000}"/>
    <cellStyle name="計算 3 2 2 3" xfId="1610" xr:uid="{00000000-0005-0000-0000-00006F030000}"/>
    <cellStyle name="計算 3 2 3" xfId="1409" xr:uid="{00000000-0005-0000-0000-000070030000}"/>
    <cellStyle name="計算 3 2 3 2" xfId="1611" xr:uid="{00000000-0005-0000-0000-000071030000}"/>
    <cellStyle name="計算 3 2 4" xfId="1612" xr:uid="{00000000-0005-0000-0000-000072030000}"/>
    <cellStyle name="計算 3 3" xfId="816" xr:uid="{00000000-0005-0000-0000-000073030000}"/>
    <cellStyle name="計算 3 3 2" xfId="1410" xr:uid="{00000000-0005-0000-0000-000074030000}"/>
    <cellStyle name="計算 3 3 2 2" xfId="1613" xr:uid="{00000000-0005-0000-0000-000075030000}"/>
    <cellStyle name="計算 3 3 3" xfId="1614" xr:uid="{00000000-0005-0000-0000-000076030000}"/>
    <cellStyle name="計算 3 4" xfId="1615" xr:uid="{00000000-0005-0000-0000-000077030000}"/>
    <cellStyle name="計算 4" xfId="817" xr:uid="{00000000-0005-0000-0000-000078030000}"/>
    <cellStyle name="計算 4 2" xfId="818" xr:uid="{00000000-0005-0000-0000-000079030000}"/>
    <cellStyle name="計算 4 2 2" xfId="1411" xr:uid="{00000000-0005-0000-0000-00007A030000}"/>
    <cellStyle name="計算 4 2 2 2" xfId="1412" xr:uid="{00000000-0005-0000-0000-00007B030000}"/>
    <cellStyle name="計算 4 2 2 2 2" xfId="1616" xr:uid="{00000000-0005-0000-0000-00007C030000}"/>
    <cellStyle name="計算 4 2 2 3" xfId="1617" xr:uid="{00000000-0005-0000-0000-00007D030000}"/>
    <cellStyle name="計算 4 2 3" xfId="1413" xr:uid="{00000000-0005-0000-0000-00007E030000}"/>
    <cellStyle name="計算 4 2 3 2" xfId="1618" xr:uid="{00000000-0005-0000-0000-00007F030000}"/>
    <cellStyle name="計算 4 2 4" xfId="1619" xr:uid="{00000000-0005-0000-0000-000080030000}"/>
    <cellStyle name="計算 4 3" xfId="819" xr:uid="{00000000-0005-0000-0000-000081030000}"/>
    <cellStyle name="計算 4 3 2" xfId="1414" xr:uid="{00000000-0005-0000-0000-000082030000}"/>
    <cellStyle name="計算 4 3 2 2" xfId="1620" xr:uid="{00000000-0005-0000-0000-000083030000}"/>
    <cellStyle name="計算 4 3 3" xfId="1621" xr:uid="{00000000-0005-0000-0000-000084030000}"/>
    <cellStyle name="計算 4 4" xfId="1622" xr:uid="{00000000-0005-0000-0000-000085030000}"/>
    <cellStyle name="計算 5" xfId="820" xr:uid="{00000000-0005-0000-0000-000086030000}"/>
    <cellStyle name="計算 6" xfId="821" xr:uid="{00000000-0005-0000-0000-000087030000}"/>
    <cellStyle name="計算 7" xfId="822" xr:uid="{00000000-0005-0000-0000-000088030000}"/>
    <cellStyle name="計算 8" xfId="823" xr:uid="{00000000-0005-0000-0000-000089030000}"/>
    <cellStyle name="計算 9" xfId="824" xr:uid="{00000000-0005-0000-0000-00008A030000}"/>
    <cellStyle name="警告文 10" xfId="825" xr:uid="{00000000-0005-0000-0000-00008B030000}"/>
    <cellStyle name="警告文 11" xfId="826" xr:uid="{00000000-0005-0000-0000-00008C030000}"/>
    <cellStyle name="警告文 12" xfId="827" xr:uid="{00000000-0005-0000-0000-00008D030000}"/>
    <cellStyle name="警告文 13" xfId="828" xr:uid="{00000000-0005-0000-0000-00008E030000}"/>
    <cellStyle name="警告文 14" xfId="829" xr:uid="{00000000-0005-0000-0000-00008F030000}"/>
    <cellStyle name="警告文 15" xfId="830" xr:uid="{00000000-0005-0000-0000-000090030000}"/>
    <cellStyle name="警告文 16" xfId="831" xr:uid="{00000000-0005-0000-0000-000091030000}"/>
    <cellStyle name="警告文 17" xfId="832" xr:uid="{00000000-0005-0000-0000-000092030000}"/>
    <cellStyle name="警告文 18" xfId="833" xr:uid="{00000000-0005-0000-0000-000093030000}"/>
    <cellStyle name="警告文 19" xfId="834" xr:uid="{00000000-0005-0000-0000-000094030000}"/>
    <cellStyle name="警告文 2" xfId="835" xr:uid="{00000000-0005-0000-0000-000095030000}"/>
    <cellStyle name="警告文 2 2" xfId="836" xr:uid="{00000000-0005-0000-0000-000096030000}"/>
    <cellStyle name="警告文 20" xfId="837" xr:uid="{00000000-0005-0000-0000-000097030000}"/>
    <cellStyle name="警告文 21" xfId="838" xr:uid="{00000000-0005-0000-0000-000098030000}"/>
    <cellStyle name="警告文 22" xfId="839" xr:uid="{00000000-0005-0000-0000-000099030000}"/>
    <cellStyle name="警告文 23" xfId="840" xr:uid="{00000000-0005-0000-0000-00009A030000}"/>
    <cellStyle name="警告文 24" xfId="841" xr:uid="{00000000-0005-0000-0000-00009B030000}"/>
    <cellStyle name="警告文 25" xfId="842" xr:uid="{00000000-0005-0000-0000-00009C030000}"/>
    <cellStyle name="警告文 3" xfId="843" xr:uid="{00000000-0005-0000-0000-00009D030000}"/>
    <cellStyle name="警告文 3 2" xfId="844" xr:uid="{00000000-0005-0000-0000-00009E030000}"/>
    <cellStyle name="警告文 4" xfId="845" xr:uid="{00000000-0005-0000-0000-00009F030000}"/>
    <cellStyle name="警告文 5" xfId="846" xr:uid="{00000000-0005-0000-0000-0000A0030000}"/>
    <cellStyle name="警告文 6" xfId="847" xr:uid="{00000000-0005-0000-0000-0000A1030000}"/>
    <cellStyle name="警告文 7" xfId="848" xr:uid="{00000000-0005-0000-0000-0000A2030000}"/>
    <cellStyle name="警告文 8" xfId="849" xr:uid="{00000000-0005-0000-0000-0000A3030000}"/>
    <cellStyle name="警告文 9" xfId="850" xr:uid="{00000000-0005-0000-0000-0000A4030000}"/>
    <cellStyle name="桁区切り" xfId="1573" builtinId="6"/>
    <cellStyle name="桁区切り 2" xfId="851" xr:uid="{00000000-0005-0000-0000-0000A6030000}"/>
    <cellStyle name="桁区切り 2 2" xfId="852" xr:uid="{00000000-0005-0000-0000-0000A7030000}"/>
    <cellStyle name="桁区切り 2 2 2" xfId="853" xr:uid="{00000000-0005-0000-0000-0000A8030000}"/>
    <cellStyle name="桁区切り 2 2 2 2" xfId="1623" xr:uid="{00000000-0005-0000-0000-0000A9030000}"/>
    <cellStyle name="桁区切り 2 2 3" xfId="1624" xr:uid="{00000000-0005-0000-0000-0000AA030000}"/>
    <cellStyle name="桁区切り 2 2 4" xfId="1625" xr:uid="{00000000-0005-0000-0000-0000AB030000}"/>
    <cellStyle name="桁区切り 2 3" xfId="854" xr:uid="{00000000-0005-0000-0000-0000AC030000}"/>
    <cellStyle name="桁区切り 2 3 2" xfId="1626" xr:uid="{00000000-0005-0000-0000-0000AD030000}"/>
    <cellStyle name="桁区切り 2 4" xfId="1415" xr:uid="{00000000-0005-0000-0000-0000AE030000}"/>
    <cellStyle name="桁区切り 2 5" xfId="1416" xr:uid="{00000000-0005-0000-0000-0000AF030000}"/>
    <cellStyle name="桁区切り 2 5 2" xfId="1417" xr:uid="{00000000-0005-0000-0000-0000B0030000}"/>
    <cellStyle name="桁区切り 2 5 3" xfId="1418" xr:uid="{00000000-0005-0000-0000-0000B1030000}"/>
    <cellStyle name="桁区切り 2 5 3 2" xfId="1419" xr:uid="{00000000-0005-0000-0000-0000B2030000}"/>
    <cellStyle name="桁区切り 2 6" xfId="1420" xr:uid="{00000000-0005-0000-0000-0000B3030000}"/>
    <cellStyle name="桁区切り 2 6 2" xfId="1558" xr:uid="{00000000-0005-0000-0000-0000B4030000}"/>
    <cellStyle name="桁区切り 2 7" xfId="1421" xr:uid="{00000000-0005-0000-0000-0000B5030000}"/>
    <cellStyle name="桁区切り 2 8" xfId="1422" xr:uid="{00000000-0005-0000-0000-0000B6030000}"/>
    <cellStyle name="桁区切り 2 8 2" xfId="1423" xr:uid="{00000000-0005-0000-0000-0000B7030000}"/>
    <cellStyle name="桁区切り 2 8 2 2" xfId="1424" xr:uid="{00000000-0005-0000-0000-0000B8030000}"/>
    <cellStyle name="桁区切り 2 8 2 2 2" xfId="1425" xr:uid="{00000000-0005-0000-0000-0000B9030000}"/>
    <cellStyle name="桁区切り 2 8 2 2 2 2" xfId="1426" xr:uid="{00000000-0005-0000-0000-0000BA030000}"/>
    <cellStyle name="桁区切り 2 8 2 2 2 2 2" xfId="1427" xr:uid="{00000000-0005-0000-0000-0000BB030000}"/>
    <cellStyle name="桁区切り 2 8 2 3" xfId="1428" xr:uid="{00000000-0005-0000-0000-0000BC030000}"/>
    <cellStyle name="桁区切り 2 8 2 3 2" xfId="1429" xr:uid="{00000000-0005-0000-0000-0000BD030000}"/>
    <cellStyle name="桁区切り 2 8 2 3 2 2" xfId="1430" xr:uid="{00000000-0005-0000-0000-0000BE030000}"/>
    <cellStyle name="桁区切り 3" xfId="855" xr:uid="{00000000-0005-0000-0000-0000BF030000}"/>
    <cellStyle name="桁区切り 3 2" xfId="856" xr:uid="{00000000-0005-0000-0000-0000C0030000}"/>
    <cellStyle name="桁区切り 3 3" xfId="1627" xr:uid="{00000000-0005-0000-0000-0000C1030000}"/>
    <cellStyle name="桁区切り 3 5" xfId="1431" xr:uid="{00000000-0005-0000-0000-0000C2030000}"/>
    <cellStyle name="桁区切り 4" xfId="857" xr:uid="{00000000-0005-0000-0000-0000C3030000}"/>
    <cellStyle name="桁区切り 4 2" xfId="1432" xr:uid="{00000000-0005-0000-0000-0000C4030000}"/>
    <cellStyle name="桁区切り 4 3" xfId="1628" xr:uid="{00000000-0005-0000-0000-0000C5030000}"/>
    <cellStyle name="桁区切り 5" xfId="1433" xr:uid="{00000000-0005-0000-0000-0000C6030000}"/>
    <cellStyle name="桁区切り 5 2" xfId="1559" xr:uid="{00000000-0005-0000-0000-0000C7030000}"/>
    <cellStyle name="桁区切り 5 2 2" xfId="1560" xr:uid="{00000000-0005-0000-0000-0000C8030000}"/>
    <cellStyle name="桁区切り 5 3" xfId="1561" xr:uid="{00000000-0005-0000-0000-0000C9030000}"/>
    <cellStyle name="桁区切り 6" xfId="1434" xr:uid="{00000000-0005-0000-0000-0000CA030000}"/>
    <cellStyle name="桁区切り 7" xfId="1435" xr:uid="{00000000-0005-0000-0000-0000CB030000}"/>
    <cellStyle name="桁区切り 8" xfId="1436" xr:uid="{00000000-0005-0000-0000-0000CC030000}"/>
    <cellStyle name="桁区切り 8 2" xfId="1437" xr:uid="{00000000-0005-0000-0000-0000CD030000}"/>
    <cellStyle name="桁区切り 9" xfId="1629" xr:uid="{00000000-0005-0000-0000-0000CE030000}"/>
    <cellStyle name="桁区切り 9 2" xfId="1630" xr:uid="{00000000-0005-0000-0000-0000CF030000}"/>
    <cellStyle name="見出し 1 10" xfId="858" xr:uid="{00000000-0005-0000-0000-0000D0030000}"/>
    <cellStyle name="見出し 1 11" xfId="859" xr:uid="{00000000-0005-0000-0000-0000D1030000}"/>
    <cellStyle name="見出し 1 12" xfId="860" xr:uid="{00000000-0005-0000-0000-0000D2030000}"/>
    <cellStyle name="見出し 1 13" xfId="861" xr:uid="{00000000-0005-0000-0000-0000D3030000}"/>
    <cellStyle name="見出し 1 14" xfId="862" xr:uid="{00000000-0005-0000-0000-0000D4030000}"/>
    <cellStyle name="見出し 1 15" xfId="863" xr:uid="{00000000-0005-0000-0000-0000D5030000}"/>
    <cellStyle name="見出し 1 16" xfId="864" xr:uid="{00000000-0005-0000-0000-0000D6030000}"/>
    <cellStyle name="見出し 1 17" xfId="865" xr:uid="{00000000-0005-0000-0000-0000D7030000}"/>
    <cellStyle name="見出し 1 18" xfId="866" xr:uid="{00000000-0005-0000-0000-0000D8030000}"/>
    <cellStyle name="見出し 1 19" xfId="867" xr:uid="{00000000-0005-0000-0000-0000D9030000}"/>
    <cellStyle name="見出し 1 2" xfId="868" xr:uid="{00000000-0005-0000-0000-0000DA030000}"/>
    <cellStyle name="見出し 1 2 2" xfId="869" xr:uid="{00000000-0005-0000-0000-0000DB030000}"/>
    <cellStyle name="見出し 1 20" xfId="870" xr:uid="{00000000-0005-0000-0000-0000DC030000}"/>
    <cellStyle name="見出し 1 21" xfId="871" xr:uid="{00000000-0005-0000-0000-0000DD030000}"/>
    <cellStyle name="見出し 1 22" xfId="872" xr:uid="{00000000-0005-0000-0000-0000DE030000}"/>
    <cellStyle name="見出し 1 23" xfId="873" xr:uid="{00000000-0005-0000-0000-0000DF030000}"/>
    <cellStyle name="見出し 1 24" xfId="874" xr:uid="{00000000-0005-0000-0000-0000E0030000}"/>
    <cellStyle name="見出し 1 25" xfId="875" xr:uid="{00000000-0005-0000-0000-0000E1030000}"/>
    <cellStyle name="見出し 1 3" xfId="876" xr:uid="{00000000-0005-0000-0000-0000E2030000}"/>
    <cellStyle name="見出し 1 3 2" xfId="877" xr:uid="{00000000-0005-0000-0000-0000E3030000}"/>
    <cellStyle name="見出し 1 4" xfId="878" xr:uid="{00000000-0005-0000-0000-0000E4030000}"/>
    <cellStyle name="見出し 1 5" xfId="879" xr:uid="{00000000-0005-0000-0000-0000E5030000}"/>
    <cellStyle name="見出し 1 6" xfId="880" xr:uid="{00000000-0005-0000-0000-0000E6030000}"/>
    <cellStyle name="見出し 1 7" xfId="881" xr:uid="{00000000-0005-0000-0000-0000E7030000}"/>
    <cellStyle name="見出し 1 8" xfId="882" xr:uid="{00000000-0005-0000-0000-0000E8030000}"/>
    <cellStyle name="見出し 1 9" xfId="883" xr:uid="{00000000-0005-0000-0000-0000E9030000}"/>
    <cellStyle name="見出し 2 10" xfId="884" xr:uid="{00000000-0005-0000-0000-0000EA030000}"/>
    <cellStyle name="見出し 2 11" xfId="885" xr:uid="{00000000-0005-0000-0000-0000EB030000}"/>
    <cellStyle name="見出し 2 12" xfId="886" xr:uid="{00000000-0005-0000-0000-0000EC030000}"/>
    <cellStyle name="見出し 2 13" xfId="887" xr:uid="{00000000-0005-0000-0000-0000ED030000}"/>
    <cellStyle name="見出し 2 14" xfId="888" xr:uid="{00000000-0005-0000-0000-0000EE030000}"/>
    <cellStyle name="見出し 2 15" xfId="889" xr:uid="{00000000-0005-0000-0000-0000EF030000}"/>
    <cellStyle name="見出し 2 16" xfId="890" xr:uid="{00000000-0005-0000-0000-0000F0030000}"/>
    <cellStyle name="見出し 2 17" xfId="891" xr:uid="{00000000-0005-0000-0000-0000F1030000}"/>
    <cellStyle name="見出し 2 18" xfId="892" xr:uid="{00000000-0005-0000-0000-0000F2030000}"/>
    <cellStyle name="見出し 2 19" xfId="893" xr:uid="{00000000-0005-0000-0000-0000F3030000}"/>
    <cellStyle name="見出し 2 2" xfId="894" xr:uid="{00000000-0005-0000-0000-0000F4030000}"/>
    <cellStyle name="見出し 2 2 2" xfId="895" xr:uid="{00000000-0005-0000-0000-0000F5030000}"/>
    <cellStyle name="見出し 2 20" xfId="896" xr:uid="{00000000-0005-0000-0000-0000F6030000}"/>
    <cellStyle name="見出し 2 21" xfId="897" xr:uid="{00000000-0005-0000-0000-0000F7030000}"/>
    <cellStyle name="見出し 2 22" xfId="898" xr:uid="{00000000-0005-0000-0000-0000F8030000}"/>
    <cellStyle name="見出し 2 23" xfId="899" xr:uid="{00000000-0005-0000-0000-0000F9030000}"/>
    <cellStyle name="見出し 2 24" xfId="900" xr:uid="{00000000-0005-0000-0000-0000FA030000}"/>
    <cellStyle name="見出し 2 25" xfId="901" xr:uid="{00000000-0005-0000-0000-0000FB030000}"/>
    <cellStyle name="見出し 2 3" xfId="902" xr:uid="{00000000-0005-0000-0000-0000FC030000}"/>
    <cellStyle name="見出し 2 3 2" xfId="903" xr:uid="{00000000-0005-0000-0000-0000FD030000}"/>
    <cellStyle name="見出し 2 4" xfId="904" xr:uid="{00000000-0005-0000-0000-0000FE030000}"/>
    <cellStyle name="見出し 2 5" xfId="905" xr:uid="{00000000-0005-0000-0000-0000FF030000}"/>
    <cellStyle name="見出し 2 6" xfId="906" xr:uid="{00000000-0005-0000-0000-000000040000}"/>
    <cellStyle name="見出し 2 7" xfId="907" xr:uid="{00000000-0005-0000-0000-000001040000}"/>
    <cellStyle name="見出し 2 8" xfId="908" xr:uid="{00000000-0005-0000-0000-000002040000}"/>
    <cellStyle name="見出し 2 9" xfId="909" xr:uid="{00000000-0005-0000-0000-000003040000}"/>
    <cellStyle name="見出し 3 10" xfId="910" xr:uid="{00000000-0005-0000-0000-000004040000}"/>
    <cellStyle name="見出し 3 11" xfId="911" xr:uid="{00000000-0005-0000-0000-000005040000}"/>
    <cellStyle name="見出し 3 12" xfId="912" xr:uid="{00000000-0005-0000-0000-000006040000}"/>
    <cellStyle name="見出し 3 13" xfId="913" xr:uid="{00000000-0005-0000-0000-000007040000}"/>
    <cellStyle name="見出し 3 14" xfId="914" xr:uid="{00000000-0005-0000-0000-000008040000}"/>
    <cellStyle name="見出し 3 15" xfId="915" xr:uid="{00000000-0005-0000-0000-000009040000}"/>
    <cellStyle name="見出し 3 16" xfId="916" xr:uid="{00000000-0005-0000-0000-00000A040000}"/>
    <cellStyle name="見出し 3 17" xfId="917" xr:uid="{00000000-0005-0000-0000-00000B040000}"/>
    <cellStyle name="見出し 3 18" xfId="918" xr:uid="{00000000-0005-0000-0000-00000C040000}"/>
    <cellStyle name="見出し 3 19" xfId="919" xr:uid="{00000000-0005-0000-0000-00000D040000}"/>
    <cellStyle name="見出し 3 2" xfId="920" xr:uid="{00000000-0005-0000-0000-00000E040000}"/>
    <cellStyle name="見出し 3 2 2" xfId="921" xr:uid="{00000000-0005-0000-0000-00000F040000}"/>
    <cellStyle name="見出し 3 20" xfId="922" xr:uid="{00000000-0005-0000-0000-000010040000}"/>
    <cellStyle name="見出し 3 21" xfId="923" xr:uid="{00000000-0005-0000-0000-000011040000}"/>
    <cellStyle name="見出し 3 22" xfId="924" xr:uid="{00000000-0005-0000-0000-000012040000}"/>
    <cellStyle name="見出し 3 23" xfId="925" xr:uid="{00000000-0005-0000-0000-000013040000}"/>
    <cellStyle name="見出し 3 24" xfId="926" xr:uid="{00000000-0005-0000-0000-000014040000}"/>
    <cellStyle name="見出し 3 25" xfId="927" xr:uid="{00000000-0005-0000-0000-000015040000}"/>
    <cellStyle name="見出し 3 3" xfId="928" xr:uid="{00000000-0005-0000-0000-000016040000}"/>
    <cellStyle name="見出し 3 3 2" xfId="929" xr:uid="{00000000-0005-0000-0000-000017040000}"/>
    <cellStyle name="見出し 3 4" xfId="930" xr:uid="{00000000-0005-0000-0000-000018040000}"/>
    <cellStyle name="見出し 3 5" xfId="931" xr:uid="{00000000-0005-0000-0000-000019040000}"/>
    <cellStyle name="見出し 3 6" xfId="932" xr:uid="{00000000-0005-0000-0000-00001A040000}"/>
    <cellStyle name="見出し 3 7" xfId="933" xr:uid="{00000000-0005-0000-0000-00001B040000}"/>
    <cellStyle name="見出し 3 8" xfId="934" xr:uid="{00000000-0005-0000-0000-00001C040000}"/>
    <cellStyle name="見出し 3 9" xfId="935" xr:uid="{00000000-0005-0000-0000-00001D040000}"/>
    <cellStyle name="見出し 4 10" xfId="936" xr:uid="{00000000-0005-0000-0000-00001E040000}"/>
    <cellStyle name="見出し 4 11" xfId="937" xr:uid="{00000000-0005-0000-0000-00001F040000}"/>
    <cellStyle name="見出し 4 12" xfId="938" xr:uid="{00000000-0005-0000-0000-000020040000}"/>
    <cellStyle name="見出し 4 13" xfId="939" xr:uid="{00000000-0005-0000-0000-000021040000}"/>
    <cellStyle name="見出し 4 14" xfId="940" xr:uid="{00000000-0005-0000-0000-000022040000}"/>
    <cellStyle name="見出し 4 15" xfId="941" xr:uid="{00000000-0005-0000-0000-000023040000}"/>
    <cellStyle name="見出し 4 16" xfId="942" xr:uid="{00000000-0005-0000-0000-000024040000}"/>
    <cellStyle name="見出し 4 17" xfId="943" xr:uid="{00000000-0005-0000-0000-000025040000}"/>
    <cellStyle name="見出し 4 18" xfId="944" xr:uid="{00000000-0005-0000-0000-000026040000}"/>
    <cellStyle name="見出し 4 19" xfId="945" xr:uid="{00000000-0005-0000-0000-000027040000}"/>
    <cellStyle name="見出し 4 2" xfId="946" xr:uid="{00000000-0005-0000-0000-000028040000}"/>
    <cellStyle name="見出し 4 2 2" xfId="947" xr:uid="{00000000-0005-0000-0000-000029040000}"/>
    <cellStyle name="見出し 4 20" xfId="948" xr:uid="{00000000-0005-0000-0000-00002A040000}"/>
    <cellStyle name="見出し 4 21" xfId="949" xr:uid="{00000000-0005-0000-0000-00002B040000}"/>
    <cellStyle name="見出し 4 22" xfId="950" xr:uid="{00000000-0005-0000-0000-00002C040000}"/>
    <cellStyle name="見出し 4 23" xfId="951" xr:uid="{00000000-0005-0000-0000-00002D040000}"/>
    <cellStyle name="見出し 4 24" xfId="952" xr:uid="{00000000-0005-0000-0000-00002E040000}"/>
    <cellStyle name="見出し 4 25" xfId="953" xr:uid="{00000000-0005-0000-0000-00002F040000}"/>
    <cellStyle name="見出し 4 3" xfId="954" xr:uid="{00000000-0005-0000-0000-000030040000}"/>
    <cellStyle name="見出し 4 3 2" xfId="955" xr:uid="{00000000-0005-0000-0000-000031040000}"/>
    <cellStyle name="見出し 4 4" xfId="956" xr:uid="{00000000-0005-0000-0000-000032040000}"/>
    <cellStyle name="見出し 4 5" xfId="957" xr:uid="{00000000-0005-0000-0000-000033040000}"/>
    <cellStyle name="見出し 4 6" xfId="958" xr:uid="{00000000-0005-0000-0000-000034040000}"/>
    <cellStyle name="見出し 4 7" xfId="959" xr:uid="{00000000-0005-0000-0000-000035040000}"/>
    <cellStyle name="見出し 4 8" xfId="960" xr:uid="{00000000-0005-0000-0000-000036040000}"/>
    <cellStyle name="見出し 4 9" xfId="961" xr:uid="{00000000-0005-0000-0000-000037040000}"/>
    <cellStyle name="集計 10" xfId="962" xr:uid="{00000000-0005-0000-0000-000038040000}"/>
    <cellStyle name="集計 11" xfId="963" xr:uid="{00000000-0005-0000-0000-000039040000}"/>
    <cellStyle name="集計 12" xfId="964" xr:uid="{00000000-0005-0000-0000-00003A040000}"/>
    <cellStyle name="集計 13" xfId="965" xr:uid="{00000000-0005-0000-0000-00003B040000}"/>
    <cellStyle name="集計 14" xfId="966" xr:uid="{00000000-0005-0000-0000-00003C040000}"/>
    <cellStyle name="集計 15" xfId="967" xr:uid="{00000000-0005-0000-0000-00003D040000}"/>
    <cellStyle name="集計 16" xfId="968" xr:uid="{00000000-0005-0000-0000-00003E040000}"/>
    <cellStyle name="集計 17" xfId="969" xr:uid="{00000000-0005-0000-0000-00003F040000}"/>
    <cellStyle name="集計 18" xfId="970" xr:uid="{00000000-0005-0000-0000-000040040000}"/>
    <cellStyle name="集計 19" xfId="971" xr:uid="{00000000-0005-0000-0000-000041040000}"/>
    <cellStyle name="集計 2" xfId="972" xr:uid="{00000000-0005-0000-0000-000042040000}"/>
    <cellStyle name="集計 2 2" xfId="973" xr:uid="{00000000-0005-0000-0000-000043040000}"/>
    <cellStyle name="集計 2 2 2" xfId="974" xr:uid="{00000000-0005-0000-0000-000044040000}"/>
    <cellStyle name="集計 2 2 2 2" xfId="1438" xr:uid="{00000000-0005-0000-0000-000045040000}"/>
    <cellStyle name="集計 2 2 2 2 2" xfId="1439" xr:uid="{00000000-0005-0000-0000-000046040000}"/>
    <cellStyle name="集計 2 2 2 2 2 2" xfId="1631" xr:uid="{00000000-0005-0000-0000-000047040000}"/>
    <cellStyle name="集計 2 2 2 2 3" xfId="1632" xr:uid="{00000000-0005-0000-0000-000048040000}"/>
    <cellStyle name="集計 2 2 2 3" xfId="1440" xr:uid="{00000000-0005-0000-0000-000049040000}"/>
    <cellStyle name="集計 2 2 2 3 2" xfId="1633" xr:uid="{00000000-0005-0000-0000-00004A040000}"/>
    <cellStyle name="集計 2 2 2 4" xfId="1634" xr:uid="{00000000-0005-0000-0000-00004B040000}"/>
    <cellStyle name="集計 2 2 3" xfId="975" xr:uid="{00000000-0005-0000-0000-00004C040000}"/>
    <cellStyle name="集計 2 2 3 2" xfId="1441" xr:uid="{00000000-0005-0000-0000-00004D040000}"/>
    <cellStyle name="集計 2 2 3 2 2" xfId="1635" xr:uid="{00000000-0005-0000-0000-00004E040000}"/>
    <cellStyle name="集計 2 2 3 3" xfId="1636" xr:uid="{00000000-0005-0000-0000-00004F040000}"/>
    <cellStyle name="集計 2 2 4" xfId="1637" xr:uid="{00000000-0005-0000-0000-000050040000}"/>
    <cellStyle name="集計 2 3" xfId="1638" xr:uid="{00000000-0005-0000-0000-000051040000}"/>
    <cellStyle name="集計 20" xfId="976" xr:uid="{00000000-0005-0000-0000-000052040000}"/>
    <cellStyle name="集計 21" xfId="977" xr:uid="{00000000-0005-0000-0000-000053040000}"/>
    <cellStyle name="集計 22" xfId="978" xr:uid="{00000000-0005-0000-0000-000054040000}"/>
    <cellStyle name="集計 23" xfId="979" xr:uid="{00000000-0005-0000-0000-000055040000}"/>
    <cellStyle name="集計 24" xfId="980" xr:uid="{00000000-0005-0000-0000-000056040000}"/>
    <cellStyle name="集計 25" xfId="981" xr:uid="{00000000-0005-0000-0000-000057040000}"/>
    <cellStyle name="集計 3" xfId="982" xr:uid="{00000000-0005-0000-0000-000058040000}"/>
    <cellStyle name="集計 3 2" xfId="983" xr:uid="{00000000-0005-0000-0000-000059040000}"/>
    <cellStyle name="集計 3 2 2" xfId="1442" xr:uid="{00000000-0005-0000-0000-00005A040000}"/>
    <cellStyle name="集計 3 2 2 2" xfId="1443" xr:uid="{00000000-0005-0000-0000-00005B040000}"/>
    <cellStyle name="集計 3 2 2 2 2" xfId="1639" xr:uid="{00000000-0005-0000-0000-00005C040000}"/>
    <cellStyle name="集計 3 2 2 3" xfId="1640" xr:uid="{00000000-0005-0000-0000-00005D040000}"/>
    <cellStyle name="集計 3 2 3" xfId="1444" xr:uid="{00000000-0005-0000-0000-00005E040000}"/>
    <cellStyle name="集計 3 2 3 2" xfId="1641" xr:uid="{00000000-0005-0000-0000-00005F040000}"/>
    <cellStyle name="集計 3 2 4" xfId="1642" xr:uid="{00000000-0005-0000-0000-000060040000}"/>
    <cellStyle name="集計 3 3" xfId="984" xr:uid="{00000000-0005-0000-0000-000061040000}"/>
    <cellStyle name="集計 3 3 2" xfId="1445" xr:uid="{00000000-0005-0000-0000-000062040000}"/>
    <cellStyle name="集計 3 3 2 2" xfId="1643" xr:uid="{00000000-0005-0000-0000-000063040000}"/>
    <cellStyle name="集計 3 3 3" xfId="1644" xr:uid="{00000000-0005-0000-0000-000064040000}"/>
    <cellStyle name="集計 3 4" xfId="1645" xr:uid="{00000000-0005-0000-0000-000065040000}"/>
    <cellStyle name="集計 4" xfId="985" xr:uid="{00000000-0005-0000-0000-000066040000}"/>
    <cellStyle name="集計 4 2" xfId="986" xr:uid="{00000000-0005-0000-0000-000067040000}"/>
    <cellStyle name="集計 4 2 2" xfId="1446" xr:uid="{00000000-0005-0000-0000-000068040000}"/>
    <cellStyle name="集計 4 2 2 2" xfId="1447" xr:uid="{00000000-0005-0000-0000-000069040000}"/>
    <cellStyle name="集計 4 2 2 2 2" xfId="1646" xr:uid="{00000000-0005-0000-0000-00006A040000}"/>
    <cellStyle name="集計 4 2 2 3" xfId="1647" xr:uid="{00000000-0005-0000-0000-00006B040000}"/>
    <cellStyle name="集計 4 2 3" xfId="1448" xr:uid="{00000000-0005-0000-0000-00006C040000}"/>
    <cellStyle name="集計 4 2 3 2" xfId="1648" xr:uid="{00000000-0005-0000-0000-00006D040000}"/>
    <cellStyle name="集計 4 2 4" xfId="1649" xr:uid="{00000000-0005-0000-0000-00006E040000}"/>
    <cellStyle name="集計 4 3" xfId="987" xr:uid="{00000000-0005-0000-0000-00006F040000}"/>
    <cellStyle name="集計 4 3 2" xfId="1449" xr:uid="{00000000-0005-0000-0000-000070040000}"/>
    <cellStyle name="集計 4 3 2 2" xfId="1650" xr:uid="{00000000-0005-0000-0000-000071040000}"/>
    <cellStyle name="集計 4 3 3" xfId="1651" xr:uid="{00000000-0005-0000-0000-000072040000}"/>
    <cellStyle name="集計 4 4" xfId="1652" xr:uid="{00000000-0005-0000-0000-000073040000}"/>
    <cellStyle name="集計 5" xfId="988" xr:uid="{00000000-0005-0000-0000-000074040000}"/>
    <cellStyle name="集計 6" xfId="989" xr:uid="{00000000-0005-0000-0000-000075040000}"/>
    <cellStyle name="集計 7" xfId="990" xr:uid="{00000000-0005-0000-0000-000076040000}"/>
    <cellStyle name="集計 8" xfId="991" xr:uid="{00000000-0005-0000-0000-000077040000}"/>
    <cellStyle name="集計 9" xfId="992" xr:uid="{00000000-0005-0000-0000-000078040000}"/>
    <cellStyle name="出力 10" xfId="993" xr:uid="{00000000-0005-0000-0000-000079040000}"/>
    <cellStyle name="出力 11" xfId="994" xr:uid="{00000000-0005-0000-0000-00007A040000}"/>
    <cellStyle name="出力 12" xfId="995" xr:uid="{00000000-0005-0000-0000-00007B040000}"/>
    <cellStyle name="出力 13" xfId="996" xr:uid="{00000000-0005-0000-0000-00007C040000}"/>
    <cellStyle name="出力 14" xfId="997" xr:uid="{00000000-0005-0000-0000-00007D040000}"/>
    <cellStyle name="出力 15" xfId="998" xr:uid="{00000000-0005-0000-0000-00007E040000}"/>
    <cellStyle name="出力 16" xfId="999" xr:uid="{00000000-0005-0000-0000-00007F040000}"/>
    <cellStyle name="出力 17" xfId="1000" xr:uid="{00000000-0005-0000-0000-000080040000}"/>
    <cellStyle name="出力 18" xfId="1001" xr:uid="{00000000-0005-0000-0000-000081040000}"/>
    <cellStyle name="出力 19" xfId="1002" xr:uid="{00000000-0005-0000-0000-000082040000}"/>
    <cellStyle name="出力 2" xfId="1003" xr:uid="{00000000-0005-0000-0000-000083040000}"/>
    <cellStyle name="出力 2 2" xfId="1004" xr:uid="{00000000-0005-0000-0000-000084040000}"/>
    <cellStyle name="出力 2 2 2" xfId="1005" xr:uid="{00000000-0005-0000-0000-000085040000}"/>
    <cellStyle name="出力 2 2 2 2" xfId="1450" xr:uid="{00000000-0005-0000-0000-000086040000}"/>
    <cellStyle name="出力 2 2 2 2 2" xfId="1451" xr:uid="{00000000-0005-0000-0000-000087040000}"/>
    <cellStyle name="出力 2 2 2 2 2 2" xfId="1653" xr:uid="{00000000-0005-0000-0000-000088040000}"/>
    <cellStyle name="出力 2 2 2 2 3" xfId="1654" xr:uid="{00000000-0005-0000-0000-000089040000}"/>
    <cellStyle name="出力 2 2 2 3" xfId="1452" xr:uid="{00000000-0005-0000-0000-00008A040000}"/>
    <cellStyle name="出力 2 2 2 3 2" xfId="1655" xr:uid="{00000000-0005-0000-0000-00008B040000}"/>
    <cellStyle name="出力 2 2 2 4" xfId="1656" xr:uid="{00000000-0005-0000-0000-00008C040000}"/>
    <cellStyle name="出力 2 2 3" xfId="1006" xr:uid="{00000000-0005-0000-0000-00008D040000}"/>
    <cellStyle name="出力 2 2 3 2" xfId="1453" xr:uid="{00000000-0005-0000-0000-00008E040000}"/>
    <cellStyle name="出力 2 2 3 2 2" xfId="1657" xr:uid="{00000000-0005-0000-0000-00008F040000}"/>
    <cellStyle name="出力 2 2 3 3" xfId="1658" xr:uid="{00000000-0005-0000-0000-000090040000}"/>
    <cellStyle name="出力 2 2 4" xfId="1562" xr:uid="{00000000-0005-0000-0000-000091040000}"/>
    <cellStyle name="出力 2 3" xfId="1659" xr:uid="{00000000-0005-0000-0000-000092040000}"/>
    <cellStyle name="出力 20" xfId="1007" xr:uid="{00000000-0005-0000-0000-000093040000}"/>
    <cellStyle name="出力 21" xfId="1008" xr:uid="{00000000-0005-0000-0000-000094040000}"/>
    <cellStyle name="出力 22" xfId="1009" xr:uid="{00000000-0005-0000-0000-000095040000}"/>
    <cellStyle name="出力 23" xfId="1010" xr:uid="{00000000-0005-0000-0000-000096040000}"/>
    <cellStyle name="出力 24" xfId="1011" xr:uid="{00000000-0005-0000-0000-000097040000}"/>
    <cellStyle name="出力 25" xfId="1012" xr:uid="{00000000-0005-0000-0000-000098040000}"/>
    <cellStyle name="出力 3" xfId="1013" xr:uid="{00000000-0005-0000-0000-000099040000}"/>
    <cellStyle name="出力 3 2" xfId="1014" xr:uid="{00000000-0005-0000-0000-00009A040000}"/>
    <cellStyle name="出力 3 2 2" xfId="1454" xr:uid="{00000000-0005-0000-0000-00009B040000}"/>
    <cellStyle name="出力 3 2 2 2" xfId="1455" xr:uid="{00000000-0005-0000-0000-00009C040000}"/>
    <cellStyle name="出力 3 2 2 2 2" xfId="1660" xr:uid="{00000000-0005-0000-0000-00009D040000}"/>
    <cellStyle name="出力 3 2 2 3" xfId="1661" xr:uid="{00000000-0005-0000-0000-00009E040000}"/>
    <cellStyle name="出力 3 2 3" xfId="1456" xr:uid="{00000000-0005-0000-0000-00009F040000}"/>
    <cellStyle name="出力 3 2 3 2" xfId="1662" xr:uid="{00000000-0005-0000-0000-0000A0040000}"/>
    <cellStyle name="出力 3 2 4" xfId="1663" xr:uid="{00000000-0005-0000-0000-0000A1040000}"/>
    <cellStyle name="出力 3 3" xfId="1015" xr:uid="{00000000-0005-0000-0000-0000A2040000}"/>
    <cellStyle name="出力 3 3 2" xfId="1457" xr:uid="{00000000-0005-0000-0000-0000A3040000}"/>
    <cellStyle name="出力 3 3 2 2" xfId="1664" xr:uid="{00000000-0005-0000-0000-0000A4040000}"/>
    <cellStyle name="出力 3 3 3" xfId="1665" xr:uid="{00000000-0005-0000-0000-0000A5040000}"/>
    <cellStyle name="出力 3 4" xfId="1563" xr:uid="{00000000-0005-0000-0000-0000A6040000}"/>
    <cellStyle name="出力 4" xfId="1016" xr:uid="{00000000-0005-0000-0000-0000A7040000}"/>
    <cellStyle name="出力 4 2" xfId="1017" xr:uid="{00000000-0005-0000-0000-0000A8040000}"/>
    <cellStyle name="出力 4 2 2" xfId="1458" xr:uid="{00000000-0005-0000-0000-0000A9040000}"/>
    <cellStyle name="出力 4 2 2 2" xfId="1459" xr:uid="{00000000-0005-0000-0000-0000AA040000}"/>
    <cellStyle name="出力 4 2 2 2 2" xfId="1666" xr:uid="{00000000-0005-0000-0000-0000AB040000}"/>
    <cellStyle name="出力 4 2 2 3" xfId="1667" xr:uid="{00000000-0005-0000-0000-0000AC040000}"/>
    <cellStyle name="出力 4 2 3" xfId="1460" xr:uid="{00000000-0005-0000-0000-0000AD040000}"/>
    <cellStyle name="出力 4 2 3 2" xfId="1668" xr:uid="{00000000-0005-0000-0000-0000AE040000}"/>
    <cellStyle name="出力 4 2 4" xfId="1669" xr:uid="{00000000-0005-0000-0000-0000AF040000}"/>
    <cellStyle name="出力 4 3" xfId="1018" xr:uid="{00000000-0005-0000-0000-0000B0040000}"/>
    <cellStyle name="出力 4 3 2" xfId="1461" xr:uid="{00000000-0005-0000-0000-0000B1040000}"/>
    <cellStyle name="出力 4 3 2 2" xfId="1670" xr:uid="{00000000-0005-0000-0000-0000B2040000}"/>
    <cellStyle name="出力 4 3 3" xfId="1671" xr:uid="{00000000-0005-0000-0000-0000B3040000}"/>
    <cellStyle name="出力 4 4" xfId="1564" xr:uid="{00000000-0005-0000-0000-0000B4040000}"/>
    <cellStyle name="出力 5" xfId="1019" xr:uid="{00000000-0005-0000-0000-0000B5040000}"/>
    <cellStyle name="出力 6" xfId="1020" xr:uid="{00000000-0005-0000-0000-0000B6040000}"/>
    <cellStyle name="出力 7" xfId="1021" xr:uid="{00000000-0005-0000-0000-0000B7040000}"/>
    <cellStyle name="出力 8" xfId="1022" xr:uid="{00000000-0005-0000-0000-0000B8040000}"/>
    <cellStyle name="出力 9" xfId="1023" xr:uid="{00000000-0005-0000-0000-0000B9040000}"/>
    <cellStyle name="説明文 10" xfId="1024" xr:uid="{00000000-0005-0000-0000-0000BA040000}"/>
    <cellStyle name="説明文 11" xfId="1025" xr:uid="{00000000-0005-0000-0000-0000BB040000}"/>
    <cellStyle name="説明文 12" xfId="1026" xr:uid="{00000000-0005-0000-0000-0000BC040000}"/>
    <cellStyle name="説明文 13" xfId="1027" xr:uid="{00000000-0005-0000-0000-0000BD040000}"/>
    <cellStyle name="説明文 14" xfId="1028" xr:uid="{00000000-0005-0000-0000-0000BE040000}"/>
    <cellStyle name="説明文 15" xfId="1029" xr:uid="{00000000-0005-0000-0000-0000BF040000}"/>
    <cellStyle name="説明文 16" xfId="1030" xr:uid="{00000000-0005-0000-0000-0000C0040000}"/>
    <cellStyle name="説明文 17" xfId="1031" xr:uid="{00000000-0005-0000-0000-0000C1040000}"/>
    <cellStyle name="説明文 18" xfId="1032" xr:uid="{00000000-0005-0000-0000-0000C2040000}"/>
    <cellStyle name="説明文 19" xfId="1033" xr:uid="{00000000-0005-0000-0000-0000C3040000}"/>
    <cellStyle name="説明文 2" xfId="1034" xr:uid="{00000000-0005-0000-0000-0000C4040000}"/>
    <cellStyle name="説明文 2 2" xfId="1035" xr:uid="{00000000-0005-0000-0000-0000C5040000}"/>
    <cellStyle name="説明文 20" xfId="1036" xr:uid="{00000000-0005-0000-0000-0000C6040000}"/>
    <cellStyle name="説明文 21" xfId="1037" xr:uid="{00000000-0005-0000-0000-0000C7040000}"/>
    <cellStyle name="説明文 22" xfId="1038" xr:uid="{00000000-0005-0000-0000-0000C8040000}"/>
    <cellStyle name="説明文 23" xfId="1039" xr:uid="{00000000-0005-0000-0000-0000C9040000}"/>
    <cellStyle name="説明文 24" xfId="1040" xr:uid="{00000000-0005-0000-0000-0000CA040000}"/>
    <cellStyle name="説明文 25" xfId="1041" xr:uid="{00000000-0005-0000-0000-0000CB040000}"/>
    <cellStyle name="説明文 3" xfId="1042" xr:uid="{00000000-0005-0000-0000-0000CC040000}"/>
    <cellStyle name="説明文 3 2" xfId="1043" xr:uid="{00000000-0005-0000-0000-0000CD040000}"/>
    <cellStyle name="説明文 4" xfId="1044" xr:uid="{00000000-0005-0000-0000-0000CE040000}"/>
    <cellStyle name="説明文 5" xfId="1045" xr:uid="{00000000-0005-0000-0000-0000CF040000}"/>
    <cellStyle name="説明文 6" xfId="1046" xr:uid="{00000000-0005-0000-0000-0000D0040000}"/>
    <cellStyle name="説明文 7" xfId="1047" xr:uid="{00000000-0005-0000-0000-0000D1040000}"/>
    <cellStyle name="説明文 8" xfId="1048" xr:uid="{00000000-0005-0000-0000-0000D2040000}"/>
    <cellStyle name="説明文 9" xfId="1049" xr:uid="{00000000-0005-0000-0000-0000D3040000}"/>
    <cellStyle name="通貨 2" xfId="1050" xr:uid="{00000000-0005-0000-0000-0000D4040000}"/>
    <cellStyle name="通貨 3" xfId="1051" xr:uid="{00000000-0005-0000-0000-0000D5040000}"/>
    <cellStyle name="通貨 3 2" xfId="1052" xr:uid="{00000000-0005-0000-0000-0000D6040000}"/>
    <cellStyle name="入力 10" xfId="1053" xr:uid="{00000000-0005-0000-0000-0000D7040000}"/>
    <cellStyle name="入力 11" xfId="1054" xr:uid="{00000000-0005-0000-0000-0000D8040000}"/>
    <cellStyle name="入力 12" xfId="1055" xr:uid="{00000000-0005-0000-0000-0000D9040000}"/>
    <cellStyle name="入力 13" xfId="1056" xr:uid="{00000000-0005-0000-0000-0000DA040000}"/>
    <cellStyle name="入力 14" xfId="1057" xr:uid="{00000000-0005-0000-0000-0000DB040000}"/>
    <cellStyle name="入力 15" xfId="1058" xr:uid="{00000000-0005-0000-0000-0000DC040000}"/>
    <cellStyle name="入力 16" xfId="1059" xr:uid="{00000000-0005-0000-0000-0000DD040000}"/>
    <cellStyle name="入力 17" xfId="1060" xr:uid="{00000000-0005-0000-0000-0000DE040000}"/>
    <cellStyle name="入力 18" xfId="1061" xr:uid="{00000000-0005-0000-0000-0000DF040000}"/>
    <cellStyle name="入力 19" xfId="1062" xr:uid="{00000000-0005-0000-0000-0000E0040000}"/>
    <cellStyle name="入力 2" xfId="1063" xr:uid="{00000000-0005-0000-0000-0000E1040000}"/>
    <cellStyle name="入力 2 2" xfId="1064" xr:uid="{00000000-0005-0000-0000-0000E2040000}"/>
    <cellStyle name="入力 2 2 2" xfId="1065" xr:uid="{00000000-0005-0000-0000-0000E3040000}"/>
    <cellStyle name="入力 2 2 2 2" xfId="1462" xr:uid="{00000000-0005-0000-0000-0000E4040000}"/>
    <cellStyle name="入力 2 2 2 2 2" xfId="1463" xr:uid="{00000000-0005-0000-0000-0000E5040000}"/>
    <cellStyle name="入力 2 2 2 2 2 2" xfId="1672" xr:uid="{00000000-0005-0000-0000-0000E6040000}"/>
    <cellStyle name="入力 2 2 2 2 3" xfId="1673" xr:uid="{00000000-0005-0000-0000-0000E7040000}"/>
    <cellStyle name="入力 2 2 2 3" xfId="1464" xr:uid="{00000000-0005-0000-0000-0000E8040000}"/>
    <cellStyle name="入力 2 2 2 3 2" xfId="1674" xr:uid="{00000000-0005-0000-0000-0000E9040000}"/>
    <cellStyle name="入力 2 2 2 4" xfId="1675" xr:uid="{00000000-0005-0000-0000-0000EA040000}"/>
    <cellStyle name="入力 2 2 3" xfId="1066" xr:uid="{00000000-0005-0000-0000-0000EB040000}"/>
    <cellStyle name="入力 2 2 3 2" xfId="1465" xr:uid="{00000000-0005-0000-0000-0000EC040000}"/>
    <cellStyle name="入力 2 2 3 2 2" xfId="1676" xr:uid="{00000000-0005-0000-0000-0000ED040000}"/>
    <cellStyle name="入力 2 2 3 3" xfId="1677" xr:uid="{00000000-0005-0000-0000-0000EE040000}"/>
    <cellStyle name="入力 2 2 4" xfId="1678" xr:uid="{00000000-0005-0000-0000-0000EF040000}"/>
    <cellStyle name="入力 2 3" xfId="1679" xr:uid="{00000000-0005-0000-0000-0000F0040000}"/>
    <cellStyle name="入力 20" xfId="1067" xr:uid="{00000000-0005-0000-0000-0000F1040000}"/>
    <cellStyle name="入力 21" xfId="1068" xr:uid="{00000000-0005-0000-0000-0000F2040000}"/>
    <cellStyle name="入力 22" xfId="1069" xr:uid="{00000000-0005-0000-0000-0000F3040000}"/>
    <cellStyle name="入力 23" xfId="1070" xr:uid="{00000000-0005-0000-0000-0000F4040000}"/>
    <cellStyle name="入力 24" xfId="1071" xr:uid="{00000000-0005-0000-0000-0000F5040000}"/>
    <cellStyle name="入力 25" xfId="1072" xr:uid="{00000000-0005-0000-0000-0000F6040000}"/>
    <cellStyle name="入力 3" xfId="1073" xr:uid="{00000000-0005-0000-0000-0000F7040000}"/>
    <cellStyle name="入力 3 2" xfId="1074" xr:uid="{00000000-0005-0000-0000-0000F8040000}"/>
    <cellStyle name="入力 3 2 2" xfId="1466" xr:uid="{00000000-0005-0000-0000-0000F9040000}"/>
    <cellStyle name="入力 3 2 2 2" xfId="1467" xr:uid="{00000000-0005-0000-0000-0000FA040000}"/>
    <cellStyle name="入力 3 2 2 2 2" xfId="1680" xr:uid="{00000000-0005-0000-0000-0000FB040000}"/>
    <cellStyle name="入力 3 2 2 3" xfId="1681" xr:uid="{00000000-0005-0000-0000-0000FC040000}"/>
    <cellStyle name="入力 3 2 3" xfId="1468" xr:uid="{00000000-0005-0000-0000-0000FD040000}"/>
    <cellStyle name="入力 3 2 3 2" xfId="1682" xr:uid="{00000000-0005-0000-0000-0000FE040000}"/>
    <cellStyle name="入力 3 2 4" xfId="1683" xr:uid="{00000000-0005-0000-0000-0000FF040000}"/>
    <cellStyle name="入力 3 3" xfId="1075" xr:uid="{00000000-0005-0000-0000-000000050000}"/>
    <cellStyle name="入力 3 3 2" xfId="1469" xr:uid="{00000000-0005-0000-0000-000001050000}"/>
    <cellStyle name="入力 3 3 2 2" xfId="1684" xr:uid="{00000000-0005-0000-0000-000002050000}"/>
    <cellStyle name="入力 3 3 3" xfId="1685" xr:uid="{00000000-0005-0000-0000-000003050000}"/>
    <cellStyle name="入力 3 4" xfId="1686" xr:uid="{00000000-0005-0000-0000-000004050000}"/>
    <cellStyle name="入力 4" xfId="1076" xr:uid="{00000000-0005-0000-0000-000005050000}"/>
    <cellStyle name="入力 4 2" xfId="1077" xr:uid="{00000000-0005-0000-0000-000006050000}"/>
    <cellStyle name="入力 4 2 2" xfId="1470" xr:uid="{00000000-0005-0000-0000-000007050000}"/>
    <cellStyle name="入力 4 2 2 2" xfId="1471" xr:uid="{00000000-0005-0000-0000-000008050000}"/>
    <cellStyle name="入力 4 2 2 2 2" xfId="1687" xr:uid="{00000000-0005-0000-0000-000009050000}"/>
    <cellStyle name="入力 4 2 2 3" xfId="1688" xr:uid="{00000000-0005-0000-0000-00000A050000}"/>
    <cellStyle name="入力 4 2 3" xfId="1472" xr:uid="{00000000-0005-0000-0000-00000B050000}"/>
    <cellStyle name="入力 4 2 3 2" xfId="1689" xr:uid="{00000000-0005-0000-0000-00000C050000}"/>
    <cellStyle name="入力 4 2 4" xfId="1690" xr:uid="{00000000-0005-0000-0000-00000D050000}"/>
    <cellStyle name="入力 4 3" xfId="1078" xr:uid="{00000000-0005-0000-0000-00000E050000}"/>
    <cellStyle name="入力 4 3 2" xfId="1473" xr:uid="{00000000-0005-0000-0000-00000F050000}"/>
    <cellStyle name="入力 4 3 2 2" xfId="1691" xr:uid="{00000000-0005-0000-0000-000010050000}"/>
    <cellStyle name="入力 4 3 3" xfId="1692" xr:uid="{00000000-0005-0000-0000-000011050000}"/>
    <cellStyle name="入力 4 4" xfId="1693" xr:uid="{00000000-0005-0000-0000-000012050000}"/>
    <cellStyle name="入力 5" xfId="1079" xr:uid="{00000000-0005-0000-0000-000013050000}"/>
    <cellStyle name="入力 6" xfId="1080" xr:uid="{00000000-0005-0000-0000-000014050000}"/>
    <cellStyle name="入力 7" xfId="1081" xr:uid="{00000000-0005-0000-0000-000015050000}"/>
    <cellStyle name="入力 8" xfId="1082" xr:uid="{00000000-0005-0000-0000-000016050000}"/>
    <cellStyle name="入力 9" xfId="1083" xr:uid="{00000000-0005-0000-0000-000017050000}"/>
    <cellStyle name="標準" xfId="0" builtinId="0"/>
    <cellStyle name="標準 10" xfId="1084" xr:uid="{00000000-0005-0000-0000-000019050000}"/>
    <cellStyle name="標準 10 10" xfId="1474" xr:uid="{00000000-0005-0000-0000-00001A050000}"/>
    <cellStyle name="標準 10 11" xfId="1475" xr:uid="{00000000-0005-0000-0000-00001B050000}"/>
    <cellStyle name="標準 10 12" xfId="1476" xr:uid="{00000000-0005-0000-0000-00001C050000}"/>
    <cellStyle name="標準 10 2" xfId="1085" xr:uid="{00000000-0005-0000-0000-00001D050000}"/>
    <cellStyle name="標準 10 3" xfId="1086" xr:uid="{00000000-0005-0000-0000-00001E050000}"/>
    <cellStyle name="標準 10 4" xfId="1087" xr:uid="{00000000-0005-0000-0000-00001F050000}"/>
    <cellStyle name="標準 10 4 2" xfId="1477" xr:uid="{00000000-0005-0000-0000-000020050000}"/>
    <cellStyle name="標準 10 4 2 2" xfId="1478" xr:uid="{00000000-0005-0000-0000-000021050000}"/>
    <cellStyle name="標準 10 4 2 2 2" xfId="1479" xr:uid="{00000000-0005-0000-0000-000022050000}"/>
    <cellStyle name="標準 10 4 2 2 2 2" xfId="1480" xr:uid="{00000000-0005-0000-0000-000023050000}"/>
    <cellStyle name="標準 10 4 2 2 2 2 2" xfId="1481" xr:uid="{00000000-0005-0000-0000-000024050000}"/>
    <cellStyle name="標準 10 4 2 2 2 2 2 2" xfId="1482" xr:uid="{00000000-0005-0000-0000-000025050000}"/>
    <cellStyle name="標準 10 4 3" xfId="1483" xr:uid="{00000000-0005-0000-0000-000026050000}"/>
    <cellStyle name="標準 10 4 3 2" xfId="1484" xr:uid="{00000000-0005-0000-0000-000027050000}"/>
    <cellStyle name="標準 10 5" xfId="1088" xr:uid="{00000000-0005-0000-0000-000028050000}"/>
    <cellStyle name="標準 10 6" xfId="1485" xr:uid="{00000000-0005-0000-0000-000029050000}"/>
    <cellStyle name="標準 10 6 2" xfId="1486" xr:uid="{00000000-0005-0000-0000-00002A050000}"/>
    <cellStyle name="標準 10 6 2 2" xfId="1487" xr:uid="{00000000-0005-0000-0000-00002B050000}"/>
    <cellStyle name="標準 10 6 2 3" xfId="1488" xr:uid="{00000000-0005-0000-0000-00002C050000}"/>
    <cellStyle name="標準 10 6 2 3 2" xfId="1386" xr:uid="{00000000-0005-0000-0000-00002D050000}"/>
    <cellStyle name="標準 10 7" xfId="1489" xr:uid="{00000000-0005-0000-0000-00002E050000}"/>
    <cellStyle name="標準 10 8" xfId="1490" xr:uid="{00000000-0005-0000-0000-00002F050000}"/>
    <cellStyle name="標準 10 8 2" xfId="1491" xr:uid="{00000000-0005-0000-0000-000030050000}"/>
    <cellStyle name="標準 10 8 2 2" xfId="1492" xr:uid="{00000000-0005-0000-0000-000031050000}"/>
    <cellStyle name="標準 10 8 2 2 2" xfId="1493" xr:uid="{00000000-0005-0000-0000-000032050000}"/>
    <cellStyle name="標準 10 8 2 2 3" xfId="1494" xr:uid="{00000000-0005-0000-0000-000033050000}"/>
    <cellStyle name="標準 10 8 2 2 3 2" xfId="1387" xr:uid="{00000000-0005-0000-0000-000034050000}"/>
    <cellStyle name="標準 10 8 2 2 3 2 2" xfId="1495" xr:uid="{00000000-0005-0000-0000-000035050000}"/>
    <cellStyle name="標準 10 8 2 3" xfId="1496" xr:uid="{00000000-0005-0000-0000-000036050000}"/>
    <cellStyle name="標準 10 8 2 4" xfId="1497" xr:uid="{00000000-0005-0000-0000-000037050000}"/>
    <cellStyle name="標準 10 8 2 4 2" xfId="1498" xr:uid="{00000000-0005-0000-0000-000038050000}"/>
    <cellStyle name="標準 10 8 2 4 2 2" xfId="1499" xr:uid="{00000000-0005-0000-0000-000039050000}"/>
    <cellStyle name="標準 10 8 3" xfId="1500" xr:uid="{00000000-0005-0000-0000-00003A050000}"/>
    <cellStyle name="標準 10 8 4" xfId="1501" xr:uid="{00000000-0005-0000-0000-00003B050000}"/>
    <cellStyle name="標準 10 8 4 2" xfId="1502" xr:uid="{00000000-0005-0000-0000-00003C050000}"/>
    <cellStyle name="標準 10 8 4 2 2" xfId="1503" xr:uid="{00000000-0005-0000-0000-00003D050000}"/>
    <cellStyle name="標準 10 8 4 2 3" xfId="1504" xr:uid="{00000000-0005-0000-0000-00003E050000}"/>
    <cellStyle name="標準 10 9" xfId="1505" xr:uid="{00000000-0005-0000-0000-00003F050000}"/>
    <cellStyle name="標準 10 9 2" xfId="1506" xr:uid="{00000000-0005-0000-0000-000040050000}"/>
    <cellStyle name="標準 10 9 3" xfId="1507" xr:uid="{00000000-0005-0000-0000-000041050000}"/>
    <cellStyle name="標準 10 9 3 2" xfId="1508" xr:uid="{00000000-0005-0000-0000-000042050000}"/>
    <cellStyle name="標準 11" xfId="1089" xr:uid="{00000000-0005-0000-0000-000043050000}"/>
    <cellStyle name="標準 11 2" xfId="1090" xr:uid="{00000000-0005-0000-0000-000044050000}"/>
    <cellStyle name="標準 11 3" xfId="1091" xr:uid="{00000000-0005-0000-0000-000045050000}"/>
    <cellStyle name="標準 11 4" xfId="1092" xr:uid="{00000000-0005-0000-0000-000046050000}"/>
    <cellStyle name="標準 12" xfId="1382" xr:uid="{00000000-0005-0000-0000-000047050000}"/>
    <cellStyle name="標準 12 2" xfId="1093" xr:uid="{00000000-0005-0000-0000-000048050000}"/>
    <cellStyle name="標準 12 3" xfId="1094" xr:uid="{00000000-0005-0000-0000-000049050000}"/>
    <cellStyle name="標準 13" xfId="1095" xr:uid="{00000000-0005-0000-0000-00004A050000}"/>
    <cellStyle name="標準 13 2" xfId="1096" xr:uid="{00000000-0005-0000-0000-00004B050000}"/>
    <cellStyle name="標準 14" xfId="1383" xr:uid="{00000000-0005-0000-0000-00004C050000}"/>
    <cellStyle name="標準 14 2" xfId="1097" xr:uid="{00000000-0005-0000-0000-00004D050000}"/>
    <cellStyle name="標準 14 3" xfId="1098" xr:uid="{00000000-0005-0000-0000-00004E050000}"/>
    <cellStyle name="標準 14 4" xfId="1099" xr:uid="{00000000-0005-0000-0000-00004F050000}"/>
    <cellStyle name="標準 14 5" xfId="1100" xr:uid="{00000000-0005-0000-0000-000050050000}"/>
    <cellStyle name="標準 14 6" xfId="1101" xr:uid="{00000000-0005-0000-0000-000051050000}"/>
    <cellStyle name="標準 14 7" xfId="1102" xr:uid="{00000000-0005-0000-0000-000052050000}"/>
    <cellStyle name="標準 14 8" xfId="1103" xr:uid="{00000000-0005-0000-0000-000053050000}"/>
    <cellStyle name="標準 15" xfId="1104" xr:uid="{00000000-0005-0000-0000-000054050000}"/>
    <cellStyle name="標準 15 2" xfId="1105" xr:uid="{00000000-0005-0000-0000-000055050000}"/>
    <cellStyle name="標準 15 3" xfId="1106" xr:uid="{00000000-0005-0000-0000-000056050000}"/>
    <cellStyle name="標準 15 4" xfId="1107" xr:uid="{00000000-0005-0000-0000-000057050000}"/>
    <cellStyle name="標準 15 5" xfId="1108" xr:uid="{00000000-0005-0000-0000-000058050000}"/>
    <cellStyle name="標準 15 6" xfId="1109" xr:uid="{00000000-0005-0000-0000-000059050000}"/>
    <cellStyle name="標準 15 7" xfId="1110" xr:uid="{00000000-0005-0000-0000-00005A050000}"/>
    <cellStyle name="標準 16" xfId="1384" xr:uid="{00000000-0005-0000-0000-00005B050000}"/>
    <cellStyle name="標準 16 2" xfId="1111" xr:uid="{00000000-0005-0000-0000-00005C050000}"/>
    <cellStyle name="標準 16 3" xfId="1112" xr:uid="{00000000-0005-0000-0000-00005D050000}"/>
    <cellStyle name="標準 16 4" xfId="1113" xr:uid="{00000000-0005-0000-0000-00005E050000}"/>
    <cellStyle name="標準 16 5" xfId="1114" xr:uid="{00000000-0005-0000-0000-00005F050000}"/>
    <cellStyle name="標準 16 6" xfId="1115" xr:uid="{00000000-0005-0000-0000-000060050000}"/>
    <cellStyle name="標準 17" xfId="1116" xr:uid="{00000000-0005-0000-0000-000061050000}"/>
    <cellStyle name="標準 17 2" xfId="1117" xr:uid="{00000000-0005-0000-0000-000062050000}"/>
    <cellStyle name="標準 17 3" xfId="1118" xr:uid="{00000000-0005-0000-0000-000063050000}"/>
    <cellStyle name="標準 17 4" xfId="1119" xr:uid="{00000000-0005-0000-0000-000064050000}"/>
    <cellStyle name="標準 17 5" xfId="1120" xr:uid="{00000000-0005-0000-0000-000065050000}"/>
    <cellStyle name="標準 18" xfId="1509" xr:uid="{00000000-0005-0000-0000-000066050000}"/>
    <cellStyle name="標準 18 2" xfId="1121" xr:uid="{00000000-0005-0000-0000-000067050000}"/>
    <cellStyle name="標準 18 3" xfId="1122" xr:uid="{00000000-0005-0000-0000-000068050000}"/>
    <cellStyle name="標準 19" xfId="1510" xr:uid="{00000000-0005-0000-0000-000069050000}"/>
    <cellStyle name="標準 19 2" xfId="1123" xr:uid="{00000000-0005-0000-0000-00006A050000}"/>
    <cellStyle name="標準 19 2 2" xfId="1511" xr:uid="{00000000-0005-0000-0000-00006B050000}"/>
    <cellStyle name="標準 19 2 2 2" xfId="1512" xr:uid="{00000000-0005-0000-0000-00006C050000}"/>
    <cellStyle name="標準 19 2 2 2 2" xfId="1513" xr:uid="{00000000-0005-0000-0000-00006D050000}"/>
    <cellStyle name="標準 19 2 2 2 2 2" xfId="1514" xr:uid="{00000000-0005-0000-0000-00006E050000}"/>
    <cellStyle name="標準 19 2 2 2 2 2 2" xfId="1515" xr:uid="{00000000-0005-0000-0000-00006F050000}"/>
    <cellStyle name="標準 19 2 2 2 2 2 2 2" xfId="1516" xr:uid="{00000000-0005-0000-0000-000070050000}"/>
    <cellStyle name="標準 19 2 2 2 2 2 2 2 2" xfId="1517" xr:uid="{00000000-0005-0000-0000-000071050000}"/>
    <cellStyle name="標準 19 2 2 2 2 2 3" xfId="1518" xr:uid="{00000000-0005-0000-0000-000072050000}"/>
    <cellStyle name="標準 19 2 2 2 2 2 4" xfId="1519" xr:uid="{00000000-0005-0000-0000-000073050000}"/>
    <cellStyle name="標準 19 2 2 2 2 2 4 2" xfId="1520" xr:uid="{00000000-0005-0000-0000-000074050000}"/>
    <cellStyle name="標準 19 2 2 2 2 2 4 3" xfId="1521" xr:uid="{00000000-0005-0000-0000-000075050000}"/>
    <cellStyle name="標準 19 2 2 2 3" xfId="1522" xr:uid="{00000000-0005-0000-0000-000076050000}"/>
    <cellStyle name="標準 19 2 2 2 3 2" xfId="1523" xr:uid="{00000000-0005-0000-0000-000077050000}"/>
    <cellStyle name="標準 19 2 2 2 3 2 2" xfId="1524" xr:uid="{00000000-0005-0000-0000-000078050000}"/>
    <cellStyle name="標準 19 2 2 2 3 2 3" xfId="1525" xr:uid="{00000000-0005-0000-0000-000079050000}"/>
    <cellStyle name="標準 19 2 2 3" xfId="1526" xr:uid="{00000000-0005-0000-0000-00007A050000}"/>
    <cellStyle name="標準 19 2 2 3 2" xfId="1527" xr:uid="{00000000-0005-0000-0000-00007B050000}"/>
    <cellStyle name="標準 19 2 2 3 2 2" xfId="1528" xr:uid="{00000000-0005-0000-0000-00007C050000}"/>
    <cellStyle name="標準 2" xfId="1" xr:uid="{00000000-0005-0000-0000-00007D050000}"/>
    <cellStyle name="標準 2 10" xfId="1124" xr:uid="{00000000-0005-0000-0000-00007E050000}"/>
    <cellStyle name="標準 2 11" xfId="1125" xr:uid="{00000000-0005-0000-0000-00007F050000}"/>
    <cellStyle name="標準 2 12" xfId="1126" xr:uid="{00000000-0005-0000-0000-000080050000}"/>
    <cellStyle name="標準 2 13" xfId="1127" xr:uid="{00000000-0005-0000-0000-000081050000}"/>
    <cellStyle name="標準 2 14" xfId="1128" xr:uid="{00000000-0005-0000-0000-000082050000}"/>
    <cellStyle name="標準 2 15" xfId="1129" xr:uid="{00000000-0005-0000-0000-000083050000}"/>
    <cellStyle name="標準 2 16" xfId="1130" xr:uid="{00000000-0005-0000-0000-000084050000}"/>
    <cellStyle name="標準 2 17" xfId="1131" xr:uid="{00000000-0005-0000-0000-000085050000}"/>
    <cellStyle name="標準 2 18" xfId="1132" xr:uid="{00000000-0005-0000-0000-000086050000}"/>
    <cellStyle name="標準 2 19" xfId="1133" xr:uid="{00000000-0005-0000-0000-000087050000}"/>
    <cellStyle name="標準 2 2" xfId="1134" xr:uid="{00000000-0005-0000-0000-000088050000}"/>
    <cellStyle name="標準 2 2 10" xfId="1135" xr:uid="{00000000-0005-0000-0000-000089050000}"/>
    <cellStyle name="標準 2 2 11" xfId="1136" xr:uid="{00000000-0005-0000-0000-00008A050000}"/>
    <cellStyle name="標準 2 2 12" xfId="1137" xr:uid="{00000000-0005-0000-0000-00008B050000}"/>
    <cellStyle name="標準 2 2 13" xfId="1138" xr:uid="{00000000-0005-0000-0000-00008C050000}"/>
    <cellStyle name="標準 2 2 14" xfId="1139" xr:uid="{00000000-0005-0000-0000-00008D050000}"/>
    <cellStyle name="標準 2 2 15" xfId="1140" xr:uid="{00000000-0005-0000-0000-00008E050000}"/>
    <cellStyle name="標準 2 2 16" xfId="1141" xr:uid="{00000000-0005-0000-0000-00008F050000}"/>
    <cellStyle name="標準 2 2 17" xfId="1142" xr:uid="{00000000-0005-0000-0000-000090050000}"/>
    <cellStyle name="標準 2 2 18" xfId="1143" xr:uid="{00000000-0005-0000-0000-000091050000}"/>
    <cellStyle name="標準 2 2 19" xfId="1144" xr:uid="{00000000-0005-0000-0000-000092050000}"/>
    <cellStyle name="標準 2 2 2" xfId="1145" xr:uid="{00000000-0005-0000-0000-000093050000}"/>
    <cellStyle name="標準 2 2 2 2" xfId="1146" xr:uid="{00000000-0005-0000-0000-000094050000}"/>
    <cellStyle name="標準 2 2 2 2 2" xfId="1147" xr:uid="{00000000-0005-0000-0000-000095050000}"/>
    <cellStyle name="標準 2 2 2 2_23_CRUDマトリックス(機能レベル)" xfId="1148" xr:uid="{00000000-0005-0000-0000-000096050000}"/>
    <cellStyle name="標準 2 2 2_23_CRUDマトリックス(機能レベル)" xfId="1149" xr:uid="{00000000-0005-0000-0000-000097050000}"/>
    <cellStyle name="標準 2 2 20" xfId="1150" xr:uid="{00000000-0005-0000-0000-000098050000}"/>
    <cellStyle name="標準 2 2 21" xfId="1151" xr:uid="{00000000-0005-0000-0000-000099050000}"/>
    <cellStyle name="標準 2 2 22" xfId="1152" xr:uid="{00000000-0005-0000-0000-00009A050000}"/>
    <cellStyle name="標準 2 2 23" xfId="1153" xr:uid="{00000000-0005-0000-0000-00009B050000}"/>
    <cellStyle name="標準 2 2 24" xfId="1154" xr:uid="{00000000-0005-0000-0000-00009C050000}"/>
    <cellStyle name="標準 2 2 25" xfId="1155" xr:uid="{00000000-0005-0000-0000-00009D050000}"/>
    <cellStyle name="標準 2 2 26" xfId="1156" xr:uid="{00000000-0005-0000-0000-00009E050000}"/>
    <cellStyle name="標準 2 2 27" xfId="1157" xr:uid="{00000000-0005-0000-0000-00009F050000}"/>
    <cellStyle name="標準 2 2 28" xfId="1158" xr:uid="{00000000-0005-0000-0000-0000A0050000}"/>
    <cellStyle name="標準 2 2 29" xfId="1159" xr:uid="{00000000-0005-0000-0000-0000A1050000}"/>
    <cellStyle name="標準 2 2 3" xfId="1160" xr:uid="{00000000-0005-0000-0000-0000A2050000}"/>
    <cellStyle name="標準 2 2 30" xfId="1161" xr:uid="{00000000-0005-0000-0000-0000A3050000}"/>
    <cellStyle name="標準 2 2 31" xfId="1162" xr:uid="{00000000-0005-0000-0000-0000A4050000}"/>
    <cellStyle name="標準 2 2 32" xfId="1574" xr:uid="{00000000-0005-0000-0000-0000A5050000}"/>
    <cellStyle name="標準 2 2 4" xfId="1163" xr:uid="{00000000-0005-0000-0000-0000A6050000}"/>
    <cellStyle name="標準 2 2 5" xfId="1164" xr:uid="{00000000-0005-0000-0000-0000A7050000}"/>
    <cellStyle name="標準 2 2 6" xfId="1165" xr:uid="{00000000-0005-0000-0000-0000A8050000}"/>
    <cellStyle name="標準 2 2 7" xfId="1166" xr:uid="{00000000-0005-0000-0000-0000A9050000}"/>
    <cellStyle name="標準 2 2 8" xfId="1167" xr:uid="{00000000-0005-0000-0000-0000AA050000}"/>
    <cellStyle name="標準 2 2 9" xfId="1168" xr:uid="{00000000-0005-0000-0000-0000AB050000}"/>
    <cellStyle name="標準 2 2_23_CRUDマトリックス(機能レベル)" xfId="1169" xr:uid="{00000000-0005-0000-0000-0000AC050000}"/>
    <cellStyle name="標準 2 20" xfId="1170" xr:uid="{00000000-0005-0000-0000-0000AD050000}"/>
    <cellStyle name="標準 2 21" xfId="1171" xr:uid="{00000000-0005-0000-0000-0000AE050000}"/>
    <cellStyle name="標準 2 22" xfId="1172" xr:uid="{00000000-0005-0000-0000-0000AF050000}"/>
    <cellStyle name="標準 2 23" xfId="1173" xr:uid="{00000000-0005-0000-0000-0000B0050000}"/>
    <cellStyle name="標準 2 24" xfId="1174" xr:uid="{00000000-0005-0000-0000-0000B1050000}"/>
    <cellStyle name="標準 2 25" xfId="1175" xr:uid="{00000000-0005-0000-0000-0000B2050000}"/>
    <cellStyle name="標準 2 26" xfId="1565" xr:uid="{00000000-0005-0000-0000-0000B3050000}"/>
    <cellStyle name="標準 2 26 2" xfId="1566" xr:uid="{00000000-0005-0000-0000-0000B4050000}"/>
    <cellStyle name="標準 2 27" xfId="1707" xr:uid="{5CF29F9F-8BBC-41B6-9083-A13CA0D4980A}"/>
    <cellStyle name="標準 2 3" xfId="1176" xr:uid="{00000000-0005-0000-0000-0000B5050000}"/>
    <cellStyle name="標準 2 3 10" xfId="1177" xr:uid="{00000000-0005-0000-0000-0000B6050000}"/>
    <cellStyle name="標準 2 3 11" xfId="1178" xr:uid="{00000000-0005-0000-0000-0000B7050000}"/>
    <cellStyle name="標準 2 3 12" xfId="1179" xr:uid="{00000000-0005-0000-0000-0000B8050000}"/>
    <cellStyle name="標準 2 3 13" xfId="1180" xr:uid="{00000000-0005-0000-0000-0000B9050000}"/>
    <cellStyle name="標準 2 3 14" xfId="1181" xr:uid="{00000000-0005-0000-0000-0000BA050000}"/>
    <cellStyle name="標準 2 3 15" xfId="1182" xr:uid="{00000000-0005-0000-0000-0000BB050000}"/>
    <cellStyle name="標準 2 3 16" xfId="1183" xr:uid="{00000000-0005-0000-0000-0000BC050000}"/>
    <cellStyle name="標準 2 3 17" xfId="1184" xr:uid="{00000000-0005-0000-0000-0000BD050000}"/>
    <cellStyle name="標準 2 3 18" xfId="1185" xr:uid="{00000000-0005-0000-0000-0000BE050000}"/>
    <cellStyle name="標準 2 3 19" xfId="1186" xr:uid="{00000000-0005-0000-0000-0000BF050000}"/>
    <cellStyle name="標準 2 3 2" xfId="1187" xr:uid="{00000000-0005-0000-0000-0000C0050000}"/>
    <cellStyle name="標準 2 3 2 2" xfId="1188" xr:uid="{00000000-0005-0000-0000-0000C1050000}"/>
    <cellStyle name="標準 2 3 2 2 2" xfId="1189" xr:uid="{00000000-0005-0000-0000-0000C2050000}"/>
    <cellStyle name="標準 2 3 2 2_23_CRUDマトリックス(機能レベル)" xfId="1190" xr:uid="{00000000-0005-0000-0000-0000C3050000}"/>
    <cellStyle name="標準 2 3 2_23_CRUDマトリックス(機能レベル)" xfId="1191" xr:uid="{00000000-0005-0000-0000-0000C4050000}"/>
    <cellStyle name="標準 2 3 20" xfId="1192" xr:uid="{00000000-0005-0000-0000-0000C5050000}"/>
    <cellStyle name="標準 2 3 21" xfId="1193" xr:uid="{00000000-0005-0000-0000-0000C6050000}"/>
    <cellStyle name="標準 2 3 22" xfId="1194" xr:uid="{00000000-0005-0000-0000-0000C7050000}"/>
    <cellStyle name="標準 2 3 23" xfId="1195" xr:uid="{00000000-0005-0000-0000-0000C8050000}"/>
    <cellStyle name="標準 2 3 24" xfId="1196" xr:uid="{00000000-0005-0000-0000-0000C9050000}"/>
    <cellStyle name="標準 2 3 25" xfId="1197" xr:uid="{00000000-0005-0000-0000-0000CA050000}"/>
    <cellStyle name="標準 2 3 26" xfId="1198" xr:uid="{00000000-0005-0000-0000-0000CB050000}"/>
    <cellStyle name="標準 2 3 27" xfId="1199" xr:uid="{00000000-0005-0000-0000-0000CC050000}"/>
    <cellStyle name="標準 2 3 28" xfId="1200" xr:uid="{00000000-0005-0000-0000-0000CD050000}"/>
    <cellStyle name="標準 2 3 29" xfId="1201" xr:uid="{00000000-0005-0000-0000-0000CE050000}"/>
    <cellStyle name="標準 2 3 3" xfId="1202" xr:uid="{00000000-0005-0000-0000-0000CF050000}"/>
    <cellStyle name="標準 2 3 4" xfId="1203" xr:uid="{00000000-0005-0000-0000-0000D0050000}"/>
    <cellStyle name="標準 2 3 5" xfId="1204" xr:uid="{00000000-0005-0000-0000-0000D1050000}"/>
    <cellStyle name="標準 2 3 6" xfId="1205" xr:uid="{00000000-0005-0000-0000-0000D2050000}"/>
    <cellStyle name="標準 2 3 7" xfId="1206" xr:uid="{00000000-0005-0000-0000-0000D3050000}"/>
    <cellStyle name="標準 2 3 8" xfId="1207" xr:uid="{00000000-0005-0000-0000-0000D4050000}"/>
    <cellStyle name="標準 2 3 9" xfId="1208" xr:uid="{00000000-0005-0000-0000-0000D5050000}"/>
    <cellStyle name="標準 2 3_23_CRUDマトリックス(機能レベル)" xfId="1209" xr:uid="{00000000-0005-0000-0000-0000D6050000}"/>
    <cellStyle name="標準 2 4" xfId="1210" xr:uid="{00000000-0005-0000-0000-0000D7050000}"/>
    <cellStyle name="標準 2 4 10" xfId="1211" xr:uid="{00000000-0005-0000-0000-0000D8050000}"/>
    <cellStyle name="標準 2 4 11" xfId="1212" xr:uid="{00000000-0005-0000-0000-0000D9050000}"/>
    <cellStyle name="標準 2 4 12" xfId="1213" xr:uid="{00000000-0005-0000-0000-0000DA050000}"/>
    <cellStyle name="標準 2 4 13" xfId="1214" xr:uid="{00000000-0005-0000-0000-0000DB050000}"/>
    <cellStyle name="標準 2 4 14" xfId="1215" xr:uid="{00000000-0005-0000-0000-0000DC050000}"/>
    <cellStyle name="標準 2 4 15" xfId="1216" xr:uid="{00000000-0005-0000-0000-0000DD050000}"/>
    <cellStyle name="標準 2 4 16" xfId="1217" xr:uid="{00000000-0005-0000-0000-0000DE050000}"/>
    <cellStyle name="標準 2 4 17" xfId="1218" xr:uid="{00000000-0005-0000-0000-0000DF050000}"/>
    <cellStyle name="標準 2 4 18" xfId="1219" xr:uid="{00000000-0005-0000-0000-0000E0050000}"/>
    <cellStyle name="標準 2 4 19" xfId="1220" xr:uid="{00000000-0005-0000-0000-0000E1050000}"/>
    <cellStyle name="標準 2 4 2" xfId="1221" xr:uid="{00000000-0005-0000-0000-0000E2050000}"/>
    <cellStyle name="標準 2 4 20" xfId="1222" xr:uid="{00000000-0005-0000-0000-0000E3050000}"/>
    <cellStyle name="標準 2 4 21" xfId="1223" xr:uid="{00000000-0005-0000-0000-0000E4050000}"/>
    <cellStyle name="標準 2 4 22" xfId="1224" xr:uid="{00000000-0005-0000-0000-0000E5050000}"/>
    <cellStyle name="標準 2 4 23" xfId="1225" xr:uid="{00000000-0005-0000-0000-0000E6050000}"/>
    <cellStyle name="標準 2 4 24" xfId="1226" xr:uid="{00000000-0005-0000-0000-0000E7050000}"/>
    <cellStyle name="標準 2 4 3" xfId="1227" xr:uid="{00000000-0005-0000-0000-0000E8050000}"/>
    <cellStyle name="標準 2 4 4" xfId="1228" xr:uid="{00000000-0005-0000-0000-0000E9050000}"/>
    <cellStyle name="標準 2 4 5" xfId="1229" xr:uid="{00000000-0005-0000-0000-0000EA050000}"/>
    <cellStyle name="標準 2 4 6" xfId="1230" xr:uid="{00000000-0005-0000-0000-0000EB050000}"/>
    <cellStyle name="標準 2 4 7" xfId="1231" xr:uid="{00000000-0005-0000-0000-0000EC050000}"/>
    <cellStyle name="標準 2 4 8" xfId="1232" xr:uid="{00000000-0005-0000-0000-0000ED050000}"/>
    <cellStyle name="標準 2 4 9" xfId="1233" xr:uid="{00000000-0005-0000-0000-0000EE050000}"/>
    <cellStyle name="標準 2 4_23_CRUDマトリックス(機能レベル)" xfId="1234" xr:uid="{00000000-0005-0000-0000-0000EF050000}"/>
    <cellStyle name="標準 2 5" xfId="1235" xr:uid="{00000000-0005-0000-0000-0000F0050000}"/>
    <cellStyle name="標準 2 5 10" xfId="1236" xr:uid="{00000000-0005-0000-0000-0000F1050000}"/>
    <cellStyle name="標準 2 5 11" xfId="1237" xr:uid="{00000000-0005-0000-0000-0000F2050000}"/>
    <cellStyle name="標準 2 5 12" xfId="1238" xr:uid="{00000000-0005-0000-0000-0000F3050000}"/>
    <cellStyle name="標準 2 5 13" xfId="1239" xr:uid="{00000000-0005-0000-0000-0000F4050000}"/>
    <cellStyle name="標準 2 5 14" xfId="1240" xr:uid="{00000000-0005-0000-0000-0000F5050000}"/>
    <cellStyle name="標準 2 5 15" xfId="1241" xr:uid="{00000000-0005-0000-0000-0000F6050000}"/>
    <cellStyle name="標準 2 5 16" xfId="1242" xr:uid="{00000000-0005-0000-0000-0000F7050000}"/>
    <cellStyle name="標準 2 5 17" xfId="1243" xr:uid="{00000000-0005-0000-0000-0000F8050000}"/>
    <cellStyle name="標準 2 5 18" xfId="1244" xr:uid="{00000000-0005-0000-0000-0000F9050000}"/>
    <cellStyle name="標準 2 5 19" xfId="1245" xr:uid="{00000000-0005-0000-0000-0000FA050000}"/>
    <cellStyle name="標準 2 5 2" xfId="1246" xr:uid="{00000000-0005-0000-0000-0000FB050000}"/>
    <cellStyle name="標準 2 5 2 2" xfId="1549" xr:uid="{00000000-0005-0000-0000-0000FC050000}"/>
    <cellStyle name="標準 2 5 20" xfId="1247" xr:uid="{00000000-0005-0000-0000-0000FD050000}"/>
    <cellStyle name="標準 2 5 21" xfId="1248" xr:uid="{00000000-0005-0000-0000-0000FE050000}"/>
    <cellStyle name="標準 2 5 22" xfId="1249" xr:uid="{00000000-0005-0000-0000-0000FF050000}"/>
    <cellStyle name="標準 2 5 23" xfId="1250" xr:uid="{00000000-0005-0000-0000-000000060000}"/>
    <cellStyle name="標準 2 5 3" xfId="1251" xr:uid="{00000000-0005-0000-0000-000001060000}"/>
    <cellStyle name="標準 2 5 3 2" xfId="1529" xr:uid="{00000000-0005-0000-0000-000002060000}"/>
    <cellStyle name="標準 2 5 4" xfId="1252" xr:uid="{00000000-0005-0000-0000-000003060000}"/>
    <cellStyle name="標準 2 5 5" xfId="1253" xr:uid="{00000000-0005-0000-0000-000004060000}"/>
    <cellStyle name="標準 2 5 6" xfId="1254" xr:uid="{00000000-0005-0000-0000-000005060000}"/>
    <cellStyle name="標準 2 5 7" xfId="1255" xr:uid="{00000000-0005-0000-0000-000006060000}"/>
    <cellStyle name="標準 2 5 8" xfId="1256" xr:uid="{00000000-0005-0000-0000-000007060000}"/>
    <cellStyle name="標準 2 5 9" xfId="1257" xr:uid="{00000000-0005-0000-0000-000008060000}"/>
    <cellStyle name="標準 2 5_23_CRUDマトリックス(機能レベル)" xfId="1258" xr:uid="{00000000-0005-0000-0000-000009060000}"/>
    <cellStyle name="標準 2 6" xfId="1259" xr:uid="{00000000-0005-0000-0000-00000A060000}"/>
    <cellStyle name="標準 2 6 10" xfId="1260" xr:uid="{00000000-0005-0000-0000-00000B060000}"/>
    <cellStyle name="標準 2 6 11" xfId="1261" xr:uid="{00000000-0005-0000-0000-00000C060000}"/>
    <cellStyle name="標準 2 6 12" xfId="1262" xr:uid="{00000000-0005-0000-0000-00000D060000}"/>
    <cellStyle name="標準 2 6 13" xfId="1263" xr:uid="{00000000-0005-0000-0000-00000E060000}"/>
    <cellStyle name="標準 2 6 14" xfId="1264" xr:uid="{00000000-0005-0000-0000-00000F060000}"/>
    <cellStyle name="標準 2 6 15" xfId="1265" xr:uid="{00000000-0005-0000-0000-000010060000}"/>
    <cellStyle name="標準 2 6 16" xfId="1266" xr:uid="{00000000-0005-0000-0000-000011060000}"/>
    <cellStyle name="標準 2 6 17" xfId="1267" xr:uid="{00000000-0005-0000-0000-000012060000}"/>
    <cellStyle name="標準 2 6 18" xfId="1268" xr:uid="{00000000-0005-0000-0000-000013060000}"/>
    <cellStyle name="標準 2 6 19" xfId="1269" xr:uid="{00000000-0005-0000-0000-000014060000}"/>
    <cellStyle name="標準 2 6 2" xfId="1270" xr:uid="{00000000-0005-0000-0000-000015060000}"/>
    <cellStyle name="標準 2 6 20" xfId="1271" xr:uid="{00000000-0005-0000-0000-000016060000}"/>
    <cellStyle name="標準 2 6 21" xfId="1272" xr:uid="{00000000-0005-0000-0000-000017060000}"/>
    <cellStyle name="標準 2 6 22" xfId="1273" xr:uid="{00000000-0005-0000-0000-000018060000}"/>
    <cellStyle name="標準 2 6 3" xfId="1274" xr:uid="{00000000-0005-0000-0000-000019060000}"/>
    <cellStyle name="標準 2 6 4" xfId="1275" xr:uid="{00000000-0005-0000-0000-00001A060000}"/>
    <cellStyle name="標準 2 6 5" xfId="1276" xr:uid="{00000000-0005-0000-0000-00001B060000}"/>
    <cellStyle name="標準 2 6 6" xfId="1277" xr:uid="{00000000-0005-0000-0000-00001C060000}"/>
    <cellStyle name="標準 2 6 7" xfId="1278" xr:uid="{00000000-0005-0000-0000-00001D060000}"/>
    <cellStyle name="標準 2 6 8" xfId="1279" xr:uid="{00000000-0005-0000-0000-00001E060000}"/>
    <cellStyle name="標準 2 6 9" xfId="1280" xr:uid="{00000000-0005-0000-0000-00001F060000}"/>
    <cellStyle name="標準 2 6_23_CRUDマトリックス(機能レベル)" xfId="1281" xr:uid="{00000000-0005-0000-0000-000020060000}"/>
    <cellStyle name="標準 2 7" xfId="1282" xr:uid="{00000000-0005-0000-0000-000021060000}"/>
    <cellStyle name="標準 2 7 2" xfId="1530" xr:uid="{00000000-0005-0000-0000-000022060000}"/>
    <cellStyle name="標準 2 7 2 2" xfId="1531" xr:uid="{00000000-0005-0000-0000-000023060000}"/>
    <cellStyle name="標準 2 7 2 3" xfId="1532" xr:uid="{00000000-0005-0000-0000-000024060000}"/>
    <cellStyle name="標準 2 7 2 3 2" xfId="1388" xr:uid="{00000000-0005-0000-0000-000025060000}"/>
    <cellStyle name="標準 2 8" xfId="1283" xr:uid="{00000000-0005-0000-0000-000026060000}"/>
    <cellStyle name="標準 2 9" xfId="1284" xr:uid="{00000000-0005-0000-0000-000027060000}"/>
    <cellStyle name="標準 2 9 2" xfId="1533" xr:uid="{00000000-0005-0000-0000-000028060000}"/>
    <cellStyle name="標準 2 9 2 2" xfId="1534" xr:uid="{00000000-0005-0000-0000-000029060000}"/>
    <cellStyle name="標準 2 9 2 2 2" xfId="1535" xr:uid="{00000000-0005-0000-0000-00002A060000}"/>
    <cellStyle name="標準 2 9 2 2 3" xfId="1536" xr:uid="{00000000-0005-0000-0000-00002B060000}"/>
    <cellStyle name="標準 2 9 2 2 3 2" xfId="1385" xr:uid="{00000000-0005-0000-0000-00002C060000}"/>
    <cellStyle name="標準 2 9 2 2 3 2 2" xfId="1537" xr:uid="{00000000-0005-0000-0000-00002D060000}"/>
    <cellStyle name="標準 2 9 2 3" xfId="1538" xr:uid="{00000000-0005-0000-0000-00002E060000}"/>
    <cellStyle name="標準 2 9 2 4" xfId="1539" xr:uid="{00000000-0005-0000-0000-00002F060000}"/>
    <cellStyle name="標準 2 9 2 4 2" xfId="1540" xr:uid="{00000000-0005-0000-0000-000030060000}"/>
    <cellStyle name="標準 2 9 2 4 2 2" xfId="1541" xr:uid="{00000000-0005-0000-0000-000031060000}"/>
    <cellStyle name="標準 2 9 2 4 2 2 2" xfId="1542" xr:uid="{00000000-0005-0000-0000-000032060000}"/>
    <cellStyle name="標準 20" xfId="1543" xr:uid="{00000000-0005-0000-0000-000033060000}"/>
    <cellStyle name="標準 20 2" xfId="1285" xr:uid="{00000000-0005-0000-0000-000034060000}"/>
    <cellStyle name="標準 20 2 2" xfId="1544" xr:uid="{00000000-0005-0000-0000-000035060000}"/>
    <cellStyle name="標準 20 3" xfId="1286" xr:uid="{00000000-0005-0000-0000-000036060000}"/>
    <cellStyle name="標準 20 4" xfId="1287" xr:uid="{00000000-0005-0000-0000-000037060000}"/>
    <cellStyle name="標準 21" xfId="1545" xr:uid="{00000000-0005-0000-0000-000038060000}"/>
    <cellStyle name="標準 21 2" xfId="1288" xr:uid="{00000000-0005-0000-0000-000039060000}"/>
    <cellStyle name="標準 21 3" xfId="1289" xr:uid="{00000000-0005-0000-0000-00003A060000}"/>
    <cellStyle name="標準 22" xfId="1546" xr:uid="{00000000-0005-0000-0000-00003B060000}"/>
    <cellStyle name="標準 22 2" xfId="1290" xr:uid="{00000000-0005-0000-0000-00003C060000}"/>
    <cellStyle name="標準 22 2 2" xfId="1547" xr:uid="{00000000-0005-0000-0000-00003D060000}"/>
    <cellStyle name="標準 23" xfId="1694" xr:uid="{00000000-0005-0000-0000-00003E060000}"/>
    <cellStyle name="標準 23 2" xfId="1291" xr:uid="{00000000-0005-0000-0000-00003F060000}"/>
    <cellStyle name="標準 23 3" xfId="1292" xr:uid="{00000000-0005-0000-0000-000040060000}"/>
    <cellStyle name="標準 23 4" xfId="1293" xr:uid="{00000000-0005-0000-0000-000041060000}"/>
    <cellStyle name="標準 24 2" xfId="1294" xr:uid="{00000000-0005-0000-0000-000042060000}"/>
    <cellStyle name="標準 24 3" xfId="1295" xr:uid="{00000000-0005-0000-0000-000043060000}"/>
    <cellStyle name="標準 25 2" xfId="1296" xr:uid="{00000000-0005-0000-0000-000044060000}"/>
    <cellStyle name="標準 3" xfId="1297" xr:uid="{00000000-0005-0000-0000-000045060000}"/>
    <cellStyle name="標準 3 10" xfId="1298" xr:uid="{00000000-0005-0000-0000-000046060000}"/>
    <cellStyle name="標準 3 11" xfId="1299" xr:uid="{00000000-0005-0000-0000-000047060000}"/>
    <cellStyle name="標準 3 12" xfId="1300" xr:uid="{00000000-0005-0000-0000-000048060000}"/>
    <cellStyle name="標準 3 13" xfId="1301" xr:uid="{00000000-0005-0000-0000-000049060000}"/>
    <cellStyle name="標準 3 14" xfId="1302" xr:uid="{00000000-0005-0000-0000-00004A060000}"/>
    <cellStyle name="標準 3 15" xfId="1303" xr:uid="{00000000-0005-0000-0000-00004B060000}"/>
    <cellStyle name="標準 3 16" xfId="1304" xr:uid="{00000000-0005-0000-0000-00004C060000}"/>
    <cellStyle name="標準 3 17" xfId="1305" xr:uid="{00000000-0005-0000-0000-00004D060000}"/>
    <cellStyle name="標準 3 18" xfId="1306" xr:uid="{00000000-0005-0000-0000-00004E060000}"/>
    <cellStyle name="標準 3 19" xfId="1307" xr:uid="{00000000-0005-0000-0000-00004F060000}"/>
    <cellStyle name="標準 3 2" xfId="1308" xr:uid="{00000000-0005-0000-0000-000050060000}"/>
    <cellStyle name="標準 3 2 2" xfId="1309" xr:uid="{00000000-0005-0000-0000-000051060000}"/>
    <cellStyle name="標準 3 2 3" xfId="1567" xr:uid="{00000000-0005-0000-0000-000052060000}"/>
    <cellStyle name="標準 3 2 3 2 2" xfId="1568" xr:uid="{00000000-0005-0000-0000-000053060000}"/>
    <cellStyle name="標準 3 2 3 2 2 2" xfId="1569" xr:uid="{00000000-0005-0000-0000-000054060000}"/>
    <cellStyle name="標準 3 20" xfId="1310" xr:uid="{00000000-0005-0000-0000-000055060000}"/>
    <cellStyle name="標準 3 21" xfId="1311" xr:uid="{00000000-0005-0000-0000-000056060000}"/>
    <cellStyle name="標準 3 22" xfId="1312" xr:uid="{00000000-0005-0000-0000-000057060000}"/>
    <cellStyle name="標準 3 23" xfId="1313" xr:uid="{00000000-0005-0000-0000-000058060000}"/>
    <cellStyle name="標準 3 24" xfId="1314" xr:uid="{00000000-0005-0000-0000-000059060000}"/>
    <cellStyle name="標準 3 25" xfId="1315" xr:uid="{00000000-0005-0000-0000-00005A060000}"/>
    <cellStyle name="標準 3 26" xfId="1316" xr:uid="{00000000-0005-0000-0000-00005B060000}"/>
    <cellStyle name="標準 3 27" xfId="1317" xr:uid="{00000000-0005-0000-0000-00005C060000}"/>
    <cellStyle name="標準 3 28" xfId="1318" xr:uid="{00000000-0005-0000-0000-00005D060000}"/>
    <cellStyle name="標準 3 29" xfId="1319" xr:uid="{00000000-0005-0000-0000-00005E060000}"/>
    <cellStyle name="標準 3 3" xfId="1320" xr:uid="{00000000-0005-0000-0000-00005F060000}"/>
    <cellStyle name="標準 3 3 2" xfId="1570" xr:uid="{00000000-0005-0000-0000-000060060000}"/>
    <cellStyle name="標準 3 4" xfId="1321" xr:uid="{00000000-0005-0000-0000-000061060000}"/>
    <cellStyle name="標準 3 5" xfId="1322" xr:uid="{00000000-0005-0000-0000-000062060000}"/>
    <cellStyle name="標準 3 6" xfId="1323" xr:uid="{00000000-0005-0000-0000-000063060000}"/>
    <cellStyle name="標準 3 7" xfId="1324" xr:uid="{00000000-0005-0000-0000-000064060000}"/>
    <cellStyle name="標準 3 8" xfId="1325" xr:uid="{00000000-0005-0000-0000-000065060000}"/>
    <cellStyle name="標準 3 9" xfId="1326" xr:uid="{00000000-0005-0000-0000-000066060000}"/>
    <cellStyle name="標準 4" xfId="1327" xr:uid="{00000000-0005-0000-0000-000067060000}"/>
    <cellStyle name="標準 4 2" xfId="1328" xr:uid="{00000000-0005-0000-0000-000068060000}"/>
    <cellStyle name="標準 4 2 2" xfId="1329" xr:uid="{00000000-0005-0000-0000-000069060000}"/>
    <cellStyle name="標準 4 2 3" xfId="1695" xr:uid="{00000000-0005-0000-0000-00006A060000}"/>
    <cellStyle name="標準 4 3" xfId="1330" xr:uid="{00000000-0005-0000-0000-00006B060000}"/>
    <cellStyle name="標準 4 4" xfId="1331" xr:uid="{00000000-0005-0000-0000-00006C060000}"/>
    <cellStyle name="標準 4 5" xfId="1332" xr:uid="{00000000-0005-0000-0000-00006D060000}"/>
    <cellStyle name="標準 4 5 2" xfId="1696" xr:uid="{00000000-0005-0000-0000-00006E060000}"/>
    <cellStyle name="標準 4 6" xfId="1697" xr:uid="{00000000-0005-0000-0000-00006F060000}"/>
    <cellStyle name="標準 4 7" xfId="1698" xr:uid="{00000000-0005-0000-0000-000070060000}"/>
    <cellStyle name="標準 5" xfId="1333" xr:uid="{00000000-0005-0000-0000-000071060000}"/>
    <cellStyle name="標準 5 2" xfId="1334" xr:uid="{00000000-0005-0000-0000-000072060000}"/>
    <cellStyle name="標準 5 2 2" xfId="1699" xr:uid="{00000000-0005-0000-0000-000073060000}"/>
    <cellStyle name="標準 5 2 2 2" xfId="1706" xr:uid="{A3AB0F79-A39D-44A8-A695-B04E73253D19}"/>
    <cellStyle name="標準 5 2 3" xfId="1700" xr:uid="{00000000-0005-0000-0000-000074060000}"/>
    <cellStyle name="標準 5 2 3 2" xfId="1701" xr:uid="{00000000-0005-0000-0000-000075060000}"/>
    <cellStyle name="標準 5 2 4" xfId="1702" xr:uid="{00000000-0005-0000-0000-000076060000}"/>
    <cellStyle name="標準 6" xfId="1335" xr:uid="{00000000-0005-0000-0000-000077060000}"/>
    <cellStyle name="標準 6 2" xfId="1336" xr:uid="{00000000-0005-0000-0000-000078060000}"/>
    <cellStyle name="標準 6 2 2" xfId="1337" xr:uid="{00000000-0005-0000-0000-000079060000}"/>
    <cellStyle name="標準 6 2 2 2" xfId="1338" xr:uid="{00000000-0005-0000-0000-00007A060000}"/>
    <cellStyle name="標準 6 2 3" xfId="1703" xr:uid="{00000000-0005-0000-0000-00007B060000}"/>
    <cellStyle name="標準 6 3" xfId="1339" xr:uid="{00000000-0005-0000-0000-00007C060000}"/>
    <cellStyle name="標準 6 4" xfId="1704" xr:uid="{00000000-0005-0000-0000-00007D060000}"/>
    <cellStyle name="標準 7" xfId="1340" xr:uid="{00000000-0005-0000-0000-00007E060000}"/>
    <cellStyle name="標準 7 2" xfId="1341" xr:uid="{00000000-0005-0000-0000-00007F060000}"/>
    <cellStyle name="標準 7 3" xfId="1342" xr:uid="{00000000-0005-0000-0000-000080060000}"/>
    <cellStyle name="標準 8" xfId="1343" xr:uid="{00000000-0005-0000-0000-000081060000}"/>
    <cellStyle name="標準 8 2" xfId="1344" xr:uid="{00000000-0005-0000-0000-000082060000}"/>
    <cellStyle name="標準 8 3" xfId="1345" xr:uid="{00000000-0005-0000-0000-000083060000}"/>
    <cellStyle name="標準 8 4" xfId="1346" xr:uid="{00000000-0005-0000-0000-000084060000}"/>
    <cellStyle name="標準 8 5" xfId="1347" xr:uid="{00000000-0005-0000-0000-000085060000}"/>
    <cellStyle name="標準 8 6" xfId="1348" xr:uid="{00000000-0005-0000-0000-000086060000}"/>
    <cellStyle name="標準 8 7" xfId="1349" xr:uid="{00000000-0005-0000-0000-000087060000}"/>
    <cellStyle name="標準 9" xfId="1350" xr:uid="{00000000-0005-0000-0000-000088060000}"/>
    <cellStyle name="標準 9 2" xfId="1351" xr:uid="{00000000-0005-0000-0000-000089060000}"/>
    <cellStyle name="標準 9 3" xfId="1352" xr:uid="{00000000-0005-0000-0000-00008A060000}"/>
    <cellStyle name="標準 9 4" xfId="1353" xr:uid="{00000000-0005-0000-0000-00008B060000}"/>
    <cellStyle name="標準 9 5" xfId="1354" xr:uid="{00000000-0005-0000-0000-00008C060000}"/>
    <cellStyle name="標準 9 6" xfId="1355" xr:uid="{00000000-0005-0000-0000-00008D060000}"/>
    <cellStyle name="未定義" xfId="1571" xr:uid="{00000000-0005-0000-0000-00008E060000}"/>
    <cellStyle name="良い 10" xfId="1356" xr:uid="{00000000-0005-0000-0000-00008F060000}"/>
    <cellStyle name="良い 11" xfId="1357" xr:uid="{00000000-0005-0000-0000-000090060000}"/>
    <cellStyle name="良い 12" xfId="1358" xr:uid="{00000000-0005-0000-0000-000091060000}"/>
    <cellStyle name="良い 13" xfId="1359" xr:uid="{00000000-0005-0000-0000-000092060000}"/>
    <cellStyle name="良い 14" xfId="1360" xr:uid="{00000000-0005-0000-0000-000093060000}"/>
    <cellStyle name="良い 15" xfId="1361" xr:uid="{00000000-0005-0000-0000-000094060000}"/>
    <cellStyle name="良い 16" xfId="1362" xr:uid="{00000000-0005-0000-0000-000095060000}"/>
    <cellStyle name="良い 17" xfId="1363" xr:uid="{00000000-0005-0000-0000-000096060000}"/>
    <cellStyle name="良い 18" xfId="1364" xr:uid="{00000000-0005-0000-0000-000097060000}"/>
    <cellStyle name="良い 19" xfId="1365" xr:uid="{00000000-0005-0000-0000-000098060000}"/>
    <cellStyle name="良い 2" xfId="1366" xr:uid="{00000000-0005-0000-0000-000099060000}"/>
    <cellStyle name="良い 2 2" xfId="1367" xr:uid="{00000000-0005-0000-0000-00009A060000}"/>
    <cellStyle name="良い 2 2 2" xfId="1572" xr:uid="{00000000-0005-0000-0000-00009B060000}"/>
    <cellStyle name="良い 20" xfId="1368" xr:uid="{00000000-0005-0000-0000-00009C060000}"/>
    <cellStyle name="良い 21" xfId="1369" xr:uid="{00000000-0005-0000-0000-00009D060000}"/>
    <cellStyle name="良い 22" xfId="1370" xr:uid="{00000000-0005-0000-0000-00009E060000}"/>
    <cellStyle name="良い 23" xfId="1371" xr:uid="{00000000-0005-0000-0000-00009F060000}"/>
    <cellStyle name="良い 24" xfId="1372" xr:uid="{00000000-0005-0000-0000-0000A0060000}"/>
    <cellStyle name="良い 25" xfId="1373" xr:uid="{00000000-0005-0000-0000-0000A1060000}"/>
    <cellStyle name="良い 3" xfId="1374" xr:uid="{00000000-0005-0000-0000-0000A2060000}"/>
    <cellStyle name="良い 3 2" xfId="1375" xr:uid="{00000000-0005-0000-0000-0000A3060000}"/>
    <cellStyle name="良い 4" xfId="1376" xr:uid="{00000000-0005-0000-0000-0000A4060000}"/>
    <cellStyle name="良い 5" xfId="1377" xr:uid="{00000000-0005-0000-0000-0000A5060000}"/>
    <cellStyle name="良い 6" xfId="1378" xr:uid="{00000000-0005-0000-0000-0000A6060000}"/>
    <cellStyle name="良い 7" xfId="1379" xr:uid="{00000000-0005-0000-0000-0000A7060000}"/>
    <cellStyle name="良い 8" xfId="1380" xr:uid="{00000000-0005-0000-0000-0000A8060000}"/>
    <cellStyle name="良い 9" xfId="1381" xr:uid="{00000000-0005-0000-0000-0000A9060000}"/>
  </cellStyles>
  <dxfs count="0"/>
  <tableStyles count="0" defaultTableStyle="TableStyleMedium2" defaultPivotStyle="PivotStyleLight16"/>
  <colors>
    <mruColors>
      <color rgb="FFD99694"/>
      <color rgb="FF7F7F7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4299516908213"/>
          <c:y val="7.9170714285714289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地区別_多剤服薬者!$AS$5</c:f>
              <c:strCache>
                <c:ptCount val="1"/>
                <c:pt idx="0">
                  <c:v>長期多剤服薬者割合(被保険者数に占める割合)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5338164251207729E-3"/>
                  <c:y val="-1.00793650793648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21-4684-98E6-8B48E7A80919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21-4684-98E6-8B48E7A80919}"/>
                </c:ext>
              </c:extLst>
            </c:dLbl>
            <c:dLbl>
              <c:idx val="2"/>
              <c:layout>
                <c:manualLayout>
                  <c:x val="-2.2495714362692718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21-4684-98E6-8B48E7A80919}"/>
                </c:ext>
              </c:extLst>
            </c:dLbl>
            <c:dLbl>
              <c:idx val="3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21-4684-98E6-8B48E7A80919}"/>
                </c:ext>
              </c:extLst>
            </c:dLbl>
            <c:dLbl>
              <c:idx val="4"/>
              <c:layout>
                <c:manualLayout>
                  <c:x val="0"/>
                  <c:y val="-1.0079365079365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21-4684-98E6-8B48E7A80919}"/>
                </c:ext>
              </c:extLst>
            </c:dLbl>
            <c:dLbl>
              <c:idx val="5"/>
              <c:layout>
                <c:manualLayout>
                  <c:x val="1.5768115942028985E-2"/>
                  <c:y val="8.06364733606121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21-4684-98E6-8B48E7A80919}"/>
                </c:ext>
              </c:extLst>
            </c:dLbl>
            <c:dLbl>
              <c:idx val="6"/>
              <c:layout>
                <c:manualLayout>
                  <c:x val="3.018846795241896E-2"/>
                  <c:y val="1.501971359562354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D3-4E64-83A9-CE24CA53D35B}"/>
                </c:ext>
              </c:extLst>
            </c:dLbl>
            <c:dLbl>
              <c:idx val="7"/>
              <c:layout>
                <c:manualLayout>
                  <c:x val="3.0618448930778749E-2"/>
                  <c:y val="-2.0158311975417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21-4684-98E6-8B48E7A809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地区別_多剤服薬者!$AS$6:$AS$13</c:f>
              <c:strCache>
                <c:ptCount val="8"/>
                <c:pt idx="0">
                  <c:v>豊能医療圏</c:v>
                </c:pt>
                <c:pt idx="1">
                  <c:v>大阪市医療圏</c:v>
                </c:pt>
                <c:pt idx="2">
                  <c:v>南河内医療圏</c:v>
                </c:pt>
                <c:pt idx="3">
                  <c:v>中河内医療圏</c:v>
                </c:pt>
                <c:pt idx="4">
                  <c:v>泉州医療圏</c:v>
                </c:pt>
                <c:pt idx="5">
                  <c:v>堺市医療圏</c:v>
                </c:pt>
                <c:pt idx="6">
                  <c:v>三島医療圏</c:v>
                </c:pt>
                <c:pt idx="7">
                  <c:v>北河内医療圏</c:v>
                </c:pt>
              </c:strCache>
            </c:strRef>
          </c:cat>
          <c:val>
            <c:numRef>
              <c:f>地区別_多剤服薬者!$AT$6:$AT$13</c:f>
              <c:numCache>
                <c:formatCode>0.0%</c:formatCode>
                <c:ptCount val="8"/>
                <c:pt idx="0">
                  <c:v>0.18390634679281409</c:v>
                </c:pt>
                <c:pt idx="1">
                  <c:v>0.17763828702523579</c:v>
                </c:pt>
                <c:pt idx="2">
                  <c:v>0.17737569600971584</c:v>
                </c:pt>
                <c:pt idx="3">
                  <c:v>0.17736789965915006</c:v>
                </c:pt>
                <c:pt idx="4">
                  <c:v>0.1764880142196032</c:v>
                </c:pt>
                <c:pt idx="5">
                  <c:v>0.17180777660524393</c:v>
                </c:pt>
                <c:pt idx="6">
                  <c:v>0.16774835867717364</c:v>
                </c:pt>
                <c:pt idx="7">
                  <c:v>0.16649972307003383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89472"/>
        <c:axId val="28124704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852318840579709"/>
                  <c:y val="-0.888977222222222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CD-4E26-B203-A1FDA3F710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地区別_多剤服薬者!$AX$6:$AX$13</c:f>
              <c:numCache>
                <c:formatCode>0.0%</c:formatCode>
                <c:ptCount val="8"/>
                <c:pt idx="0">
                  <c:v>0.17521725320280496</c:v>
                </c:pt>
                <c:pt idx="1">
                  <c:v>0.17521725320280496</c:v>
                </c:pt>
                <c:pt idx="2">
                  <c:v>0.17521725320280496</c:v>
                </c:pt>
                <c:pt idx="3">
                  <c:v>0.17521725320280496</c:v>
                </c:pt>
                <c:pt idx="4">
                  <c:v>0.17521725320280496</c:v>
                </c:pt>
                <c:pt idx="5">
                  <c:v>0.17521725320280496</c:v>
                </c:pt>
                <c:pt idx="6">
                  <c:v>0.17521725320280496</c:v>
                </c:pt>
                <c:pt idx="7">
                  <c:v>0.17521725320280496</c:v>
                </c:pt>
              </c:numCache>
            </c:numRef>
          </c:xVal>
          <c:yVal>
            <c:numRef>
              <c:f>地区別_多剤服薬者!$AZ$6:$AZ$13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2064"/>
        <c:axId val="387391488"/>
      </c:scatterChart>
      <c:catAx>
        <c:axId val="390889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281247040"/>
        <c:crosses val="autoZero"/>
        <c:auto val="1"/>
        <c:lblAlgn val="ctr"/>
        <c:lblOffset val="100"/>
        <c:noMultiLvlLbl val="0"/>
      </c:catAx>
      <c:valAx>
        <c:axId val="28124704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789227053140099"/>
              <c:y val="2.272611111111111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0889472"/>
        <c:crosses val="autoZero"/>
        <c:crossBetween val="between"/>
      </c:valAx>
      <c:valAx>
        <c:axId val="387391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2064"/>
        <c:crosses val="max"/>
        <c:crossBetween val="midCat"/>
      </c:valAx>
      <c:valAx>
        <c:axId val="38739206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1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2825386473429951"/>
          <c:y val="1.7506031746031749E-2"/>
          <c:w val="0.75090652173913042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市区町村別_慎重投与!$AC$5</c:f>
              <c:strCache>
                <c:ptCount val="1"/>
                <c:pt idx="0">
                  <c:v>慎重投与患者割合
(長期多剤服薬者数に占める割合)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5409290398190128E-3"/>
                  <c:y val="-1.00793650793648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C3-4B08-AA8D-8BC654D82ACE}"/>
                </c:ext>
              </c:extLst>
            </c:dLbl>
            <c:dLbl>
              <c:idx val="1"/>
              <c:layout>
                <c:manualLayout>
                  <c:x val="-8.8198071120266521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C3-4B08-AA8D-8BC654D82ACE}"/>
                </c:ext>
              </c:extLst>
            </c:dLbl>
            <c:dLbl>
              <c:idx val="2"/>
              <c:layout>
                <c:manualLayout>
                  <c:x val="-5.3160481224299559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C3-4B08-AA8D-8BC654D82ACE}"/>
                </c:ext>
              </c:extLst>
            </c:dLbl>
            <c:dLbl>
              <c:idx val="3"/>
              <c:layout>
                <c:manualLayout>
                  <c:x val="-6.5242408773895785E-6"/>
                  <c:y val="7.934508566293810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C3-4B08-AA8D-8BC654D82ACE}"/>
                </c:ext>
              </c:extLst>
            </c:dLbl>
            <c:dLbl>
              <c:idx val="4"/>
              <c:layout>
                <c:manualLayout>
                  <c:x val="-4.6085304449471872E-3"/>
                  <c:y val="-1.0079365079365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C3-4B08-AA8D-8BC654D82ACE}"/>
                </c:ext>
              </c:extLst>
            </c:dLbl>
            <c:dLbl>
              <c:idx val="5"/>
              <c:layout>
                <c:manualLayout>
                  <c:x val="-2.6447339408530363E-3"/>
                  <c:y val="8.06364733606121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C3-4B08-AA8D-8BC654D82ACE}"/>
                </c:ext>
              </c:extLst>
            </c:dLbl>
            <c:dLbl>
              <c:idx val="6"/>
              <c:layout>
                <c:manualLayout>
                  <c:x val="-2.0339925031639546E-3"/>
                  <c:y val="2.38035257007288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C3-4B08-AA8D-8BC654D82ACE}"/>
                </c:ext>
              </c:extLst>
            </c:dLbl>
            <c:dLbl>
              <c:idx val="7"/>
              <c:layout>
                <c:manualLayout>
                  <c:x val="-1.6039967016338911E-3"/>
                  <c:y val="-1.58690171307402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C3-4B08-AA8D-8BC654D82ACE}"/>
                </c:ext>
              </c:extLst>
            </c:dLbl>
            <c:dLbl>
              <c:idx val="47"/>
              <c:layout>
                <c:manualLayout>
                  <c:x val="-1.1220387558616802E-16"/>
                  <c:y val="7.517196185391684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25-4322-A647-87ECCF7A429B}"/>
                </c:ext>
              </c:extLst>
            </c:dLbl>
            <c:dLbl>
              <c:idx val="48"/>
              <c:layout>
                <c:manualLayout>
                  <c:x val="1.5300705242032541E-3"/>
                  <c:y val="8.07152794346830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25-4322-A647-87ECCF7A429B}"/>
                </c:ext>
              </c:extLst>
            </c:dLbl>
            <c:dLbl>
              <c:idx val="49"/>
              <c:layout>
                <c:manualLayout>
                  <c:x val="3.0601410484067328E-3"/>
                  <c:y val="1.5034392370783369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25-4322-A647-87ECCF7A429B}"/>
                </c:ext>
              </c:extLst>
            </c:dLbl>
            <c:dLbl>
              <c:idx val="50"/>
              <c:layout>
                <c:manualLayout>
                  <c:x val="4.59021157261009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25-4322-A647-87ECCF7A429B}"/>
                </c:ext>
              </c:extLst>
            </c:dLbl>
            <c:dLbl>
              <c:idx val="51"/>
              <c:layout>
                <c:manualLayout>
                  <c:x val="4.59021157261009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25-4322-A647-87ECCF7A429B}"/>
                </c:ext>
              </c:extLst>
            </c:dLbl>
            <c:dLbl>
              <c:idx val="52"/>
              <c:layout>
                <c:manualLayout>
                  <c:x val="4.59021157261009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25-4322-A647-87ECCF7A429B}"/>
                </c:ext>
              </c:extLst>
            </c:dLbl>
            <c:dLbl>
              <c:idx val="53"/>
              <c:layout>
                <c:manualLayout>
                  <c:x val="4.59021157260998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25-4322-A647-87ECCF7A429B}"/>
                </c:ext>
              </c:extLst>
            </c:dLbl>
            <c:dLbl>
              <c:idx val="54"/>
              <c:layout>
                <c:manualLayout>
                  <c:x val="6.1202820968133537E-3"/>
                  <c:y val="8.07152794346830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25-4322-A647-87ECCF7A429B}"/>
                </c:ext>
              </c:extLst>
            </c:dLbl>
            <c:dLbl>
              <c:idx val="55"/>
              <c:layout>
                <c:manualLayout>
                  <c:x val="9.18042314522019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25-4322-A647-87ECCF7A429B}"/>
                </c:ext>
              </c:extLst>
            </c:dLbl>
            <c:dLbl>
              <c:idx val="56"/>
              <c:layout>
                <c:manualLayout>
                  <c:x val="9.180423145220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25-4322-A647-87ECCF7A429B}"/>
                </c:ext>
              </c:extLst>
            </c:dLbl>
            <c:dLbl>
              <c:idx val="57"/>
              <c:layout>
                <c:manualLayout>
                  <c:x val="9.18042314522019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25-4322-A647-87ECCF7A429B}"/>
                </c:ext>
              </c:extLst>
            </c:dLbl>
            <c:dLbl>
              <c:idx val="58"/>
              <c:layout>
                <c:manualLayout>
                  <c:x val="1.0710493669423565E-2"/>
                  <c:y val="8.07152794346830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25-4322-A647-87ECCF7A429B}"/>
                </c:ext>
              </c:extLst>
            </c:dLbl>
            <c:dLbl>
              <c:idx val="59"/>
              <c:layout>
                <c:manualLayout>
                  <c:x val="1.2240564193626931E-2"/>
                  <c:y val="8.07152794346830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25-4322-A647-87ECCF7A429B}"/>
                </c:ext>
              </c:extLst>
            </c:dLbl>
            <c:dLbl>
              <c:idx val="60"/>
              <c:layout>
                <c:manualLayout>
                  <c:x val="1.3770634717830297E-2"/>
                  <c:y val="1.614305588693661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25-4322-A647-87ECCF7A429B}"/>
                </c:ext>
              </c:extLst>
            </c:dLbl>
            <c:dLbl>
              <c:idx val="61"/>
              <c:layout>
                <c:manualLayout>
                  <c:x val="1.6830775766237031E-2"/>
                  <c:y val="8.07152794346830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25-4322-A647-87ECCF7A429B}"/>
                </c:ext>
              </c:extLst>
            </c:dLbl>
            <c:dLbl>
              <c:idx val="62"/>
              <c:layout>
                <c:manualLayout>
                  <c:x val="1.5300705242033663E-2"/>
                  <c:y val="8.07152794346830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25-4322-A647-87ECCF7A429B}"/>
                </c:ext>
              </c:extLst>
            </c:dLbl>
            <c:dLbl>
              <c:idx val="63"/>
              <c:layout>
                <c:manualLayout>
                  <c:x val="1.83608462904403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25-4322-A647-87ECCF7A429B}"/>
                </c:ext>
              </c:extLst>
            </c:dLbl>
            <c:dLbl>
              <c:idx val="64"/>
              <c:layout>
                <c:manualLayout>
                  <c:x val="2.1420987338847015E-2"/>
                  <c:y val="8.07152794346830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25-4322-A647-87ECCF7A429B}"/>
                </c:ext>
              </c:extLst>
            </c:dLbl>
            <c:dLbl>
              <c:idx val="65"/>
              <c:layout>
                <c:manualLayout>
                  <c:x val="2.295105786305049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25-4322-A647-87ECCF7A429B}"/>
                </c:ext>
              </c:extLst>
            </c:dLbl>
            <c:dLbl>
              <c:idx val="66"/>
              <c:layout>
                <c:manualLayout>
                  <c:x val="2.295105786305049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25-4322-A647-87ECCF7A429B}"/>
                </c:ext>
              </c:extLst>
            </c:dLbl>
            <c:dLbl>
              <c:idx val="67"/>
              <c:layout>
                <c:manualLayout>
                  <c:x val="2.29510578630503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E25-4322-A647-87ECCF7A429B}"/>
                </c:ext>
              </c:extLst>
            </c:dLbl>
            <c:dLbl>
              <c:idx val="68"/>
              <c:layout>
                <c:manualLayout>
                  <c:x val="2.29510578630503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E25-4322-A647-87ECCF7A429B}"/>
                </c:ext>
              </c:extLst>
            </c:dLbl>
            <c:dLbl>
              <c:idx val="69"/>
              <c:layout>
                <c:manualLayout>
                  <c:x val="2.754126943566048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E25-4322-A647-87ECCF7A429B}"/>
                </c:ext>
              </c:extLst>
            </c:dLbl>
            <c:dLbl>
              <c:idx val="70"/>
              <c:layout>
                <c:manualLayout>
                  <c:x val="2.9071339959863961E-2"/>
                  <c:y val="8.07152794346830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E25-4322-A647-87ECCF7A429B}"/>
                </c:ext>
              </c:extLst>
            </c:dLbl>
            <c:dLbl>
              <c:idx val="71"/>
              <c:layout>
                <c:manualLayout>
                  <c:x val="3.21314810082706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E25-4322-A647-87ECCF7A429B}"/>
                </c:ext>
              </c:extLst>
            </c:dLbl>
            <c:dLbl>
              <c:idx val="72"/>
              <c:layout>
                <c:manualLayout>
                  <c:x val="3.21314810082706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E25-4322-A647-87ECCF7A429B}"/>
                </c:ext>
              </c:extLst>
            </c:dLbl>
            <c:dLbl>
              <c:idx val="73"/>
              <c:layout>
                <c:manualLayout>
                  <c:x val="3.5191622056677425E-2"/>
                  <c:y val="8.07152794346830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E25-4322-A647-87ECCF7A429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市区町村別_慎重投与!$AC$6:$AC$79</c:f>
              <c:strCache>
                <c:ptCount val="74"/>
                <c:pt idx="0">
                  <c:v>堺市中区</c:v>
                </c:pt>
                <c:pt idx="1">
                  <c:v>太子町</c:v>
                </c:pt>
                <c:pt idx="2">
                  <c:v>忠岡町</c:v>
                </c:pt>
                <c:pt idx="3">
                  <c:v>西成区</c:v>
                </c:pt>
                <c:pt idx="4">
                  <c:v>生野区</c:v>
                </c:pt>
                <c:pt idx="5">
                  <c:v>此花区</c:v>
                </c:pt>
                <c:pt idx="6">
                  <c:v>西淀川区</c:v>
                </c:pt>
                <c:pt idx="7">
                  <c:v>浪速区</c:v>
                </c:pt>
                <c:pt idx="8">
                  <c:v>東成区</c:v>
                </c:pt>
                <c:pt idx="9">
                  <c:v>大東市</c:v>
                </c:pt>
                <c:pt idx="10">
                  <c:v>港区</c:v>
                </c:pt>
                <c:pt idx="11">
                  <c:v>東淀川区</c:v>
                </c:pt>
                <c:pt idx="12">
                  <c:v>淀川区</c:v>
                </c:pt>
                <c:pt idx="13">
                  <c:v>鶴見区</c:v>
                </c:pt>
                <c:pt idx="14">
                  <c:v>堺市北区</c:v>
                </c:pt>
                <c:pt idx="15">
                  <c:v>泉南市</c:v>
                </c:pt>
                <c:pt idx="16">
                  <c:v>住吉区</c:v>
                </c:pt>
                <c:pt idx="17">
                  <c:v>住之江区</c:v>
                </c:pt>
                <c:pt idx="18">
                  <c:v>大阪市</c:v>
                </c:pt>
                <c:pt idx="19">
                  <c:v>旭区</c:v>
                </c:pt>
                <c:pt idx="20">
                  <c:v>八尾市</c:v>
                </c:pt>
                <c:pt idx="21">
                  <c:v>高石市</c:v>
                </c:pt>
                <c:pt idx="22">
                  <c:v>堺市</c:v>
                </c:pt>
                <c:pt idx="23">
                  <c:v>平野区</c:v>
                </c:pt>
                <c:pt idx="24">
                  <c:v>東大阪市</c:v>
                </c:pt>
                <c:pt idx="25">
                  <c:v>泉佐野市</c:v>
                </c:pt>
                <c:pt idx="26">
                  <c:v>堺市堺区</c:v>
                </c:pt>
                <c:pt idx="27">
                  <c:v>城東区</c:v>
                </c:pt>
                <c:pt idx="28">
                  <c:v>羽曳野市</c:v>
                </c:pt>
                <c:pt idx="29">
                  <c:v>都島区</c:v>
                </c:pt>
                <c:pt idx="30">
                  <c:v>西区</c:v>
                </c:pt>
                <c:pt idx="31">
                  <c:v>貝塚市</c:v>
                </c:pt>
                <c:pt idx="32">
                  <c:v>堺市東区</c:v>
                </c:pt>
                <c:pt idx="33">
                  <c:v>和泉市</c:v>
                </c:pt>
                <c:pt idx="34">
                  <c:v>岸和田市</c:v>
                </c:pt>
                <c:pt idx="35">
                  <c:v>藤井寺市</c:v>
                </c:pt>
                <c:pt idx="36">
                  <c:v>堺市西区</c:v>
                </c:pt>
                <c:pt idx="37">
                  <c:v>柏原市</c:v>
                </c:pt>
                <c:pt idx="38">
                  <c:v>岬町</c:v>
                </c:pt>
                <c:pt idx="39">
                  <c:v>大正区</c:v>
                </c:pt>
                <c:pt idx="40">
                  <c:v>阿倍野区</c:v>
                </c:pt>
                <c:pt idx="41">
                  <c:v>松原市</c:v>
                </c:pt>
                <c:pt idx="42">
                  <c:v>摂津市</c:v>
                </c:pt>
                <c:pt idx="43">
                  <c:v>堺市美原区</c:v>
                </c:pt>
                <c:pt idx="44">
                  <c:v>富田林市</c:v>
                </c:pt>
                <c:pt idx="45">
                  <c:v>守口市</c:v>
                </c:pt>
                <c:pt idx="46">
                  <c:v>堺市南区</c:v>
                </c:pt>
                <c:pt idx="47">
                  <c:v>茨木市</c:v>
                </c:pt>
                <c:pt idx="48">
                  <c:v>泉大津市</c:v>
                </c:pt>
                <c:pt idx="49">
                  <c:v>東住吉区</c:v>
                </c:pt>
                <c:pt idx="50">
                  <c:v>田尻町</c:v>
                </c:pt>
                <c:pt idx="51">
                  <c:v>北区</c:v>
                </c:pt>
                <c:pt idx="52">
                  <c:v>門真市</c:v>
                </c:pt>
                <c:pt idx="53">
                  <c:v>交野市</c:v>
                </c:pt>
                <c:pt idx="54">
                  <c:v>寝屋川市</c:v>
                </c:pt>
                <c:pt idx="55">
                  <c:v>枚方市</c:v>
                </c:pt>
                <c:pt idx="56">
                  <c:v>河内長野市</c:v>
                </c:pt>
                <c:pt idx="57">
                  <c:v>福島区</c:v>
                </c:pt>
                <c:pt idx="58">
                  <c:v>千早赤阪村</c:v>
                </c:pt>
                <c:pt idx="59">
                  <c:v>熊取町</c:v>
                </c:pt>
                <c:pt idx="60">
                  <c:v>天王寺区</c:v>
                </c:pt>
                <c:pt idx="61">
                  <c:v>能勢町</c:v>
                </c:pt>
                <c:pt idx="62">
                  <c:v>四條畷市</c:v>
                </c:pt>
                <c:pt idx="63">
                  <c:v>島本町</c:v>
                </c:pt>
                <c:pt idx="64">
                  <c:v>吹田市</c:v>
                </c:pt>
                <c:pt idx="65">
                  <c:v>箕面市</c:v>
                </c:pt>
                <c:pt idx="66">
                  <c:v>中央区</c:v>
                </c:pt>
                <c:pt idx="67">
                  <c:v>大阪狭山市</c:v>
                </c:pt>
                <c:pt idx="68">
                  <c:v>阪南市</c:v>
                </c:pt>
                <c:pt idx="69">
                  <c:v>高槻市</c:v>
                </c:pt>
                <c:pt idx="70">
                  <c:v>豊中市</c:v>
                </c:pt>
                <c:pt idx="71">
                  <c:v>豊能町</c:v>
                </c:pt>
                <c:pt idx="72">
                  <c:v>河南町</c:v>
                </c:pt>
                <c:pt idx="73">
                  <c:v>池田市</c:v>
                </c:pt>
              </c:strCache>
            </c:strRef>
          </c:cat>
          <c:val>
            <c:numRef>
              <c:f>市区町村別_慎重投与!$AD$6:$AD$79</c:f>
              <c:numCache>
                <c:formatCode>0.0%</c:formatCode>
                <c:ptCount val="74"/>
                <c:pt idx="0">
                  <c:v>0.7925848198670864</c:v>
                </c:pt>
                <c:pt idx="1">
                  <c:v>0.7899408284023669</c:v>
                </c:pt>
                <c:pt idx="2">
                  <c:v>0.78830645161290325</c:v>
                </c:pt>
                <c:pt idx="3">
                  <c:v>0.78749999999999998</c:v>
                </c:pt>
                <c:pt idx="4">
                  <c:v>0.77616196179070429</c:v>
                </c:pt>
                <c:pt idx="5">
                  <c:v>0.77524244152880772</c:v>
                </c:pt>
                <c:pt idx="6">
                  <c:v>0.77119460500963388</c:v>
                </c:pt>
                <c:pt idx="7">
                  <c:v>0.77105575326215892</c:v>
                </c:pt>
                <c:pt idx="8">
                  <c:v>0.76673866090712739</c:v>
                </c:pt>
                <c:pt idx="9">
                  <c:v>0.76634109691960928</c:v>
                </c:pt>
                <c:pt idx="10">
                  <c:v>0.7656817003628823</c:v>
                </c:pt>
                <c:pt idx="11">
                  <c:v>0.76530911221799003</c:v>
                </c:pt>
                <c:pt idx="12">
                  <c:v>0.76455837280579553</c:v>
                </c:pt>
                <c:pt idx="13">
                  <c:v>0.76351648351648349</c:v>
                </c:pt>
                <c:pt idx="14">
                  <c:v>0.76106731352334744</c:v>
                </c:pt>
                <c:pt idx="15">
                  <c:v>0.76065773447015839</c:v>
                </c:pt>
                <c:pt idx="16">
                  <c:v>0.75695641467618813</c:v>
                </c:pt>
                <c:pt idx="17">
                  <c:v>0.75653450807635825</c:v>
                </c:pt>
                <c:pt idx="18">
                  <c:v>0.75595597227884226</c:v>
                </c:pt>
                <c:pt idx="19">
                  <c:v>0.75541666666666663</c:v>
                </c:pt>
                <c:pt idx="20">
                  <c:v>0.75520214030915578</c:v>
                </c:pt>
                <c:pt idx="21">
                  <c:v>0.75499677627337203</c:v>
                </c:pt>
                <c:pt idx="22">
                  <c:v>0.75497283250649661</c:v>
                </c:pt>
                <c:pt idx="23">
                  <c:v>0.75450533284295696</c:v>
                </c:pt>
                <c:pt idx="24">
                  <c:v>0.75385865150284326</c:v>
                </c:pt>
                <c:pt idx="25">
                  <c:v>0.75296610169491529</c:v>
                </c:pt>
                <c:pt idx="26">
                  <c:v>0.75275362318840577</c:v>
                </c:pt>
                <c:pt idx="27">
                  <c:v>0.75230441975892226</c:v>
                </c:pt>
                <c:pt idx="28">
                  <c:v>0.75214805023132847</c:v>
                </c:pt>
                <c:pt idx="29">
                  <c:v>0.75199249882794184</c:v>
                </c:pt>
                <c:pt idx="30">
                  <c:v>0.75127768313458265</c:v>
                </c:pt>
                <c:pt idx="31">
                  <c:v>0.75101832993890016</c:v>
                </c:pt>
                <c:pt idx="32">
                  <c:v>0.75095347063310447</c:v>
                </c:pt>
                <c:pt idx="33">
                  <c:v>0.75033884521550553</c:v>
                </c:pt>
                <c:pt idx="34">
                  <c:v>0.75026567481402762</c:v>
                </c:pt>
                <c:pt idx="35">
                  <c:v>0.75013850415512462</c:v>
                </c:pt>
                <c:pt idx="36">
                  <c:v>0.74968827930174564</c:v>
                </c:pt>
                <c:pt idx="37">
                  <c:v>0.74916227860220197</c:v>
                </c:pt>
                <c:pt idx="38">
                  <c:v>0.74744027303754268</c:v>
                </c:pt>
                <c:pt idx="39">
                  <c:v>0.74716981132075466</c:v>
                </c:pt>
                <c:pt idx="40">
                  <c:v>0.74413863404689096</c:v>
                </c:pt>
                <c:pt idx="41">
                  <c:v>0.74278987639788108</c:v>
                </c:pt>
                <c:pt idx="42">
                  <c:v>0.74168514412416853</c:v>
                </c:pt>
                <c:pt idx="43">
                  <c:v>0.74028629856850714</c:v>
                </c:pt>
                <c:pt idx="44">
                  <c:v>0.73964697895451459</c:v>
                </c:pt>
                <c:pt idx="45">
                  <c:v>0.73875572313493132</c:v>
                </c:pt>
                <c:pt idx="46">
                  <c:v>0.7385263157894737</c:v>
                </c:pt>
                <c:pt idx="47">
                  <c:v>0.73826834104428285</c:v>
                </c:pt>
                <c:pt idx="48">
                  <c:v>0.73778359511343805</c:v>
                </c:pt>
                <c:pt idx="49">
                  <c:v>0.73747436273073541</c:v>
                </c:pt>
                <c:pt idx="50">
                  <c:v>0.73469387755102045</c:v>
                </c:pt>
                <c:pt idx="51">
                  <c:v>0.7343822304488663</c:v>
                </c:pt>
                <c:pt idx="52">
                  <c:v>0.73403903407211379</c:v>
                </c:pt>
                <c:pt idx="53">
                  <c:v>0.7337526205450734</c:v>
                </c:pt>
                <c:pt idx="54">
                  <c:v>0.73255620316403003</c:v>
                </c:pt>
                <c:pt idx="55">
                  <c:v>0.72935497124075599</c:v>
                </c:pt>
                <c:pt idx="56">
                  <c:v>0.72897711607389026</c:v>
                </c:pt>
                <c:pt idx="57">
                  <c:v>0.72892441860465118</c:v>
                </c:pt>
                <c:pt idx="58">
                  <c:v>0.72680412371134018</c:v>
                </c:pt>
                <c:pt idx="59">
                  <c:v>0.72626728110599081</c:v>
                </c:pt>
                <c:pt idx="60">
                  <c:v>0.72512755102040816</c:v>
                </c:pt>
                <c:pt idx="61">
                  <c:v>0.72123893805309736</c:v>
                </c:pt>
                <c:pt idx="62">
                  <c:v>0.72089182493806769</c:v>
                </c:pt>
                <c:pt idx="63">
                  <c:v>0.71798561151079132</c:v>
                </c:pt>
                <c:pt idx="64">
                  <c:v>0.71551824647312579</c:v>
                </c:pt>
                <c:pt idx="65">
                  <c:v>0.71480743691899074</c:v>
                </c:pt>
                <c:pt idx="66">
                  <c:v>0.71372549019607845</c:v>
                </c:pt>
                <c:pt idx="67">
                  <c:v>0.71319444444444446</c:v>
                </c:pt>
                <c:pt idx="68">
                  <c:v>0.71293161814488826</c:v>
                </c:pt>
                <c:pt idx="69">
                  <c:v>0.70759480073047587</c:v>
                </c:pt>
                <c:pt idx="70">
                  <c:v>0.70602799733358723</c:v>
                </c:pt>
                <c:pt idx="71">
                  <c:v>0.70432357043235705</c:v>
                </c:pt>
                <c:pt idx="72">
                  <c:v>0.70217391304347831</c:v>
                </c:pt>
                <c:pt idx="73">
                  <c:v>0.69987063389391979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C3-4B08-AA8D-8BC654D82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89472"/>
        <c:axId val="28124704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984843221887619"/>
                  <c:y val="-0.89205960773775284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C3-4B08-AA8D-8BC654D82A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市区町村別_慎重投与!$AF$6:$AF$79</c:f>
              <c:numCache>
                <c:formatCode>0.0%</c:formatCode>
                <c:ptCount val="74"/>
                <c:pt idx="0">
                  <c:v>0.74221077731863883</c:v>
                </c:pt>
                <c:pt idx="1">
                  <c:v>0.74221077731863883</c:v>
                </c:pt>
                <c:pt idx="2">
                  <c:v>0.74221077731863883</c:v>
                </c:pt>
                <c:pt idx="3">
                  <c:v>0.74221077731863883</c:v>
                </c:pt>
                <c:pt idx="4">
                  <c:v>0.74221077731863883</c:v>
                </c:pt>
                <c:pt idx="5">
                  <c:v>0.74221077731863883</c:v>
                </c:pt>
                <c:pt idx="6">
                  <c:v>0.74221077731863883</c:v>
                </c:pt>
                <c:pt idx="7">
                  <c:v>0.74221077731863883</c:v>
                </c:pt>
                <c:pt idx="8">
                  <c:v>0.74221077731863883</c:v>
                </c:pt>
                <c:pt idx="9">
                  <c:v>0.74221077731863883</c:v>
                </c:pt>
                <c:pt idx="10">
                  <c:v>0.74221077731863883</c:v>
                </c:pt>
                <c:pt idx="11">
                  <c:v>0.74221077731863883</c:v>
                </c:pt>
                <c:pt idx="12">
                  <c:v>0.74221077731863883</c:v>
                </c:pt>
                <c:pt idx="13">
                  <c:v>0.74221077731863883</c:v>
                </c:pt>
                <c:pt idx="14">
                  <c:v>0.74221077731863883</c:v>
                </c:pt>
                <c:pt idx="15">
                  <c:v>0.74221077731863883</c:v>
                </c:pt>
                <c:pt idx="16">
                  <c:v>0.74221077731863883</c:v>
                </c:pt>
                <c:pt idx="17">
                  <c:v>0.74221077731863883</c:v>
                </c:pt>
                <c:pt idx="18">
                  <c:v>0.74221077731863883</c:v>
                </c:pt>
                <c:pt idx="19">
                  <c:v>0.74221077731863883</c:v>
                </c:pt>
                <c:pt idx="20">
                  <c:v>0.74221077731863883</c:v>
                </c:pt>
                <c:pt idx="21">
                  <c:v>0.74221077731863883</c:v>
                </c:pt>
                <c:pt idx="22">
                  <c:v>0.74221077731863883</c:v>
                </c:pt>
                <c:pt idx="23">
                  <c:v>0.74221077731863883</c:v>
                </c:pt>
                <c:pt idx="24">
                  <c:v>0.74221077731863883</c:v>
                </c:pt>
                <c:pt idx="25">
                  <c:v>0.74221077731863883</c:v>
                </c:pt>
                <c:pt idx="26">
                  <c:v>0.74221077731863883</c:v>
                </c:pt>
                <c:pt idx="27">
                  <c:v>0.74221077731863883</c:v>
                </c:pt>
                <c:pt idx="28">
                  <c:v>0.74221077731863883</c:v>
                </c:pt>
                <c:pt idx="29">
                  <c:v>0.74221077731863883</c:v>
                </c:pt>
                <c:pt idx="30">
                  <c:v>0.74221077731863883</c:v>
                </c:pt>
                <c:pt idx="31">
                  <c:v>0.74221077731863883</c:v>
                </c:pt>
                <c:pt idx="32">
                  <c:v>0.74221077731863883</c:v>
                </c:pt>
                <c:pt idx="33">
                  <c:v>0.74221077731863883</c:v>
                </c:pt>
                <c:pt idx="34">
                  <c:v>0.74221077731863883</c:v>
                </c:pt>
                <c:pt idx="35">
                  <c:v>0.74221077731863883</c:v>
                </c:pt>
                <c:pt idx="36">
                  <c:v>0.74221077731863883</c:v>
                </c:pt>
                <c:pt idx="37">
                  <c:v>0.74221077731863883</c:v>
                </c:pt>
                <c:pt idx="38">
                  <c:v>0.74221077731863883</c:v>
                </c:pt>
                <c:pt idx="39">
                  <c:v>0.74221077731863883</c:v>
                </c:pt>
                <c:pt idx="40">
                  <c:v>0.74221077731863883</c:v>
                </c:pt>
                <c:pt idx="41">
                  <c:v>0.74221077731863883</c:v>
                </c:pt>
                <c:pt idx="42">
                  <c:v>0.74221077731863883</c:v>
                </c:pt>
                <c:pt idx="43">
                  <c:v>0.74221077731863883</c:v>
                </c:pt>
                <c:pt idx="44">
                  <c:v>0.74221077731863883</c:v>
                </c:pt>
                <c:pt idx="45">
                  <c:v>0.74221077731863883</c:v>
                </c:pt>
                <c:pt idx="46">
                  <c:v>0.74221077731863883</c:v>
                </c:pt>
                <c:pt idx="47">
                  <c:v>0.74221077731863883</c:v>
                </c:pt>
                <c:pt idx="48">
                  <c:v>0.74221077731863883</c:v>
                </c:pt>
                <c:pt idx="49">
                  <c:v>0.74221077731863883</c:v>
                </c:pt>
                <c:pt idx="50">
                  <c:v>0.74221077731863883</c:v>
                </c:pt>
                <c:pt idx="51">
                  <c:v>0.74221077731863883</c:v>
                </c:pt>
                <c:pt idx="52">
                  <c:v>0.74221077731863883</c:v>
                </c:pt>
                <c:pt idx="53">
                  <c:v>0.74221077731863883</c:v>
                </c:pt>
                <c:pt idx="54">
                  <c:v>0.74221077731863883</c:v>
                </c:pt>
                <c:pt idx="55">
                  <c:v>0.74221077731863883</c:v>
                </c:pt>
                <c:pt idx="56">
                  <c:v>0.74221077731863883</c:v>
                </c:pt>
                <c:pt idx="57">
                  <c:v>0.74221077731863883</c:v>
                </c:pt>
                <c:pt idx="58">
                  <c:v>0.74221077731863883</c:v>
                </c:pt>
                <c:pt idx="59">
                  <c:v>0.74221077731863883</c:v>
                </c:pt>
                <c:pt idx="60">
                  <c:v>0.74221077731863883</c:v>
                </c:pt>
                <c:pt idx="61">
                  <c:v>0.74221077731863883</c:v>
                </c:pt>
                <c:pt idx="62">
                  <c:v>0.74221077731863883</c:v>
                </c:pt>
                <c:pt idx="63">
                  <c:v>0.74221077731863883</c:v>
                </c:pt>
                <c:pt idx="64">
                  <c:v>0.74221077731863883</c:v>
                </c:pt>
                <c:pt idx="65">
                  <c:v>0.74221077731863883</c:v>
                </c:pt>
                <c:pt idx="66">
                  <c:v>0.74221077731863883</c:v>
                </c:pt>
                <c:pt idx="67">
                  <c:v>0.74221077731863883</c:v>
                </c:pt>
                <c:pt idx="68">
                  <c:v>0.74221077731863883</c:v>
                </c:pt>
                <c:pt idx="69">
                  <c:v>0.74221077731863883</c:v>
                </c:pt>
                <c:pt idx="70">
                  <c:v>0.74221077731863883</c:v>
                </c:pt>
                <c:pt idx="71">
                  <c:v>0.74221077731863883</c:v>
                </c:pt>
                <c:pt idx="72">
                  <c:v>0.74221077731863883</c:v>
                </c:pt>
                <c:pt idx="73">
                  <c:v>0.74221077731863883</c:v>
                </c:pt>
              </c:numCache>
            </c:numRef>
          </c:xVal>
          <c:yVal>
            <c:numRef>
              <c:f>市区町村別_慎重投与!$AG$6:$AG$79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FC3-4B08-AA8D-8BC654D82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2064"/>
        <c:axId val="387391488"/>
      </c:scatterChart>
      <c:catAx>
        <c:axId val="390889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281247040"/>
        <c:crosses val="autoZero"/>
        <c:auto val="1"/>
        <c:lblAlgn val="ctr"/>
        <c:lblOffset val="100"/>
        <c:noMultiLvlLbl val="0"/>
      </c:catAx>
      <c:valAx>
        <c:axId val="28124704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0889472"/>
        <c:crosses val="autoZero"/>
        <c:crossBetween val="between"/>
      </c:valAx>
      <c:valAx>
        <c:axId val="387391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2064"/>
        <c:crosses val="max"/>
        <c:crossBetween val="midCat"/>
      </c:valAx>
      <c:valAx>
        <c:axId val="38739206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1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1907512844599227"/>
          <c:y val="9.4450803071448267E-3"/>
          <c:w val="0.76008529840850814"/>
          <c:h val="3.96212859061307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4444444444445"/>
          <c:y val="7.8162777777777775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地区別_多剤服薬者!$AU$5</c:f>
              <c:strCache>
                <c:ptCount val="1"/>
                <c:pt idx="0">
                  <c:v>長期多剤服薬者割合(長期服薬者数に占める割合)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1.0877415458937199E-2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9D-4648-811F-E161E116B4A5}"/>
                </c:ext>
              </c:extLst>
            </c:dLbl>
            <c:dLbl>
              <c:idx val="5"/>
              <c:layout>
                <c:manualLayout>
                  <c:x val="1.464891304347826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9D-4648-811F-E161E116B4A5}"/>
                </c:ext>
              </c:extLst>
            </c:dLbl>
            <c:dLbl>
              <c:idx val="6"/>
              <c:layout>
                <c:manualLayout>
                  <c:x val="2.6793115942028985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9D-4648-811F-E161E116B4A5}"/>
                </c:ext>
              </c:extLst>
            </c:dLbl>
            <c:dLbl>
              <c:idx val="7"/>
              <c:layout>
                <c:manualLayout>
                  <c:x val="2.8469869216884516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9D-4648-811F-E161E116B4A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地区別_多剤服薬者!$AU$6:$AU$13</c:f>
              <c:strCache>
                <c:ptCount val="8"/>
                <c:pt idx="0">
                  <c:v>大阪市医療圏</c:v>
                </c:pt>
                <c:pt idx="1">
                  <c:v>泉州医療圏</c:v>
                </c:pt>
                <c:pt idx="2">
                  <c:v>堺市医療圏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北河内医療圏</c:v>
                </c:pt>
                <c:pt idx="6">
                  <c:v>豊能医療圏</c:v>
                </c:pt>
                <c:pt idx="7">
                  <c:v>三島医療圏</c:v>
                </c:pt>
              </c:strCache>
            </c:strRef>
          </c:cat>
          <c:val>
            <c:numRef>
              <c:f>地区別_多剤服薬者!$AV$6:$AV$13</c:f>
              <c:numCache>
                <c:formatCode>0.0%</c:formatCode>
                <c:ptCount val="8"/>
                <c:pt idx="0">
                  <c:v>0.73292140740032508</c:v>
                </c:pt>
                <c:pt idx="1">
                  <c:v>0.71993598536808412</c:v>
                </c:pt>
                <c:pt idx="2">
                  <c:v>0.70961577147455246</c:v>
                </c:pt>
                <c:pt idx="3">
                  <c:v>0.70950733787822817</c:v>
                </c:pt>
                <c:pt idx="4">
                  <c:v>0.69618258937588362</c:v>
                </c:pt>
                <c:pt idx="5">
                  <c:v>0.69168257698144608</c:v>
                </c:pt>
                <c:pt idx="6">
                  <c:v>0.67929483345900832</c:v>
                </c:pt>
                <c:pt idx="7">
                  <c:v>0.67749032698581291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77056"/>
        <c:axId val="3873943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797475845410629"/>
                  <c:y val="-0.8890000000000000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06-49E2-87FD-039DF8AB8B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地区別_多剤服薬者!$AY$6:$AY$13</c:f>
              <c:numCache>
                <c:formatCode>0.0%</c:formatCode>
                <c:ptCount val="8"/>
                <c:pt idx="0">
                  <c:v>0.7069363800961479</c:v>
                </c:pt>
                <c:pt idx="1">
                  <c:v>0.7069363800961479</c:v>
                </c:pt>
                <c:pt idx="2">
                  <c:v>0.7069363800961479</c:v>
                </c:pt>
                <c:pt idx="3">
                  <c:v>0.7069363800961479</c:v>
                </c:pt>
                <c:pt idx="4">
                  <c:v>0.7069363800961479</c:v>
                </c:pt>
                <c:pt idx="5">
                  <c:v>0.7069363800961479</c:v>
                </c:pt>
                <c:pt idx="6">
                  <c:v>0.7069363800961479</c:v>
                </c:pt>
                <c:pt idx="7">
                  <c:v>0.7069363800961479</c:v>
                </c:pt>
              </c:numCache>
            </c:numRef>
          </c:xVal>
          <c:yVal>
            <c:numRef>
              <c:f>地区別_多剤服薬者!$AZ$6:$AZ$13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5520"/>
        <c:axId val="387394944"/>
      </c:scatterChart>
      <c:catAx>
        <c:axId val="38967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394368"/>
        <c:crosses val="autoZero"/>
        <c:auto val="1"/>
        <c:lblAlgn val="ctr"/>
        <c:lblOffset val="100"/>
        <c:noMultiLvlLbl val="0"/>
      </c:catAx>
      <c:valAx>
        <c:axId val="387394368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482463768115929"/>
              <c:y val="2.37340476190476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677056"/>
        <c:crosses val="autoZero"/>
        <c:crossBetween val="between"/>
      </c:valAx>
      <c:valAx>
        <c:axId val="3873949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5520"/>
        <c:crosses val="max"/>
        <c:crossBetween val="midCat"/>
      </c:valAx>
      <c:valAx>
        <c:axId val="38739552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49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285531400966183"/>
          <c:y val="1.7506031746031749E-2"/>
          <c:w val="0.7463050724637682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市区町村別_多剤服薬者!$AS$5</c:f>
              <c:strCache>
                <c:ptCount val="1"/>
                <c:pt idx="0">
                  <c:v>長期多剤服薬者割合(被保険者数に占める割合)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0B-465A-963A-3A0EFD612EAD}"/>
                </c:ext>
              </c:extLst>
            </c:dLbl>
            <c:dLbl>
              <c:idx val="1"/>
              <c:layout>
                <c:manualLayout>
                  <c:x val="-1.12298839419744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0B-465A-963A-3A0EFD612EAD}"/>
                </c:ext>
              </c:extLst>
            </c:dLbl>
            <c:dLbl>
              <c:idx val="2"/>
              <c:layout>
                <c:manualLayout>
                  <c:x val="-1.12298839419744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0B-465A-963A-3A0EFD612EAD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0B-465A-963A-3A0EFD612EAD}"/>
                </c:ext>
              </c:extLst>
            </c:dLbl>
            <c:dLbl>
              <c:idx val="4"/>
              <c:layout>
                <c:manualLayout>
                  <c:x val="-1.12298839419744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0B-465A-963A-3A0EFD612EAD}"/>
                </c:ext>
              </c:extLst>
            </c:dLbl>
            <c:dLbl>
              <c:idx val="5"/>
              <c:layout>
                <c:manualLayout>
                  <c:x val="-1.12298839419744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0B-465A-963A-3A0EFD612EAD}"/>
                </c:ext>
              </c:extLst>
            </c:dLbl>
            <c:dLbl>
              <c:idx val="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0B-465A-963A-3A0EFD612EAD}"/>
                </c:ext>
              </c:extLst>
            </c:dLbl>
            <c:dLbl>
              <c:idx val="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0B-465A-963A-3A0EFD612EAD}"/>
                </c:ext>
              </c:extLst>
            </c:dLbl>
            <c:dLbl>
              <c:idx val="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D0B-465A-963A-3A0EFD612EAD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0B-465A-963A-3A0EFD612EAD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D0B-465A-963A-3A0EFD612EAD}"/>
                </c:ext>
              </c:extLst>
            </c:dLbl>
            <c:dLbl>
              <c:idx val="1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D0B-465A-963A-3A0EFD612EAD}"/>
                </c:ext>
              </c:extLst>
            </c:dLbl>
            <c:dLbl>
              <c:idx val="1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D0B-465A-963A-3A0EFD612EAD}"/>
                </c:ext>
              </c:extLst>
            </c:dLbl>
            <c:dLbl>
              <c:idx val="1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D0B-465A-963A-3A0EFD612EAD}"/>
                </c:ext>
              </c:extLst>
            </c:dLbl>
            <c:dLbl>
              <c:idx val="1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D0B-465A-963A-3A0EFD612EAD}"/>
                </c:ext>
              </c:extLst>
            </c:dLbl>
            <c:dLbl>
              <c:idx val="1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D0B-465A-963A-3A0EFD612EAD}"/>
                </c:ext>
              </c:extLst>
            </c:dLbl>
            <c:dLbl>
              <c:idx val="1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D0B-465A-963A-3A0EFD612EAD}"/>
                </c:ext>
              </c:extLst>
            </c:dLbl>
            <c:dLbl>
              <c:idx val="1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D0B-465A-963A-3A0EFD612EAD}"/>
                </c:ext>
              </c:extLst>
            </c:dLbl>
            <c:dLbl>
              <c:idx val="1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D0B-465A-963A-3A0EFD612EAD}"/>
                </c:ext>
              </c:extLst>
            </c:dLbl>
            <c:dLbl>
              <c:idx val="1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D0B-465A-963A-3A0EFD612EAD}"/>
                </c:ext>
              </c:extLst>
            </c:dLbl>
            <c:dLbl>
              <c:idx val="20"/>
              <c:layout>
                <c:manualLayout>
                  <c:x val="-1.12298839419744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D0B-465A-963A-3A0EFD612EAD}"/>
                </c:ext>
              </c:extLst>
            </c:dLbl>
            <c:dLbl>
              <c:idx val="21"/>
              <c:layout>
                <c:manualLayout>
                  <c:x val="-1.12298839419744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D0B-465A-963A-3A0EFD612EAD}"/>
                </c:ext>
              </c:extLst>
            </c:dLbl>
            <c:dLbl>
              <c:idx val="2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D0B-465A-963A-3A0EFD612EAD}"/>
                </c:ext>
              </c:extLst>
            </c:dLbl>
            <c:dLbl>
              <c:idx val="23"/>
              <c:layout>
                <c:manualLayout>
                  <c:x val="-1.12298839419744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D0B-465A-963A-3A0EFD612EAD}"/>
                </c:ext>
              </c:extLst>
            </c:dLbl>
            <c:dLbl>
              <c:idx val="2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D0B-465A-963A-3A0EFD612EAD}"/>
                </c:ext>
              </c:extLst>
            </c:dLbl>
            <c:dLbl>
              <c:idx val="2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D0B-465A-963A-3A0EFD612EAD}"/>
                </c:ext>
              </c:extLst>
            </c:dLbl>
            <c:dLbl>
              <c:idx val="2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D0B-465A-963A-3A0EFD612EAD}"/>
                </c:ext>
              </c:extLst>
            </c:dLbl>
            <c:dLbl>
              <c:idx val="27"/>
              <c:layout>
                <c:manualLayout>
                  <c:x val="-1.12298839419744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D0B-465A-963A-3A0EFD612EAD}"/>
                </c:ext>
              </c:extLst>
            </c:dLbl>
            <c:dLbl>
              <c:idx val="28"/>
              <c:layout>
                <c:manualLayout>
                  <c:x val="-1.12298839419744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D0B-465A-963A-3A0EFD612EAD}"/>
                </c:ext>
              </c:extLst>
            </c:dLbl>
            <c:dLbl>
              <c:idx val="2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D0B-465A-963A-3A0EFD612EAD}"/>
                </c:ext>
              </c:extLst>
            </c:dLbl>
            <c:dLbl>
              <c:idx val="3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D0B-465A-963A-3A0EFD612EAD}"/>
                </c:ext>
              </c:extLst>
            </c:dLbl>
            <c:dLbl>
              <c:idx val="31"/>
              <c:layout>
                <c:manualLayout>
                  <c:x val="3.0627310010595443E-3"/>
                  <c:y val="7.823875188311463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0B-465A-963A-3A0EFD612EAD}"/>
                </c:ext>
              </c:extLst>
            </c:dLbl>
            <c:dLbl>
              <c:idx val="32"/>
              <c:layout>
                <c:manualLayout>
                  <c:x val="4.59409650158937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0B-465A-963A-3A0EFD612EAD}"/>
                </c:ext>
              </c:extLst>
            </c:dLbl>
            <c:dLbl>
              <c:idx val="33"/>
              <c:layout>
                <c:manualLayout>
                  <c:x val="4.594096501589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0B-465A-963A-3A0EFD612EAD}"/>
                </c:ext>
              </c:extLst>
            </c:dLbl>
            <c:dLbl>
              <c:idx val="34"/>
              <c:layout>
                <c:manualLayout>
                  <c:x val="6.1254620021192014E-3"/>
                  <c:y val="1.56477503620498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0B-465A-963A-3A0EFD612EAD}"/>
                </c:ext>
              </c:extLst>
            </c:dLbl>
            <c:dLbl>
              <c:idx val="35"/>
              <c:layout>
                <c:manualLayout>
                  <c:x val="6.4118394087143461E-3"/>
                  <c:y val="7.823875181024912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E1-4F8E-83D3-DD2EEA888AA5}"/>
                </c:ext>
              </c:extLst>
            </c:dLbl>
            <c:dLbl>
              <c:idx val="36"/>
              <c:layout>
                <c:manualLayout>
                  <c:x val="6.4118394087143461E-3"/>
                  <c:y val="7.823875181024912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E1-4F8E-83D3-DD2EEA888AA5}"/>
                </c:ext>
              </c:extLst>
            </c:dLbl>
            <c:dLbl>
              <c:idx val="37"/>
              <c:layout>
                <c:manualLayout>
                  <c:x val="7.943204909244286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E1-4F8E-83D3-DD2EEA888AA5}"/>
                </c:ext>
              </c:extLst>
            </c:dLbl>
            <c:dLbl>
              <c:idx val="38"/>
              <c:layout>
                <c:manualLayout>
                  <c:x val="9.617819403051911E-3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E1-4F8E-83D3-DD2EEA888AA5}"/>
                </c:ext>
              </c:extLst>
            </c:dLbl>
            <c:dLbl>
              <c:idx val="39"/>
              <c:layout>
                <c:manualLayout>
                  <c:x val="1.2687905781712651E-2"/>
                  <c:y val="1.56477503620498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E1-4F8E-83D3-DD2EEA888AA5}"/>
                </c:ext>
              </c:extLst>
            </c:dLbl>
            <c:dLbl>
              <c:idx val="40"/>
              <c:layout>
                <c:manualLayout>
                  <c:x val="1.2823678817428805E-2"/>
                  <c:y val="7.823875181024912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E1-4F8E-83D3-DD2EEA888AA5}"/>
                </c:ext>
              </c:extLst>
            </c:dLbl>
            <c:dLbl>
              <c:idx val="41"/>
              <c:layout>
                <c:manualLayout>
                  <c:x val="1.2823678817428918E-2"/>
                  <c:y val="1.56477503620498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E1-4F8E-83D3-DD2EEA888AA5}"/>
                </c:ext>
              </c:extLst>
            </c:dLbl>
            <c:dLbl>
              <c:idx val="42"/>
              <c:layout>
                <c:manualLayout>
                  <c:x val="1.2966927810706713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E1-4F8E-83D3-DD2EEA888AA5}"/>
                </c:ext>
              </c:extLst>
            </c:dLbl>
            <c:dLbl>
              <c:idx val="43"/>
              <c:layout>
                <c:manualLayout>
                  <c:x val="1.4641542304514562E-2"/>
                  <c:y val="1.564775036933637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E1-4F8E-83D3-DD2EEA888AA5}"/>
                </c:ext>
              </c:extLst>
            </c:dLbl>
            <c:dLbl>
              <c:idx val="44"/>
              <c:layout>
                <c:manualLayout>
                  <c:x val="1.6170375625870287E-2"/>
                  <c:y val="3.12955007240996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4E1-4F8E-83D3-DD2EEA888AA5}"/>
                </c:ext>
              </c:extLst>
            </c:dLbl>
            <c:dLbl>
              <c:idx val="45"/>
              <c:layout>
                <c:manualLayout>
                  <c:x val="1.7990650712169362E-2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4E1-4F8E-83D3-DD2EEA888AA5}"/>
                </c:ext>
              </c:extLst>
            </c:dLbl>
            <c:dLbl>
              <c:idx val="46"/>
              <c:layout>
                <c:manualLayout>
                  <c:x val="1.7990650712169251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4E1-4F8E-83D3-DD2EEA888AA5}"/>
                </c:ext>
              </c:extLst>
            </c:dLbl>
            <c:dLbl>
              <c:idx val="47"/>
              <c:layout>
                <c:manualLayout>
                  <c:x val="1.79906507121693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4E1-4F8E-83D3-DD2EEA888AA5}"/>
                </c:ext>
              </c:extLst>
            </c:dLbl>
            <c:dLbl>
              <c:idx val="48"/>
              <c:layout>
                <c:manualLayout>
                  <c:x val="1.9665265205977101E-2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4E1-4F8E-83D3-DD2EEA888AA5}"/>
                </c:ext>
              </c:extLst>
            </c:dLbl>
            <c:dLbl>
              <c:idx val="49"/>
              <c:layout>
                <c:manualLayout>
                  <c:x val="2.1339759119824164E-2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4E1-4F8E-83D3-DD2EEA888AA5}"/>
                </c:ext>
              </c:extLst>
            </c:dLbl>
            <c:dLbl>
              <c:idx val="50"/>
              <c:layout>
                <c:manualLayout>
                  <c:x val="1.9808393619294224E-2"/>
                  <c:y val="7.823875181024912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4E1-4F8E-83D3-DD2EEA888AA5}"/>
                </c:ext>
              </c:extLst>
            </c:dLbl>
            <c:dLbl>
              <c:idx val="51"/>
              <c:layout>
                <c:manualLayout>
                  <c:x val="2.1483008113102074E-2"/>
                  <c:y val="7.823875181024912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4E1-4F8E-83D3-DD2EEA888AA5}"/>
                </c:ext>
              </c:extLst>
            </c:dLbl>
            <c:dLbl>
              <c:idx val="52"/>
              <c:layout>
                <c:manualLayout>
                  <c:x val="2.009477102588948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4E1-4F8E-83D3-DD2EEA888AA5}"/>
                </c:ext>
              </c:extLst>
            </c:dLbl>
            <c:dLbl>
              <c:idx val="53"/>
              <c:layout>
                <c:manualLayout>
                  <c:x val="2.1766853340523116E-2"/>
                  <c:y val="4.03182366803060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E1-4F8E-83D3-DD2EEA888AA5}"/>
                </c:ext>
              </c:extLst>
            </c:dLbl>
            <c:dLbl>
              <c:idx val="54"/>
              <c:layout>
                <c:manualLayout>
                  <c:x val="2.17693855196972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E1-4F8E-83D3-DD2EEA888AA5}"/>
                </c:ext>
              </c:extLst>
            </c:dLbl>
            <c:dLbl>
              <c:idx val="55"/>
              <c:layout>
                <c:manualLayout>
                  <c:x val="2.511849392735202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E1-4F8E-83D3-DD2EEA888AA5}"/>
                </c:ext>
              </c:extLst>
            </c:dLbl>
            <c:dLbl>
              <c:idx val="56"/>
              <c:layout>
                <c:manualLayout>
                  <c:x val="2.8181224928411679E-2"/>
                  <c:y val="7.823875181024912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E1-4F8E-83D3-DD2EEA888AA5}"/>
                </c:ext>
              </c:extLst>
            </c:dLbl>
            <c:dLbl>
              <c:idx val="57"/>
              <c:layout>
                <c:manualLayout>
                  <c:x val="3.2918570423279073E-2"/>
                  <c:y val="1.56477503620498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E1-4F8E-83D3-DD2EEA888AA5}"/>
                </c:ext>
              </c:extLst>
            </c:dLbl>
            <c:dLbl>
              <c:idx val="58"/>
              <c:layout>
                <c:manualLayout>
                  <c:x val="3.4449935923808898E-2"/>
                  <c:y val="7.823875181024912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E1-4F8E-83D3-DD2EEA888AA5}"/>
                </c:ext>
              </c:extLst>
            </c:dLbl>
            <c:dLbl>
              <c:idx val="59"/>
              <c:layout>
                <c:manualLayout>
                  <c:x val="3.7369417931590647E-2"/>
                  <c:y val="1.56477503620498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E1-4F8E-83D3-DD2EEA888AA5}"/>
                </c:ext>
              </c:extLst>
            </c:dLbl>
            <c:dLbl>
              <c:idx val="60"/>
              <c:layout>
                <c:manualLayout>
                  <c:x val="3.7655915918146467E-2"/>
                  <c:y val="8.115651292073728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E1-4F8E-83D3-DD2EEA888AA5}"/>
                </c:ext>
              </c:extLst>
            </c:dLbl>
            <c:dLbl>
              <c:idx val="61"/>
              <c:layout>
                <c:manualLayout>
                  <c:x val="3.7655915918146467E-2"/>
                  <c:y val="3.246260510782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E1-4F8E-83D3-DD2EEA888AA5}"/>
                </c:ext>
              </c:extLst>
            </c:dLbl>
            <c:dLbl>
              <c:idx val="62"/>
              <c:layout>
                <c:manualLayout>
                  <c:x val="3.9529125607180395E-2"/>
                  <c:y val="2.34716255430747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E1-4F8E-83D3-DD2EEA888AA5}"/>
                </c:ext>
              </c:extLst>
            </c:dLbl>
            <c:dLbl>
              <c:idx val="63"/>
              <c:layout>
                <c:manualLayout>
                  <c:x val="3.9529125607180395E-2"/>
                  <c:y val="1.56477503620498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E1-4F8E-83D3-DD2EEA888AA5}"/>
                </c:ext>
              </c:extLst>
            </c:dLbl>
            <c:dLbl>
              <c:idx val="64"/>
              <c:layout>
                <c:manualLayout>
                  <c:x val="4.134686851430536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D0B-465A-963A-3A0EFD612EAD}"/>
                </c:ext>
              </c:extLst>
            </c:dLbl>
            <c:dLbl>
              <c:idx val="65"/>
              <c:layout>
                <c:manualLayout>
                  <c:x val="-4.594096501589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D0B-465A-963A-3A0EFD612EAD}"/>
                </c:ext>
              </c:extLst>
            </c:dLbl>
            <c:dLbl>
              <c:idx val="66"/>
              <c:layout>
                <c:manualLayout>
                  <c:x val="-4.594096501589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D0B-465A-963A-3A0EFD612EAD}"/>
                </c:ext>
              </c:extLst>
            </c:dLbl>
            <c:dLbl>
              <c:idx val="67"/>
              <c:layout>
                <c:manualLayout>
                  <c:x val="-4.594096501589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D0B-465A-963A-3A0EFD612EAD}"/>
                </c:ext>
              </c:extLst>
            </c:dLbl>
            <c:dLbl>
              <c:idx val="68"/>
              <c:layout>
                <c:manualLayout>
                  <c:x val="-4.594096501589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D0B-465A-963A-3A0EFD612EAD}"/>
                </c:ext>
              </c:extLst>
            </c:dLbl>
            <c:dLbl>
              <c:idx val="69"/>
              <c:layout>
                <c:manualLayout>
                  <c:x val="-4.59409650158959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D0B-465A-963A-3A0EFD612EAD}"/>
                </c:ext>
              </c:extLst>
            </c:dLbl>
            <c:dLbl>
              <c:idx val="70"/>
              <c:layout>
                <c:manualLayout>
                  <c:x val="-4.594096501589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D0B-465A-963A-3A0EFD612EAD}"/>
                </c:ext>
              </c:extLst>
            </c:dLbl>
            <c:dLbl>
              <c:idx val="71"/>
              <c:layout>
                <c:manualLayout>
                  <c:x val="-4.594096501589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D0B-465A-963A-3A0EFD612EAD}"/>
                </c:ext>
              </c:extLst>
            </c:dLbl>
            <c:dLbl>
              <c:idx val="72"/>
              <c:layout>
                <c:manualLayout>
                  <c:x val="-4.594096501589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D0B-465A-963A-3A0EFD612EAD}"/>
                </c:ext>
              </c:extLst>
            </c:dLbl>
            <c:dLbl>
              <c:idx val="73"/>
              <c:layout>
                <c:manualLayout>
                  <c:x val="-5.6149419709872469E-1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D0B-465A-963A-3A0EFD612EA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市区町村別_多剤服薬者!$AS$6:$AS$79</c:f>
              <c:strCache>
                <c:ptCount val="74"/>
                <c:pt idx="0">
                  <c:v>泉大津市</c:v>
                </c:pt>
                <c:pt idx="1">
                  <c:v>池田市</c:v>
                </c:pt>
                <c:pt idx="2">
                  <c:v>柏原市</c:v>
                </c:pt>
                <c:pt idx="3">
                  <c:v>住之江区</c:v>
                </c:pt>
                <c:pt idx="4">
                  <c:v>天王寺区</c:v>
                </c:pt>
                <c:pt idx="5">
                  <c:v>河内長野市</c:v>
                </c:pt>
                <c:pt idx="6">
                  <c:v>此花区</c:v>
                </c:pt>
                <c:pt idx="7">
                  <c:v>阿倍野区</c:v>
                </c:pt>
                <c:pt idx="8">
                  <c:v>豊中市</c:v>
                </c:pt>
                <c:pt idx="9">
                  <c:v>堺市南区</c:v>
                </c:pt>
                <c:pt idx="10">
                  <c:v>平野区</c:v>
                </c:pt>
                <c:pt idx="11">
                  <c:v>高石市</c:v>
                </c:pt>
                <c:pt idx="12">
                  <c:v>忠岡町</c:v>
                </c:pt>
                <c:pt idx="13">
                  <c:v>生野区</c:v>
                </c:pt>
                <c:pt idx="14">
                  <c:v>住吉区</c:v>
                </c:pt>
                <c:pt idx="15">
                  <c:v>大正区</c:v>
                </c:pt>
                <c:pt idx="16">
                  <c:v>藤井寺市</c:v>
                </c:pt>
                <c:pt idx="17">
                  <c:v>吹田市</c:v>
                </c:pt>
                <c:pt idx="18">
                  <c:v>城東区</c:v>
                </c:pt>
                <c:pt idx="19">
                  <c:v>堺市東区</c:v>
                </c:pt>
                <c:pt idx="20">
                  <c:v>泉南市</c:v>
                </c:pt>
                <c:pt idx="21">
                  <c:v>田尻町</c:v>
                </c:pt>
                <c:pt idx="22">
                  <c:v>岬町</c:v>
                </c:pt>
                <c:pt idx="23">
                  <c:v>中央区</c:v>
                </c:pt>
                <c:pt idx="24">
                  <c:v>松原市</c:v>
                </c:pt>
                <c:pt idx="25">
                  <c:v>西成区</c:v>
                </c:pt>
                <c:pt idx="26">
                  <c:v>大阪市</c:v>
                </c:pt>
                <c:pt idx="27">
                  <c:v>熊取町</c:v>
                </c:pt>
                <c:pt idx="28">
                  <c:v>東大阪市</c:v>
                </c:pt>
                <c:pt idx="29">
                  <c:v>北区</c:v>
                </c:pt>
                <c:pt idx="30">
                  <c:v>淀川区</c:v>
                </c:pt>
                <c:pt idx="31">
                  <c:v>東住吉区</c:v>
                </c:pt>
                <c:pt idx="32">
                  <c:v>羽曳野市</c:v>
                </c:pt>
                <c:pt idx="33">
                  <c:v>岸和田市</c:v>
                </c:pt>
                <c:pt idx="34">
                  <c:v>泉佐野市</c:v>
                </c:pt>
                <c:pt idx="35">
                  <c:v>茨木市</c:v>
                </c:pt>
                <c:pt idx="36">
                  <c:v>八尾市</c:v>
                </c:pt>
                <c:pt idx="37">
                  <c:v>堺市</c:v>
                </c:pt>
                <c:pt idx="38">
                  <c:v>福島区</c:v>
                </c:pt>
                <c:pt idx="39">
                  <c:v>港区</c:v>
                </c:pt>
                <c:pt idx="40">
                  <c:v>堺市中区</c:v>
                </c:pt>
                <c:pt idx="41">
                  <c:v>寝屋川市</c:v>
                </c:pt>
                <c:pt idx="42">
                  <c:v>富田林市</c:v>
                </c:pt>
                <c:pt idx="43">
                  <c:v>枚方市</c:v>
                </c:pt>
                <c:pt idx="44">
                  <c:v>太子町</c:v>
                </c:pt>
                <c:pt idx="45">
                  <c:v>西淀川区</c:v>
                </c:pt>
                <c:pt idx="46">
                  <c:v>都島区</c:v>
                </c:pt>
                <c:pt idx="47">
                  <c:v>堺市西区</c:v>
                </c:pt>
                <c:pt idx="48">
                  <c:v>守口市</c:v>
                </c:pt>
                <c:pt idx="49">
                  <c:v>大阪狭山市</c:v>
                </c:pt>
                <c:pt idx="50">
                  <c:v>東成区</c:v>
                </c:pt>
                <c:pt idx="51">
                  <c:v>堺市堺区</c:v>
                </c:pt>
                <c:pt idx="52">
                  <c:v>河南町</c:v>
                </c:pt>
                <c:pt idx="53">
                  <c:v>高槻市</c:v>
                </c:pt>
                <c:pt idx="54">
                  <c:v>旭区</c:v>
                </c:pt>
                <c:pt idx="55">
                  <c:v>鶴見区</c:v>
                </c:pt>
                <c:pt idx="56">
                  <c:v>門真市</c:v>
                </c:pt>
                <c:pt idx="57">
                  <c:v>阪南市</c:v>
                </c:pt>
                <c:pt idx="58">
                  <c:v>和泉市</c:v>
                </c:pt>
                <c:pt idx="59">
                  <c:v>貝塚市</c:v>
                </c:pt>
                <c:pt idx="60">
                  <c:v>堺市美原区</c:v>
                </c:pt>
                <c:pt idx="61">
                  <c:v>浪速区</c:v>
                </c:pt>
                <c:pt idx="62">
                  <c:v>交野市</c:v>
                </c:pt>
                <c:pt idx="63">
                  <c:v>箕面市</c:v>
                </c:pt>
                <c:pt idx="64">
                  <c:v>東淀川区</c:v>
                </c:pt>
                <c:pt idx="65">
                  <c:v>豊能町</c:v>
                </c:pt>
                <c:pt idx="66">
                  <c:v>摂津市</c:v>
                </c:pt>
                <c:pt idx="67">
                  <c:v>島本町</c:v>
                </c:pt>
                <c:pt idx="68">
                  <c:v>大東市</c:v>
                </c:pt>
                <c:pt idx="69">
                  <c:v>堺市北区</c:v>
                </c:pt>
                <c:pt idx="70">
                  <c:v>千早赤阪村</c:v>
                </c:pt>
                <c:pt idx="71">
                  <c:v>四條畷市</c:v>
                </c:pt>
                <c:pt idx="72">
                  <c:v>西区</c:v>
                </c:pt>
                <c:pt idx="73">
                  <c:v>能勢町</c:v>
                </c:pt>
              </c:strCache>
            </c:strRef>
          </c:cat>
          <c:val>
            <c:numRef>
              <c:f>市区町村別_多剤服薬者!$AT$6:$AT$79</c:f>
              <c:numCache>
                <c:formatCode>0.0%</c:formatCode>
                <c:ptCount val="74"/>
                <c:pt idx="0">
                  <c:v>0.23371061486693179</c:v>
                </c:pt>
                <c:pt idx="1">
                  <c:v>0.2026610736055581</c:v>
                </c:pt>
                <c:pt idx="2">
                  <c:v>0.20076886112445941</c:v>
                </c:pt>
                <c:pt idx="3">
                  <c:v>0.19497251488776912</c:v>
                </c:pt>
                <c:pt idx="4">
                  <c:v>0.19203919167176975</c:v>
                </c:pt>
                <c:pt idx="5">
                  <c:v>0.19175257731958764</c:v>
                </c:pt>
                <c:pt idx="6">
                  <c:v>0.19148006553795741</c:v>
                </c:pt>
                <c:pt idx="7">
                  <c:v>0.190905552672548</c:v>
                </c:pt>
                <c:pt idx="8">
                  <c:v>0.18999457210059706</c:v>
                </c:pt>
                <c:pt idx="9">
                  <c:v>0.18873922199705964</c:v>
                </c:pt>
                <c:pt idx="10">
                  <c:v>0.18853141034530579</c:v>
                </c:pt>
                <c:pt idx="11">
                  <c:v>0.18637346791636625</c:v>
                </c:pt>
                <c:pt idx="12">
                  <c:v>0.18618618618618618</c:v>
                </c:pt>
                <c:pt idx="13">
                  <c:v>0.18563413084903663</c:v>
                </c:pt>
                <c:pt idx="14">
                  <c:v>0.18549307997990225</c:v>
                </c:pt>
                <c:pt idx="15">
                  <c:v>0.18498205025927403</c:v>
                </c:pt>
                <c:pt idx="16">
                  <c:v>0.18482490272373542</c:v>
                </c:pt>
                <c:pt idx="17">
                  <c:v>0.18478541882109617</c:v>
                </c:pt>
                <c:pt idx="18">
                  <c:v>0.18374880569790672</c:v>
                </c:pt>
                <c:pt idx="19">
                  <c:v>0.18345927791771621</c:v>
                </c:pt>
                <c:pt idx="20">
                  <c:v>0.18055861007257532</c:v>
                </c:pt>
                <c:pt idx="21">
                  <c:v>0.17932296431838976</c:v>
                </c:pt>
                <c:pt idx="22">
                  <c:v>0.17865853658536585</c:v>
                </c:pt>
                <c:pt idx="23">
                  <c:v>0.17830089733131338</c:v>
                </c:pt>
                <c:pt idx="24">
                  <c:v>0.17777545254787067</c:v>
                </c:pt>
                <c:pt idx="25">
                  <c:v>0.17772511848341233</c:v>
                </c:pt>
                <c:pt idx="26">
                  <c:v>0.17763828702523579</c:v>
                </c:pt>
                <c:pt idx="27">
                  <c:v>0.17760680962514322</c:v>
                </c:pt>
                <c:pt idx="28">
                  <c:v>0.17686527492421086</c:v>
                </c:pt>
                <c:pt idx="29">
                  <c:v>0.17441485068603713</c:v>
                </c:pt>
                <c:pt idx="30">
                  <c:v>0.17438414071230746</c:v>
                </c:pt>
                <c:pt idx="31">
                  <c:v>0.17358356220120028</c:v>
                </c:pt>
                <c:pt idx="32">
                  <c:v>0.173052727896603</c:v>
                </c:pt>
                <c:pt idx="33">
                  <c:v>0.17280640540639805</c:v>
                </c:pt>
                <c:pt idx="34">
                  <c:v>0.17274191187234667</c:v>
                </c:pt>
                <c:pt idx="35">
                  <c:v>0.17236272499430394</c:v>
                </c:pt>
                <c:pt idx="36">
                  <c:v>0.17203641198731717</c:v>
                </c:pt>
                <c:pt idx="37">
                  <c:v>0.17180777660524393</c:v>
                </c:pt>
                <c:pt idx="38">
                  <c:v>0.17148554336989033</c:v>
                </c:pt>
                <c:pt idx="39">
                  <c:v>0.17043647287506627</c:v>
                </c:pt>
                <c:pt idx="40">
                  <c:v>0.17041187339810454</c:v>
                </c:pt>
                <c:pt idx="41">
                  <c:v>0.17040778682709498</c:v>
                </c:pt>
                <c:pt idx="42">
                  <c:v>0.17002366249206441</c:v>
                </c:pt>
                <c:pt idx="43">
                  <c:v>0.16964036799553944</c:v>
                </c:pt>
                <c:pt idx="44">
                  <c:v>0.16908454227113556</c:v>
                </c:pt>
                <c:pt idx="45">
                  <c:v>0.16901408450704225</c:v>
                </c:pt>
                <c:pt idx="46">
                  <c:v>0.16900404088424056</c:v>
                </c:pt>
                <c:pt idx="47">
                  <c:v>0.16861137390938716</c:v>
                </c:pt>
                <c:pt idx="48">
                  <c:v>0.16836711558518117</c:v>
                </c:pt>
                <c:pt idx="49">
                  <c:v>0.16830294530154277</c:v>
                </c:pt>
                <c:pt idx="50">
                  <c:v>0.16807332788819312</c:v>
                </c:pt>
                <c:pt idx="51">
                  <c:v>0.16786687427014402</c:v>
                </c:pt>
                <c:pt idx="52">
                  <c:v>0.16782196278730391</c:v>
                </c:pt>
                <c:pt idx="53">
                  <c:v>0.16767232839208199</c:v>
                </c:pt>
                <c:pt idx="54">
                  <c:v>0.1672473867595819</c:v>
                </c:pt>
                <c:pt idx="55">
                  <c:v>0.16611902154070829</c:v>
                </c:pt>
                <c:pt idx="56">
                  <c:v>0.16551686377573369</c:v>
                </c:pt>
                <c:pt idx="57">
                  <c:v>0.16401998889505831</c:v>
                </c:pt>
                <c:pt idx="58">
                  <c:v>0.16344705361098805</c:v>
                </c:pt>
                <c:pt idx="59">
                  <c:v>0.16278491504351431</c:v>
                </c:pt>
                <c:pt idx="60">
                  <c:v>0.16275586620069896</c:v>
                </c:pt>
                <c:pt idx="61">
                  <c:v>0.16261574074074073</c:v>
                </c:pt>
                <c:pt idx="62">
                  <c:v>0.16196943972835315</c:v>
                </c:pt>
                <c:pt idx="63">
                  <c:v>0.16190936945653928</c:v>
                </c:pt>
                <c:pt idx="64">
                  <c:v>0.16099816029057976</c:v>
                </c:pt>
                <c:pt idx="65">
                  <c:v>0.15817339510258108</c:v>
                </c:pt>
                <c:pt idx="66">
                  <c:v>0.15780265920223932</c:v>
                </c:pt>
                <c:pt idx="67">
                  <c:v>0.15773944620971403</c:v>
                </c:pt>
                <c:pt idx="68">
                  <c:v>0.15617483132883545</c:v>
                </c:pt>
                <c:pt idx="69">
                  <c:v>0.15435016614405392</c:v>
                </c:pt>
                <c:pt idx="70">
                  <c:v>0.15433571996817821</c:v>
                </c:pt>
                <c:pt idx="71">
                  <c:v>0.15242290748898679</c:v>
                </c:pt>
                <c:pt idx="72">
                  <c:v>0.1480453972257251</c:v>
                </c:pt>
                <c:pt idx="73">
                  <c:v>0.11431461810824481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80640"/>
        <c:axId val="387397824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744756536516891"/>
                  <c:y val="-0.8930772683042428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D0-45C7-9280-5A972E444D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市区町村別_多剤服薬者!$AX$6:$AX$79</c:f>
              <c:numCache>
                <c:formatCode>0.0%</c:formatCode>
                <c:ptCount val="74"/>
                <c:pt idx="0">
                  <c:v>0.17521725320280496</c:v>
                </c:pt>
                <c:pt idx="1">
                  <c:v>0.17521725320280496</c:v>
                </c:pt>
                <c:pt idx="2">
                  <c:v>0.17521725320280496</c:v>
                </c:pt>
                <c:pt idx="3">
                  <c:v>0.17521725320280496</c:v>
                </c:pt>
                <c:pt idx="4">
                  <c:v>0.17521725320280496</c:v>
                </c:pt>
                <c:pt idx="5">
                  <c:v>0.17521725320280496</c:v>
                </c:pt>
                <c:pt idx="6">
                  <c:v>0.17521725320280496</c:v>
                </c:pt>
                <c:pt idx="7">
                  <c:v>0.17521725320280496</c:v>
                </c:pt>
                <c:pt idx="8">
                  <c:v>0.17521725320280496</c:v>
                </c:pt>
                <c:pt idx="9">
                  <c:v>0.17521725320280496</c:v>
                </c:pt>
                <c:pt idx="10">
                  <c:v>0.17521725320280496</c:v>
                </c:pt>
                <c:pt idx="11">
                  <c:v>0.17521725320280496</c:v>
                </c:pt>
                <c:pt idx="12">
                  <c:v>0.17521725320280496</c:v>
                </c:pt>
                <c:pt idx="13">
                  <c:v>0.17521725320280496</c:v>
                </c:pt>
                <c:pt idx="14">
                  <c:v>0.17521725320280496</c:v>
                </c:pt>
                <c:pt idx="15">
                  <c:v>0.17521725320280496</c:v>
                </c:pt>
                <c:pt idx="16">
                  <c:v>0.17521725320280496</c:v>
                </c:pt>
                <c:pt idx="17">
                  <c:v>0.17521725320280496</c:v>
                </c:pt>
                <c:pt idx="18">
                  <c:v>0.17521725320280496</c:v>
                </c:pt>
                <c:pt idx="19">
                  <c:v>0.17521725320280496</c:v>
                </c:pt>
                <c:pt idx="20">
                  <c:v>0.17521725320280496</c:v>
                </c:pt>
                <c:pt idx="21">
                  <c:v>0.17521725320280496</c:v>
                </c:pt>
                <c:pt idx="22">
                  <c:v>0.17521725320280496</c:v>
                </c:pt>
                <c:pt idx="23">
                  <c:v>0.17521725320280496</c:v>
                </c:pt>
                <c:pt idx="24">
                  <c:v>0.17521725320280496</c:v>
                </c:pt>
                <c:pt idx="25">
                  <c:v>0.17521725320280496</c:v>
                </c:pt>
                <c:pt idx="26">
                  <c:v>0.17521725320280496</c:v>
                </c:pt>
                <c:pt idx="27">
                  <c:v>0.17521725320280496</c:v>
                </c:pt>
                <c:pt idx="28">
                  <c:v>0.17521725320280496</c:v>
                </c:pt>
                <c:pt idx="29">
                  <c:v>0.17521725320280496</c:v>
                </c:pt>
                <c:pt idx="30">
                  <c:v>0.17521725320280496</c:v>
                </c:pt>
                <c:pt idx="31">
                  <c:v>0.17521725320280496</c:v>
                </c:pt>
                <c:pt idx="32">
                  <c:v>0.17521725320280496</c:v>
                </c:pt>
                <c:pt idx="33">
                  <c:v>0.17521725320280496</c:v>
                </c:pt>
                <c:pt idx="34">
                  <c:v>0.17521725320280496</c:v>
                </c:pt>
                <c:pt idx="35">
                  <c:v>0.17521725320280496</c:v>
                </c:pt>
                <c:pt idx="36">
                  <c:v>0.17521725320280496</c:v>
                </c:pt>
                <c:pt idx="37">
                  <c:v>0.17521725320280496</c:v>
                </c:pt>
                <c:pt idx="38">
                  <c:v>0.17521725320280496</c:v>
                </c:pt>
                <c:pt idx="39">
                  <c:v>0.17521725320280496</c:v>
                </c:pt>
                <c:pt idx="40">
                  <c:v>0.17521725320280496</c:v>
                </c:pt>
                <c:pt idx="41">
                  <c:v>0.17521725320280496</c:v>
                </c:pt>
                <c:pt idx="42">
                  <c:v>0.17521725320280496</c:v>
                </c:pt>
                <c:pt idx="43">
                  <c:v>0.17521725320280496</c:v>
                </c:pt>
                <c:pt idx="44">
                  <c:v>0.17521725320280496</c:v>
                </c:pt>
                <c:pt idx="45">
                  <c:v>0.17521725320280496</c:v>
                </c:pt>
                <c:pt idx="46">
                  <c:v>0.17521725320280496</c:v>
                </c:pt>
                <c:pt idx="47">
                  <c:v>0.17521725320280496</c:v>
                </c:pt>
                <c:pt idx="48">
                  <c:v>0.17521725320280496</c:v>
                </c:pt>
                <c:pt idx="49">
                  <c:v>0.17521725320280496</c:v>
                </c:pt>
                <c:pt idx="50">
                  <c:v>0.17521725320280496</c:v>
                </c:pt>
                <c:pt idx="51">
                  <c:v>0.17521725320280496</c:v>
                </c:pt>
                <c:pt idx="52">
                  <c:v>0.17521725320280496</c:v>
                </c:pt>
                <c:pt idx="53">
                  <c:v>0.17521725320280496</c:v>
                </c:pt>
                <c:pt idx="54">
                  <c:v>0.17521725320280496</c:v>
                </c:pt>
                <c:pt idx="55">
                  <c:v>0.17521725320280496</c:v>
                </c:pt>
                <c:pt idx="56">
                  <c:v>0.17521725320280496</c:v>
                </c:pt>
                <c:pt idx="57">
                  <c:v>0.17521725320280496</c:v>
                </c:pt>
                <c:pt idx="58">
                  <c:v>0.17521725320280496</c:v>
                </c:pt>
                <c:pt idx="59">
                  <c:v>0.17521725320280496</c:v>
                </c:pt>
                <c:pt idx="60">
                  <c:v>0.17521725320280496</c:v>
                </c:pt>
                <c:pt idx="61">
                  <c:v>0.17521725320280496</c:v>
                </c:pt>
                <c:pt idx="62">
                  <c:v>0.17521725320280496</c:v>
                </c:pt>
                <c:pt idx="63">
                  <c:v>0.17521725320280496</c:v>
                </c:pt>
                <c:pt idx="64">
                  <c:v>0.17521725320280496</c:v>
                </c:pt>
                <c:pt idx="65">
                  <c:v>0.17521725320280496</c:v>
                </c:pt>
                <c:pt idx="66">
                  <c:v>0.17521725320280496</c:v>
                </c:pt>
                <c:pt idx="67">
                  <c:v>0.17521725320280496</c:v>
                </c:pt>
                <c:pt idx="68">
                  <c:v>0.17521725320280496</c:v>
                </c:pt>
                <c:pt idx="69">
                  <c:v>0.17521725320280496</c:v>
                </c:pt>
                <c:pt idx="70">
                  <c:v>0.17521725320280496</c:v>
                </c:pt>
                <c:pt idx="71">
                  <c:v>0.17521725320280496</c:v>
                </c:pt>
                <c:pt idx="72">
                  <c:v>0.17521725320280496</c:v>
                </c:pt>
                <c:pt idx="73">
                  <c:v>0.17521725320280496</c:v>
                </c:pt>
              </c:numCache>
            </c:numRef>
          </c:xVal>
          <c:yVal>
            <c:numRef>
              <c:f>市区町村別_多剤服薬者!$AZ$6:$AZ$79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8976"/>
        <c:axId val="387398400"/>
      </c:scatterChart>
      <c:catAx>
        <c:axId val="389680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397824"/>
        <c:crosses val="autoZero"/>
        <c:auto val="1"/>
        <c:lblAlgn val="ctr"/>
        <c:lblOffset val="100"/>
        <c:noMultiLvlLbl val="0"/>
      </c:catAx>
      <c:valAx>
        <c:axId val="38739782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680640"/>
        <c:crosses val="autoZero"/>
        <c:crossBetween val="between"/>
      </c:valAx>
      <c:valAx>
        <c:axId val="387398400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8976"/>
        <c:crosses val="max"/>
        <c:crossBetween val="midCat"/>
      </c:valAx>
      <c:valAx>
        <c:axId val="38739897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84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1751714975845412"/>
          <c:y val="1.9521926440329216E-2"/>
          <c:w val="0.7616432367149758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市区町村別_多剤服薬者!$AU$5</c:f>
              <c:strCache>
                <c:ptCount val="1"/>
                <c:pt idx="0">
                  <c:v>長期多剤服薬者割合(長期服薬者数に占める割合)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7D-46F3-8D62-E6B2C2D4789B}"/>
                </c:ext>
              </c:extLst>
            </c:dLbl>
            <c:dLbl>
              <c:idx val="1"/>
              <c:layout>
                <c:manualLayout>
                  <c:x val="-4.6014492753624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7D-46F3-8D62-E6B2C2D4789B}"/>
                </c:ext>
              </c:extLst>
            </c:dLbl>
            <c:dLbl>
              <c:idx val="2"/>
              <c:layout>
                <c:manualLayout>
                  <c:x val="-4.6014492753624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7D-46F3-8D62-E6B2C2D4789B}"/>
                </c:ext>
              </c:extLst>
            </c:dLbl>
            <c:dLbl>
              <c:idx val="3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7D-46F3-8D62-E6B2C2D4789B}"/>
                </c:ext>
              </c:extLst>
            </c:dLbl>
            <c:dLbl>
              <c:idx val="4"/>
              <c:layout>
                <c:manualLayout>
                  <c:x val="-4.6014492753624313E-3"/>
                  <c:y val="1.587301587301587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7D-46F3-8D62-E6B2C2D4789B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7D-46F3-8D62-E6B2C2D4789B}"/>
                </c:ext>
              </c:extLst>
            </c:dLbl>
            <c:dLbl>
              <c:idx val="45"/>
              <c:layout>
                <c:manualLayout>
                  <c:x val="3.0589709380900412E-3"/>
                  <c:y val="1.61471939521922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7D-46F3-8D62-E6B2C2D4789B}"/>
                </c:ext>
              </c:extLst>
            </c:dLbl>
            <c:dLbl>
              <c:idx val="46"/>
              <c:layout>
                <c:manualLayout>
                  <c:x val="6.1179418761799706E-3"/>
                  <c:y val="8.07359697985566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7D-46F3-8D62-E6B2C2D4789B}"/>
                </c:ext>
              </c:extLst>
            </c:dLbl>
            <c:dLbl>
              <c:idx val="47"/>
              <c:layout>
                <c:manualLayout>
                  <c:x val="7.6474273452251029E-3"/>
                  <c:y val="8.07359697985566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7D-46F3-8D62-E6B2C2D4789B}"/>
                </c:ext>
              </c:extLst>
            </c:dLbl>
            <c:dLbl>
              <c:idx val="48"/>
              <c:layout>
                <c:manualLayout>
                  <c:x val="9.176912814270124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7D-46F3-8D62-E6B2C2D4789B}"/>
                </c:ext>
              </c:extLst>
            </c:dLbl>
            <c:dLbl>
              <c:idx val="49"/>
              <c:layout>
                <c:manualLayout>
                  <c:x val="9.20289855072452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3D-4BF8-91D2-B74E406B13AB}"/>
                </c:ext>
              </c:extLst>
            </c:dLbl>
            <c:dLbl>
              <c:idx val="50"/>
              <c:layout>
                <c:manualLayout>
                  <c:x val="9.20289855072463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3D-4BF8-91D2-B74E406B13AB}"/>
                </c:ext>
              </c:extLst>
            </c:dLbl>
            <c:dLbl>
              <c:idx val="51"/>
              <c:layout>
                <c:manualLayout>
                  <c:x val="9.20289855072452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D-4BF8-91D2-B74E406B13AB}"/>
                </c:ext>
              </c:extLst>
            </c:dLbl>
            <c:dLbl>
              <c:idx val="52"/>
              <c:layout>
                <c:manualLayout>
                  <c:x val="9.62512077294674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C4-42EB-8E50-3AEC29D622D8}"/>
                </c:ext>
              </c:extLst>
            </c:dLbl>
            <c:dLbl>
              <c:idx val="53"/>
              <c:layout>
                <c:manualLayout>
                  <c:x val="9.6251207729468602E-3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C4-42EB-8E50-3AEC29D622D8}"/>
                </c:ext>
              </c:extLst>
            </c:dLbl>
            <c:dLbl>
              <c:idx val="54"/>
              <c:layout>
                <c:manualLayout>
                  <c:x val="9.6251207729468602E-3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C4-42EB-8E50-3AEC29D622D8}"/>
                </c:ext>
              </c:extLst>
            </c:dLbl>
            <c:dLbl>
              <c:idx val="55"/>
              <c:layout>
                <c:manualLayout>
                  <c:x val="9.906642512077183E-3"/>
                  <c:y val="7.936507936507937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C4-42EB-8E50-3AEC29D622D8}"/>
                </c:ext>
              </c:extLst>
            </c:dLbl>
            <c:dLbl>
              <c:idx val="56"/>
              <c:layout>
                <c:manualLayout>
                  <c:x val="1.29742753623188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BC4-42EB-8E50-3AEC29D622D8}"/>
                </c:ext>
              </c:extLst>
            </c:dLbl>
            <c:dLbl>
              <c:idx val="57"/>
              <c:layout>
                <c:manualLayout>
                  <c:x val="1.464891304347826E-2"/>
                  <c:y val="1.587301587301587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C4-42EB-8E50-3AEC29D622D8}"/>
                </c:ext>
              </c:extLst>
            </c:dLbl>
            <c:dLbl>
              <c:idx val="58"/>
              <c:layout>
                <c:manualLayout>
                  <c:x val="2.0924879227053141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C4-42EB-8E50-3AEC29D622D8}"/>
                </c:ext>
              </c:extLst>
            </c:dLbl>
            <c:dLbl>
              <c:idx val="59"/>
              <c:layout>
                <c:manualLayout>
                  <c:x val="2.092487922705302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C4-42EB-8E50-3AEC29D622D8}"/>
                </c:ext>
              </c:extLst>
            </c:dLbl>
            <c:dLbl>
              <c:idx val="60"/>
              <c:layout>
                <c:manualLayout>
                  <c:x val="2.1626136526419197E-2"/>
                  <c:y val="1.56477503620498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C4-42EB-8E50-3AEC29D622D8}"/>
                </c:ext>
              </c:extLst>
            </c:dLbl>
            <c:dLbl>
              <c:idx val="61"/>
              <c:layout>
                <c:manualLayout>
                  <c:x val="2.1626136526419312E-2"/>
                  <c:y val="7.823875181024912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C4-42EB-8E50-3AEC29D622D8}"/>
                </c:ext>
              </c:extLst>
            </c:dLbl>
            <c:dLbl>
              <c:idx val="62"/>
              <c:layout>
                <c:manualLayout>
                  <c:x val="2.316243961352657E-2"/>
                  <c:y val="7.936507951290833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C4-42EB-8E50-3AEC29D622D8}"/>
                </c:ext>
              </c:extLst>
            </c:dLbl>
            <c:dLbl>
              <c:idx val="63"/>
              <c:layout>
                <c:manualLayout>
                  <c:x val="2.1628623188405909E-2"/>
                  <c:y val="7.936507951290833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C4-42EB-8E50-3AEC29D622D8}"/>
                </c:ext>
              </c:extLst>
            </c:dLbl>
            <c:dLbl>
              <c:idx val="64"/>
              <c:layout>
                <c:manualLayout>
                  <c:x val="2.3158828406516414E-2"/>
                  <c:y val="1.56477503620498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C4-42EB-8E50-3AEC29D622D8}"/>
                </c:ext>
              </c:extLst>
            </c:dLbl>
            <c:dLbl>
              <c:idx val="65"/>
              <c:layout>
                <c:manualLayout>
                  <c:x val="2.34439691773776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C4-42EB-8E50-3AEC29D622D8}"/>
                </c:ext>
              </c:extLst>
            </c:dLbl>
            <c:dLbl>
              <c:idx val="66"/>
              <c:layout>
                <c:manualLayout>
                  <c:x val="2.5119773883561944E-2"/>
                  <c:y val="1.64055639141903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C4-42EB-8E50-3AEC29D622D8}"/>
                </c:ext>
              </c:extLst>
            </c:dLbl>
            <c:dLbl>
              <c:idx val="67"/>
              <c:layout>
                <c:manualLayout>
                  <c:x val="2.9855839422219414E-2"/>
                  <c:y val="7.823875195598015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C4-42EB-8E50-3AEC29D622D8}"/>
                </c:ext>
              </c:extLst>
            </c:dLbl>
            <c:dLbl>
              <c:idx val="68"/>
              <c:layout>
                <c:manualLayout>
                  <c:x val="3.0000294215103928E-2"/>
                  <c:y val="2.347162555764783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C4-42EB-8E50-3AEC29D622D8}"/>
                </c:ext>
              </c:extLst>
            </c:dLbl>
            <c:dLbl>
              <c:idx val="69"/>
              <c:layout>
                <c:manualLayout>
                  <c:x val="3.0054555197406164E-2"/>
                  <c:y val="1.6231302553914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C4-42EB-8E50-3AEC29D622D8}"/>
                </c:ext>
              </c:extLst>
            </c:dLbl>
            <c:dLbl>
              <c:idx val="70"/>
              <c:layout>
                <c:manualLayout>
                  <c:x val="3.5221406512186054E-2"/>
                  <c:y val="7.823875181024912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D-4BF8-91D2-B74E406B13AB}"/>
                </c:ext>
              </c:extLst>
            </c:dLbl>
            <c:dLbl>
              <c:idx val="71"/>
              <c:layout>
                <c:manualLayout>
                  <c:x val="4.594096501589473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3D-4BF8-91D2-B74E406B13AB}"/>
                </c:ext>
              </c:extLst>
            </c:dLbl>
            <c:dLbl>
              <c:idx val="72"/>
              <c:layout>
                <c:manualLayout>
                  <c:x val="-4.5940965015894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3D-4BF8-91D2-B74E406B13AB}"/>
                </c:ext>
              </c:extLst>
            </c:dLbl>
            <c:dLbl>
              <c:idx val="73"/>
              <c:layout>
                <c:manualLayout>
                  <c:x val="-4.59409650158959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3D-4BF8-91D2-B74E406B13A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市区町村別_多剤服薬者!$AU$6:$AU$79</c:f>
              <c:strCache>
                <c:ptCount val="74"/>
                <c:pt idx="0">
                  <c:v>住吉区</c:v>
                </c:pt>
                <c:pt idx="1">
                  <c:v>東成区</c:v>
                </c:pt>
                <c:pt idx="2">
                  <c:v>西成区</c:v>
                </c:pt>
                <c:pt idx="3">
                  <c:v>平野区</c:v>
                </c:pt>
                <c:pt idx="4">
                  <c:v>西淀川区</c:v>
                </c:pt>
                <c:pt idx="5">
                  <c:v>泉大津市</c:v>
                </c:pt>
                <c:pt idx="6">
                  <c:v>浪速区</c:v>
                </c:pt>
                <c:pt idx="7">
                  <c:v>岬町</c:v>
                </c:pt>
                <c:pt idx="8">
                  <c:v>生野区</c:v>
                </c:pt>
                <c:pt idx="9">
                  <c:v>泉佐野市</c:v>
                </c:pt>
                <c:pt idx="10">
                  <c:v>此花区</c:v>
                </c:pt>
                <c:pt idx="11">
                  <c:v>住之江区</c:v>
                </c:pt>
                <c:pt idx="12">
                  <c:v>忠岡町</c:v>
                </c:pt>
                <c:pt idx="13">
                  <c:v>鶴見区</c:v>
                </c:pt>
                <c:pt idx="14">
                  <c:v>大正区</c:v>
                </c:pt>
                <c:pt idx="15">
                  <c:v>柏原市</c:v>
                </c:pt>
                <c:pt idx="16">
                  <c:v>大阪市</c:v>
                </c:pt>
                <c:pt idx="17">
                  <c:v>堺市堺区</c:v>
                </c:pt>
                <c:pt idx="18">
                  <c:v>高石市</c:v>
                </c:pt>
                <c:pt idx="19">
                  <c:v>東淀川区</c:v>
                </c:pt>
                <c:pt idx="20">
                  <c:v>天王寺区</c:v>
                </c:pt>
                <c:pt idx="21">
                  <c:v>北区</c:v>
                </c:pt>
                <c:pt idx="22">
                  <c:v>東住吉区</c:v>
                </c:pt>
                <c:pt idx="23">
                  <c:v>能勢町</c:v>
                </c:pt>
                <c:pt idx="24">
                  <c:v>堺市中区</c:v>
                </c:pt>
                <c:pt idx="25">
                  <c:v>城東区</c:v>
                </c:pt>
                <c:pt idx="26">
                  <c:v>阿倍野区</c:v>
                </c:pt>
                <c:pt idx="27">
                  <c:v>門真市</c:v>
                </c:pt>
                <c:pt idx="28">
                  <c:v>淀川区</c:v>
                </c:pt>
                <c:pt idx="29">
                  <c:v>泉南市</c:v>
                </c:pt>
                <c:pt idx="30">
                  <c:v>中央区</c:v>
                </c:pt>
                <c:pt idx="31">
                  <c:v>岸和田市</c:v>
                </c:pt>
                <c:pt idx="32">
                  <c:v>堺市西区</c:v>
                </c:pt>
                <c:pt idx="33">
                  <c:v>熊取町</c:v>
                </c:pt>
                <c:pt idx="34">
                  <c:v>港区</c:v>
                </c:pt>
                <c:pt idx="35">
                  <c:v>貝塚市</c:v>
                </c:pt>
                <c:pt idx="36">
                  <c:v>大東市</c:v>
                </c:pt>
                <c:pt idx="37">
                  <c:v>堺市美原区</c:v>
                </c:pt>
                <c:pt idx="38">
                  <c:v>東大阪市</c:v>
                </c:pt>
                <c:pt idx="39">
                  <c:v>田尻町</c:v>
                </c:pt>
                <c:pt idx="40">
                  <c:v>福島区</c:v>
                </c:pt>
                <c:pt idx="41">
                  <c:v>堺市</c:v>
                </c:pt>
                <c:pt idx="42">
                  <c:v>松原市</c:v>
                </c:pt>
                <c:pt idx="43">
                  <c:v>堺市東区</c:v>
                </c:pt>
                <c:pt idx="44">
                  <c:v>太子町</c:v>
                </c:pt>
                <c:pt idx="45">
                  <c:v>都島区</c:v>
                </c:pt>
                <c:pt idx="46">
                  <c:v>藤井寺市</c:v>
                </c:pt>
                <c:pt idx="47">
                  <c:v>堺市北区</c:v>
                </c:pt>
                <c:pt idx="48">
                  <c:v>守口市</c:v>
                </c:pt>
                <c:pt idx="49">
                  <c:v>和泉市</c:v>
                </c:pt>
                <c:pt idx="50">
                  <c:v>旭区</c:v>
                </c:pt>
                <c:pt idx="51">
                  <c:v>羽曳野市</c:v>
                </c:pt>
                <c:pt idx="52">
                  <c:v>八尾市</c:v>
                </c:pt>
                <c:pt idx="53">
                  <c:v>河南町</c:v>
                </c:pt>
                <c:pt idx="54">
                  <c:v>寝屋川市</c:v>
                </c:pt>
                <c:pt idx="55">
                  <c:v>河内長野市</c:v>
                </c:pt>
                <c:pt idx="56">
                  <c:v>摂津市</c:v>
                </c:pt>
                <c:pt idx="57">
                  <c:v>西区</c:v>
                </c:pt>
                <c:pt idx="58">
                  <c:v>豊中市</c:v>
                </c:pt>
                <c:pt idx="59">
                  <c:v>四條畷市</c:v>
                </c:pt>
                <c:pt idx="60">
                  <c:v>堺市南区</c:v>
                </c:pt>
                <c:pt idx="61">
                  <c:v>阪南市</c:v>
                </c:pt>
                <c:pt idx="62">
                  <c:v>吹田市</c:v>
                </c:pt>
                <c:pt idx="63">
                  <c:v>富田林市</c:v>
                </c:pt>
                <c:pt idx="64">
                  <c:v>千早赤阪村</c:v>
                </c:pt>
                <c:pt idx="65">
                  <c:v>池田市</c:v>
                </c:pt>
                <c:pt idx="66">
                  <c:v>高槻市</c:v>
                </c:pt>
                <c:pt idx="67">
                  <c:v>茨木市</c:v>
                </c:pt>
                <c:pt idx="68">
                  <c:v>交野市</c:v>
                </c:pt>
                <c:pt idx="69">
                  <c:v>枚方市</c:v>
                </c:pt>
                <c:pt idx="70">
                  <c:v>大阪狭山市</c:v>
                </c:pt>
                <c:pt idx="71">
                  <c:v>豊能町</c:v>
                </c:pt>
                <c:pt idx="72">
                  <c:v>箕面市</c:v>
                </c:pt>
                <c:pt idx="73">
                  <c:v>島本町</c:v>
                </c:pt>
              </c:strCache>
            </c:strRef>
          </c:cat>
          <c:val>
            <c:numRef>
              <c:f>市区町村別_多剤服薬者!$AV$6:$AV$79</c:f>
              <c:numCache>
                <c:formatCode>0.0%</c:formatCode>
                <c:ptCount val="74"/>
                <c:pt idx="0">
                  <c:v>0.76134233220847392</c:v>
                </c:pt>
                <c:pt idx="1">
                  <c:v>0.7574642126789366</c:v>
                </c:pt>
                <c:pt idx="2">
                  <c:v>0.75662042875157631</c:v>
                </c:pt>
                <c:pt idx="3">
                  <c:v>0.75287276754811017</c:v>
                </c:pt>
                <c:pt idx="4">
                  <c:v>0.75135722041259501</c:v>
                </c:pt>
                <c:pt idx="5">
                  <c:v>0.74682306940371457</c:v>
                </c:pt>
                <c:pt idx="6">
                  <c:v>0.74667847652790076</c:v>
                </c:pt>
                <c:pt idx="7">
                  <c:v>0.74649681528662415</c:v>
                </c:pt>
                <c:pt idx="8">
                  <c:v>0.74379639448568402</c:v>
                </c:pt>
                <c:pt idx="9">
                  <c:v>0.73796122576610379</c:v>
                </c:pt>
                <c:pt idx="10">
                  <c:v>0.73779461279461278</c:v>
                </c:pt>
                <c:pt idx="11">
                  <c:v>0.73749187784275505</c:v>
                </c:pt>
                <c:pt idx="12">
                  <c:v>0.73699851411589901</c:v>
                </c:pt>
                <c:pt idx="13">
                  <c:v>0.7362459546925566</c:v>
                </c:pt>
                <c:pt idx="14">
                  <c:v>0.73523583036068174</c:v>
                </c:pt>
                <c:pt idx="15">
                  <c:v>0.73452883263009849</c:v>
                </c:pt>
                <c:pt idx="16">
                  <c:v>0.73292140740032508</c:v>
                </c:pt>
                <c:pt idx="17">
                  <c:v>0.73217317487266553</c:v>
                </c:pt>
                <c:pt idx="18">
                  <c:v>0.73194903256252952</c:v>
                </c:pt>
                <c:pt idx="19">
                  <c:v>0.7305222602739726</c:v>
                </c:pt>
                <c:pt idx="20">
                  <c:v>0.72896327289632734</c:v>
                </c:pt>
                <c:pt idx="21">
                  <c:v>0.72785449646345568</c:v>
                </c:pt>
                <c:pt idx="22">
                  <c:v>0.7277185501066098</c:v>
                </c:pt>
                <c:pt idx="23">
                  <c:v>0.72668810289389063</c:v>
                </c:pt>
                <c:pt idx="24">
                  <c:v>0.72618745237490478</c:v>
                </c:pt>
                <c:pt idx="25">
                  <c:v>0.72287715701349731</c:v>
                </c:pt>
                <c:pt idx="26">
                  <c:v>0.72238586156111928</c:v>
                </c:pt>
                <c:pt idx="27">
                  <c:v>0.72130756382724892</c:v>
                </c:pt>
                <c:pt idx="28">
                  <c:v>0.72068273092369473</c:v>
                </c:pt>
                <c:pt idx="29">
                  <c:v>0.7204914436156209</c:v>
                </c:pt>
                <c:pt idx="30">
                  <c:v>0.72033898305084743</c:v>
                </c:pt>
                <c:pt idx="31">
                  <c:v>0.71886936592818951</c:v>
                </c:pt>
                <c:pt idx="32">
                  <c:v>0.71767337807606268</c:v>
                </c:pt>
                <c:pt idx="33">
                  <c:v>0.71759259259259256</c:v>
                </c:pt>
                <c:pt idx="34">
                  <c:v>0.71710037174721186</c:v>
                </c:pt>
                <c:pt idx="35">
                  <c:v>0.71626549963530273</c:v>
                </c:pt>
                <c:pt idx="36">
                  <c:v>0.71367292225201073</c:v>
                </c:pt>
                <c:pt idx="37">
                  <c:v>0.71334792122538293</c:v>
                </c:pt>
                <c:pt idx="38">
                  <c:v>0.71024694207246708</c:v>
                </c:pt>
                <c:pt idx="39">
                  <c:v>0.71014492753623193</c:v>
                </c:pt>
                <c:pt idx="40">
                  <c:v>0.70964414646725116</c:v>
                </c:pt>
                <c:pt idx="41">
                  <c:v>0.70961577147455246</c:v>
                </c:pt>
                <c:pt idx="42">
                  <c:v>0.70939457202505218</c:v>
                </c:pt>
                <c:pt idx="43">
                  <c:v>0.70903190914007574</c:v>
                </c:pt>
                <c:pt idx="44">
                  <c:v>0.70859538784067089</c:v>
                </c:pt>
                <c:pt idx="45">
                  <c:v>0.7062913907284768</c:v>
                </c:pt>
                <c:pt idx="46">
                  <c:v>0.70397815912636508</c:v>
                </c:pt>
                <c:pt idx="47">
                  <c:v>0.7033482618895287</c:v>
                </c:pt>
                <c:pt idx="48">
                  <c:v>0.7021558245083207</c:v>
                </c:pt>
                <c:pt idx="49">
                  <c:v>0.70159756561430198</c:v>
                </c:pt>
                <c:pt idx="50">
                  <c:v>0.70154925460391704</c:v>
                </c:pt>
                <c:pt idx="51">
                  <c:v>0.70143718127028276</c:v>
                </c:pt>
                <c:pt idx="52">
                  <c:v>0.70076033746484745</c:v>
                </c:pt>
                <c:pt idx="53">
                  <c:v>0.69908814589665658</c:v>
                </c:pt>
                <c:pt idx="54">
                  <c:v>0.69858073522568631</c:v>
                </c:pt>
                <c:pt idx="55">
                  <c:v>0.69790263613623249</c:v>
                </c:pt>
                <c:pt idx="56">
                  <c:v>0.69357939254133028</c:v>
                </c:pt>
                <c:pt idx="57">
                  <c:v>0.68977673325499411</c:v>
                </c:pt>
                <c:pt idx="58">
                  <c:v>0.68504142475047292</c:v>
                </c:pt>
                <c:pt idx="59">
                  <c:v>0.6837944664031621</c:v>
                </c:pt>
                <c:pt idx="60">
                  <c:v>0.68355159015685707</c:v>
                </c:pt>
                <c:pt idx="61">
                  <c:v>0.683163737280296</c:v>
                </c:pt>
                <c:pt idx="62">
                  <c:v>0.68255610377208342</c:v>
                </c:pt>
                <c:pt idx="63">
                  <c:v>0.68226030569708196</c:v>
                </c:pt>
                <c:pt idx="64">
                  <c:v>0.68070175438596492</c:v>
                </c:pt>
                <c:pt idx="65">
                  <c:v>0.68060752806515523</c:v>
                </c:pt>
                <c:pt idx="66">
                  <c:v>0.6796875</c:v>
                </c:pt>
                <c:pt idx="67">
                  <c:v>0.67439268999331403</c:v>
                </c:pt>
                <c:pt idx="68">
                  <c:v>0.67420494699646638</c:v>
                </c:pt>
                <c:pt idx="69">
                  <c:v>0.67386489479512734</c:v>
                </c:pt>
                <c:pt idx="70">
                  <c:v>0.66914498141263945</c:v>
                </c:pt>
                <c:pt idx="71">
                  <c:v>0.65659340659340659</c:v>
                </c:pt>
                <c:pt idx="72">
                  <c:v>0.6522304027717627</c:v>
                </c:pt>
                <c:pt idx="73">
                  <c:v>0.63703024747937675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6352"/>
        <c:axId val="39116972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264490114738709"/>
                  <c:y val="-0.892046580592069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4-4360-807C-881404BB70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市区町村別_多剤服薬者!$AY$6:$AY$79</c:f>
              <c:numCache>
                <c:formatCode>0.0%</c:formatCode>
                <c:ptCount val="74"/>
                <c:pt idx="0">
                  <c:v>0.7069363800961479</c:v>
                </c:pt>
                <c:pt idx="1">
                  <c:v>0.7069363800961479</c:v>
                </c:pt>
                <c:pt idx="2">
                  <c:v>0.7069363800961479</c:v>
                </c:pt>
                <c:pt idx="3">
                  <c:v>0.7069363800961479</c:v>
                </c:pt>
                <c:pt idx="4">
                  <c:v>0.7069363800961479</c:v>
                </c:pt>
                <c:pt idx="5">
                  <c:v>0.7069363800961479</c:v>
                </c:pt>
                <c:pt idx="6">
                  <c:v>0.7069363800961479</c:v>
                </c:pt>
                <c:pt idx="7">
                  <c:v>0.7069363800961479</c:v>
                </c:pt>
                <c:pt idx="8">
                  <c:v>0.7069363800961479</c:v>
                </c:pt>
                <c:pt idx="9">
                  <c:v>0.7069363800961479</c:v>
                </c:pt>
                <c:pt idx="10">
                  <c:v>0.7069363800961479</c:v>
                </c:pt>
                <c:pt idx="11">
                  <c:v>0.7069363800961479</c:v>
                </c:pt>
                <c:pt idx="12">
                  <c:v>0.7069363800961479</c:v>
                </c:pt>
                <c:pt idx="13">
                  <c:v>0.7069363800961479</c:v>
                </c:pt>
                <c:pt idx="14">
                  <c:v>0.7069363800961479</c:v>
                </c:pt>
                <c:pt idx="15">
                  <c:v>0.7069363800961479</c:v>
                </c:pt>
                <c:pt idx="16">
                  <c:v>0.7069363800961479</c:v>
                </c:pt>
                <c:pt idx="17">
                  <c:v>0.7069363800961479</c:v>
                </c:pt>
                <c:pt idx="18">
                  <c:v>0.7069363800961479</c:v>
                </c:pt>
                <c:pt idx="19">
                  <c:v>0.7069363800961479</c:v>
                </c:pt>
                <c:pt idx="20">
                  <c:v>0.7069363800961479</c:v>
                </c:pt>
                <c:pt idx="21">
                  <c:v>0.7069363800961479</c:v>
                </c:pt>
                <c:pt idx="22">
                  <c:v>0.7069363800961479</c:v>
                </c:pt>
                <c:pt idx="23">
                  <c:v>0.7069363800961479</c:v>
                </c:pt>
                <c:pt idx="24">
                  <c:v>0.7069363800961479</c:v>
                </c:pt>
                <c:pt idx="25">
                  <c:v>0.7069363800961479</c:v>
                </c:pt>
                <c:pt idx="26">
                  <c:v>0.7069363800961479</c:v>
                </c:pt>
                <c:pt idx="27">
                  <c:v>0.7069363800961479</c:v>
                </c:pt>
                <c:pt idx="28">
                  <c:v>0.7069363800961479</c:v>
                </c:pt>
                <c:pt idx="29">
                  <c:v>0.7069363800961479</c:v>
                </c:pt>
                <c:pt idx="30">
                  <c:v>0.7069363800961479</c:v>
                </c:pt>
                <c:pt idx="31">
                  <c:v>0.7069363800961479</c:v>
                </c:pt>
                <c:pt idx="32">
                  <c:v>0.7069363800961479</c:v>
                </c:pt>
                <c:pt idx="33">
                  <c:v>0.7069363800961479</c:v>
                </c:pt>
                <c:pt idx="34">
                  <c:v>0.7069363800961479</c:v>
                </c:pt>
                <c:pt idx="35">
                  <c:v>0.7069363800961479</c:v>
                </c:pt>
                <c:pt idx="36">
                  <c:v>0.7069363800961479</c:v>
                </c:pt>
                <c:pt idx="37">
                  <c:v>0.7069363800961479</c:v>
                </c:pt>
                <c:pt idx="38">
                  <c:v>0.7069363800961479</c:v>
                </c:pt>
                <c:pt idx="39">
                  <c:v>0.7069363800961479</c:v>
                </c:pt>
                <c:pt idx="40">
                  <c:v>0.7069363800961479</c:v>
                </c:pt>
                <c:pt idx="41">
                  <c:v>0.7069363800961479</c:v>
                </c:pt>
                <c:pt idx="42">
                  <c:v>0.7069363800961479</c:v>
                </c:pt>
                <c:pt idx="43">
                  <c:v>0.7069363800961479</c:v>
                </c:pt>
                <c:pt idx="44">
                  <c:v>0.7069363800961479</c:v>
                </c:pt>
                <c:pt idx="45">
                  <c:v>0.7069363800961479</c:v>
                </c:pt>
                <c:pt idx="46">
                  <c:v>0.7069363800961479</c:v>
                </c:pt>
                <c:pt idx="47">
                  <c:v>0.7069363800961479</c:v>
                </c:pt>
                <c:pt idx="48">
                  <c:v>0.7069363800961479</c:v>
                </c:pt>
                <c:pt idx="49">
                  <c:v>0.7069363800961479</c:v>
                </c:pt>
                <c:pt idx="50">
                  <c:v>0.7069363800961479</c:v>
                </c:pt>
                <c:pt idx="51">
                  <c:v>0.7069363800961479</c:v>
                </c:pt>
                <c:pt idx="52">
                  <c:v>0.7069363800961479</c:v>
                </c:pt>
                <c:pt idx="53">
                  <c:v>0.7069363800961479</c:v>
                </c:pt>
                <c:pt idx="54">
                  <c:v>0.7069363800961479</c:v>
                </c:pt>
                <c:pt idx="55">
                  <c:v>0.7069363800961479</c:v>
                </c:pt>
                <c:pt idx="56">
                  <c:v>0.7069363800961479</c:v>
                </c:pt>
                <c:pt idx="57">
                  <c:v>0.7069363800961479</c:v>
                </c:pt>
                <c:pt idx="58">
                  <c:v>0.7069363800961479</c:v>
                </c:pt>
                <c:pt idx="59">
                  <c:v>0.7069363800961479</c:v>
                </c:pt>
                <c:pt idx="60">
                  <c:v>0.7069363800961479</c:v>
                </c:pt>
                <c:pt idx="61">
                  <c:v>0.7069363800961479</c:v>
                </c:pt>
                <c:pt idx="62">
                  <c:v>0.7069363800961479</c:v>
                </c:pt>
                <c:pt idx="63">
                  <c:v>0.7069363800961479</c:v>
                </c:pt>
                <c:pt idx="64">
                  <c:v>0.7069363800961479</c:v>
                </c:pt>
                <c:pt idx="65">
                  <c:v>0.7069363800961479</c:v>
                </c:pt>
                <c:pt idx="66">
                  <c:v>0.7069363800961479</c:v>
                </c:pt>
                <c:pt idx="67">
                  <c:v>0.7069363800961479</c:v>
                </c:pt>
                <c:pt idx="68">
                  <c:v>0.7069363800961479</c:v>
                </c:pt>
                <c:pt idx="69">
                  <c:v>0.7069363800961479</c:v>
                </c:pt>
                <c:pt idx="70">
                  <c:v>0.7069363800961479</c:v>
                </c:pt>
                <c:pt idx="71">
                  <c:v>0.7069363800961479</c:v>
                </c:pt>
                <c:pt idx="72">
                  <c:v>0.7069363800961479</c:v>
                </c:pt>
                <c:pt idx="73">
                  <c:v>0.7069363800961479</c:v>
                </c:pt>
              </c:numCache>
            </c:numRef>
          </c:xVal>
          <c:yVal>
            <c:numRef>
              <c:f>市区町村別_多剤服薬者!$AZ$6:$AZ$79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170880"/>
        <c:axId val="391170304"/>
      </c:scatterChart>
      <c:catAx>
        <c:axId val="391076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91169728"/>
        <c:crosses val="autoZero"/>
        <c:auto val="1"/>
        <c:lblAlgn val="ctr"/>
        <c:lblOffset val="100"/>
        <c:noMultiLvlLbl val="0"/>
      </c:catAx>
      <c:valAx>
        <c:axId val="391169728"/>
        <c:scaling>
          <c:orientation val="minMax"/>
          <c:max val="0.8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1076352"/>
        <c:crosses val="autoZero"/>
        <c:crossBetween val="between"/>
      </c:valAx>
      <c:valAx>
        <c:axId val="3911703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91170880"/>
        <c:crosses val="max"/>
        <c:crossBetween val="midCat"/>
      </c:valAx>
      <c:valAx>
        <c:axId val="39117088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911703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2058478260869565"/>
          <c:y val="1.9521926440329216E-2"/>
          <c:w val="0.75857560386473433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6326285553427E-2"/>
          <c:y val="0.12657270606186607"/>
          <c:w val="0.82809332763329868"/>
          <c:h val="0.748498461015045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'相互作用(禁忌)'!$K$21</c:f>
              <c:strCache>
                <c:ptCount val="1"/>
                <c:pt idx="0">
                  <c:v>相互作用(禁忌)薬剤使用患者数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07628630276034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8C-4133-A238-BA6FF4C2F00F}"/>
                </c:ext>
              </c:extLst>
            </c:dLbl>
            <c:dLbl>
              <c:idx val="2"/>
              <c:layout>
                <c:manualLayout>
                  <c:x val="0"/>
                  <c:y val="0.365850226168537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8C-4133-A238-BA6FF4C2F00F}"/>
                </c:ext>
              </c:extLst>
            </c:dLbl>
            <c:dLbl>
              <c:idx val="3"/>
              <c:layout>
                <c:manualLayout>
                  <c:x val="0"/>
                  <c:y val="0.408216372828240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8C-4133-A238-BA6FF4C2F00F}"/>
                </c:ext>
              </c:extLst>
            </c:dLbl>
            <c:dLbl>
              <c:idx val="4"/>
              <c:layout>
                <c:manualLayout>
                  <c:x val="0"/>
                  <c:y val="0.275492594089067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8C-4133-A238-BA6FF4C2F00F}"/>
                </c:ext>
              </c:extLst>
            </c:dLbl>
            <c:dLbl>
              <c:idx val="6"/>
              <c:layout>
                <c:manualLayout>
                  <c:x val="0"/>
                  <c:y val="1.6608950164082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8C-4133-A238-BA6FF4C2F00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'相互作用(禁忌)'!$B$5:$B$11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'相互作用(禁忌)'!$D$5:$D$11</c:f>
              <c:numCache>
                <c:formatCode>General</c:formatCode>
                <c:ptCount val="7"/>
                <c:pt idx="0">
                  <c:v>6</c:v>
                </c:pt>
                <c:pt idx="1">
                  <c:v>31</c:v>
                </c:pt>
                <c:pt idx="2">
                  <c:v>633</c:v>
                </c:pt>
                <c:pt idx="3">
                  <c:v>771</c:v>
                </c:pt>
                <c:pt idx="4">
                  <c:v>506</c:v>
                </c:pt>
                <c:pt idx="5">
                  <c:v>163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5-4E52-9311-F03700E72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19744"/>
        <c:axId val="349883776"/>
      </c:barChart>
      <c:lineChart>
        <c:grouping val="standard"/>
        <c:varyColors val="0"/>
        <c:ser>
          <c:idx val="1"/>
          <c:order val="1"/>
          <c:tx>
            <c:strRef>
              <c:f>'相互作用(禁忌)'!$K$22</c:f>
              <c:strCache>
                <c:ptCount val="1"/>
                <c:pt idx="0">
                  <c:v>相互作用(禁忌)薬剤使用患者割合(長期多剤服薬者数に占める割合)</c:v>
                </c:pt>
              </c:strCache>
            </c:strRef>
          </c:tx>
          <c:spPr>
            <a:ln>
              <a:solidFill>
                <a:srgbClr val="D99694"/>
              </a:solidFill>
            </a:ln>
          </c:spPr>
          <c:marker>
            <c:symbol val="circle"/>
            <c:size val="5"/>
            <c:spPr>
              <a:solidFill>
                <a:srgbClr val="D99694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5465249525564938E-2"/>
                  <c:y val="-3.3792240300375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8C-4133-A238-BA6FF4C2F00F}"/>
                </c:ext>
              </c:extLst>
            </c:dLbl>
            <c:dLbl>
              <c:idx val="1"/>
              <c:layout>
                <c:manualLayout>
                  <c:x val="-2.6985018158888759E-2"/>
                  <c:y val="-1.87734668335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8C-4133-A238-BA6FF4C2F00F}"/>
                </c:ext>
              </c:extLst>
            </c:dLbl>
            <c:dLbl>
              <c:idx val="2"/>
              <c:layout>
                <c:manualLayout>
                  <c:x val="-1.3124844633881694E-2"/>
                  <c:y val="-4.8811013767209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8C-4133-A238-BA6FF4C2F00F}"/>
                </c:ext>
              </c:extLst>
            </c:dLbl>
            <c:dLbl>
              <c:idx val="3"/>
              <c:layout>
                <c:manualLayout>
                  <c:x val="-2.2364960317219663E-2"/>
                  <c:y val="-3.3792240300375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8C-4133-A238-BA6FF4C2F00F}"/>
                </c:ext>
              </c:extLst>
            </c:dLbl>
            <c:dLbl>
              <c:idx val="4"/>
              <c:layout>
                <c:manualLayout>
                  <c:x val="-2.2364960317219719E-2"/>
                  <c:y val="-3.3792240300375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8C-4133-A238-BA6FF4C2F00F}"/>
                </c:ext>
              </c:extLst>
            </c:dLbl>
            <c:dLbl>
              <c:idx val="5"/>
              <c:layout>
                <c:manualLayout>
                  <c:x val="-2.2364960317219719E-2"/>
                  <c:y val="-3.3792240300375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C-4133-A238-BA6FF4C2F00F}"/>
                </c:ext>
              </c:extLst>
            </c:dLbl>
            <c:dLbl>
              <c:idx val="6"/>
              <c:layout>
                <c:manualLayout>
                  <c:x val="-2.2364960317219719E-2"/>
                  <c:y val="-3.3792240300375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8C-4133-A238-BA6FF4C2F00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'相互作用(禁忌)'!$B$5:$B$11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'相互作用(禁忌)'!$L$5:$L$11</c:f>
              <c:numCache>
                <c:formatCode>0.00%</c:formatCode>
                <c:ptCount val="7"/>
                <c:pt idx="0">
                  <c:v>0.01</c:v>
                </c:pt>
                <c:pt idx="1">
                  <c:v>1.8800000000000001E-2</c:v>
                </c:pt>
                <c:pt idx="2">
                  <c:v>8.3999999999999995E-3</c:v>
                </c:pt>
                <c:pt idx="3">
                  <c:v>1.04E-2</c:v>
                </c:pt>
                <c:pt idx="4">
                  <c:v>1.0999999999999999E-2</c:v>
                </c:pt>
                <c:pt idx="5">
                  <c:v>1.0999999999999999E-2</c:v>
                </c:pt>
                <c:pt idx="6">
                  <c:v>1.04E-2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5-4E52-9311-F03700E72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364128"/>
        <c:axId val="1887033408"/>
      </c:lineChart>
      <c:catAx>
        <c:axId val="34991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9883776"/>
        <c:crosses val="autoZero"/>
        <c:auto val="1"/>
        <c:lblAlgn val="ctr"/>
        <c:lblOffset val="100"/>
        <c:noMultiLvlLbl val="0"/>
      </c:catAx>
      <c:valAx>
        <c:axId val="3498837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000"/>
                  <a:t>(</a:t>
                </a:r>
                <a:r>
                  <a:rPr lang="ja-JP" altLang="en-US" sz="1000"/>
                  <a:t>人</a:t>
                </a:r>
                <a:r>
                  <a:rPr lang="en-US" sz="1000"/>
                  <a:t>)</a:t>
                </a:r>
                <a:r>
                  <a:rPr lang="ja-JP" altLang="ja-JP" sz="1000" b="1" i="0" u="none" strike="noStrike" baseline="0">
                    <a:effectLst/>
                  </a:rPr>
                  <a:t>　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932007323437922E-2"/>
              <c:y val="3.609882225636684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9919744"/>
        <c:crosses val="autoZero"/>
        <c:crossBetween val="between"/>
      </c:valAx>
      <c:valAx>
        <c:axId val="188703340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 sz="1000"/>
                  <a:t>(%)</a:t>
                </a:r>
                <a:endParaRPr lang="ja-JP" altLang="en-US" sz="1000"/>
              </a:p>
            </c:rich>
          </c:tx>
          <c:layout>
            <c:manualLayout>
              <c:xMode val="edge"/>
              <c:yMode val="edge"/>
              <c:x val="0.93221015918210093"/>
              <c:y val="3.577648940202751E-2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26364128"/>
        <c:crosses val="max"/>
        <c:crossBetween val="between"/>
      </c:valAx>
      <c:catAx>
        <c:axId val="42636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7033408"/>
        <c:crosses val="autoZero"/>
        <c:auto val="1"/>
        <c:lblAlgn val="ctr"/>
        <c:lblOffset val="100"/>
        <c:noMultiLvlLbl val="0"/>
      </c:catAx>
      <c:spPr>
        <a:ln>
          <a:solidFill>
            <a:srgbClr val="7F7F7F"/>
          </a:solidFill>
        </a:ln>
      </c:spPr>
    </c:plotArea>
    <c:legend>
      <c:legendPos val="t"/>
      <c:layout>
        <c:manualLayout>
          <c:xMode val="edge"/>
          <c:yMode val="edge"/>
          <c:x val="8.9327060078941145E-2"/>
          <c:y val="2.5203193593644761E-2"/>
          <c:w val="0.80896788392862551"/>
          <c:h val="7.0319592403890685E-2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0917874396136"/>
          <c:y val="7.8162777777777775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'地区別_相互作用(禁忌)'!$AC$5</c:f>
              <c:strCache>
                <c:ptCount val="1"/>
                <c:pt idx="0">
                  <c:v>相互作用(禁忌)薬剤使用患者割合
(長期多剤服薬者数に占める割合)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5338164251208855E-3"/>
                  <c:y val="-1.00793650793648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C4-4880-A801-7AD62D62A10D}"/>
                </c:ext>
              </c:extLst>
            </c:dLbl>
            <c:dLbl>
              <c:idx val="1"/>
              <c:layout>
                <c:manualLayout>
                  <c:x val="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C4-4880-A801-7AD62D62A10D}"/>
                </c:ext>
              </c:extLst>
            </c:dLbl>
            <c:dLbl>
              <c:idx val="2"/>
              <c:layout>
                <c:manualLayout>
                  <c:x val="9.202898550724526E-3"/>
                  <c:y val="7.936507936507937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C4-4880-A801-7AD62D62A10D}"/>
                </c:ext>
              </c:extLst>
            </c:dLbl>
            <c:dLbl>
              <c:idx val="3"/>
              <c:layout>
                <c:manualLayout>
                  <c:x val="7.66908212560386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C4-4880-A801-7AD62D62A10D}"/>
                </c:ext>
              </c:extLst>
            </c:dLbl>
            <c:dLbl>
              <c:idx val="4"/>
              <c:layout>
                <c:manualLayout>
                  <c:x val="1.0736714975845411E-2"/>
                  <c:y val="-1.00785714285714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C4-4880-A801-7AD62D62A10D}"/>
                </c:ext>
              </c:extLst>
            </c:dLbl>
            <c:dLbl>
              <c:idx val="5"/>
              <c:layout>
                <c:manualLayout>
                  <c:x val="-2.6376811594204025E-3"/>
                  <c:y val="8.06364733606121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C4-4880-A801-7AD62D62A10D}"/>
                </c:ext>
              </c:extLst>
            </c:dLbl>
            <c:dLbl>
              <c:idx val="6"/>
              <c:layout>
                <c:manualLayout>
                  <c:x val="-2.021618357488035E-3"/>
                  <c:y val="1.501971359562354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C4-4880-A801-7AD62D62A10D}"/>
                </c:ext>
              </c:extLst>
            </c:dLbl>
            <c:dLbl>
              <c:idx val="7"/>
              <c:layout>
                <c:manualLayout>
                  <c:x val="-1.5916666666666666E-3"/>
                  <c:y val="-2.0158311975417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C4-4880-A801-7AD62D62A10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'地区別_相互作用(禁忌)'!$AC$6:$AC$13</c:f>
              <c:strCache>
                <c:ptCount val="8"/>
                <c:pt idx="0">
                  <c:v>大阪市医療圏</c:v>
                </c:pt>
                <c:pt idx="1">
                  <c:v>堺市医療圏</c:v>
                </c:pt>
                <c:pt idx="2">
                  <c:v>中河内医療圏</c:v>
                </c:pt>
                <c:pt idx="3">
                  <c:v>北河内医療圏</c:v>
                </c:pt>
                <c:pt idx="4">
                  <c:v>泉州医療圏</c:v>
                </c:pt>
                <c:pt idx="5">
                  <c:v>南河内医療圏</c:v>
                </c:pt>
                <c:pt idx="6">
                  <c:v>豊能医療圏</c:v>
                </c:pt>
                <c:pt idx="7">
                  <c:v>三島医療圏</c:v>
                </c:pt>
              </c:strCache>
            </c:strRef>
          </c:cat>
          <c:val>
            <c:numRef>
              <c:f>'地区別_相互作用(禁忌)'!$AE$6:$AE$13</c:f>
              <c:numCache>
                <c:formatCode>0.00%</c:formatCode>
                <c:ptCount val="8"/>
                <c:pt idx="0">
                  <c:v>1.1299999999999999E-2</c:v>
                </c:pt>
                <c:pt idx="1">
                  <c:v>1.0500000000000001E-2</c:v>
                </c:pt>
                <c:pt idx="2">
                  <c:v>9.9000000000000008E-3</c:v>
                </c:pt>
                <c:pt idx="3">
                  <c:v>9.9000000000000008E-3</c:v>
                </c:pt>
                <c:pt idx="4">
                  <c:v>9.7999999999999997E-3</c:v>
                </c:pt>
                <c:pt idx="5">
                  <c:v>8.8999999999999999E-3</c:v>
                </c:pt>
                <c:pt idx="6">
                  <c:v>8.3000000000000001E-3</c:v>
                </c:pt>
                <c:pt idx="7">
                  <c:v>8.0999999999999996E-3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4-4880-A801-7AD62D62A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89472"/>
        <c:axId val="28124704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782608695652173E-3"/>
                  <c:y val="-0.8909930878998074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C4-4880-A801-7AD62D62A1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'地区別_相互作用(禁忌)'!$AH$6:$AH$13</c:f>
              <c:numCache>
                <c:formatCode>0.00%</c:formatCode>
                <c:ptCount val="8"/>
                <c:pt idx="0">
                  <c:v>9.9000000000000008E-3</c:v>
                </c:pt>
                <c:pt idx="1">
                  <c:v>9.9000000000000008E-3</c:v>
                </c:pt>
                <c:pt idx="2">
                  <c:v>9.9000000000000008E-3</c:v>
                </c:pt>
                <c:pt idx="3">
                  <c:v>9.9000000000000008E-3</c:v>
                </c:pt>
                <c:pt idx="4">
                  <c:v>9.9000000000000008E-3</c:v>
                </c:pt>
                <c:pt idx="5">
                  <c:v>9.9000000000000008E-3</c:v>
                </c:pt>
                <c:pt idx="6">
                  <c:v>9.9000000000000008E-3</c:v>
                </c:pt>
                <c:pt idx="7">
                  <c:v>9.9000000000000008E-3</c:v>
                </c:pt>
              </c:numCache>
            </c:numRef>
          </c:xVal>
          <c:yVal>
            <c:numRef>
              <c:f>'地区別_相互作用(禁忌)'!$AI$6:$AI$13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BC4-4880-A801-7AD62D62A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2064"/>
        <c:axId val="387391488"/>
      </c:scatterChart>
      <c:catAx>
        <c:axId val="390889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281247040"/>
        <c:crosses val="autoZero"/>
        <c:auto val="1"/>
        <c:lblAlgn val="ctr"/>
        <c:lblOffset val="100"/>
        <c:noMultiLvlLbl val="0"/>
      </c:catAx>
      <c:valAx>
        <c:axId val="28124704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789227053140099"/>
              <c:y val="2.0710238095238094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0889472"/>
        <c:crosses val="autoZero"/>
        <c:crossBetween val="between"/>
      </c:valAx>
      <c:valAx>
        <c:axId val="387391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2064"/>
        <c:crosses val="max"/>
        <c:crossBetween val="midCat"/>
      </c:valAx>
      <c:valAx>
        <c:axId val="387392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387391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1751714975845412"/>
          <c:y val="1.2466349206349208E-2"/>
          <c:w val="0.76624468599033813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'市区町村別_相互作用(禁忌)'!$AC$5</c:f>
              <c:strCache>
                <c:ptCount val="1"/>
                <c:pt idx="0">
                  <c:v>相互作用(禁忌)薬剤使用患者割合
(長期多剤服薬者数に占める割合)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0676328502414335E-3"/>
                  <c:y val="-1.00793650793648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86-4C34-9092-725B8E71EA34}"/>
                </c:ext>
              </c:extLst>
            </c:dLbl>
            <c:dLbl>
              <c:idx val="1"/>
              <c:layout>
                <c:manualLayout>
                  <c:x val="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86-4C34-9092-725B8E71EA34}"/>
                </c:ext>
              </c:extLst>
            </c:dLbl>
            <c:dLbl>
              <c:idx val="2"/>
              <c:layout>
                <c:manualLayout>
                  <c:x val="-1.1247857181346359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86-4C34-9092-725B8E71EA34}"/>
                </c:ext>
              </c:extLst>
            </c:dLbl>
            <c:dLbl>
              <c:idx val="3"/>
              <c:layout>
                <c:manualLayout>
                  <c:x val="-1.5338164251207729E-3"/>
                  <c:y val="2.38095238095238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86-4C34-9092-725B8E71EA34}"/>
                </c:ext>
              </c:extLst>
            </c:dLbl>
            <c:dLbl>
              <c:idx val="4"/>
              <c:layout>
                <c:manualLayout>
                  <c:x val="0"/>
                  <c:y val="-1.0079365079365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86-4C34-9092-725B8E71EA34}"/>
                </c:ext>
              </c:extLst>
            </c:dLbl>
            <c:dLbl>
              <c:idx val="5"/>
              <c:layout>
                <c:manualLayout>
                  <c:x val="4.2995169082125603E-4"/>
                  <c:y val="1.58730158711680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86-4C34-9092-725B8E71EA34}"/>
                </c:ext>
              </c:extLst>
            </c:dLbl>
            <c:dLbl>
              <c:idx val="6"/>
              <c:layout>
                <c:manualLayout>
                  <c:x val="-2.0216183574879227E-3"/>
                  <c:y val="1.501971359562354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86-4C34-9092-725B8E71EA34}"/>
                </c:ext>
              </c:extLst>
            </c:dLbl>
            <c:dLbl>
              <c:idx val="7"/>
              <c:layout>
                <c:manualLayout>
                  <c:x val="-1.5916666666666666E-3"/>
                  <c:y val="-2.0158311975417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86-4C34-9092-725B8E71EA34}"/>
                </c:ext>
              </c:extLst>
            </c:dLbl>
            <c:dLbl>
              <c:idx val="9"/>
              <c:layout>
                <c:manualLayout>
                  <c:x val="0"/>
                  <c:y val="7.936507936507937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DE-4708-90B1-045239CD80FE}"/>
                </c:ext>
              </c:extLst>
            </c:dLbl>
            <c:dLbl>
              <c:idx val="40"/>
              <c:layout>
                <c:manualLayout>
                  <c:x val="1.53381642512071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DE-4708-90B1-045239CD80FE}"/>
                </c:ext>
              </c:extLst>
            </c:dLbl>
            <c:dLbl>
              <c:idx val="41"/>
              <c:layout>
                <c:manualLayout>
                  <c:x val="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DE-4708-90B1-045239CD80FE}"/>
                </c:ext>
              </c:extLst>
            </c:dLbl>
            <c:dLbl>
              <c:idx val="42"/>
              <c:layout>
                <c:manualLayout>
                  <c:x val="1.840579710144927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77-450B-9D4F-A3C42D070A73}"/>
                </c:ext>
              </c:extLst>
            </c:dLbl>
            <c:dLbl>
              <c:idx val="43"/>
              <c:layout>
                <c:manualLayout>
                  <c:x val="1.99396135265700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77-450B-9D4F-A3C42D070A73}"/>
                </c:ext>
              </c:extLst>
            </c:dLbl>
            <c:dLbl>
              <c:idx val="44"/>
              <c:layout>
                <c:manualLayout>
                  <c:x val="2.60748792270531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77-450B-9D4F-A3C42D070A73}"/>
                </c:ext>
              </c:extLst>
            </c:dLbl>
            <c:dLbl>
              <c:idx val="45"/>
              <c:layout>
                <c:manualLayout>
                  <c:x val="2.60748792270531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77-450B-9D4F-A3C42D070A73}"/>
                </c:ext>
              </c:extLst>
            </c:dLbl>
            <c:dLbl>
              <c:idx val="46"/>
              <c:layout>
                <c:manualLayout>
                  <c:x val="2.60748792270531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77-450B-9D4F-A3C42D070A73}"/>
                </c:ext>
              </c:extLst>
            </c:dLbl>
            <c:dLbl>
              <c:idx val="47"/>
              <c:layout>
                <c:manualLayout>
                  <c:x val="2.60748792270531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77-450B-9D4F-A3C42D070A73}"/>
                </c:ext>
              </c:extLst>
            </c:dLbl>
            <c:dLbl>
              <c:idx val="48"/>
              <c:layout>
                <c:manualLayout>
                  <c:x val="2.60748792270531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77-450B-9D4F-A3C42D070A73}"/>
                </c:ext>
              </c:extLst>
            </c:dLbl>
            <c:dLbl>
              <c:idx val="49"/>
              <c:layout>
                <c:manualLayout>
                  <c:x val="2.60748792270531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77-450B-9D4F-A3C42D070A73}"/>
                </c:ext>
              </c:extLst>
            </c:dLbl>
            <c:dLbl>
              <c:idx val="50"/>
              <c:layout>
                <c:manualLayout>
                  <c:x val="3.527777777777777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77-450B-9D4F-A3C42D070A73}"/>
                </c:ext>
              </c:extLst>
            </c:dLbl>
            <c:dLbl>
              <c:idx val="51"/>
              <c:layout>
                <c:manualLayout>
                  <c:x val="3.8345410628019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77-450B-9D4F-A3C42D070A73}"/>
                </c:ext>
              </c:extLst>
            </c:dLbl>
            <c:dLbl>
              <c:idx val="52"/>
              <c:layout>
                <c:manualLayout>
                  <c:x val="3.8345410628019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77-450B-9D4F-A3C42D070A73}"/>
                </c:ext>
              </c:extLst>
            </c:dLbl>
            <c:dLbl>
              <c:idx val="53"/>
              <c:layout>
                <c:manualLayout>
                  <c:x val="4.14130434782608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77-450B-9D4F-A3C42D070A73}"/>
                </c:ext>
              </c:extLst>
            </c:dLbl>
            <c:dLbl>
              <c:idx val="54"/>
              <c:layout>
                <c:manualLayout>
                  <c:x val="4.14130434782608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77-450B-9D4F-A3C42D070A73}"/>
                </c:ext>
              </c:extLst>
            </c:dLbl>
            <c:dLbl>
              <c:idx val="55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DE-4708-90B1-045239CD80FE}"/>
                </c:ext>
              </c:extLst>
            </c:dLbl>
            <c:dLbl>
              <c:idx val="56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DE-4708-90B1-045239CD80FE}"/>
                </c:ext>
              </c:extLst>
            </c:dLbl>
            <c:dLbl>
              <c:idx val="57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DE-4708-90B1-045239CD80FE}"/>
                </c:ext>
              </c:extLst>
            </c:dLbl>
            <c:dLbl>
              <c:idx val="5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DE-4708-90B1-045239CD80F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'市区町村別_相互作用(禁忌)'!$AC$6:$AC$79</c:f>
              <c:strCache>
                <c:ptCount val="74"/>
                <c:pt idx="0">
                  <c:v>西淀川区</c:v>
                </c:pt>
                <c:pt idx="1">
                  <c:v>浪速区</c:v>
                </c:pt>
                <c:pt idx="2">
                  <c:v>港区</c:v>
                </c:pt>
                <c:pt idx="3">
                  <c:v>天王寺区</c:v>
                </c:pt>
                <c:pt idx="4">
                  <c:v>大東市</c:v>
                </c:pt>
                <c:pt idx="5">
                  <c:v>田尻町</c:v>
                </c:pt>
                <c:pt idx="6">
                  <c:v>門真市</c:v>
                </c:pt>
                <c:pt idx="7">
                  <c:v>都島区</c:v>
                </c:pt>
                <c:pt idx="8">
                  <c:v>東淀川区</c:v>
                </c:pt>
                <c:pt idx="9">
                  <c:v>堺市北区</c:v>
                </c:pt>
                <c:pt idx="10">
                  <c:v>河南町</c:v>
                </c:pt>
                <c:pt idx="11">
                  <c:v>阪南市</c:v>
                </c:pt>
                <c:pt idx="12">
                  <c:v>生野区</c:v>
                </c:pt>
                <c:pt idx="13">
                  <c:v>柏原市</c:v>
                </c:pt>
                <c:pt idx="14">
                  <c:v>東成区</c:v>
                </c:pt>
                <c:pt idx="15">
                  <c:v>西区</c:v>
                </c:pt>
                <c:pt idx="16">
                  <c:v>太子町</c:v>
                </c:pt>
                <c:pt idx="17">
                  <c:v>城東区</c:v>
                </c:pt>
                <c:pt idx="18">
                  <c:v>摂津市</c:v>
                </c:pt>
                <c:pt idx="19">
                  <c:v>藤井寺市</c:v>
                </c:pt>
                <c:pt idx="20">
                  <c:v>北区</c:v>
                </c:pt>
                <c:pt idx="21">
                  <c:v>堺市中区</c:v>
                </c:pt>
                <c:pt idx="22">
                  <c:v>大阪市</c:v>
                </c:pt>
                <c:pt idx="23">
                  <c:v>住吉区</c:v>
                </c:pt>
                <c:pt idx="24">
                  <c:v>堺市西区</c:v>
                </c:pt>
                <c:pt idx="25">
                  <c:v>貝塚市</c:v>
                </c:pt>
                <c:pt idx="26">
                  <c:v>堺市東区</c:v>
                </c:pt>
                <c:pt idx="27">
                  <c:v>羽曳野市</c:v>
                </c:pt>
                <c:pt idx="28">
                  <c:v>鶴見区</c:v>
                </c:pt>
                <c:pt idx="29">
                  <c:v>堺市</c:v>
                </c:pt>
                <c:pt idx="30">
                  <c:v>大阪狭山市</c:v>
                </c:pt>
                <c:pt idx="31">
                  <c:v>泉南市</c:v>
                </c:pt>
                <c:pt idx="32">
                  <c:v>千早赤阪村</c:v>
                </c:pt>
                <c:pt idx="33">
                  <c:v>大正区</c:v>
                </c:pt>
                <c:pt idx="34">
                  <c:v>岬町</c:v>
                </c:pt>
                <c:pt idx="35">
                  <c:v>岸和田市</c:v>
                </c:pt>
                <c:pt idx="36">
                  <c:v>堺市堺区</c:v>
                </c:pt>
                <c:pt idx="37">
                  <c:v>西成区</c:v>
                </c:pt>
                <c:pt idx="38">
                  <c:v>住之江区</c:v>
                </c:pt>
                <c:pt idx="39">
                  <c:v>守口市</c:v>
                </c:pt>
                <c:pt idx="40">
                  <c:v>四條畷市</c:v>
                </c:pt>
                <c:pt idx="41">
                  <c:v>東大阪市</c:v>
                </c:pt>
                <c:pt idx="42">
                  <c:v>平野区</c:v>
                </c:pt>
                <c:pt idx="43">
                  <c:v>八尾市</c:v>
                </c:pt>
                <c:pt idx="44">
                  <c:v>和泉市</c:v>
                </c:pt>
                <c:pt idx="45">
                  <c:v>阿倍野区</c:v>
                </c:pt>
                <c:pt idx="46">
                  <c:v>旭区</c:v>
                </c:pt>
                <c:pt idx="47">
                  <c:v>富田林市</c:v>
                </c:pt>
                <c:pt idx="48">
                  <c:v>泉大津市</c:v>
                </c:pt>
                <c:pt idx="49">
                  <c:v>中央区</c:v>
                </c:pt>
                <c:pt idx="50">
                  <c:v>豊中市</c:v>
                </c:pt>
                <c:pt idx="51">
                  <c:v>吹田市</c:v>
                </c:pt>
                <c:pt idx="52">
                  <c:v>寝屋川市</c:v>
                </c:pt>
                <c:pt idx="53">
                  <c:v>島本町</c:v>
                </c:pt>
                <c:pt idx="54">
                  <c:v>此花区</c:v>
                </c:pt>
                <c:pt idx="55">
                  <c:v>高槻市</c:v>
                </c:pt>
                <c:pt idx="56">
                  <c:v>高石市</c:v>
                </c:pt>
                <c:pt idx="57">
                  <c:v>箕面市</c:v>
                </c:pt>
                <c:pt idx="58">
                  <c:v>熊取町</c:v>
                </c:pt>
                <c:pt idx="59">
                  <c:v>堺市美原区</c:v>
                </c:pt>
                <c:pt idx="60">
                  <c:v>忠岡町</c:v>
                </c:pt>
                <c:pt idx="61">
                  <c:v>泉佐野市</c:v>
                </c:pt>
                <c:pt idx="62">
                  <c:v>枚方市</c:v>
                </c:pt>
                <c:pt idx="63">
                  <c:v>淀川区</c:v>
                </c:pt>
                <c:pt idx="64">
                  <c:v>堺市南区</c:v>
                </c:pt>
                <c:pt idx="65">
                  <c:v>松原市</c:v>
                </c:pt>
                <c:pt idx="66">
                  <c:v>東住吉区</c:v>
                </c:pt>
                <c:pt idx="67">
                  <c:v>豊能町</c:v>
                </c:pt>
                <c:pt idx="68">
                  <c:v>福島区</c:v>
                </c:pt>
                <c:pt idx="69">
                  <c:v>池田市</c:v>
                </c:pt>
                <c:pt idx="70">
                  <c:v>茨木市</c:v>
                </c:pt>
                <c:pt idx="71">
                  <c:v>河内長野市</c:v>
                </c:pt>
                <c:pt idx="72">
                  <c:v>交野市</c:v>
                </c:pt>
                <c:pt idx="73">
                  <c:v>能勢町</c:v>
                </c:pt>
              </c:strCache>
            </c:strRef>
          </c:cat>
          <c:val>
            <c:numRef>
              <c:f>'市区町村別_相互作用(禁忌)'!$AE$6:$AE$79</c:f>
              <c:numCache>
                <c:formatCode>0.00%</c:formatCode>
                <c:ptCount val="74"/>
                <c:pt idx="0">
                  <c:v>2.0199999999999999E-2</c:v>
                </c:pt>
                <c:pt idx="1">
                  <c:v>2.0199999999999999E-2</c:v>
                </c:pt>
                <c:pt idx="2">
                  <c:v>1.8100000000000002E-2</c:v>
                </c:pt>
                <c:pt idx="3">
                  <c:v>1.7899999999999999E-2</c:v>
                </c:pt>
                <c:pt idx="4">
                  <c:v>1.7299999999999999E-2</c:v>
                </c:pt>
                <c:pt idx="5">
                  <c:v>1.5299999999999999E-2</c:v>
                </c:pt>
                <c:pt idx="6">
                  <c:v>1.49E-2</c:v>
                </c:pt>
                <c:pt idx="7">
                  <c:v>1.4500000000000001E-2</c:v>
                </c:pt>
                <c:pt idx="8">
                  <c:v>1.44E-2</c:v>
                </c:pt>
                <c:pt idx="9">
                  <c:v>1.43E-2</c:v>
                </c:pt>
                <c:pt idx="10">
                  <c:v>1.2999999999999999E-2</c:v>
                </c:pt>
                <c:pt idx="11">
                  <c:v>1.29E-2</c:v>
                </c:pt>
                <c:pt idx="12">
                  <c:v>1.2800000000000001E-2</c:v>
                </c:pt>
                <c:pt idx="13">
                  <c:v>1.24E-2</c:v>
                </c:pt>
                <c:pt idx="14">
                  <c:v>1.24E-2</c:v>
                </c:pt>
                <c:pt idx="15">
                  <c:v>1.1900000000000001E-2</c:v>
                </c:pt>
                <c:pt idx="16">
                  <c:v>1.18E-2</c:v>
                </c:pt>
                <c:pt idx="17">
                  <c:v>1.18E-2</c:v>
                </c:pt>
                <c:pt idx="18">
                  <c:v>1.1599999999999999E-2</c:v>
                </c:pt>
                <c:pt idx="19">
                  <c:v>1.1599999999999999E-2</c:v>
                </c:pt>
                <c:pt idx="20">
                  <c:v>1.1599999999999999E-2</c:v>
                </c:pt>
                <c:pt idx="21">
                  <c:v>1.15E-2</c:v>
                </c:pt>
                <c:pt idx="22">
                  <c:v>1.1299999999999999E-2</c:v>
                </c:pt>
                <c:pt idx="23">
                  <c:v>1.1299999999999999E-2</c:v>
                </c:pt>
                <c:pt idx="24">
                  <c:v>1.12E-2</c:v>
                </c:pt>
                <c:pt idx="25">
                  <c:v>1.12E-2</c:v>
                </c:pt>
                <c:pt idx="26">
                  <c:v>1.11E-2</c:v>
                </c:pt>
                <c:pt idx="27">
                  <c:v>1.09E-2</c:v>
                </c:pt>
                <c:pt idx="28">
                  <c:v>1.0500000000000001E-2</c:v>
                </c:pt>
                <c:pt idx="29">
                  <c:v>1.0500000000000001E-2</c:v>
                </c:pt>
                <c:pt idx="30">
                  <c:v>1.04E-2</c:v>
                </c:pt>
                <c:pt idx="31">
                  <c:v>1.04E-2</c:v>
                </c:pt>
                <c:pt idx="32">
                  <c:v>1.03E-2</c:v>
                </c:pt>
                <c:pt idx="33">
                  <c:v>1.0200000000000001E-2</c:v>
                </c:pt>
                <c:pt idx="34">
                  <c:v>1.0200000000000001E-2</c:v>
                </c:pt>
                <c:pt idx="35">
                  <c:v>1.0200000000000001E-2</c:v>
                </c:pt>
                <c:pt idx="36">
                  <c:v>1.01E-2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9.9000000000000008E-3</c:v>
                </c:pt>
                <c:pt idx="41">
                  <c:v>9.7999999999999997E-3</c:v>
                </c:pt>
                <c:pt idx="42">
                  <c:v>9.4000000000000004E-3</c:v>
                </c:pt>
                <c:pt idx="43">
                  <c:v>9.4000000000000004E-3</c:v>
                </c:pt>
                <c:pt idx="44">
                  <c:v>9.1999999999999998E-3</c:v>
                </c:pt>
                <c:pt idx="45">
                  <c:v>9.1999999999999998E-3</c:v>
                </c:pt>
                <c:pt idx="46">
                  <c:v>9.1999999999999998E-3</c:v>
                </c:pt>
                <c:pt idx="47">
                  <c:v>9.1999999999999998E-3</c:v>
                </c:pt>
                <c:pt idx="48">
                  <c:v>9.1999999999999998E-3</c:v>
                </c:pt>
                <c:pt idx="49">
                  <c:v>9.1999999999999998E-3</c:v>
                </c:pt>
                <c:pt idx="50">
                  <c:v>8.8000000000000005E-3</c:v>
                </c:pt>
                <c:pt idx="51">
                  <c:v>8.6999999999999994E-3</c:v>
                </c:pt>
                <c:pt idx="52">
                  <c:v>8.6999999999999994E-3</c:v>
                </c:pt>
                <c:pt idx="53">
                  <c:v>8.6E-3</c:v>
                </c:pt>
                <c:pt idx="54">
                  <c:v>8.6E-3</c:v>
                </c:pt>
                <c:pt idx="55">
                  <c:v>8.5000000000000006E-3</c:v>
                </c:pt>
                <c:pt idx="56">
                  <c:v>8.3999999999999995E-3</c:v>
                </c:pt>
                <c:pt idx="57">
                  <c:v>8.3000000000000001E-3</c:v>
                </c:pt>
                <c:pt idx="58">
                  <c:v>8.3000000000000001E-3</c:v>
                </c:pt>
                <c:pt idx="59">
                  <c:v>8.2000000000000007E-3</c:v>
                </c:pt>
                <c:pt idx="60">
                  <c:v>8.0999999999999996E-3</c:v>
                </c:pt>
                <c:pt idx="61">
                  <c:v>8.0999999999999996E-3</c:v>
                </c:pt>
                <c:pt idx="62">
                  <c:v>7.9000000000000008E-3</c:v>
                </c:pt>
                <c:pt idx="63">
                  <c:v>7.7999999999999996E-3</c:v>
                </c:pt>
                <c:pt idx="64">
                  <c:v>7.1999999999999998E-3</c:v>
                </c:pt>
                <c:pt idx="65">
                  <c:v>7.1000000000000004E-3</c:v>
                </c:pt>
                <c:pt idx="66">
                  <c:v>7.0000000000000001E-3</c:v>
                </c:pt>
                <c:pt idx="67">
                  <c:v>7.0000000000000001E-3</c:v>
                </c:pt>
                <c:pt idx="68">
                  <c:v>6.4999999999999997E-3</c:v>
                </c:pt>
                <c:pt idx="69">
                  <c:v>6.4999999999999997E-3</c:v>
                </c:pt>
                <c:pt idx="70">
                  <c:v>6.4000000000000003E-3</c:v>
                </c:pt>
                <c:pt idx="71">
                  <c:v>6.1000000000000004E-3</c:v>
                </c:pt>
                <c:pt idx="72">
                  <c:v>5.7999999999999996E-3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86-4C34-9092-725B8E71E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89472"/>
        <c:axId val="28124704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507368653866795E-2"/>
                  <c:y val="-0.89205960773775284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86-4C34-9092-725B8E71EA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'市区町村別_相互作用(禁忌)'!$AH$6:$AH$79</c:f>
              <c:numCache>
                <c:formatCode>0.00%</c:formatCode>
                <c:ptCount val="74"/>
                <c:pt idx="0">
                  <c:v>9.9000000000000008E-3</c:v>
                </c:pt>
                <c:pt idx="1">
                  <c:v>9.9000000000000008E-3</c:v>
                </c:pt>
                <c:pt idx="2">
                  <c:v>9.9000000000000008E-3</c:v>
                </c:pt>
                <c:pt idx="3">
                  <c:v>9.9000000000000008E-3</c:v>
                </c:pt>
                <c:pt idx="4">
                  <c:v>9.9000000000000008E-3</c:v>
                </c:pt>
                <c:pt idx="5">
                  <c:v>9.9000000000000008E-3</c:v>
                </c:pt>
                <c:pt idx="6">
                  <c:v>9.9000000000000008E-3</c:v>
                </c:pt>
                <c:pt idx="7">
                  <c:v>9.9000000000000008E-3</c:v>
                </c:pt>
                <c:pt idx="8">
                  <c:v>9.9000000000000008E-3</c:v>
                </c:pt>
                <c:pt idx="9">
                  <c:v>9.9000000000000008E-3</c:v>
                </c:pt>
                <c:pt idx="10">
                  <c:v>9.9000000000000008E-3</c:v>
                </c:pt>
                <c:pt idx="11">
                  <c:v>9.9000000000000008E-3</c:v>
                </c:pt>
                <c:pt idx="12">
                  <c:v>9.9000000000000008E-3</c:v>
                </c:pt>
                <c:pt idx="13">
                  <c:v>9.9000000000000008E-3</c:v>
                </c:pt>
                <c:pt idx="14">
                  <c:v>9.9000000000000008E-3</c:v>
                </c:pt>
                <c:pt idx="15">
                  <c:v>9.9000000000000008E-3</c:v>
                </c:pt>
                <c:pt idx="16">
                  <c:v>9.9000000000000008E-3</c:v>
                </c:pt>
                <c:pt idx="17">
                  <c:v>9.9000000000000008E-3</c:v>
                </c:pt>
                <c:pt idx="18">
                  <c:v>9.9000000000000008E-3</c:v>
                </c:pt>
                <c:pt idx="19">
                  <c:v>9.9000000000000008E-3</c:v>
                </c:pt>
                <c:pt idx="20">
                  <c:v>9.9000000000000008E-3</c:v>
                </c:pt>
                <c:pt idx="21">
                  <c:v>9.9000000000000008E-3</c:v>
                </c:pt>
                <c:pt idx="22">
                  <c:v>9.9000000000000008E-3</c:v>
                </c:pt>
                <c:pt idx="23">
                  <c:v>9.9000000000000008E-3</c:v>
                </c:pt>
                <c:pt idx="24">
                  <c:v>9.9000000000000008E-3</c:v>
                </c:pt>
                <c:pt idx="25">
                  <c:v>9.9000000000000008E-3</c:v>
                </c:pt>
                <c:pt idx="26">
                  <c:v>9.9000000000000008E-3</c:v>
                </c:pt>
                <c:pt idx="27">
                  <c:v>9.9000000000000008E-3</c:v>
                </c:pt>
                <c:pt idx="28">
                  <c:v>9.9000000000000008E-3</c:v>
                </c:pt>
                <c:pt idx="29">
                  <c:v>9.9000000000000008E-3</c:v>
                </c:pt>
                <c:pt idx="30">
                  <c:v>9.9000000000000008E-3</c:v>
                </c:pt>
                <c:pt idx="31">
                  <c:v>9.9000000000000008E-3</c:v>
                </c:pt>
                <c:pt idx="32">
                  <c:v>9.9000000000000008E-3</c:v>
                </c:pt>
                <c:pt idx="33">
                  <c:v>9.9000000000000008E-3</c:v>
                </c:pt>
                <c:pt idx="34">
                  <c:v>9.9000000000000008E-3</c:v>
                </c:pt>
                <c:pt idx="35">
                  <c:v>9.9000000000000008E-3</c:v>
                </c:pt>
                <c:pt idx="36">
                  <c:v>9.9000000000000008E-3</c:v>
                </c:pt>
                <c:pt idx="37">
                  <c:v>9.9000000000000008E-3</c:v>
                </c:pt>
                <c:pt idx="38">
                  <c:v>9.9000000000000008E-3</c:v>
                </c:pt>
                <c:pt idx="39">
                  <c:v>9.9000000000000008E-3</c:v>
                </c:pt>
                <c:pt idx="40">
                  <c:v>9.9000000000000008E-3</c:v>
                </c:pt>
                <c:pt idx="41">
                  <c:v>9.9000000000000008E-3</c:v>
                </c:pt>
                <c:pt idx="42">
                  <c:v>9.9000000000000008E-3</c:v>
                </c:pt>
                <c:pt idx="43">
                  <c:v>9.9000000000000008E-3</c:v>
                </c:pt>
                <c:pt idx="44">
                  <c:v>9.9000000000000008E-3</c:v>
                </c:pt>
                <c:pt idx="45">
                  <c:v>9.9000000000000008E-3</c:v>
                </c:pt>
                <c:pt idx="46">
                  <c:v>9.9000000000000008E-3</c:v>
                </c:pt>
                <c:pt idx="47">
                  <c:v>9.9000000000000008E-3</c:v>
                </c:pt>
                <c:pt idx="48">
                  <c:v>9.9000000000000008E-3</c:v>
                </c:pt>
                <c:pt idx="49">
                  <c:v>9.9000000000000008E-3</c:v>
                </c:pt>
                <c:pt idx="50">
                  <c:v>9.9000000000000008E-3</c:v>
                </c:pt>
                <c:pt idx="51">
                  <c:v>9.9000000000000008E-3</c:v>
                </c:pt>
                <c:pt idx="52">
                  <c:v>9.9000000000000008E-3</c:v>
                </c:pt>
                <c:pt idx="53">
                  <c:v>9.9000000000000008E-3</c:v>
                </c:pt>
                <c:pt idx="54">
                  <c:v>9.9000000000000008E-3</c:v>
                </c:pt>
                <c:pt idx="55">
                  <c:v>9.9000000000000008E-3</c:v>
                </c:pt>
                <c:pt idx="56">
                  <c:v>9.9000000000000008E-3</c:v>
                </c:pt>
                <c:pt idx="57">
                  <c:v>9.9000000000000008E-3</c:v>
                </c:pt>
                <c:pt idx="58">
                  <c:v>9.9000000000000008E-3</c:v>
                </c:pt>
                <c:pt idx="59">
                  <c:v>9.9000000000000008E-3</c:v>
                </c:pt>
                <c:pt idx="60">
                  <c:v>9.9000000000000008E-3</c:v>
                </c:pt>
                <c:pt idx="61">
                  <c:v>9.9000000000000008E-3</c:v>
                </c:pt>
                <c:pt idx="62">
                  <c:v>9.9000000000000008E-3</c:v>
                </c:pt>
                <c:pt idx="63">
                  <c:v>9.9000000000000008E-3</c:v>
                </c:pt>
                <c:pt idx="64">
                  <c:v>9.9000000000000008E-3</c:v>
                </c:pt>
                <c:pt idx="65">
                  <c:v>9.9000000000000008E-3</c:v>
                </c:pt>
                <c:pt idx="66">
                  <c:v>9.9000000000000008E-3</c:v>
                </c:pt>
                <c:pt idx="67">
                  <c:v>9.9000000000000008E-3</c:v>
                </c:pt>
                <c:pt idx="68">
                  <c:v>9.9000000000000008E-3</c:v>
                </c:pt>
                <c:pt idx="69">
                  <c:v>9.9000000000000008E-3</c:v>
                </c:pt>
                <c:pt idx="70">
                  <c:v>9.9000000000000008E-3</c:v>
                </c:pt>
                <c:pt idx="71">
                  <c:v>9.9000000000000008E-3</c:v>
                </c:pt>
                <c:pt idx="72">
                  <c:v>9.9000000000000008E-3</c:v>
                </c:pt>
                <c:pt idx="73">
                  <c:v>9.9000000000000008E-3</c:v>
                </c:pt>
              </c:numCache>
            </c:numRef>
          </c:xVal>
          <c:yVal>
            <c:numRef>
              <c:f>'市区町村別_相互作用(禁忌)'!$AI$6:$AI$79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586-4C34-9092-725B8E71E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2064"/>
        <c:axId val="387391488"/>
      </c:scatterChart>
      <c:catAx>
        <c:axId val="390889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281247040"/>
        <c:crosses val="autoZero"/>
        <c:auto val="1"/>
        <c:lblAlgn val="ctr"/>
        <c:lblOffset val="100"/>
        <c:noMultiLvlLbl val="0"/>
      </c:catAx>
      <c:valAx>
        <c:axId val="28124704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0889472"/>
        <c:crosses val="autoZero"/>
        <c:crossBetween val="between"/>
      </c:valAx>
      <c:valAx>
        <c:axId val="387391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2064"/>
        <c:crosses val="max"/>
        <c:crossBetween val="midCat"/>
      </c:valAx>
      <c:valAx>
        <c:axId val="387392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387391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1291570048309178"/>
          <c:y val="9.4425396825396843E-3"/>
          <c:w val="0.7723799516908213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6326285553427E-2"/>
          <c:y val="0.12657270606186607"/>
          <c:w val="0.82809332763329868"/>
          <c:h val="0.748498461015045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慎重投与!$K$21</c:f>
              <c:strCache>
                <c:ptCount val="1"/>
                <c:pt idx="0">
                  <c:v>慎重投与患者数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12487065524819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A-4149-976F-A8A444E7EE59}"/>
                </c:ext>
              </c:extLst>
            </c:dLbl>
            <c:dLbl>
              <c:idx val="2"/>
              <c:layout>
                <c:manualLayout>
                  <c:x val="0"/>
                  <c:y val="0.282311156662363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7-48C0-9E50-568F97BF73C8}"/>
                </c:ext>
              </c:extLst>
            </c:dLbl>
            <c:dLbl>
              <c:idx val="3"/>
              <c:layout>
                <c:manualLayout>
                  <c:x val="0"/>
                  <c:y val="0.316651917258778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7-48C0-9E50-568F97BF73C8}"/>
                </c:ext>
              </c:extLst>
            </c:dLbl>
            <c:dLbl>
              <c:idx val="4"/>
              <c:layout>
                <c:manualLayout>
                  <c:x val="0"/>
                  <c:y val="0.257147615621889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7-48C0-9E50-568F97BF73C8}"/>
                </c:ext>
              </c:extLst>
            </c:dLbl>
            <c:dLbl>
              <c:idx val="6"/>
              <c:layout>
                <c:manualLayout>
                  <c:x val="0"/>
                  <c:y val="1.1253436874833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E7-48C0-9E50-568F97BF73C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慎重投与!$B$5:$B$11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慎重投与!$D$5:$D$11</c:f>
              <c:numCache>
                <c:formatCode>General</c:formatCode>
                <c:ptCount val="7"/>
                <c:pt idx="0">
                  <c:v>474</c:v>
                </c:pt>
                <c:pt idx="1">
                  <c:v>1303</c:v>
                </c:pt>
                <c:pt idx="2">
                  <c:v>55293</c:v>
                </c:pt>
                <c:pt idx="3">
                  <c:v>54779</c:v>
                </c:pt>
                <c:pt idx="4">
                  <c:v>34404</c:v>
                </c:pt>
                <c:pt idx="5">
                  <c:v>11318</c:v>
                </c:pt>
                <c:pt idx="6">
                  <c:v>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7-4F8B-8189-F09A698BA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19744"/>
        <c:axId val="349883776"/>
      </c:barChart>
      <c:lineChart>
        <c:grouping val="standard"/>
        <c:varyColors val="0"/>
        <c:ser>
          <c:idx val="1"/>
          <c:order val="1"/>
          <c:tx>
            <c:strRef>
              <c:f>慎重投与!$K$22</c:f>
              <c:strCache>
                <c:ptCount val="1"/>
                <c:pt idx="0">
                  <c:v>慎重投与患者割合(長期多剤服薬者数に占める割合)</c:v>
                </c:pt>
              </c:strCache>
            </c:strRef>
          </c:tx>
          <c:spPr>
            <a:ln>
              <a:solidFill>
                <a:srgbClr val="D99694"/>
              </a:solidFill>
            </a:ln>
          </c:spPr>
          <c:marker>
            <c:symbol val="circle"/>
            <c:size val="5"/>
            <c:spPr>
              <a:solidFill>
                <a:srgbClr val="D99694"/>
              </a:solidFill>
              <a:ln>
                <a:noFill/>
              </a:ln>
            </c:spPr>
          </c:marker>
          <c:dLbls>
            <c:dLbl>
              <c:idx val="1"/>
              <c:layout>
                <c:manualLayout>
                  <c:x val="-5.3935355568624839E-2"/>
                  <c:y val="4.130162703379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7-48C0-9E50-568F97BF73C8}"/>
                </c:ext>
              </c:extLst>
            </c:dLbl>
            <c:dLbl>
              <c:idx val="5"/>
              <c:layout>
                <c:manualLayout>
                  <c:x val="-2.1594950676941546E-2"/>
                  <c:y val="4.130162703379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7-48C0-9E50-568F97BF73C8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慎重投与!$B$5:$B$11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慎重投与!$E$5:$E$11</c:f>
              <c:numCache>
                <c:formatCode>0.0%</c:formatCode>
                <c:ptCount val="7"/>
                <c:pt idx="0">
                  <c:v>0.78737541528239208</c:v>
                </c:pt>
                <c:pt idx="1">
                  <c:v>0.78874092009685226</c:v>
                </c:pt>
                <c:pt idx="2">
                  <c:v>0.73334836467810816</c:v>
                </c:pt>
                <c:pt idx="3">
                  <c:v>0.74154945783866466</c:v>
                </c:pt>
                <c:pt idx="4">
                  <c:v>0.74768548702568782</c:v>
                </c:pt>
                <c:pt idx="5">
                  <c:v>0.76354314241381638</c:v>
                </c:pt>
                <c:pt idx="6">
                  <c:v>0.75837234425639177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B7-4F8B-8189-F09A698BA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364128"/>
        <c:axId val="1887033408"/>
      </c:lineChart>
      <c:catAx>
        <c:axId val="34991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9883776"/>
        <c:crosses val="autoZero"/>
        <c:auto val="1"/>
        <c:lblAlgn val="ctr"/>
        <c:lblOffset val="100"/>
        <c:noMultiLvlLbl val="0"/>
      </c:catAx>
      <c:valAx>
        <c:axId val="3498837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000"/>
                  <a:t>(</a:t>
                </a:r>
                <a:r>
                  <a:rPr lang="ja-JP" altLang="en-US" sz="1000"/>
                  <a:t>人</a:t>
                </a:r>
                <a:r>
                  <a:rPr lang="en-US" sz="1000"/>
                  <a:t>)</a:t>
                </a:r>
                <a:r>
                  <a:rPr lang="ja-JP" altLang="ja-JP" sz="1000" b="1" i="0" u="none" strike="noStrike" baseline="0">
                    <a:effectLst/>
                  </a:rPr>
                  <a:t>　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932007323437922E-2"/>
              <c:y val="3.609882225636684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9919744"/>
        <c:crosses val="autoZero"/>
        <c:crossBetween val="between"/>
      </c:valAx>
      <c:valAx>
        <c:axId val="188703340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 sz="1000"/>
                  <a:t>(%)</a:t>
                </a:r>
                <a:endParaRPr lang="ja-JP" altLang="en-US" sz="1000"/>
              </a:p>
            </c:rich>
          </c:tx>
          <c:layout>
            <c:manualLayout>
              <c:xMode val="edge"/>
              <c:yMode val="edge"/>
              <c:x val="0.93221015918210093"/>
              <c:y val="3.577648940202751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26364128"/>
        <c:crosses val="max"/>
        <c:crossBetween val="between"/>
      </c:valAx>
      <c:catAx>
        <c:axId val="42636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7033408"/>
        <c:crosses val="autoZero"/>
        <c:auto val="1"/>
        <c:lblAlgn val="ctr"/>
        <c:lblOffset val="100"/>
        <c:noMultiLvlLbl val="0"/>
      </c:catAx>
      <c:spPr>
        <a:ln>
          <a:solidFill>
            <a:srgbClr val="7F7F7F"/>
          </a:solidFill>
        </a:ln>
      </c:spPr>
    </c:plotArea>
    <c:legend>
      <c:legendPos val="t"/>
      <c:layout>
        <c:manualLayout>
          <c:xMode val="edge"/>
          <c:yMode val="edge"/>
          <c:x val="0.10164723975404753"/>
          <c:y val="2.5203193593644761E-2"/>
          <c:w val="0.78586755999577129"/>
          <c:h val="7.0319592403890685E-2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4824192851727"/>
          <c:y val="7.8162764541474652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地区別_慎重投与!$AC$5</c:f>
              <c:strCache>
                <c:ptCount val="1"/>
                <c:pt idx="0">
                  <c:v>慎重投与患者割合
(長期多剤服薬者数に占める割合)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6785482355855054E-3"/>
                  <c:y val="-1.00793650793648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DA-420B-B95A-0DF12F2CBE47}"/>
                </c:ext>
              </c:extLst>
            </c:dLbl>
            <c:dLbl>
              <c:idx val="1"/>
              <c:layout>
                <c:manualLayout>
                  <c:x val="-7.680843801820254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DA-420B-B95A-0DF12F2CBE47}"/>
                </c:ext>
              </c:extLst>
            </c:dLbl>
            <c:dLbl>
              <c:idx val="2"/>
              <c:layout>
                <c:manualLayout>
                  <c:x val="-6.14293524388892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DA-420B-B95A-0DF12F2CBE47}"/>
                </c:ext>
              </c:extLst>
            </c:dLbl>
            <c:dLbl>
              <c:idx val="3"/>
              <c:layout>
                <c:manualLayout>
                  <c:x val="-1.5409290398190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DA-420B-B95A-0DF12F2CBE47}"/>
                </c:ext>
              </c:extLst>
            </c:dLbl>
            <c:dLbl>
              <c:idx val="4"/>
              <c:layout>
                <c:manualLayout>
                  <c:x val="4.5978983487024398E-3"/>
                  <c:y val="-1.0079365079365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DA-420B-B95A-0DF12F2CBE47}"/>
                </c:ext>
              </c:extLst>
            </c:dLbl>
            <c:dLbl>
              <c:idx val="5"/>
              <c:layout>
                <c:manualLayout>
                  <c:x val="6.5616948527968148E-3"/>
                  <c:y val="8.06364733606121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DA-420B-B95A-0DF12F2CBE47}"/>
                </c:ext>
              </c:extLst>
            </c:dLbl>
            <c:dLbl>
              <c:idx val="6"/>
              <c:layout>
                <c:manualLayout>
                  <c:x val="2.0982079480960394E-2"/>
                  <c:y val="1.501971359562354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DA-420B-B95A-0DF12F2CBE47}"/>
                </c:ext>
              </c:extLst>
            </c:dLbl>
            <c:dLbl>
              <c:idx val="7"/>
              <c:layout>
                <c:manualLayout>
                  <c:x val="3.0618448930778749E-2"/>
                  <c:y val="-2.0158311975417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DA-420B-B95A-0DF12F2CBE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地区別_慎重投与!$AC$6:$AC$13</c:f>
              <c:strCache>
                <c:ptCount val="8"/>
                <c:pt idx="0">
                  <c:v>大阪市医療圏</c:v>
                </c:pt>
                <c:pt idx="1">
                  <c:v>堺市医療圏</c:v>
                </c:pt>
                <c:pt idx="2">
                  <c:v>中河内医療圏</c:v>
                </c:pt>
                <c:pt idx="3">
                  <c:v>泉州医療圏</c:v>
                </c:pt>
                <c:pt idx="4">
                  <c:v>南河内医療圏</c:v>
                </c:pt>
                <c:pt idx="5">
                  <c:v>北河内医療圏</c:v>
                </c:pt>
                <c:pt idx="6">
                  <c:v>三島医療圏</c:v>
                </c:pt>
                <c:pt idx="7">
                  <c:v>豊能医療圏</c:v>
                </c:pt>
              </c:strCache>
            </c:strRef>
          </c:cat>
          <c:val>
            <c:numRef>
              <c:f>地区別_慎重投与!$AD$6:$AD$13</c:f>
              <c:numCache>
                <c:formatCode>0.0%</c:formatCode>
                <c:ptCount val="8"/>
                <c:pt idx="0">
                  <c:v>0.75595597227884226</c:v>
                </c:pt>
                <c:pt idx="1">
                  <c:v>0.75497283250649661</c:v>
                </c:pt>
                <c:pt idx="2">
                  <c:v>0.75382212334926868</c:v>
                </c:pt>
                <c:pt idx="3">
                  <c:v>0.74740280361112377</c:v>
                </c:pt>
                <c:pt idx="4">
                  <c:v>0.73894626900313332</c:v>
                </c:pt>
                <c:pt idx="5">
                  <c:v>0.73519003468044453</c:v>
                </c:pt>
                <c:pt idx="6">
                  <c:v>0.72183650615901451</c:v>
                </c:pt>
                <c:pt idx="7">
                  <c:v>0.70951196172248809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DA-420B-B95A-0DF12F2CB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89472"/>
        <c:axId val="28124704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556360681783171"/>
                  <c:y val="-0.8909930878998074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DA-420B-B95A-0DF12F2CBE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地区別_慎重投与!$AF$6:$AF$13</c:f>
              <c:numCache>
                <c:formatCode>0.0%</c:formatCode>
                <c:ptCount val="8"/>
                <c:pt idx="0">
                  <c:v>0.74221077731863883</c:v>
                </c:pt>
                <c:pt idx="1">
                  <c:v>0.74221077731863883</c:v>
                </c:pt>
                <c:pt idx="2">
                  <c:v>0.74221077731863883</c:v>
                </c:pt>
                <c:pt idx="3">
                  <c:v>0.74221077731863883</c:v>
                </c:pt>
                <c:pt idx="4">
                  <c:v>0.74221077731863883</c:v>
                </c:pt>
                <c:pt idx="5">
                  <c:v>0.74221077731863883</c:v>
                </c:pt>
                <c:pt idx="6">
                  <c:v>0.74221077731863883</c:v>
                </c:pt>
                <c:pt idx="7">
                  <c:v>0.74221077731863883</c:v>
                </c:pt>
              </c:numCache>
            </c:numRef>
          </c:xVal>
          <c:yVal>
            <c:numRef>
              <c:f>地区別_慎重投与!$AG$6:$AG$13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FDA-420B-B95A-0DF12F2CB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2064"/>
        <c:axId val="387391488"/>
      </c:scatterChart>
      <c:catAx>
        <c:axId val="390889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281247040"/>
        <c:crosses val="autoZero"/>
        <c:auto val="1"/>
        <c:lblAlgn val="ctr"/>
        <c:lblOffset val="100"/>
        <c:noMultiLvlLbl val="0"/>
      </c:catAx>
      <c:valAx>
        <c:axId val="28124704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482881418901574"/>
              <c:y val="2.272482925929379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0889472"/>
        <c:crosses val="autoZero"/>
        <c:crossBetween val="between"/>
      </c:valAx>
      <c:valAx>
        <c:axId val="387391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2064"/>
        <c:crosses val="max"/>
        <c:crossBetween val="midCat"/>
      </c:valAx>
      <c:valAx>
        <c:axId val="38739206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1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288477163646689"/>
          <c:y val="1.5491175834660708E-2"/>
          <c:w val="0.74627565521803363"/>
          <c:h val="3.4582872966534228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0</xdr:rowOff>
    </xdr:from>
    <xdr:to>
      <xdr:col>9</xdr:col>
      <xdr:colOff>1250550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5A374A-D465-4061-B3D2-F19B17C9C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642900</xdr:colOff>
      <xdr:row>44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3D026E-9239-41E2-95D4-E3C75C027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425926-0AEE-4A57-8A0C-48A8C3DA0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89667D-CC36-4C9B-987B-C93B17983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642900</xdr:colOff>
      <xdr:row>44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B8C760-99AE-498C-A710-D2B32E6DC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3E305C-555A-41E0-BA07-E516451CE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6.125" style="1" customWidth="1"/>
    <col min="3" max="3" width="26.25" style="1" customWidth="1"/>
    <col min="4" max="10" width="9" style="1"/>
    <col min="11" max="11" width="10.625" style="1" customWidth="1"/>
    <col min="12" max="16384" width="9" style="1"/>
  </cols>
  <sheetData>
    <row r="1" spans="1:11" ht="16.5" customHeight="1">
      <c r="A1" s="13" t="s">
        <v>178</v>
      </c>
      <c r="B1" s="13"/>
    </row>
    <row r="2" spans="1:11" ht="16.5" customHeight="1">
      <c r="A2" s="13" t="s">
        <v>92</v>
      </c>
      <c r="B2" s="13"/>
    </row>
    <row r="3" spans="1:11" ht="39.75" customHeight="1">
      <c r="B3" s="115"/>
      <c r="C3" s="115"/>
      <c r="D3" s="21" t="s">
        <v>75</v>
      </c>
      <c r="E3" s="21" t="s">
        <v>76</v>
      </c>
      <c r="F3" s="21" t="s">
        <v>77</v>
      </c>
      <c r="G3" s="21" t="s">
        <v>78</v>
      </c>
      <c r="H3" s="21" t="s">
        <v>79</v>
      </c>
      <c r="I3" s="21" t="s">
        <v>93</v>
      </c>
      <c r="J3" s="21" t="s">
        <v>94</v>
      </c>
      <c r="K3" s="22" t="s">
        <v>80</v>
      </c>
    </row>
    <row r="4" spans="1:11" ht="39.75" customHeight="1">
      <c r="B4" s="23" t="s">
        <v>81</v>
      </c>
      <c r="C4" s="25" t="s">
        <v>82</v>
      </c>
      <c r="D4" s="37">
        <f>地区別_多剤服薬者!D14</f>
        <v>3039</v>
      </c>
      <c r="E4" s="37">
        <f>地区別_多剤服薬者!I14</f>
        <v>8169</v>
      </c>
      <c r="F4" s="37">
        <f>地区別_多剤服薬者!N14</f>
        <v>468504</v>
      </c>
      <c r="G4" s="37">
        <f>地区別_多剤服薬者!S14</f>
        <v>372828</v>
      </c>
      <c r="H4" s="37">
        <f>地区別_多剤服薬者!X14</f>
        <v>236998</v>
      </c>
      <c r="I4" s="37">
        <f>地区別_多剤服薬者!AC14</f>
        <v>103990</v>
      </c>
      <c r="J4" s="37">
        <f>地区別_多剤服薬者!AH14</f>
        <v>34302</v>
      </c>
      <c r="K4" s="38">
        <f>地区別_多剤服薬者!AM14</f>
        <v>1227830</v>
      </c>
    </row>
    <row r="5" spans="1:11" ht="39.75" customHeight="1">
      <c r="B5" s="23" t="s">
        <v>83</v>
      </c>
      <c r="C5" s="24" t="s">
        <v>84</v>
      </c>
      <c r="D5" s="39">
        <f>地区別_多剤服薬者!E14</f>
        <v>756</v>
      </c>
      <c r="E5" s="39">
        <f>地区別_多剤服薬者!J14</f>
        <v>2051</v>
      </c>
      <c r="F5" s="39">
        <f>地区別_多剤服薬者!O14</f>
        <v>117014</v>
      </c>
      <c r="G5" s="39">
        <f>地区別_多剤服薬者!T14</f>
        <v>102681</v>
      </c>
      <c r="H5" s="39">
        <f>地区別_多剤服薬者!Y14</f>
        <v>59535</v>
      </c>
      <c r="I5" s="39">
        <f>地区別_多剤服薬者!AD14</f>
        <v>18666</v>
      </c>
      <c r="J5" s="39">
        <f>地区別_多剤服薬者!AI14</f>
        <v>3620</v>
      </c>
      <c r="K5" s="40">
        <f>地区別_多剤服薬者!AN14</f>
        <v>304323</v>
      </c>
    </row>
    <row r="6" spans="1:11" ht="39.75" customHeight="1">
      <c r="B6" s="23" t="s">
        <v>85</v>
      </c>
      <c r="C6" s="24" t="s">
        <v>86</v>
      </c>
      <c r="D6" s="39">
        <f>地区別_多剤服薬者!F14</f>
        <v>602</v>
      </c>
      <c r="E6" s="39">
        <f>地区別_多剤服薬者!K14</f>
        <v>1652</v>
      </c>
      <c r="F6" s="39">
        <f>地区別_多剤服薬者!P14</f>
        <v>75398</v>
      </c>
      <c r="G6" s="39">
        <f>地区別_多剤服薬者!U14</f>
        <v>73871</v>
      </c>
      <c r="H6" s="39">
        <f>地区別_多剤服薬者!Z14</f>
        <v>46014</v>
      </c>
      <c r="I6" s="39">
        <f>地区別_多剤服薬者!AE14</f>
        <v>14823</v>
      </c>
      <c r="J6" s="39">
        <f>地区別_多剤服薬者!AJ14</f>
        <v>2777</v>
      </c>
      <c r="K6" s="40">
        <f>地区別_多剤服薬者!AO14</f>
        <v>215137</v>
      </c>
    </row>
    <row r="7" spans="1:11" ht="39.75" customHeight="1">
      <c r="B7" s="23" t="s">
        <v>87</v>
      </c>
      <c r="C7" s="25" t="s">
        <v>118</v>
      </c>
      <c r="D7" s="26">
        <f>地区別_多剤服薬者!G14</f>
        <v>0.19809147745969069</v>
      </c>
      <c r="E7" s="26">
        <f>地区別_多剤服薬者!L14</f>
        <v>0.20222793487574978</v>
      </c>
      <c r="F7" s="26">
        <f>地区別_多剤服薬者!Q14</f>
        <v>0.16093352458036644</v>
      </c>
      <c r="G7" s="26">
        <f>地区別_多剤服薬者!V14</f>
        <v>0.19813694250431835</v>
      </c>
      <c r="H7" s="26">
        <f>地区別_多剤服薬者!AA14</f>
        <v>0.19415353716065115</v>
      </c>
      <c r="I7" s="26">
        <f>地区別_多剤服薬者!AF14</f>
        <v>0.14254255216847775</v>
      </c>
      <c r="J7" s="26">
        <f>地区別_多剤服薬者!AK14</f>
        <v>8.0957378578508543E-2</v>
      </c>
      <c r="K7" s="27">
        <f>地区別_多剤服薬者!AP14</f>
        <v>0.17521725320280496</v>
      </c>
    </row>
    <row r="8" spans="1:11" ht="39.75" customHeight="1">
      <c r="B8" s="23" t="s">
        <v>88</v>
      </c>
      <c r="C8" s="25" t="s">
        <v>177</v>
      </c>
      <c r="D8" s="26">
        <f>地区別_多剤服薬者!H14</f>
        <v>0.79629629629629628</v>
      </c>
      <c r="E8" s="26">
        <f>地区別_多剤服薬者!M14</f>
        <v>0.80546075085324231</v>
      </c>
      <c r="F8" s="26">
        <f>地区別_多剤服薬者!R14</f>
        <v>0.64435024868819113</v>
      </c>
      <c r="G8" s="26">
        <f>地区別_多剤服薬者!W14</f>
        <v>0.71942228844674283</v>
      </c>
      <c r="H8" s="26">
        <f>地区別_多剤服薬者!AB14</f>
        <v>0.77288989669942054</v>
      </c>
      <c r="I8" s="26">
        <f>地区別_多剤服薬者!AG14</f>
        <v>0.79411764705882348</v>
      </c>
      <c r="J8" s="26">
        <f>地区別_多剤服薬者!AL14</f>
        <v>0.76712707182320439</v>
      </c>
      <c r="K8" s="27">
        <f>地区別_多剤服薬者!AQ14</f>
        <v>0.7069363800961479</v>
      </c>
    </row>
    <row r="9" spans="1:11" s="2" customFormat="1" ht="12.75" customHeight="1">
      <c r="B9" s="35" t="s">
        <v>125</v>
      </c>
      <c r="C9" s="3"/>
    </row>
    <row r="10" spans="1:11" s="2" customFormat="1" ht="13.5" customHeight="1">
      <c r="B10" s="35" t="s">
        <v>126</v>
      </c>
      <c r="C10" s="3"/>
    </row>
    <row r="11" spans="1:11" s="2" customFormat="1" ht="13.5" customHeight="1">
      <c r="B11" s="36" t="s">
        <v>89</v>
      </c>
      <c r="C11" s="3"/>
      <c r="D11" s="3"/>
    </row>
    <row r="12" spans="1:11" s="2" customFormat="1" ht="13.5" customHeight="1">
      <c r="B12" s="36" t="s">
        <v>91</v>
      </c>
      <c r="C12" s="3"/>
    </row>
    <row r="13" spans="1:11" s="2" customFormat="1" ht="13.5" customHeight="1">
      <c r="B13" s="36" t="s">
        <v>90</v>
      </c>
      <c r="C13" s="3"/>
    </row>
  </sheetData>
  <mergeCells count="1">
    <mergeCell ref="B3:C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2-16.多剤服薬者に係る分析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6BE3-ED53-4900-A1E9-50240CB43FFF}">
  <dimension ref="A1:G18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12.5" style="6" customWidth="1"/>
    <col min="3" max="7" width="19.75" style="6" customWidth="1"/>
    <col min="8" max="16384" width="9" style="6"/>
  </cols>
  <sheetData>
    <row r="1" spans="1:7" ht="16.5" customHeight="1">
      <c r="A1" s="6" t="s">
        <v>143</v>
      </c>
    </row>
    <row r="2" spans="1:7" ht="16.5" customHeight="1">
      <c r="A2" s="6" t="s">
        <v>92</v>
      </c>
      <c r="B2" s="49"/>
    </row>
    <row r="3" spans="1:7" ht="19.5" customHeight="1">
      <c r="B3" s="45" t="s">
        <v>128</v>
      </c>
      <c r="C3" s="45" t="s">
        <v>129</v>
      </c>
      <c r="D3" s="45" t="s">
        <v>144</v>
      </c>
      <c r="E3" s="45" t="s">
        <v>145</v>
      </c>
      <c r="F3" s="45" t="s">
        <v>146</v>
      </c>
      <c r="G3" s="45" t="s">
        <v>147</v>
      </c>
    </row>
    <row r="4" spans="1:7" ht="33" customHeight="1">
      <c r="B4" s="46" t="s">
        <v>134</v>
      </c>
      <c r="C4" s="98" t="s">
        <v>165</v>
      </c>
      <c r="D4" s="98" t="s">
        <v>166</v>
      </c>
      <c r="E4" s="98" t="s">
        <v>174</v>
      </c>
      <c r="F4" s="98" t="s">
        <v>175</v>
      </c>
      <c r="G4" s="98" t="s">
        <v>167</v>
      </c>
    </row>
    <row r="5" spans="1:7" ht="33" customHeight="1">
      <c r="B5" s="46" t="s">
        <v>135</v>
      </c>
      <c r="C5" s="98" t="s">
        <v>165</v>
      </c>
      <c r="D5" s="98" t="s">
        <v>166</v>
      </c>
      <c r="E5" s="98" t="s">
        <v>171</v>
      </c>
      <c r="F5" s="98" t="s">
        <v>172</v>
      </c>
      <c r="G5" s="98" t="s">
        <v>170</v>
      </c>
    </row>
    <row r="6" spans="1:7" ht="33" customHeight="1">
      <c r="B6" s="46" t="s">
        <v>136</v>
      </c>
      <c r="C6" s="98" t="s">
        <v>165</v>
      </c>
      <c r="D6" s="98" t="s">
        <v>166</v>
      </c>
      <c r="E6" s="98" t="s">
        <v>168</v>
      </c>
      <c r="F6" s="98" t="s">
        <v>170</v>
      </c>
      <c r="G6" s="98" t="s">
        <v>167</v>
      </c>
    </row>
    <row r="7" spans="1:7" ht="33" customHeight="1">
      <c r="B7" s="46" t="s">
        <v>137</v>
      </c>
      <c r="C7" s="98" t="s">
        <v>165</v>
      </c>
      <c r="D7" s="98" t="s">
        <v>166</v>
      </c>
      <c r="E7" s="98" t="s">
        <v>167</v>
      </c>
      <c r="F7" s="98" t="s">
        <v>170</v>
      </c>
      <c r="G7" s="98" t="s">
        <v>172</v>
      </c>
    </row>
    <row r="8" spans="1:7" ht="33" customHeight="1">
      <c r="B8" s="46" t="s">
        <v>138</v>
      </c>
      <c r="C8" s="98" t="s">
        <v>165</v>
      </c>
      <c r="D8" s="98" t="s">
        <v>166</v>
      </c>
      <c r="E8" s="98" t="s">
        <v>167</v>
      </c>
      <c r="F8" s="98" t="s">
        <v>172</v>
      </c>
      <c r="G8" s="98" t="s">
        <v>169</v>
      </c>
    </row>
    <row r="9" spans="1:7" ht="33" customHeight="1">
      <c r="B9" s="46" t="s">
        <v>139</v>
      </c>
      <c r="C9" s="98" t="s">
        <v>165</v>
      </c>
      <c r="D9" s="98" t="s">
        <v>166</v>
      </c>
      <c r="E9" s="98" t="s">
        <v>167</v>
      </c>
      <c r="F9" s="98" t="s">
        <v>169</v>
      </c>
      <c r="G9" s="98" t="s">
        <v>172</v>
      </c>
    </row>
    <row r="10" spans="1:7" ht="33" customHeight="1">
      <c r="B10" s="46" t="s">
        <v>140</v>
      </c>
      <c r="C10" s="98" t="s">
        <v>165</v>
      </c>
      <c r="D10" s="98" t="s">
        <v>166</v>
      </c>
      <c r="E10" s="98" t="s">
        <v>169</v>
      </c>
      <c r="F10" s="98" t="s">
        <v>167</v>
      </c>
      <c r="G10" s="98" t="s">
        <v>171</v>
      </c>
    </row>
    <row r="11" spans="1:7">
      <c r="B11" s="35" t="s">
        <v>125</v>
      </c>
    </row>
    <row r="12" spans="1:7">
      <c r="B12" s="47" t="s">
        <v>141</v>
      </c>
    </row>
    <row r="13" spans="1:7">
      <c r="B13" s="47" t="s">
        <v>162</v>
      </c>
    </row>
    <row r="14" spans="1:7">
      <c r="B14" s="36" t="s">
        <v>89</v>
      </c>
    </row>
    <row r="15" spans="1:7">
      <c r="B15" s="49"/>
    </row>
    <row r="16" spans="1:7">
      <c r="B16" s="50"/>
    </row>
    <row r="17" spans="2:2">
      <c r="B17" s="50"/>
    </row>
    <row r="18" spans="2:2">
      <c r="B18" s="50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2-16.多剤服薬者に係る分析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466B-81E4-42B4-B7D2-88B6E8065E40}">
  <dimension ref="A1:H16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625" style="6" customWidth="1"/>
    <col min="3" max="3" width="11.625" style="6" customWidth="1"/>
    <col min="4" max="8" width="19.75" style="6" customWidth="1"/>
    <col min="9" max="16384" width="9" style="6"/>
  </cols>
  <sheetData>
    <row r="1" spans="1:8" ht="16.5" customHeight="1">
      <c r="A1" s="14" t="s">
        <v>127</v>
      </c>
      <c r="C1" s="49"/>
      <c r="D1" s="49"/>
      <c r="E1" s="49"/>
      <c r="F1" s="49"/>
      <c r="G1" s="49"/>
      <c r="H1" s="49"/>
    </row>
    <row r="2" spans="1:8" ht="16.5" customHeight="1">
      <c r="A2" s="14" t="s">
        <v>148</v>
      </c>
      <c r="B2" s="49"/>
      <c r="C2" s="49"/>
      <c r="D2" s="49"/>
      <c r="E2" s="49"/>
      <c r="F2" s="49"/>
      <c r="G2" s="49"/>
      <c r="H2" s="49"/>
    </row>
    <row r="3" spans="1:8" ht="19.5" customHeight="1">
      <c r="B3" s="51"/>
      <c r="C3" s="52" t="s">
        <v>73</v>
      </c>
      <c r="D3" s="53" t="s">
        <v>149</v>
      </c>
      <c r="E3" s="53" t="s">
        <v>144</v>
      </c>
      <c r="F3" s="53" t="s">
        <v>145</v>
      </c>
      <c r="G3" s="53" t="s">
        <v>146</v>
      </c>
      <c r="H3" s="53" t="s">
        <v>147</v>
      </c>
    </row>
    <row r="4" spans="1:8" ht="33" customHeight="1">
      <c r="B4" s="54">
        <v>1</v>
      </c>
      <c r="C4" s="55" t="s">
        <v>1</v>
      </c>
      <c r="D4" s="98" t="s">
        <v>165</v>
      </c>
      <c r="E4" s="98" t="s">
        <v>166</v>
      </c>
      <c r="F4" s="98" t="s">
        <v>167</v>
      </c>
      <c r="G4" s="98" t="s">
        <v>168</v>
      </c>
      <c r="H4" s="98" t="s">
        <v>169</v>
      </c>
    </row>
    <row r="5" spans="1:8" ht="33" customHeight="1">
      <c r="B5" s="54">
        <v>2</v>
      </c>
      <c r="C5" s="55" t="s">
        <v>8</v>
      </c>
      <c r="D5" s="98" t="s">
        <v>165</v>
      </c>
      <c r="E5" s="98" t="s">
        <v>166</v>
      </c>
      <c r="F5" s="98" t="s">
        <v>167</v>
      </c>
      <c r="G5" s="98" t="s">
        <v>168</v>
      </c>
      <c r="H5" s="98" t="s">
        <v>169</v>
      </c>
    </row>
    <row r="6" spans="1:8" ht="33" customHeight="1">
      <c r="B6" s="54">
        <v>3</v>
      </c>
      <c r="C6" s="56" t="s">
        <v>13</v>
      </c>
      <c r="D6" s="98" t="s">
        <v>165</v>
      </c>
      <c r="E6" s="98" t="s">
        <v>166</v>
      </c>
      <c r="F6" s="98" t="s">
        <v>167</v>
      </c>
      <c r="G6" s="98" t="s">
        <v>170</v>
      </c>
      <c r="H6" s="98" t="s">
        <v>168</v>
      </c>
    </row>
    <row r="7" spans="1:8" ht="33" customHeight="1">
      <c r="B7" s="54">
        <v>4</v>
      </c>
      <c r="C7" s="56" t="s">
        <v>21</v>
      </c>
      <c r="D7" s="98" t="s">
        <v>165</v>
      </c>
      <c r="E7" s="98" t="s">
        <v>166</v>
      </c>
      <c r="F7" s="98" t="s">
        <v>167</v>
      </c>
      <c r="G7" s="98" t="s">
        <v>170</v>
      </c>
      <c r="H7" s="98" t="s">
        <v>169</v>
      </c>
    </row>
    <row r="8" spans="1:8" ht="33" customHeight="1">
      <c r="B8" s="54">
        <v>5</v>
      </c>
      <c r="C8" s="56" t="s">
        <v>25</v>
      </c>
      <c r="D8" s="98" t="s">
        <v>165</v>
      </c>
      <c r="E8" s="98" t="s">
        <v>166</v>
      </c>
      <c r="F8" s="98" t="s">
        <v>167</v>
      </c>
      <c r="G8" s="98" t="s">
        <v>170</v>
      </c>
      <c r="H8" s="98" t="s">
        <v>169</v>
      </c>
    </row>
    <row r="9" spans="1:8" ht="33" customHeight="1">
      <c r="B9" s="54">
        <v>6</v>
      </c>
      <c r="C9" s="56" t="s">
        <v>35</v>
      </c>
      <c r="D9" s="98" t="s">
        <v>165</v>
      </c>
      <c r="E9" s="98" t="s">
        <v>166</v>
      </c>
      <c r="F9" s="98" t="s">
        <v>167</v>
      </c>
      <c r="G9" s="98" t="s">
        <v>170</v>
      </c>
      <c r="H9" s="98" t="s">
        <v>169</v>
      </c>
    </row>
    <row r="10" spans="1:8" ht="33" customHeight="1">
      <c r="B10" s="54">
        <v>7</v>
      </c>
      <c r="C10" s="56" t="s">
        <v>44</v>
      </c>
      <c r="D10" s="98" t="s">
        <v>165</v>
      </c>
      <c r="E10" s="98" t="s">
        <v>166</v>
      </c>
      <c r="F10" s="98" t="s">
        <v>167</v>
      </c>
      <c r="G10" s="98" t="s">
        <v>169</v>
      </c>
      <c r="H10" s="98" t="s">
        <v>168</v>
      </c>
    </row>
    <row r="11" spans="1:8" ht="33" customHeight="1" thickBot="1">
      <c r="B11" s="54">
        <v>8</v>
      </c>
      <c r="C11" s="56" t="s">
        <v>57</v>
      </c>
      <c r="D11" s="99" t="s">
        <v>165</v>
      </c>
      <c r="E11" s="99" t="s">
        <v>166</v>
      </c>
      <c r="F11" s="99" t="s">
        <v>167</v>
      </c>
      <c r="G11" s="99" t="s">
        <v>170</v>
      </c>
      <c r="H11" s="99" t="s">
        <v>169</v>
      </c>
    </row>
    <row r="12" spans="1:8" ht="33" customHeight="1" thickTop="1">
      <c r="B12" s="128" t="s">
        <v>0</v>
      </c>
      <c r="C12" s="129"/>
      <c r="D12" s="100" t="s">
        <v>165</v>
      </c>
      <c r="E12" s="100" t="s">
        <v>166</v>
      </c>
      <c r="F12" s="100" t="s">
        <v>167</v>
      </c>
      <c r="G12" s="100" t="s">
        <v>170</v>
      </c>
      <c r="H12" s="100" t="s">
        <v>169</v>
      </c>
    </row>
    <row r="13" spans="1:8">
      <c r="B13" s="35"/>
    </row>
    <row r="14" spans="1:8">
      <c r="B14" s="47"/>
    </row>
    <row r="15" spans="1:8">
      <c r="B15" s="48"/>
    </row>
    <row r="16" spans="1:8">
      <c r="B16" s="49"/>
    </row>
  </sheetData>
  <mergeCells count="1">
    <mergeCell ref="B12:C12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2-16.多剤服薬者に係る分析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094F-E7A6-4B67-96DA-EAD0EBD48542}">
  <dimension ref="A1:H82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625" style="6" customWidth="1"/>
    <col min="3" max="3" width="11.625" style="6" customWidth="1"/>
    <col min="4" max="8" width="19.75" style="6" customWidth="1"/>
    <col min="9" max="16384" width="9" style="6"/>
  </cols>
  <sheetData>
    <row r="1" spans="1:8" ht="16.5" customHeight="1">
      <c r="A1" s="14" t="s">
        <v>127</v>
      </c>
      <c r="C1" s="49"/>
      <c r="D1" s="49"/>
      <c r="E1" s="49"/>
      <c r="F1" s="49"/>
      <c r="G1" s="49"/>
      <c r="H1" s="49"/>
    </row>
    <row r="2" spans="1:8" ht="16.5" customHeight="1">
      <c r="A2" s="14" t="s">
        <v>150</v>
      </c>
      <c r="B2" s="49"/>
      <c r="C2" s="49"/>
      <c r="D2" s="49"/>
      <c r="E2" s="49"/>
      <c r="F2" s="49"/>
      <c r="G2" s="49"/>
      <c r="H2" s="49"/>
    </row>
    <row r="3" spans="1:8" ht="19.5" customHeight="1">
      <c r="B3" s="51"/>
      <c r="C3" s="52" t="s">
        <v>151</v>
      </c>
      <c r="D3" s="53" t="s">
        <v>149</v>
      </c>
      <c r="E3" s="53" t="s">
        <v>144</v>
      </c>
      <c r="F3" s="53" t="s">
        <v>145</v>
      </c>
      <c r="G3" s="53" t="s">
        <v>146</v>
      </c>
      <c r="H3" s="53" t="s">
        <v>147</v>
      </c>
    </row>
    <row r="4" spans="1:8" ht="33" customHeight="1">
      <c r="B4" s="54">
        <v>1</v>
      </c>
      <c r="C4" s="57" t="s">
        <v>58</v>
      </c>
      <c r="D4" s="98" t="s">
        <v>165</v>
      </c>
      <c r="E4" s="98" t="s">
        <v>166</v>
      </c>
      <c r="F4" s="98" t="s">
        <v>167</v>
      </c>
      <c r="G4" s="98" t="s">
        <v>170</v>
      </c>
      <c r="H4" s="98" t="s">
        <v>169</v>
      </c>
    </row>
    <row r="5" spans="1:8" ht="33" customHeight="1">
      <c r="B5" s="54">
        <v>2</v>
      </c>
      <c r="C5" s="57" t="s">
        <v>96</v>
      </c>
      <c r="D5" s="98" t="s">
        <v>165</v>
      </c>
      <c r="E5" s="98" t="s">
        <v>166</v>
      </c>
      <c r="F5" s="98" t="s">
        <v>167</v>
      </c>
      <c r="G5" s="98" t="s">
        <v>170</v>
      </c>
      <c r="H5" s="98" t="s">
        <v>168</v>
      </c>
    </row>
    <row r="6" spans="1:8" ht="33" customHeight="1">
      <c r="B6" s="54">
        <v>3</v>
      </c>
      <c r="C6" s="58" t="s">
        <v>97</v>
      </c>
      <c r="D6" s="98" t="s">
        <v>165</v>
      </c>
      <c r="E6" s="98" t="s">
        <v>166</v>
      </c>
      <c r="F6" s="98" t="s">
        <v>167</v>
      </c>
      <c r="G6" s="98" t="s">
        <v>169</v>
      </c>
      <c r="H6" s="98" t="s">
        <v>168</v>
      </c>
    </row>
    <row r="7" spans="1:8" ht="33" customHeight="1">
      <c r="B7" s="54">
        <v>4</v>
      </c>
      <c r="C7" s="58" t="s">
        <v>98</v>
      </c>
      <c r="D7" s="98" t="s">
        <v>165</v>
      </c>
      <c r="E7" s="98" t="s">
        <v>166</v>
      </c>
      <c r="F7" s="98" t="s">
        <v>167</v>
      </c>
      <c r="G7" s="98" t="s">
        <v>169</v>
      </c>
      <c r="H7" s="98" t="s">
        <v>168</v>
      </c>
    </row>
    <row r="8" spans="1:8" ht="33" customHeight="1">
      <c r="B8" s="54">
        <v>5</v>
      </c>
      <c r="C8" s="58" t="s">
        <v>99</v>
      </c>
      <c r="D8" s="98" t="s">
        <v>165</v>
      </c>
      <c r="E8" s="98" t="s">
        <v>166</v>
      </c>
      <c r="F8" s="98" t="s">
        <v>167</v>
      </c>
      <c r="G8" s="98" t="s">
        <v>168</v>
      </c>
      <c r="H8" s="98" t="s">
        <v>170</v>
      </c>
    </row>
    <row r="9" spans="1:8" ht="33" customHeight="1">
      <c r="B9" s="54">
        <v>6</v>
      </c>
      <c r="C9" s="58" t="s">
        <v>100</v>
      </c>
      <c r="D9" s="98" t="s">
        <v>165</v>
      </c>
      <c r="E9" s="98" t="s">
        <v>166</v>
      </c>
      <c r="F9" s="98" t="s">
        <v>167</v>
      </c>
      <c r="G9" s="98" t="s">
        <v>169</v>
      </c>
      <c r="H9" s="98" t="s">
        <v>168</v>
      </c>
    </row>
    <row r="10" spans="1:8" ht="33" customHeight="1">
      <c r="B10" s="54">
        <v>7</v>
      </c>
      <c r="C10" s="58" t="s">
        <v>101</v>
      </c>
      <c r="D10" s="98" t="s">
        <v>165</v>
      </c>
      <c r="E10" s="98" t="s">
        <v>166</v>
      </c>
      <c r="F10" s="98" t="s">
        <v>167</v>
      </c>
      <c r="G10" s="98" t="s">
        <v>169</v>
      </c>
      <c r="H10" s="98" t="s">
        <v>170</v>
      </c>
    </row>
    <row r="11" spans="1:8" ht="33" customHeight="1">
      <c r="B11" s="54">
        <v>8</v>
      </c>
      <c r="C11" s="58" t="s">
        <v>59</v>
      </c>
      <c r="D11" s="98" t="s">
        <v>165</v>
      </c>
      <c r="E11" s="98" t="s">
        <v>166</v>
      </c>
      <c r="F11" s="98" t="s">
        <v>167</v>
      </c>
      <c r="G11" s="98" t="s">
        <v>170</v>
      </c>
      <c r="H11" s="98" t="s">
        <v>168</v>
      </c>
    </row>
    <row r="12" spans="1:8" ht="33" customHeight="1">
      <c r="B12" s="54">
        <v>9</v>
      </c>
      <c r="C12" s="58" t="s">
        <v>102</v>
      </c>
      <c r="D12" s="98" t="s">
        <v>165</v>
      </c>
      <c r="E12" s="98" t="s">
        <v>166</v>
      </c>
      <c r="F12" s="98" t="s">
        <v>167</v>
      </c>
      <c r="G12" s="98" t="s">
        <v>169</v>
      </c>
      <c r="H12" s="98" t="s">
        <v>168</v>
      </c>
    </row>
    <row r="13" spans="1:8" ht="33" customHeight="1">
      <c r="B13" s="54">
        <v>10</v>
      </c>
      <c r="C13" s="58" t="s">
        <v>60</v>
      </c>
      <c r="D13" s="98" t="s">
        <v>165</v>
      </c>
      <c r="E13" s="98" t="s">
        <v>166</v>
      </c>
      <c r="F13" s="98" t="s">
        <v>167</v>
      </c>
      <c r="G13" s="98" t="s">
        <v>169</v>
      </c>
      <c r="H13" s="98" t="s">
        <v>171</v>
      </c>
    </row>
    <row r="14" spans="1:8" ht="33" customHeight="1">
      <c r="B14" s="54">
        <v>11</v>
      </c>
      <c r="C14" s="58" t="s">
        <v>61</v>
      </c>
      <c r="D14" s="98" t="s">
        <v>165</v>
      </c>
      <c r="E14" s="98" t="s">
        <v>166</v>
      </c>
      <c r="F14" s="98" t="s">
        <v>167</v>
      </c>
      <c r="G14" s="98" t="s">
        <v>169</v>
      </c>
      <c r="H14" s="98" t="s">
        <v>168</v>
      </c>
    </row>
    <row r="15" spans="1:8" ht="33" customHeight="1">
      <c r="B15" s="54">
        <v>12</v>
      </c>
      <c r="C15" s="58" t="s">
        <v>103</v>
      </c>
      <c r="D15" s="98" t="s">
        <v>165</v>
      </c>
      <c r="E15" s="98" t="s">
        <v>166</v>
      </c>
      <c r="F15" s="98" t="s">
        <v>167</v>
      </c>
      <c r="G15" s="98" t="s">
        <v>169</v>
      </c>
      <c r="H15" s="98" t="s">
        <v>170</v>
      </c>
    </row>
    <row r="16" spans="1:8" ht="33" customHeight="1">
      <c r="B16" s="54">
        <v>13</v>
      </c>
      <c r="C16" s="58" t="s">
        <v>104</v>
      </c>
      <c r="D16" s="98" t="s">
        <v>165</v>
      </c>
      <c r="E16" s="98" t="s">
        <v>166</v>
      </c>
      <c r="F16" s="98" t="s">
        <v>167</v>
      </c>
      <c r="G16" s="98" t="s">
        <v>170</v>
      </c>
      <c r="H16" s="98" t="s">
        <v>169</v>
      </c>
    </row>
    <row r="17" spans="2:8" ht="33" customHeight="1">
      <c r="B17" s="54">
        <v>14</v>
      </c>
      <c r="C17" s="58" t="s">
        <v>105</v>
      </c>
      <c r="D17" s="98" t="s">
        <v>165</v>
      </c>
      <c r="E17" s="98" t="s">
        <v>166</v>
      </c>
      <c r="F17" s="98" t="s">
        <v>167</v>
      </c>
      <c r="G17" s="98" t="s">
        <v>172</v>
      </c>
      <c r="H17" s="98" t="s">
        <v>170</v>
      </c>
    </row>
    <row r="18" spans="2:8" ht="33" customHeight="1">
      <c r="B18" s="54">
        <v>15</v>
      </c>
      <c r="C18" s="58" t="s">
        <v>106</v>
      </c>
      <c r="D18" s="98" t="s">
        <v>165</v>
      </c>
      <c r="E18" s="98" t="s">
        <v>166</v>
      </c>
      <c r="F18" s="98" t="s">
        <v>167</v>
      </c>
      <c r="G18" s="98" t="s">
        <v>170</v>
      </c>
      <c r="H18" s="98" t="s">
        <v>168</v>
      </c>
    </row>
    <row r="19" spans="2:8" ht="33" customHeight="1">
      <c r="B19" s="54">
        <v>16</v>
      </c>
      <c r="C19" s="58" t="s">
        <v>62</v>
      </c>
      <c r="D19" s="98" t="s">
        <v>165</v>
      </c>
      <c r="E19" s="98" t="s">
        <v>166</v>
      </c>
      <c r="F19" s="98" t="s">
        <v>170</v>
      </c>
      <c r="G19" s="98" t="s">
        <v>167</v>
      </c>
      <c r="H19" s="98" t="s">
        <v>168</v>
      </c>
    </row>
    <row r="20" spans="2:8" ht="33" customHeight="1">
      <c r="B20" s="54">
        <v>17</v>
      </c>
      <c r="C20" s="58" t="s">
        <v>107</v>
      </c>
      <c r="D20" s="98" t="s">
        <v>165</v>
      </c>
      <c r="E20" s="98" t="s">
        <v>166</v>
      </c>
      <c r="F20" s="98" t="s">
        <v>167</v>
      </c>
      <c r="G20" s="98" t="s">
        <v>170</v>
      </c>
      <c r="H20" s="98" t="s">
        <v>168</v>
      </c>
    </row>
    <row r="21" spans="2:8" ht="33" customHeight="1">
      <c r="B21" s="54">
        <v>18</v>
      </c>
      <c r="C21" s="58" t="s">
        <v>63</v>
      </c>
      <c r="D21" s="98" t="s">
        <v>165</v>
      </c>
      <c r="E21" s="98" t="s">
        <v>166</v>
      </c>
      <c r="F21" s="98" t="s">
        <v>167</v>
      </c>
      <c r="G21" s="98" t="s">
        <v>170</v>
      </c>
      <c r="H21" s="98" t="s">
        <v>169</v>
      </c>
    </row>
    <row r="22" spans="2:8" ht="33" customHeight="1">
      <c r="B22" s="54">
        <v>19</v>
      </c>
      <c r="C22" s="58" t="s">
        <v>108</v>
      </c>
      <c r="D22" s="98" t="s">
        <v>165</v>
      </c>
      <c r="E22" s="98" t="s">
        <v>166</v>
      </c>
      <c r="F22" s="98" t="s">
        <v>170</v>
      </c>
      <c r="G22" s="98" t="s">
        <v>167</v>
      </c>
      <c r="H22" s="98" t="s">
        <v>169</v>
      </c>
    </row>
    <row r="23" spans="2:8" ht="33" customHeight="1">
      <c r="B23" s="54">
        <v>20</v>
      </c>
      <c r="C23" s="58" t="s">
        <v>109</v>
      </c>
      <c r="D23" s="98" t="s">
        <v>165</v>
      </c>
      <c r="E23" s="98" t="s">
        <v>166</v>
      </c>
      <c r="F23" s="98" t="s">
        <v>167</v>
      </c>
      <c r="G23" s="98" t="s">
        <v>168</v>
      </c>
      <c r="H23" s="98" t="s">
        <v>169</v>
      </c>
    </row>
    <row r="24" spans="2:8" ht="33" customHeight="1">
      <c r="B24" s="54">
        <v>21</v>
      </c>
      <c r="C24" s="58" t="s">
        <v>110</v>
      </c>
      <c r="D24" s="98" t="s">
        <v>165</v>
      </c>
      <c r="E24" s="98" t="s">
        <v>166</v>
      </c>
      <c r="F24" s="98" t="s">
        <v>167</v>
      </c>
      <c r="G24" s="98" t="s">
        <v>170</v>
      </c>
      <c r="H24" s="98" t="s">
        <v>168</v>
      </c>
    </row>
    <row r="25" spans="2:8" ht="33" customHeight="1">
      <c r="B25" s="54">
        <v>22</v>
      </c>
      <c r="C25" s="58" t="s">
        <v>64</v>
      </c>
      <c r="D25" s="98" t="s">
        <v>165</v>
      </c>
      <c r="E25" s="98" t="s">
        <v>166</v>
      </c>
      <c r="F25" s="98" t="s">
        <v>167</v>
      </c>
      <c r="G25" s="98" t="s">
        <v>170</v>
      </c>
      <c r="H25" s="98" t="s">
        <v>169</v>
      </c>
    </row>
    <row r="26" spans="2:8" ht="33" customHeight="1">
      <c r="B26" s="54">
        <v>23</v>
      </c>
      <c r="C26" s="58" t="s">
        <v>111</v>
      </c>
      <c r="D26" s="98" t="s">
        <v>165</v>
      </c>
      <c r="E26" s="98" t="s">
        <v>166</v>
      </c>
      <c r="F26" s="98" t="s">
        <v>167</v>
      </c>
      <c r="G26" s="98" t="s">
        <v>170</v>
      </c>
      <c r="H26" s="98" t="s">
        <v>168</v>
      </c>
    </row>
    <row r="27" spans="2:8" ht="33" customHeight="1">
      <c r="B27" s="54">
        <v>24</v>
      </c>
      <c r="C27" s="58" t="s">
        <v>112</v>
      </c>
      <c r="D27" s="98" t="s">
        <v>165</v>
      </c>
      <c r="E27" s="98" t="s">
        <v>166</v>
      </c>
      <c r="F27" s="98" t="s">
        <v>167</v>
      </c>
      <c r="G27" s="98" t="s">
        <v>170</v>
      </c>
      <c r="H27" s="98" t="s">
        <v>169</v>
      </c>
    </row>
    <row r="28" spans="2:8" ht="33" customHeight="1">
      <c r="B28" s="54">
        <v>25</v>
      </c>
      <c r="C28" s="58" t="s">
        <v>113</v>
      </c>
      <c r="D28" s="98" t="s">
        <v>165</v>
      </c>
      <c r="E28" s="98" t="s">
        <v>166</v>
      </c>
      <c r="F28" s="98" t="s">
        <v>167</v>
      </c>
      <c r="G28" s="98" t="s">
        <v>170</v>
      </c>
      <c r="H28" s="98" t="s">
        <v>168</v>
      </c>
    </row>
    <row r="29" spans="2:8" ht="33" customHeight="1">
      <c r="B29" s="54">
        <v>26</v>
      </c>
      <c r="C29" s="58" t="s">
        <v>36</v>
      </c>
      <c r="D29" s="98" t="s">
        <v>165</v>
      </c>
      <c r="E29" s="98" t="s">
        <v>166</v>
      </c>
      <c r="F29" s="98" t="s">
        <v>167</v>
      </c>
      <c r="G29" s="98" t="s">
        <v>170</v>
      </c>
      <c r="H29" s="98" t="s">
        <v>169</v>
      </c>
    </row>
    <row r="30" spans="2:8" ht="33" customHeight="1">
      <c r="B30" s="54">
        <v>27</v>
      </c>
      <c r="C30" s="58" t="s">
        <v>37</v>
      </c>
      <c r="D30" s="98" t="s">
        <v>165</v>
      </c>
      <c r="E30" s="98" t="s">
        <v>166</v>
      </c>
      <c r="F30" s="98" t="s">
        <v>167</v>
      </c>
      <c r="G30" s="98" t="s">
        <v>170</v>
      </c>
      <c r="H30" s="98" t="s">
        <v>169</v>
      </c>
    </row>
    <row r="31" spans="2:8" ht="33" customHeight="1">
      <c r="B31" s="54">
        <v>28</v>
      </c>
      <c r="C31" s="58" t="s">
        <v>38</v>
      </c>
      <c r="D31" s="98" t="s">
        <v>165</v>
      </c>
      <c r="E31" s="98" t="s">
        <v>166</v>
      </c>
      <c r="F31" s="98" t="s">
        <v>167</v>
      </c>
      <c r="G31" s="98" t="s">
        <v>169</v>
      </c>
      <c r="H31" s="98" t="s">
        <v>171</v>
      </c>
    </row>
    <row r="32" spans="2:8" ht="33" customHeight="1">
      <c r="B32" s="54">
        <v>29</v>
      </c>
      <c r="C32" s="58" t="s">
        <v>39</v>
      </c>
      <c r="D32" s="98" t="s">
        <v>165</v>
      </c>
      <c r="E32" s="98" t="s">
        <v>166</v>
      </c>
      <c r="F32" s="98" t="s">
        <v>167</v>
      </c>
      <c r="G32" s="98" t="s">
        <v>171</v>
      </c>
      <c r="H32" s="98" t="s">
        <v>169</v>
      </c>
    </row>
    <row r="33" spans="2:8" ht="33" customHeight="1">
      <c r="B33" s="54">
        <v>30</v>
      </c>
      <c r="C33" s="58" t="s">
        <v>40</v>
      </c>
      <c r="D33" s="98" t="s">
        <v>165</v>
      </c>
      <c r="E33" s="98" t="s">
        <v>166</v>
      </c>
      <c r="F33" s="98" t="s">
        <v>167</v>
      </c>
      <c r="G33" s="98" t="s">
        <v>170</v>
      </c>
      <c r="H33" s="98" t="s">
        <v>169</v>
      </c>
    </row>
    <row r="34" spans="2:8" ht="33" customHeight="1">
      <c r="B34" s="54">
        <v>31</v>
      </c>
      <c r="C34" s="58" t="s">
        <v>41</v>
      </c>
      <c r="D34" s="98" t="s">
        <v>165</v>
      </c>
      <c r="E34" s="98" t="s">
        <v>166</v>
      </c>
      <c r="F34" s="98" t="s">
        <v>167</v>
      </c>
      <c r="G34" s="98" t="s">
        <v>170</v>
      </c>
      <c r="H34" s="98" t="s">
        <v>168</v>
      </c>
    </row>
    <row r="35" spans="2:8" ht="33" customHeight="1">
      <c r="B35" s="54">
        <v>32</v>
      </c>
      <c r="C35" s="58" t="s">
        <v>42</v>
      </c>
      <c r="D35" s="98" t="s">
        <v>165</v>
      </c>
      <c r="E35" s="98" t="s">
        <v>166</v>
      </c>
      <c r="F35" s="98" t="s">
        <v>167</v>
      </c>
      <c r="G35" s="98" t="s">
        <v>170</v>
      </c>
      <c r="H35" s="98" t="s">
        <v>168</v>
      </c>
    </row>
    <row r="36" spans="2:8" ht="33" customHeight="1">
      <c r="B36" s="54">
        <v>33</v>
      </c>
      <c r="C36" s="58" t="s">
        <v>43</v>
      </c>
      <c r="D36" s="98" t="s">
        <v>165</v>
      </c>
      <c r="E36" s="98" t="s">
        <v>166</v>
      </c>
      <c r="F36" s="98" t="s">
        <v>167</v>
      </c>
      <c r="G36" s="98" t="s">
        <v>171</v>
      </c>
      <c r="H36" s="98" t="s">
        <v>169</v>
      </c>
    </row>
    <row r="37" spans="2:8" ht="33" customHeight="1">
      <c r="B37" s="54">
        <v>34</v>
      </c>
      <c r="C37" s="58" t="s">
        <v>45</v>
      </c>
      <c r="D37" s="98" t="s">
        <v>165</v>
      </c>
      <c r="E37" s="98" t="s">
        <v>166</v>
      </c>
      <c r="F37" s="98" t="s">
        <v>167</v>
      </c>
      <c r="G37" s="98" t="s">
        <v>169</v>
      </c>
      <c r="H37" s="98" t="s">
        <v>171</v>
      </c>
    </row>
    <row r="38" spans="2:8" ht="33" customHeight="1">
      <c r="B38" s="54">
        <v>35</v>
      </c>
      <c r="C38" s="58" t="s">
        <v>2</v>
      </c>
      <c r="D38" s="98" t="s">
        <v>165</v>
      </c>
      <c r="E38" s="98" t="s">
        <v>166</v>
      </c>
      <c r="F38" s="98" t="s">
        <v>167</v>
      </c>
      <c r="G38" s="98" t="s">
        <v>169</v>
      </c>
      <c r="H38" s="98" t="s">
        <v>168</v>
      </c>
    </row>
    <row r="39" spans="2:8" ht="33" customHeight="1">
      <c r="B39" s="54">
        <v>36</v>
      </c>
      <c r="C39" s="58" t="s">
        <v>3</v>
      </c>
      <c r="D39" s="98" t="s">
        <v>165</v>
      </c>
      <c r="E39" s="98" t="s">
        <v>166</v>
      </c>
      <c r="F39" s="98" t="s">
        <v>167</v>
      </c>
      <c r="G39" s="98" t="s">
        <v>169</v>
      </c>
      <c r="H39" s="98" t="s">
        <v>168</v>
      </c>
    </row>
    <row r="40" spans="2:8" ht="33" customHeight="1">
      <c r="B40" s="54">
        <v>37</v>
      </c>
      <c r="C40" s="58" t="s">
        <v>4</v>
      </c>
      <c r="D40" s="98" t="s">
        <v>165</v>
      </c>
      <c r="E40" s="98" t="s">
        <v>166</v>
      </c>
      <c r="F40" s="98" t="s">
        <v>167</v>
      </c>
      <c r="G40" s="98" t="s">
        <v>168</v>
      </c>
      <c r="H40" s="98" t="s">
        <v>169</v>
      </c>
    </row>
    <row r="41" spans="2:8" ht="33" customHeight="1">
      <c r="B41" s="54">
        <v>38</v>
      </c>
      <c r="C41" s="59" t="s">
        <v>46</v>
      </c>
      <c r="D41" s="98" t="s">
        <v>165</v>
      </c>
      <c r="E41" s="98" t="s">
        <v>166</v>
      </c>
      <c r="F41" s="98" t="s">
        <v>167</v>
      </c>
      <c r="G41" s="98" t="s">
        <v>169</v>
      </c>
      <c r="H41" s="98" t="s">
        <v>171</v>
      </c>
    </row>
    <row r="42" spans="2:8" ht="33" customHeight="1">
      <c r="B42" s="54">
        <v>39</v>
      </c>
      <c r="C42" s="59" t="s">
        <v>9</v>
      </c>
      <c r="D42" s="98" t="s">
        <v>165</v>
      </c>
      <c r="E42" s="98" t="s">
        <v>166</v>
      </c>
      <c r="F42" s="98" t="s">
        <v>167</v>
      </c>
      <c r="G42" s="98" t="s">
        <v>170</v>
      </c>
      <c r="H42" s="98" t="s">
        <v>169</v>
      </c>
    </row>
    <row r="43" spans="2:8" ht="33" customHeight="1">
      <c r="B43" s="54">
        <v>40</v>
      </c>
      <c r="C43" s="59" t="s">
        <v>47</v>
      </c>
      <c r="D43" s="98" t="s">
        <v>165</v>
      </c>
      <c r="E43" s="98" t="s">
        <v>166</v>
      </c>
      <c r="F43" s="98" t="s">
        <v>167</v>
      </c>
      <c r="G43" s="98" t="s">
        <v>169</v>
      </c>
      <c r="H43" s="98" t="s">
        <v>168</v>
      </c>
    </row>
    <row r="44" spans="2:8" ht="33" customHeight="1">
      <c r="B44" s="54">
        <v>41</v>
      </c>
      <c r="C44" s="59" t="s">
        <v>14</v>
      </c>
      <c r="D44" s="98" t="s">
        <v>165</v>
      </c>
      <c r="E44" s="98" t="s">
        <v>166</v>
      </c>
      <c r="F44" s="98" t="s">
        <v>167</v>
      </c>
      <c r="G44" s="98" t="s">
        <v>170</v>
      </c>
      <c r="H44" s="98" t="s">
        <v>169</v>
      </c>
    </row>
    <row r="45" spans="2:8" ht="33" customHeight="1">
      <c r="B45" s="54">
        <v>42</v>
      </c>
      <c r="C45" s="59" t="s">
        <v>15</v>
      </c>
      <c r="D45" s="98" t="s">
        <v>165</v>
      </c>
      <c r="E45" s="98" t="s">
        <v>166</v>
      </c>
      <c r="F45" s="98" t="s">
        <v>167</v>
      </c>
      <c r="G45" s="98" t="s">
        <v>168</v>
      </c>
      <c r="H45" s="98" t="s">
        <v>170</v>
      </c>
    </row>
    <row r="46" spans="2:8" ht="33" customHeight="1">
      <c r="B46" s="54">
        <v>43</v>
      </c>
      <c r="C46" s="59" t="s">
        <v>10</v>
      </c>
      <c r="D46" s="98" t="s">
        <v>165</v>
      </c>
      <c r="E46" s="98" t="s">
        <v>166</v>
      </c>
      <c r="F46" s="98" t="s">
        <v>167</v>
      </c>
      <c r="G46" s="98" t="s">
        <v>168</v>
      </c>
      <c r="H46" s="98" t="s">
        <v>169</v>
      </c>
    </row>
    <row r="47" spans="2:8" ht="33" customHeight="1">
      <c r="B47" s="54">
        <v>44</v>
      </c>
      <c r="C47" s="59" t="s">
        <v>22</v>
      </c>
      <c r="D47" s="98" t="s">
        <v>165</v>
      </c>
      <c r="E47" s="98" t="s">
        <v>166</v>
      </c>
      <c r="F47" s="98" t="s">
        <v>167</v>
      </c>
      <c r="G47" s="98" t="s">
        <v>170</v>
      </c>
      <c r="H47" s="98" t="s">
        <v>169</v>
      </c>
    </row>
    <row r="48" spans="2:8" ht="33" customHeight="1">
      <c r="B48" s="54">
        <v>45</v>
      </c>
      <c r="C48" s="59" t="s">
        <v>48</v>
      </c>
      <c r="D48" s="98" t="s">
        <v>165</v>
      </c>
      <c r="E48" s="98" t="s">
        <v>166</v>
      </c>
      <c r="F48" s="98" t="s">
        <v>167</v>
      </c>
      <c r="G48" s="98" t="s">
        <v>169</v>
      </c>
      <c r="H48" s="98" t="s">
        <v>168</v>
      </c>
    </row>
    <row r="49" spans="2:8" ht="33" customHeight="1">
      <c r="B49" s="54">
        <v>46</v>
      </c>
      <c r="C49" s="59" t="s">
        <v>26</v>
      </c>
      <c r="D49" s="98" t="s">
        <v>165</v>
      </c>
      <c r="E49" s="98" t="s">
        <v>166</v>
      </c>
      <c r="F49" s="98" t="s">
        <v>167</v>
      </c>
      <c r="G49" s="98" t="s">
        <v>168</v>
      </c>
      <c r="H49" s="98" t="s">
        <v>169</v>
      </c>
    </row>
    <row r="50" spans="2:8" ht="33" customHeight="1">
      <c r="B50" s="54">
        <v>47</v>
      </c>
      <c r="C50" s="59" t="s">
        <v>16</v>
      </c>
      <c r="D50" s="98" t="s">
        <v>165</v>
      </c>
      <c r="E50" s="98" t="s">
        <v>166</v>
      </c>
      <c r="F50" s="98" t="s">
        <v>167</v>
      </c>
      <c r="G50" s="98" t="s">
        <v>170</v>
      </c>
      <c r="H50" s="98" t="s">
        <v>168</v>
      </c>
    </row>
    <row r="51" spans="2:8" ht="33" customHeight="1">
      <c r="B51" s="54">
        <v>48</v>
      </c>
      <c r="C51" s="59" t="s">
        <v>27</v>
      </c>
      <c r="D51" s="98" t="s">
        <v>165</v>
      </c>
      <c r="E51" s="98" t="s">
        <v>170</v>
      </c>
      <c r="F51" s="98" t="s">
        <v>166</v>
      </c>
      <c r="G51" s="98" t="s">
        <v>167</v>
      </c>
      <c r="H51" s="98" t="s">
        <v>169</v>
      </c>
    </row>
    <row r="52" spans="2:8" ht="33" customHeight="1">
      <c r="B52" s="54">
        <v>49</v>
      </c>
      <c r="C52" s="59" t="s">
        <v>28</v>
      </c>
      <c r="D52" s="98" t="s">
        <v>165</v>
      </c>
      <c r="E52" s="98" t="s">
        <v>166</v>
      </c>
      <c r="F52" s="98" t="s">
        <v>167</v>
      </c>
      <c r="G52" s="98" t="s">
        <v>171</v>
      </c>
      <c r="H52" s="98" t="s">
        <v>169</v>
      </c>
    </row>
    <row r="53" spans="2:8" ht="33" customHeight="1">
      <c r="B53" s="54">
        <v>50</v>
      </c>
      <c r="C53" s="59" t="s">
        <v>17</v>
      </c>
      <c r="D53" s="98" t="s">
        <v>165</v>
      </c>
      <c r="E53" s="98" t="s">
        <v>166</v>
      </c>
      <c r="F53" s="98" t="s">
        <v>170</v>
      </c>
      <c r="G53" s="98" t="s">
        <v>167</v>
      </c>
      <c r="H53" s="98" t="s">
        <v>169</v>
      </c>
    </row>
    <row r="54" spans="2:8" ht="33" customHeight="1">
      <c r="B54" s="54">
        <v>51</v>
      </c>
      <c r="C54" s="59" t="s">
        <v>49</v>
      </c>
      <c r="D54" s="98" t="s">
        <v>165</v>
      </c>
      <c r="E54" s="98" t="s">
        <v>166</v>
      </c>
      <c r="F54" s="98" t="s">
        <v>167</v>
      </c>
      <c r="G54" s="98" t="s">
        <v>169</v>
      </c>
      <c r="H54" s="98" t="s">
        <v>168</v>
      </c>
    </row>
    <row r="55" spans="2:8" ht="33" customHeight="1">
      <c r="B55" s="54">
        <v>52</v>
      </c>
      <c r="C55" s="59" t="s">
        <v>5</v>
      </c>
      <c r="D55" s="98" t="s">
        <v>165</v>
      </c>
      <c r="E55" s="98" t="s">
        <v>166</v>
      </c>
      <c r="F55" s="98" t="s">
        <v>167</v>
      </c>
      <c r="G55" s="98" t="s">
        <v>168</v>
      </c>
      <c r="H55" s="98" t="s">
        <v>169</v>
      </c>
    </row>
    <row r="56" spans="2:8" ht="33" customHeight="1">
      <c r="B56" s="54">
        <v>53</v>
      </c>
      <c r="C56" s="59" t="s">
        <v>23</v>
      </c>
      <c r="D56" s="98" t="s">
        <v>165</v>
      </c>
      <c r="E56" s="98" t="s">
        <v>166</v>
      </c>
      <c r="F56" s="98" t="s">
        <v>170</v>
      </c>
      <c r="G56" s="98" t="s">
        <v>167</v>
      </c>
      <c r="H56" s="98" t="s">
        <v>169</v>
      </c>
    </row>
    <row r="57" spans="2:8" ht="33" customHeight="1">
      <c r="B57" s="54">
        <v>54</v>
      </c>
      <c r="C57" s="59" t="s">
        <v>29</v>
      </c>
      <c r="D57" s="98" t="s">
        <v>165</v>
      </c>
      <c r="E57" s="98" t="s">
        <v>166</v>
      </c>
      <c r="F57" s="98" t="s">
        <v>167</v>
      </c>
      <c r="G57" s="98" t="s">
        <v>170</v>
      </c>
      <c r="H57" s="98" t="s">
        <v>169</v>
      </c>
    </row>
    <row r="58" spans="2:8" ht="33" customHeight="1">
      <c r="B58" s="54">
        <v>55</v>
      </c>
      <c r="C58" s="59" t="s">
        <v>18</v>
      </c>
      <c r="D58" s="98" t="s">
        <v>165</v>
      </c>
      <c r="E58" s="98" t="s">
        <v>166</v>
      </c>
      <c r="F58" s="98" t="s">
        <v>167</v>
      </c>
      <c r="G58" s="98" t="s">
        <v>170</v>
      </c>
      <c r="H58" s="98" t="s">
        <v>169</v>
      </c>
    </row>
    <row r="59" spans="2:8" ht="33" customHeight="1">
      <c r="B59" s="54">
        <v>56</v>
      </c>
      <c r="C59" s="59" t="s">
        <v>11</v>
      </c>
      <c r="D59" s="98" t="s">
        <v>165</v>
      </c>
      <c r="E59" s="98" t="s">
        <v>166</v>
      </c>
      <c r="F59" s="98" t="s">
        <v>167</v>
      </c>
      <c r="G59" s="98" t="s">
        <v>168</v>
      </c>
      <c r="H59" s="98" t="s">
        <v>169</v>
      </c>
    </row>
    <row r="60" spans="2:8" ht="33" customHeight="1">
      <c r="B60" s="54">
        <v>57</v>
      </c>
      <c r="C60" s="59" t="s">
        <v>50</v>
      </c>
      <c r="D60" s="98" t="s">
        <v>165</v>
      </c>
      <c r="E60" s="98" t="s">
        <v>166</v>
      </c>
      <c r="F60" s="98" t="s">
        <v>167</v>
      </c>
      <c r="G60" s="98" t="s">
        <v>170</v>
      </c>
      <c r="H60" s="98" t="s">
        <v>169</v>
      </c>
    </row>
    <row r="61" spans="2:8" ht="33" customHeight="1">
      <c r="B61" s="54">
        <v>58</v>
      </c>
      <c r="C61" s="59" t="s">
        <v>30</v>
      </c>
      <c r="D61" s="98" t="s">
        <v>165</v>
      </c>
      <c r="E61" s="98" t="s">
        <v>166</v>
      </c>
      <c r="F61" s="98" t="s">
        <v>167</v>
      </c>
      <c r="G61" s="98" t="s">
        <v>170</v>
      </c>
      <c r="H61" s="98" t="s">
        <v>168</v>
      </c>
    </row>
    <row r="62" spans="2:8" ht="33" customHeight="1">
      <c r="B62" s="54">
        <v>59</v>
      </c>
      <c r="C62" s="59" t="s">
        <v>24</v>
      </c>
      <c r="D62" s="98" t="s">
        <v>165</v>
      </c>
      <c r="E62" s="98" t="s">
        <v>166</v>
      </c>
      <c r="F62" s="98" t="s">
        <v>167</v>
      </c>
      <c r="G62" s="98" t="s">
        <v>170</v>
      </c>
      <c r="H62" s="98" t="s">
        <v>169</v>
      </c>
    </row>
    <row r="63" spans="2:8" ht="33" customHeight="1">
      <c r="B63" s="54">
        <v>60</v>
      </c>
      <c r="C63" s="59" t="s">
        <v>51</v>
      </c>
      <c r="D63" s="98" t="s">
        <v>165</v>
      </c>
      <c r="E63" s="98" t="s">
        <v>166</v>
      </c>
      <c r="F63" s="98" t="s">
        <v>167</v>
      </c>
      <c r="G63" s="98" t="s">
        <v>169</v>
      </c>
      <c r="H63" s="98" t="s">
        <v>168</v>
      </c>
    </row>
    <row r="64" spans="2:8" ht="33" customHeight="1">
      <c r="B64" s="54">
        <v>61</v>
      </c>
      <c r="C64" s="59" t="s">
        <v>19</v>
      </c>
      <c r="D64" s="98" t="s">
        <v>165</v>
      </c>
      <c r="E64" s="98" t="s">
        <v>170</v>
      </c>
      <c r="F64" s="98" t="s">
        <v>166</v>
      </c>
      <c r="G64" s="98" t="s">
        <v>167</v>
      </c>
      <c r="H64" s="98" t="s">
        <v>169</v>
      </c>
    </row>
    <row r="65" spans="2:8" ht="33" customHeight="1">
      <c r="B65" s="54">
        <v>62</v>
      </c>
      <c r="C65" s="59" t="s">
        <v>20</v>
      </c>
      <c r="D65" s="98" t="s">
        <v>165</v>
      </c>
      <c r="E65" s="98" t="s">
        <v>166</v>
      </c>
      <c r="F65" s="98" t="s">
        <v>167</v>
      </c>
      <c r="G65" s="98" t="s">
        <v>170</v>
      </c>
      <c r="H65" s="98" t="s">
        <v>168</v>
      </c>
    </row>
    <row r="66" spans="2:8" ht="33" customHeight="1">
      <c r="B66" s="54">
        <v>63</v>
      </c>
      <c r="C66" s="59" t="s">
        <v>31</v>
      </c>
      <c r="D66" s="98" t="s">
        <v>165</v>
      </c>
      <c r="E66" s="98" t="s">
        <v>167</v>
      </c>
      <c r="F66" s="98" t="s">
        <v>166</v>
      </c>
      <c r="G66" s="98" t="s">
        <v>169</v>
      </c>
      <c r="H66" s="98" t="s">
        <v>168</v>
      </c>
    </row>
    <row r="67" spans="2:8" ht="33" customHeight="1">
      <c r="B67" s="54">
        <v>64</v>
      </c>
      <c r="C67" s="59" t="s">
        <v>52</v>
      </c>
      <c r="D67" s="98" t="s">
        <v>165</v>
      </c>
      <c r="E67" s="98" t="s">
        <v>166</v>
      </c>
      <c r="F67" s="98" t="s">
        <v>167</v>
      </c>
      <c r="G67" s="98" t="s">
        <v>169</v>
      </c>
      <c r="H67" s="98" t="s">
        <v>168</v>
      </c>
    </row>
    <row r="68" spans="2:8" ht="33" customHeight="1">
      <c r="B68" s="54">
        <v>65</v>
      </c>
      <c r="C68" s="59" t="s">
        <v>12</v>
      </c>
      <c r="D68" s="98" t="s">
        <v>165</v>
      </c>
      <c r="E68" s="98" t="s">
        <v>166</v>
      </c>
      <c r="F68" s="98" t="s">
        <v>167</v>
      </c>
      <c r="G68" s="98" t="s">
        <v>169</v>
      </c>
      <c r="H68" s="98" t="s">
        <v>170</v>
      </c>
    </row>
    <row r="69" spans="2:8" ht="33" customHeight="1">
      <c r="B69" s="54">
        <v>66</v>
      </c>
      <c r="C69" s="59" t="s">
        <v>6</v>
      </c>
      <c r="D69" s="98" t="s">
        <v>165</v>
      </c>
      <c r="E69" s="98" t="s">
        <v>166</v>
      </c>
      <c r="F69" s="98" t="s">
        <v>167</v>
      </c>
      <c r="G69" s="98" t="s">
        <v>169</v>
      </c>
      <c r="H69" s="98" t="s">
        <v>168</v>
      </c>
    </row>
    <row r="70" spans="2:8" ht="33" customHeight="1">
      <c r="B70" s="54">
        <v>67</v>
      </c>
      <c r="C70" s="59" t="s">
        <v>7</v>
      </c>
      <c r="D70" s="98" t="s">
        <v>165</v>
      </c>
      <c r="E70" s="98" t="s">
        <v>167</v>
      </c>
      <c r="F70" s="98" t="s">
        <v>166</v>
      </c>
      <c r="G70" s="98" t="s">
        <v>169</v>
      </c>
      <c r="H70" s="98" t="s">
        <v>171</v>
      </c>
    </row>
    <row r="71" spans="2:8" ht="33" customHeight="1">
      <c r="B71" s="54">
        <v>68</v>
      </c>
      <c r="C71" s="59" t="s">
        <v>53</v>
      </c>
      <c r="D71" s="98" t="s">
        <v>166</v>
      </c>
      <c r="E71" s="98" t="s">
        <v>165</v>
      </c>
      <c r="F71" s="98" t="s">
        <v>167</v>
      </c>
      <c r="G71" s="98" t="s">
        <v>169</v>
      </c>
      <c r="H71" s="98" t="s">
        <v>170</v>
      </c>
    </row>
    <row r="72" spans="2:8" ht="33" customHeight="1">
      <c r="B72" s="54">
        <v>69</v>
      </c>
      <c r="C72" s="59" t="s">
        <v>54</v>
      </c>
      <c r="D72" s="98" t="s">
        <v>165</v>
      </c>
      <c r="E72" s="98" t="s">
        <v>167</v>
      </c>
      <c r="F72" s="98" t="s">
        <v>166</v>
      </c>
      <c r="G72" s="98" t="s">
        <v>173</v>
      </c>
      <c r="H72" s="98" t="s">
        <v>169</v>
      </c>
    </row>
    <row r="73" spans="2:8" ht="33" customHeight="1">
      <c r="B73" s="54">
        <v>70</v>
      </c>
      <c r="C73" s="59" t="s">
        <v>55</v>
      </c>
      <c r="D73" s="98" t="s">
        <v>165</v>
      </c>
      <c r="E73" s="98" t="s">
        <v>166</v>
      </c>
      <c r="F73" s="98" t="s">
        <v>169</v>
      </c>
      <c r="G73" s="98" t="s">
        <v>167</v>
      </c>
      <c r="H73" s="98" t="s">
        <v>168</v>
      </c>
    </row>
    <row r="74" spans="2:8" ht="33" customHeight="1">
      <c r="B74" s="54">
        <v>71</v>
      </c>
      <c r="C74" s="59" t="s">
        <v>56</v>
      </c>
      <c r="D74" s="101" t="s">
        <v>165</v>
      </c>
      <c r="E74" s="101" t="s">
        <v>167</v>
      </c>
      <c r="F74" s="101" t="s">
        <v>166</v>
      </c>
      <c r="G74" s="101" t="s">
        <v>169</v>
      </c>
      <c r="H74" s="101" t="s">
        <v>168</v>
      </c>
    </row>
    <row r="75" spans="2:8" ht="33" customHeight="1">
      <c r="B75" s="54">
        <v>72</v>
      </c>
      <c r="C75" s="59" t="s">
        <v>32</v>
      </c>
      <c r="D75" s="101" t="s">
        <v>165</v>
      </c>
      <c r="E75" s="101" t="s">
        <v>166</v>
      </c>
      <c r="F75" s="101" t="s">
        <v>169</v>
      </c>
      <c r="G75" s="101" t="s">
        <v>167</v>
      </c>
      <c r="H75" s="101" t="s">
        <v>171</v>
      </c>
    </row>
    <row r="76" spans="2:8" ht="33" customHeight="1">
      <c r="B76" s="54">
        <v>73</v>
      </c>
      <c r="C76" s="59" t="s">
        <v>33</v>
      </c>
      <c r="D76" s="101" t="s">
        <v>165</v>
      </c>
      <c r="E76" s="101" t="s">
        <v>166</v>
      </c>
      <c r="F76" s="101" t="s">
        <v>167</v>
      </c>
      <c r="G76" s="101" t="s">
        <v>169</v>
      </c>
      <c r="H76" s="101" t="s">
        <v>170</v>
      </c>
    </row>
    <row r="77" spans="2:8" ht="33" customHeight="1" thickBot="1">
      <c r="B77" s="54">
        <v>74</v>
      </c>
      <c r="C77" s="59" t="s">
        <v>34</v>
      </c>
      <c r="D77" s="99" t="s">
        <v>165</v>
      </c>
      <c r="E77" s="99" t="s">
        <v>166</v>
      </c>
      <c r="F77" s="99" t="s">
        <v>169</v>
      </c>
      <c r="G77" s="99" t="s">
        <v>170</v>
      </c>
      <c r="H77" s="99" t="s">
        <v>167</v>
      </c>
    </row>
    <row r="78" spans="2:8" ht="33" customHeight="1" thickTop="1">
      <c r="B78" s="130" t="s">
        <v>152</v>
      </c>
      <c r="C78" s="131"/>
      <c r="D78" s="92" t="str">
        <f>地区別_薬効上位!D12</f>
        <v>消化性潰瘍用剤</v>
      </c>
      <c r="E78" s="92" t="str">
        <f>地区別_薬効上位!E12</f>
        <v>鎮痛，鎮痒，収斂，消炎剤</v>
      </c>
      <c r="F78" s="92" t="str">
        <f>地区別_薬効上位!F12</f>
        <v>血圧降下剤</v>
      </c>
      <c r="G78" s="92" t="str">
        <f>地区別_薬効上位!G12</f>
        <v>眼科用剤</v>
      </c>
      <c r="H78" s="92" t="str">
        <f>地区別_薬効上位!H12</f>
        <v>血管拡張剤</v>
      </c>
    </row>
    <row r="79" spans="2:8">
      <c r="B79" s="35"/>
    </row>
    <row r="80" spans="2:8">
      <c r="B80" s="47"/>
    </row>
    <row r="81" spans="2:2">
      <c r="B81" s="48"/>
    </row>
    <row r="82" spans="2:2">
      <c r="B82" s="49"/>
    </row>
  </sheetData>
  <mergeCells count="1">
    <mergeCell ref="B78:C78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2-16.多剤服薬者に係る分析</oddHeader>
  </headerFooter>
  <rowBreaks count="2" manualBreakCount="2">
    <brk id="30" max="16383" man="1"/>
    <brk id="5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4B030-0B29-45E1-9905-34A448218931}">
  <dimension ref="A1:L49"/>
  <sheetViews>
    <sheetView showGridLines="0" zoomScaleNormal="100" zoomScaleSheetLayoutView="100" workbookViewId="0"/>
  </sheetViews>
  <sheetFormatPr defaultColWidth="9.875" defaultRowHeight="16.5" customHeight="1"/>
  <cols>
    <col min="1" max="1" width="4.25" style="60" customWidth="1"/>
    <col min="2" max="2" width="14.625" style="60" customWidth="1"/>
    <col min="3" max="5" width="20.375" style="60" customWidth="1"/>
    <col min="6" max="9" width="9.875" style="60"/>
    <col min="10" max="10" width="5.875" style="60" customWidth="1"/>
    <col min="11" max="11" width="11.75" style="60" customWidth="1"/>
    <col min="12" max="12" width="16.75" style="60" customWidth="1"/>
    <col min="13" max="13" width="11.75" style="60" customWidth="1"/>
    <col min="14" max="16384" width="9.875" style="60"/>
  </cols>
  <sheetData>
    <row r="1" spans="1:12" ht="16.5" customHeight="1">
      <c r="A1" s="13" t="s">
        <v>207</v>
      </c>
      <c r="B1" s="74"/>
    </row>
    <row r="2" spans="1:12" ht="16.5" customHeight="1">
      <c r="A2" s="13" t="s">
        <v>208</v>
      </c>
      <c r="B2" s="74"/>
    </row>
    <row r="3" spans="1:12" ht="16.5" customHeight="1">
      <c r="B3" s="132" t="s">
        <v>128</v>
      </c>
      <c r="C3" s="134" t="s">
        <v>153</v>
      </c>
      <c r="D3" s="136"/>
      <c r="E3" s="137"/>
      <c r="F3" s="61"/>
      <c r="G3" s="61"/>
      <c r="K3" s="60" t="s">
        <v>114</v>
      </c>
    </row>
    <row r="4" spans="1:12" ht="60" customHeight="1">
      <c r="B4" s="133"/>
      <c r="C4" s="135"/>
      <c r="D4" s="62" t="s">
        <v>154</v>
      </c>
      <c r="E4" s="63" t="s">
        <v>180</v>
      </c>
      <c r="F4" s="61"/>
      <c r="G4" s="61"/>
      <c r="K4" s="96" t="s">
        <v>128</v>
      </c>
      <c r="L4" s="97" t="s">
        <v>186</v>
      </c>
    </row>
    <row r="5" spans="1:12" ht="16.5" customHeight="1">
      <c r="B5" s="64" t="s">
        <v>155</v>
      </c>
      <c r="C5" s="65">
        <f>地区別_多剤服薬者!F14</f>
        <v>602</v>
      </c>
      <c r="D5" s="66">
        <f>'地区別_相互作用(禁忌)'!E14</f>
        <v>6</v>
      </c>
      <c r="E5" s="111">
        <f>'地区別_相互作用(禁忌)'!F14</f>
        <v>9.9667774086378731E-3</v>
      </c>
      <c r="F5" s="61"/>
      <c r="G5" s="61"/>
      <c r="K5" s="93" t="s">
        <v>155</v>
      </c>
      <c r="L5" s="113">
        <f>ROUND(E5,4)</f>
        <v>0.01</v>
      </c>
    </row>
    <row r="6" spans="1:12" ht="16.5" customHeight="1">
      <c r="B6" s="64" t="s">
        <v>66</v>
      </c>
      <c r="C6" s="65">
        <f>地区別_多剤服薬者!K14</f>
        <v>1652</v>
      </c>
      <c r="D6" s="66">
        <f>'地区別_相互作用(禁忌)'!H14</f>
        <v>31</v>
      </c>
      <c r="E6" s="111">
        <f>'地区別_相互作用(禁忌)'!I14</f>
        <v>1.8765133171912834E-2</v>
      </c>
      <c r="F6" s="61"/>
      <c r="G6" s="61"/>
      <c r="K6" s="93" t="s">
        <v>66</v>
      </c>
      <c r="L6" s="113">
        <f t="shared" ref="L6:L12" si="0">ROUND(E6,4)</f>
        <v>1.8800000000000001E-2</v>
      </c>
    </row>
    <row r="7" spans="1:12" ht="16.5" customHeight="1">
      <c r="B7" s="64" t="s">
        <v>67</v>
      </c>
      <c r="C7" s="65">
        <f>地区別_多剤服薬者!P14</f>
        <v>75398</v>
      </c>
      <c r="D7" s="66">
        <f>'地区別_相互作用(禁忌)'!K14</f>
        <v>633</v>
      </c>
      <c r="E7" s="111">
        <f>'地区別_相互作用(禁忌)'!L14</f>
        <v>8.3954481551234781E-3</v>
      </c>
      <c r="F7" s="61"/>
      <c r="G7" s="61"/>
      <c r="K7" s="93" t="s">
        <v>67</v>
      </c>
      <c r="L7" s="113">
        <f t="shared" si="0"/>
        <v>8.3999999999999995E-3</v>
      </c>
    </row>
    <row r="8" spans="1:12" ht="16.5" customHeight="1">
      <c r="B8" s="64" t="s">
        <v>68</v>
      </c>
      <c r="C8" s="65">
        <f>地区別_多剤服薬者!U14</f>
        <v>73871</v>
      </c>
      <c r="D8" s="66">
        <f>'地区別_相互作用(禁忌)'!N14</f>
        <v>771</v>
      </c>
      <c r="E8" s="111">
        <f>'地区別_相互作用(禁忌)'!O14</f>
        <v>1.0437113346238713E-2</v>
      </c>
      <c r="F8" s="61"/>
      <c r="G8" s="61"/>
      <c r="K8" s="93" t="s">
        <v>68</v>
      </c>
      <c r="L8" s="113">
        <f t="shared" si="0"/>
        <v>1.04E-2</v>
      </c>
    </row>
    <row r="9" spans="1:12" ht="16.5" customHeight="1">
      <c r="B9" s="68" t="s">
        <v>69</v>
      </c>
      <c r="C9" s="65">
        <f>地区別_多剤服薬者!Z14</f>
        <v>46014</v>
      </c>
      <c r="D9" s="66">
        <f>'地区別_相互作用(禁忌)'!Q14</f>
        <v>506</v>
      </c>
      <c r="E9" s="111">
        <f>'地区別_相互作用(禁忌)'!R14</f>
        <v>1.0996653192506629E-2</v>
      </c>
      <c r="F9" s="61"/>
      <c r="G9" s="61"/>
      <c r="K9" s="68" t="s">
        <v>69</v>
      </c>
      <c r="L9" s="113">
        <f t="shared" si="0"/>
        <v>1.0999999999999999E-2</v>
      </c>
    </row>
    <row r="10" spans="1:12" ht="16.5" customHeight="1">
      <c r="B10" s="68" t="s">
        <v>70</v>
      </c>
      <c r="C10" s="65">
        <f>地区別_多剤服薬者!AE14</f>
        <v>14823</v>
      </c>
      <c r="D10" s="66">
        <f>'地区別_相互作用(禁忌)'!T14</f>
        <v>163</v>
      </c>
      <c r="E10" s="111">
        <f>'地区別_相互作用(禁忌)'!U14</f>
        <v>1.0996424475477299E-2</v>
      </c>
      <c r="F10" s="61"/>
      <c r="G10" s="61"/>
      <c r="K10" s="68" t="s">
        <v>70</v>
      </c>
      <c r="L10" s="113">
        <f t="shared" si="0"/>
        <v>1.0999999999999999E-2</v>
      </c>
    </row>
    <row r="11" spans="1:12" ht="16.5" customHeight="1" thickBot="1">
      <c r="B11" s="68" t="s">
        <v>71</v>
      </c>
      <c r="C11" s="65">
        <f>地区別_多剤服薬者!AJ14</f>
        <v>2777</v>
      </c>
      <c r="D11" s="66">
        <f>'地区別_相互作用(禁忌)'!W14</f>
        <v>29</v>
      </c>
      <c r="E11" s="111">
        <f>'地区別_相互作用(禁忌)'!X14</f>
        <v>1.0442924018725243E-2</v>
      </c>
      <c r="F11" s="61"/>
      <c r="G11" s="61"/>
      <c r="K11" s="68" t="s">
        <v>71</v>
      </c>
      <c r="L11" s="113">
        <f t="shared" si="0"/>
        <v>1.04E-2</v>
      </c>
    </row>
    <row r="12" spans="1:12" ht="16.5" customHeight="1" thickTop="1">
      <c r="B12" s="69" t="s">
        <v>156</v>
      </c>
      <c r="C12" s="70">
        <f>地区別_多剤服薬者!AO14</f>
        <v>215137</v>
      </c>
      <c r="D12" s="71">
        <f>'地区別_相互作用(禁忌)'!Z14</f>
        <v>2139</v>
      </c>
      <c r="E12" s="112">
        <f>'地区別_相互作用(禁忌)'!AA14</f>
        <v>9.9425017546958452E-3</v>
      </c>
      <c r="F12" s="61"/>
      <c r="G12" s="61"/>
      <c r="K12" s="95" t="s">
        <v>156</v>
      </c>
      <c r="L12" s="113">
        <f t="shared" si="0"/>
        <v>9.9000000000000008E-3</v>
      </c>
    </row>
    <row r="13" spans="1:12" s="6" customFormat="1" ht="13.5">
      <c r="B13" s="35" t="s">
        <v>125</v>
      </c>
    </row>
    <row r="14" spans="1:12" s="6" customFormat="1" ht="13.5">
      <c r="B14" s="47" t="s">
        <v>141</v>
      </c>
    </row>
    <row r="15" spans="1:12" ht="13.5" customHeight="1">
      <c r="B15" s="47" t="s">
        <v>162</v>
      </c>
      <c r="C15" s="72"/>
      <c r="D15" s="73"/>
      <c r="E15" s="73"/>
      <c r="F15" s="61"/>
      <c r="G15" s="61"/>
    </row>
    <row r="16" spans="1:12" ht="13.5" customHeight="1">
      <c r="B16" s="36" t="s">
        <v>179</v>
      </c>
      <c r="C16" s="72"/>
      <c r="D16" s="73"/>
      <c r="E16" s="73"/>
      <c r="F16" s="61"/>
      <c r="G16" s="61"/>
    </row>
    <row r="17" spans="1:11" ht="16.5" customHeight="1">
      <c r="B17" s="47"/>
      <c r="C17" s="72"/>
      <c r="D17" s="73"/>
      <c r="E17" s="73"/>
      <c r="F17" s="61"/>
      <c r="G17" s="61"/>
    </row>
    <row r="18" spans="1:11" ht="16.5" customHeight="1">
      <c r="B18" s="47"/>
      <c r="C18" s="72"/>
      <c r="D18" s="73"/>
      <c r="E18" s="73"/>
      <c r="F18" s="61"/>
      <c r="G18" s="61"/>
    </row>
    <row r="19" spans="1:11" ht="16.5" customHeight="1">
      <c r="A19" s="74" t="s">
        <v>207</v>
      </c>
      <c r="B19" s="105"/>
      <c r="C19" s="72"/>
      <c r="D19" s="73"/>
      <c r="E19" s="73"/>
      <c r="F19" s="61"/>
      <c r="G19" s="61"/>
    </row>
    <row r="20" spans="1:11" ht="16.5" customHeight="1">
      <c r="A20" s="74" t="s">
        <v>208</v>
      </c>
      <c r="B20" s="74"/>
      <c r="F20" s="61"/>
      <c r="G20" s="61"/>
      <c r="K20" s="85" t="s">
        <v>114</v>
      </c>
    </row>
    <row r="21" spans="1:11" ht="16.5" customHeight="1">
      <c r="K21" s="85" t="s">
        <v>157</v>
      </c>
    </row>
    <row r="22" spans="1:11" ht="16.5" customHeight="1">
      <c r="K22" s="85" t="s">
        <v>181</v>
      </c>
    </row>
    <row r="25" spans="1:11" ht="16.5" customHeight="1">
      <c r="K25" s="36"/>
    </row>
    <row r="26" spans="1:11" ht="16.5" customHeight="1">
      <c r="K26" s="36"/>
    </row>
    <row r="27" spans="1:11" ht="16.5" customHeight="1">
      <c r="K27" s="36"/>
    </row>
    <row r="46" spans="2:2" ht="16.5" customHeight="1">
      <c r="B46" s="35" t="s">
        <v>125</v>
      </c>
    </row>
    <row r="47" spans="2:2" ht="16.5" customHeight="1">
      <c r="B47" s="47" t="s">
        <v>141</v>
      </c>
    </row>
    <row r="48" spans="2:2" ht="16.5" customHeight="1">
      <c r="B48" s="47" t="s">
        <v>162</v>
      </c>
    </row>
    <row r="49" spans="2:2" ht="16.5" customHeight="1">
      <c r="B49" s="36" t="s">
        <v>179</v>
      </c>
    </row>
  </sheetData>
  <mergeCells count="3">
    <mergeCell ref="B3:B4"/>
    <mergeCell ref="C3:C4"/>
    <mergeCell ref="D3:E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2-16.多剤服薬者に係る分析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55B5-1BD1-48D5-A56E-F232538581B5}">
  <dimension ref="A1:AI15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625" style="6" customWidth="1"/>
    <col min="3" max="3" width="25.625" style="6" customWidth="1"/>
    <col min="4" max="27" width="12.625" style="6" customWidth="1"/>
    <col min="28" max="28" width="9" style="6"/>
    <col min="29" max="29" width="14" style="4" customWidth="1"/>
    <col min="30" max="30" width="9.5" style="4" bestFit="1" customWidth="1"/>
    <col min="31" max="31" width="9.5" style="4" customWidth="1"/>
    <col min="32" max="32" width="9.125" style="4" customWidth="1"/>
    <col min="33" max="34" width="10.875" style="5" customWidth="1"/>
    <col min="35" max="35" width="9" style="5"/>
    <col min="36" max="16384" width="9" style="6"/>
  </cols>
  <sheetData>
    <row r="1" spans="1:35" ht="16.5" customHeight="1">
      <c r="A1" s="6" t="s">
        <v>198</v>
      </c>
      <c r="B1" s="13"/>
    </row>
    <row r="2" spans="1:35" ht="16.5" customHeight="1">
      <c r="A2" s="14" t="s">
        <v>196</v>
      </c>
    </row>
    <row r="3" spans="1:35" ht="8.25" customHeight="1">
      <c r="B3" s="140"/>
      <c r="C3" s="143" t="s">
        <v>73</v>
      </c>
      <c r="D3" s="140" t="s">
        <v>65</v>
      </c>
      <c r="E3" s="140"/>
      <c r="F3" s="140"/>
      <c r="G3" s="140" t="s">
        <v>66</v>
      </c>
      <c r="H3" s="140"/>
      <c r="I3" s="140"/>
      <c r="J3" s="140" t="s">
        <v>67</v>
      </c>
      <c r="K3" s="140"/>
      <c r="L3" s="140"/>
      <c r="M3" s="140" t="s">
        <v>68</v>
      </c>
      <c r="N3" s="140"/>
      <c r="O3" s="140"/>
      <c r="P3" s="140" t="s">
        <v>69</v>
      </c>
      <c r="Q3" s="140"/>
      <c r="R3" s="140"/>
      <c r="S3" s="140" t="s">
        <v>70</v>
      </c>
      <c r="T3" s="140"/>
      <c r="U3" s="140"/>
      <c r="V3" s="140" t="s">
        <v>71</v>
      </c>
      <c r="W3" s="140"/>
      <c r="X3" s="140"/>
      <c r="Y3" s="140" t="s">
        <v>72</v>
      </c>
      <c r="Z3" s="140"/>
      <c r="AA3" s="140"/>
      <c r="AC3" s="121" t="s">
        <v>114</v>
      </c>
    </row>
    <row r="4" spans="1:35" ht="8.25" customHeight="1">
      <c r="B4" s="140"/>
      <c r="C4" s="143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C4" s="141"/>
    </row>
    <row r="5" spans="1:35" ht="72" customHeight="1">
      <c r="B5" s="140"/>
      <c r="C5" s="143"/>
      <c r="D5" s="75" t="s">
        <v>189</v>
      </c>
      <c r="E5" s="75" t="s">
        <v>158</v>
      </c>
      <c r="F5" s="75" t="s">
        <v>194</v>
      </c>
      <c r="G5" s="75" t="s">
        <v>190</v>
      </c>
      <c r="H5" s="75" t="s">
        <v>158</v>
      </c>
      <c r="I5" s="75" t="s">
        <v>194</v>
      </c>
      <c r="J5" s="75" t="s">
        <v>190</v>
      </c>
      <c r="K5" s="75" t="s">
        <v>158</v>
      </c>
      <c r="L5" s="75" t="s">
        <v>194</v>
      </c>
      <c r="M5" s="75" t="s">
        <v>190</v>
      </c>
      <c r="N5" s="75" t="s">
        <v>158</v>
      </c>
      <c r="O5" s="75" t="s">
        <v>194</v>
      </c>
      <c r="P5" s="75" t="s">
        <v>190</v>
      </c>
      <c r="Q5" s="75" t="s">
        <v>158</v>
      </c>
      <c r="R5" s="75" t="s">
        <v>194</v>
      </c>
      <c r="S5" s="75" t="s">
        <v>190</v>
      </c>
      <c r="T5" s="75" t="s">
        <v>158</v>
      </c>
      <c r="U5" s="75" t="s">
        <v>194</v>
      </c>
      <c r="V5" s="75" t="s">
        <v>190</v>
      </c>
      <c r="W5" s="75" t="s">
        <v>158</v>
      </c>
      <c r="X5" s="75" t="s">
        <v>194</v>
      </c>
      <c r="Y5" s="75" t="s">
        <v>190</v>
      </c>
      <c r="Z5" s="75" t="s">
        <v>158</v>
      </c>
      <c r="AA5" s="75" t="s">
        <v>194</v>
      </c>
      <c r="AC5" s="142" t="s">
        <v>185</v>
      </c>
      <c r="AD5" s="142"/>
      <c r="AE5" s="142"/>
      <c r="AF5" s="7"/>
      <c r="AG5" s="138" t="s">
        <v>185</v>
      </c>
      <c r="AH5" s="139"/>
      <c r="AI5" s="76"/>
    </row>
    <row r="6" spans="1:35" s="4" customFormat="1">
      <c r="B6" s="77">
        <v>1</v>
      </c>
      <c r="C6" s="55" t="s">
        <v>1</v>
      </c>
      <c r="D6" s="78">
        <f>地区別_多剤服薬者!F6</f>
        <v>20</v>
      </c>
      <c r="E6" s="78">
        <v>1</v>
      </c>
      <c r="F6" s="106">
        <f>IFERROR(E6/D6,"-")</f>
        <v>0.05</v>
      </c>
      <c r="G6" s="78">
        <f>地区別_多剤服薬者!K6</f>
        <v>63</v>
      </c>
      <c r="H6" s="78">
        <v>1</v>
      </c>
      <c r="I6" s="106">
        <f>IFERROR(H6/G6,"-")</f>
        <v>1.5873015873015872E-2</v>
      </c>
      <c r="J6" s="78">
        <f>地区別_多剤服薬者!P6</f>
        <v>8688</v>
      </c>
      <c r="K6" s="78">
        <v>68</v>
      </c>
      <c r="L6" s="106">
        <f>IFERROR(K6/J6,"-")</f>
        <v>7.8268876611418056E-3</v>
      </c>
      <c r="M6" s="78">
        <f>地区別_多剤服薬者!U6</f>
        <v>8965</v>
      </c>
      <c r="N6" s="78">
        <v>78</v>
      </c>
      <c r="O6" s="106">
        <f>IFERROR(N6/M6,"-")</f>
        <v>8.7005019520356944E-3</v>
      </c>
      <c r="P6" s="78">
        <f>地区別_多剤服薬者!Z6</f>
        <v>5948</v>
      </c>
      <c r="Q6" s="78">
        <v>46</v>
      </c>
      <c r="R6" s="106">
        <f>IFERROR(Q6/P6,"-")</f>
        <v>7.7336919973100202E-3</v>
      </c>
      <c r="S6" s="78">
        <f>地区別_多剤服薬者!AE6</f>
        <v>2036</v>
      </c>
      <c r="T6" s="78">
        <v>19</v>
      </c>
      <c r="U6" s="106">
        <f>IFERROR(T6/S6,"-")</f>
        <v>9.3320235756385074E-3</v>
      </c>
      <c r="V6" s="78">
        <f>地区別_多剤服薬者!AJ6</f>
        <v>405</v>
      </c>
      <c r="W6" s="78">
        <v>4</v>
      </c>
      <c r="X6" s="106">
        <f>IFERROR(W6/V6,"-")</f>
        <v>9.876543209876543E-3</v>
      </c>
      <c r="Y6" s="78">
        <f>地区別_多剤服薬者!AO6</f>
        <v>26125</v>
      </c>
      <c r="Z6" s="78">
        <f>SUM(E6,H6,K6,N6,Q6,T6,W6)</f>
        <v>217</v>
      </c>
      <c r="AA6" s="106">
        <f>IFERROR(Z6/Y6,"-")</f>
        <v>8.3062200956937806E-3</v>
      </c>
      <c r="AC6" s="94" t="str">
        <f t="shared" ref="AC6:AC13" si="0">INDEX($C$6:$C$13,MATCH(AD6,$AA$6:$AA$13,0))</f>
        <v>大阪市医療圏</v>
      </c>
      <c r="AD6" s="109">
        <f>LARGE($AA$6:$AA$13,ROW(B1))</f>
        <v>1.1349368120668569E-2</v>
      </c>
      <c r="AE6" s="110">
        <f>ROUND(AD6,4)</f>
        <v>1.1299999999999999E-2</v>
      </c>
      <c r="AF6" s="10"/>
      <c r="AG6" s="110">
        <f>$AA$14</f>
        <v>9.9425017546958452E-3</v>
      </c>
      <c r="AH6" s="110">
        <f>ROUND(AG6,4)</f>
        <v>9.9000000000000008E-3</v>
      </c>
      <c r="AI6" s="82">
        <v>0</v>
      </c>
    </row>
    <row r="7" spans="1:35" s="4" customFormat="1">
      <c r="B7" s="77">
        <v>2</v>
      </c>
      <c r="C7" s="55" t="s">
        <v>8</v>
      </c>
      <c r="D7" s="78">
        <f>地区別_多剤服薬者!F7</f>
        <v>26</v>
      </c>
      <c r="E7" s="78">
        <v>0</v>
      </c>
      <c r="F7" s="106">
        <f t="shared" ref="F7:F14" si="1">IFERROR(E7/D7,"-")</f>
        <v>0</v>
      </c>
      <c r="G7" s="78">
        <f>地区別_多剤服薬者!K7</f>
        <v>79</v>
      </c>
      <c r="H7" s="78">
        <v>2</v>
      </c>
      <c r="I7" s="106">
        <f t="shared" ref="I7:I14" si="2">IFERROR(H7/G7,"-")</f>
        <v>2.5316455696202531E-2</v>
      </c>
      <c r="J7" s="78">
        <f>地区別_多剤服薬者!P7</f>
        <v>6325</v>
      </c>
      <c r="K7" s="78">
        <v>37</v>
      </c>
      <c r="L7" s="106">
        <f t="shared" ref="L7:L14" si="3">IFERROR(K7/J7,"-")</f>
        <v>5.8498023715415019E-3</v>
      </c>
      <c r="M7" s="78">
        <f>地区別_多剤服薬者!U7</f>
        <v>6117</v>
      </c>
      <c r="N7" s="78">
        <v>54</v>
      </c>
      <c r="O7" s="106">
        <f t="shared" ref="O7:O14" si="4">IFERROR(N7/M7,"-")</f>
        <v>8.8278567925453647E-3</v>
      </c>
      <c r="P7" s="78">
        <f>地区別_多剤服薬者!Z7</f>
        <v>3834</v>
      </c>
      <c r="Q7" s="78">
        <v>39</v>
      </c>
      <c r="R7" s="106">
        <f t="shared" ref="R7:R14" si="5">IFERROR(Q7/P7,"-")</f>
        <v>1.0172143974960876E-2</v>
      </c>
      <c r="S7" s="78">
        <f>地区別_多剤服薬者!AE7</f>
        <v>1259</v>
      </c>
      <c r="T7" s="78">
        <v>11</v>
      </c>
      <c r="U7" s="106">
        <f t="shared" ref="U7:U14" si="6">IFERROR(T7/S7,"-")</f>
        <v>8.737092930897538E-3</v>
      </c>
      <c r="V7" s="78">
        <f>地区別_多剤服薬者!AJ7</f>
        <v>220</v>
      </c>
      <c r="W7" s="78">
        <v>2</v>
      </c>
      <c r="X7" s="106">
        <f t="shared" ref="X7:X14" si="7">IFERROR(W7/V7,"-")</f>
        <v>9.0909090909090905E-3</v>
      </c>
      <c r="Y7" s="78">
        <f>地区別_多剤服薬者!AO7</f>
        <v>17860</v>
      </c>
      <c r="Z7" s="78">
        <f t="shared" ref="Z7:Z14" si="8">SUM(E7,H7,K7,N7,Q7,T7,W7)</f>
        <v>145</v>
      </c>
      <c r="AA7" s="106">
        <f t="shared" ref="AA7:AA14" si="9">IFERROR(Z7/Y7,"-")</f>
        <v>8.118701007838746E-3</v>
      </c>
      <c r="AC7" s="80" t="str">
        <f t="shared" si="0"/>
        <v>堺市医療圏</v>
      </c>
      <c r="AD7" s="110">
        <f t="shared" ref="AD7:AD13" si="10">LARGE($AA$6:$AA$13,ROW(A2))</f>
        <v>1.0489014883061658E-2</v>
      </c>
      <c r="AE7" s="110">
        <f t="shared" ref="AE7:AE13" si="11">ROUND(AD7,4)</f>
        <v>1.0500000000000001E-2</v>
      </c>
      <c r="AF7" s="10"/>
      <c r="AG7" s="110">
        <f t="shared" ref="AG7:AG13" si="12">$AA$14</f>
        <v>9.9425017546958452E-3</v>
      </c>
      <c r="AH7" s="110">
        <f t="shared" ref="AH7:AH13" si="13">ROUND(AG7,4)</f>
        <v>9.9000000000000008E-3</v>
      </c>
      <c r="AI7" s="82">
        <v>0</v>
      </c>
    </row>
    <row r="8" spans="1:35" s="4" customFormat="1">
      <c r="B8" s="77">
        <v>3</v>
      </c>
      <c r="C8" s="55" t="s">
        <v>13</v>
      </c>
      <c r="D8" s="78">
        <f>地区別_多剤服薬者!F8</f>
        <v>68</v>
      </c>
      <c r="E8" s="78">
        <v>0</v>
      </c>
      <c r="F8" s="106">
        <f t="shared" si="1"/>
        <v>0</v>
      </c>
      <c r="G8" s="78">
        <f>地区別_多剤服薬者!K8</f>
        <v>194</v>
      </c>
      <c r="H8" s="78">
        <v>5</v>
      </c>
      <c r="I8" s="106">
        <f t="shared" si="2"/>
        <v>2.5773195876288658E-2</v>
      </c>
      <c r="J8" s="78">
        <f>地区別_多剤服薬者!P8</f>
        <v>10610</v>
      </c>
      <c r="K8" s="78">
        <v>100</v>
      </c>
      <c r="L8" s="106">
        <f t="shared" si="3"/>
        <v>9.4250706880301596E-3</v>
      </c>
      <c r="M8" s="78">
        <f>地区別_多剤服薬者!U8</f>
        <v>9782</v>
      </c>
      <c r="N8" s="78">
        <v>78</v>
      </c>
      <c r="O8" s="106">
        <f t="shared" si="4"/>
        <v>7.9738294827233699E-3</v>
      </c>
      <c r="P8" s="78">
        <f>地区別_多剤服薬者!Z8</f>
        <v>5651</v>
      </c>
      <c r="Q8" s="78">
        <v>68</v>
      </c>
      <c r="R8" s="106">
        <f t="shared" si="5"/>
        <v>1.203326844806229E-2</v>
      </c>
      <c r="S8" s="78">
        <f>地区別_多剤服薬者!AE8</f>
        <v>1654</v>
      </c>
      <c r="T8" s="78">
        <v>27</v>
      </c>
      <c r="U8" s="106">
        <f t="shared" si="6"/>
        <v>1.6324062877871828E-2</v>
      </c>
      <c r="V8" s="78">
        <f>地区別_多剤服薬者!AJ8</f>
        <v>299</v>
      </c>
      <c r="W8" s="78">
        <v>2</v>
      </c>
      <c r="X8" s="106">
        <f t="shared" si="7"/>
        <v>6.688963210702341E-3</v>
      </c>
      <c r="Y8" s="78">
        <f>地区別_多剤服薬者!AO8</f>
        <v>28258</v>
      </c>
      <c r="Z8" s="78">
        <f t="shared" si="8"/>
        <v>280</v>
      </c>
      <c r="AA8" s="106">
        <f t="shared" si="9"/>
        <v>9.908698421685895E-3</v>
      </c>
      <c r="AC8" s="80" t="str">
        <f t="shared" si="0"/>
        <v>中河内医療圏</v>
      </c>
      <c r="AD8" s="110">
        <f t="shared" si="10"/>
        <v>9.9398873479433908E-3</v>
      </c>
      <c r="AE8" s="110">
        <f t="shared" si="11"/>
        <v>9.9000000000000008E-3</v>
      </c>
      <c r="AF8" s="10"/>
      <c r="AG8" s="110">
        <f t="shared" si="12"/>
        <v>9.9425017546958452E-3</v>
      </c>
      <c r="AH8" s="110">
        <f t="shared" si="13"/>
        <v>9.9000000000000008E-3</v>
      </c>
      <c r="AI8" s="82">
        <v>0</v>
      </c>
    </row>
    <row r="9" spans="1:35" s="4" customFormat="1">
      <c r="B9" s="77">
        <v>4</v>
      </c>
      <c r="C9" s="55" t="s">
        <v>21</v>
      </c>
      <c r="D9" s="78">
        <f>地区別_多剤服薬者!F9</f>
        <v>28</v>
      </c>
      <c r="E9" s="78">
        <v>0</v>
      </c>
      <c r="F9" s="106">
        <f t="shared" si="1"/>
        <v>0</v>
      </c>
      <c r="G9" s="78">
        <f>地区別_多剤服薬者!K9</f>
        <v>69</v>
      </c>
      <c r="H9" s="78">
        <v>0</v>
      </c>
      <c r="I9" s="106">
        <f t="shared" si="2"/>
        <v>0</v>
      </c>
      <c r="J9" s="78">
        <f>地区別_多剤服薬者!P9</f>
        <v>7761</v>
      </c>
      <c r="K9" s="78">
        <v>69</v>
      </c>
      <c r="L9" s="106">
        <f t="shared" si="3"/>
        <v>8.8906068805566299E-3</v>
      </c>
      <c r="M9" s="78">
        <f>地区別_多剤服薬者!U9</f>
        <v>7458</v>
      </c>
      <c r="N9" s="78">
        <v>77</v>
      </c>
      <c r="O9" s="106">
        <f t="shared" si="4"/>
        <v>1.0324483775811209E-2</v>
      </c>
      <c r="P9" s="78">
        <f>地区別_多剤服薬者!Z9</f>
        <v>4353</v>
      </c>
      <c r="Q9" s="78">
        <v>45</v>
      </c>
      <c r="R9" s="106">
        <f t="shared" si="5"/>
        <v>1.0337698139214336E-2</v>
      </c>
      <c r="S9" s="78">
        <f>地区別_多剤服薬者!AE9</f>
        <v>1220</v>
      </c>
      <c r="T9" s="78">
        <v>14</v>
      </c>
      <c r="U9" s="106">
        <f t="shared" si="6"/>
        <v>1.1475409836065573E-2</v>
      </c>
      <c r="V9" s="78">
        <f>地区別_多剤服薬者!AJ9</f>
        <v>238</v>
      </c>
      <c r="W9" s="78">
        <v>5</v>
      </c>
      <c r="X9" s="106">
        <f t="shared" si="7"/>
        <v>2.100840336134454E-2</v>
      </c>
      <c r="Y9" s="78">
        <f>地区別_多剤服薬者!AO9</f>
        <v>21127</v>
      </c>
      <c r="Z9" s="78">
        <f t="shared" si="8"/>
        <v>210</v>
      </c>
      <c r="AA9" s="106">
        <f t="shared" si="9"/>
        <v>9.9398873479433908E-3</v>
      </c>
      <c r="AC9" s="80" t="str">
        <f t="shared" si="0"/>
        <v>北河内医療圏</v>
      </c>
      <c r="AD9" s="110">
        <f t="shared" si="10"/>
        <v>9.908698421685895E-3</v>
      </c>
      <c r="AE9" s="110">
        <f t="shared" si="11"/>
        <v>9.9000000000000008E-3</v>
      </c>
      <c r="AF9" s="10"/>
      <c r="AG9" s="110">
        <f t="shared" si="12"/>
        <v>9.9425017546958452E-3</v>
      </c>
      <c r="AH9" s="110">
        <f t="shared" si="13"/>
        <v>9.9000000000000008E-3</v>
      </c>
      <c r="AI9" s="82">
        <v>0</v>
      </c>
    </row>
    <row r="10" spans="1:35" s="4" customFormat="1">
      <c r="B10" s="77">
        <v>5</v>
      </c>
      <c r="C10" s="55" t="s">
        <v>25</v>
      </c>
      <c r="D10" s="78">
        <f>地区別_多剤服薬者!F10</f>
        <v>35</v>
      </c>
      <c r="E10" s="78">
        <v>1</v>
      </c>
      <c r="F10" s="106">
        <f t="shared" si="1"/>
        <v>2.8571428571428571E-2</v>
      </c>
      <c r="G10" s="78">
        <f>地区別_多剤服薬者!K10</f>
        <v>99</v>
      </c>
      <c r="H10" s="78">
        <v>2</v>
      </c>
      <c r="I10" s="106">
        <f t="shared" si="2"/>
        <v>2.0202020202020204E-2</v>
      </c>
      <c r="J10" s="78">
        <f>地区別_多剤服薬者!P10</f>
        <v>6052</v>
      </c>
      <c r="K10" s="78">
        <v>36</v>
      </c>
      <c r="L10" s="106">
        <f t="shared" si="3"/>
        <v>5.9484467944481163E-3</v>
      </c>
      <c r="M10" s="78">
        <f>地区別_多剤服薬者!U10</f>
        <v>5923</v>
      </c>
      <c r="N10" s="78">
        <v>60</v>
      </c>
      <c r="O10" s="106">
        <f t="shared" si="4"/>
        <v>1.0130001688333615E-2</v>
      </c>
      <c r="P10" s="78">
        <f>地区別_多剤服薬者!Z10</f>
        <v>3598</v>
      </c>
      <c r="Q10" s="78">
        <v>37</v>
      </c>
      <c r="R10" s="106">
        <f t="shared" si="5"/>
        <v>1.028349082823791E-2</v>
      </c>
      <c r="S10" s="78">
        <f>地区別_多剤服薬者!AE10</f>
        <v>1297</v>
      </c>
      <c r="T10" s="78">
        <v>17</v>
      </c>
      <c r="U10" s="106">
        <f t="shared" si="6"/>
        <v>1.3107170393215111E-2</v>
      </c>
      <c r="V10" s="78">
        <f>地区別_多剤服薬者!AJ10</f>
        <v>230</v>
      </c>
      <c r="W10" s="78">
        <v>1</v>
      </c>
      <c r="X10" s="106">
        <f t="shared" si="7"/>
        <v>4.3478260869565218E-3</v>
      </c>
      <c r="Y10" s="78">
        <f>地区別_多剤服薬者!AO10</f>
        <v>17234</v>
      </c>
      <c r="Z10" s="78">
        <f t="shared" si="8"/>
        <v>154</v>
      </c>
      <c r="AA10" s="106">
        <f t="shared" si="9"/>
        <v>8.9358245329000819E-3</v>
      </c>
      <c r="AC10" s="80" t="str">
        <f t="shared" si="0"/>
        <v>泉州医療圏</v>
      </c>
      <c r="AD10" s="110">
        <f t="shared" si="10"/>
        <v>9.7536632944698991E-3</v>
      </c>
      <c r="AE10" s="110">
        <f t="shared" si="11"/>
        <v>9.7999999999999997E-3</v>
      </c>
      <c r="AF10" s="10"/>
      <c r="AG10" s="110">
        <f t="shared" si="12"/>
        <v>9.9425017546958452E-3</v>
      </c>
      <c r="AH10" s="110">
        <f t="shared" si="13"/>
        <v>9.9000000000000008E-3</v>
      </c>
      <c r="AI10" s="82">
        <v>0</v>
      </c>
    </row>
    <row r="11" spans="1:35" s="4" customFormat="1">
      <c r="B11" s="77">
        <v>6</v>
      </c>
      <c r="C11" s="55" t="s">
        <v>35</v>
      </c>
      <c r="D11" s="78">
        <f>地区別_多剤服薬者!F11</f>
        <v>111</v>
      </c>
      <c r="E11" s="78">
        <v>2</v>
      </c>
      <c r="F11" s="106">
        <f t="shared" si="1"/>
        <v>1.8018018018018018E-2</v>
      </c>
      <c r="G11" s="78">
        <f>地区別_多剤服薬者!K11</f>
        <v>243</v>
      </c>
      <c r="H11" s="78">
        <v>1</v>
      </c>
      <c r="I11" s="106">
        <f t="shared" si="2"/>
        <v>4.11522633744856E-3</v>
      </c>
      <c r="J11" s="78">
        <f>地区別_多剤服薬者!P11</f>
        <v>7866</v>
      </c>
      <c r="K11" s="78">
        <v>72</v>
      </c>
      <c r="L11" s="106">
        <f t="shared" si="3"/>
        <v>9.1533180778032037E-3</v>
      </c>
      <c r="M11" s="78">
        <f>地区別_多剤服薬者!U11</f>
        <v>7215</v>
      </c>
      <c r="N11" s="78">
        <v>85</v>
      </c>
      <c r="O11" s="106">
        <f t="shared" si="4"/>
        <v>1.1781011781011781E-2</v>
      </c>
      <c r="P11" s="78">
        <f>地区別_多剤服薬者!Z11</f>
        <v>4178</v>
      </c>
      <c r="Q11" s="78">
        <v>48</v>
      </c>
      <c r="R11" s="106">
        <f t="shared" si="5"/>
        <v>1.1488750598372427E-2</v>
      </c>
      <c r="S11" s="78">
        <f>地区別_多剤服薬者!AE11</f>
        <v>1297</v>
      </c>
      <c r="T11" s="78">
        <v>11</v>
      </c>
      <c r="U11" s="106">
        <f t="shared" si="6"/>
        <v>8.4811102544333078E-3</v>
      </c>
      <c r="V11" s="78">
        <f>地区別_多剤服薬者!AJ11</f>
        <v>255</v>
      </c>
      <c r="W11" s="78">
        <v>3</v>
      </c>
      <c r="X11" s="106">
        <f t="shared" si="7"/>
        <v>1.1764705882352941E-2</v>
      </c>
      <c r="Y11" s="78">
        <f>地区別_多剤服薬者!AO11</f>
        <v>21165</v>
      </c>
      <c r="Z11" s="78">
        <f t="shared" si="8"/>
        <v>222</v>
      </c>
      <c r="AA11" s="106">
        <f t="shared" si="9"/>
        <v>1.0489014883061658E-2</v>
      </c>
      <c r="AC11" s="80" t="str">
        <f t="shared" si="0"/>
        <v>南河内医療圏</v>
      </c>
      <c r="AD11" s="110">
        <f t="shared" si="10"/>
        <v>8.9358245329000819E-3</v>
      </c>
      <c r="AE11" s="110">
        <f t="shared" si="11"/>
        <v>8.8999999999999999E-3</v>
      </c>
      <c r="AF11" s="10"/>
      <c r="AG11" s="110">
        <f t="shared" si="12"/>
        <v>9.9425017546958452E-3</v>
      </c>
      <c r="AH11" s="110">
        <f t="shared" si="13"/>
        <v>9.9000000000000008E-3</v>
      </c>
      <c r="AI11" s="82">
        <v>0</v>
      </c>
    </row>
    <row r="12" spans="1:35" s="4" customFormat="1">
      <c r="B12" s="77">
        <v>7</v>
      </c>
      <c r="C12" s="55" t="s">
        <v>44</v>
      </c>
      <c r="D12" s="78">
        <f>地区別_多剤服薬者!F12</f>
        <v>91</v>
      </c>
      <c r="E12" s="78">
        <v>1</v>
      </c>
      <c r="F12" s="106">
        <f t="shared" si="1"/>
        <v>1.098901098901099E-2</v>
      </c>
      <c r="G12" s="78">
        <f>地区別_多剤服薬者!K12</f>
        <v>251</v>
      </c>
      <c r="H12" s="78">
        <v>4</v>
      </c>
      <c r="I12" s="106">
        <f t="shared" si="2"/>
        <v>1.5936254980079681E-2</v>
      </c>
      <c r="J12" s="78">
        <f>地区別_多剤服薬者!P12</f>
        <v>8048</v>
      </c>
      <c r="K12" s="78">
        <v>65</v>
      </c>
      <c r="L12" s="106">
        <f t="shared" si="3"/>
        <v>8.0765407554671976E-3</v>
      </c>
      <c r="M12" s="78">
        <f>地区別_多剤服薬者!U12</f>
        <v>7529</v>
      </c>
      <c r="N12" s="78">
        <v>82</v>
      </c>
      <c r="O12" s="106">
        <f t="shared" si="4"/>
        <v>1.0891220613627307E-2</v>
      </c>
      <c r="P12" s="78">
        <f>地区別_多剤服薬者!Z12</f>
        <v>4445</v>
      </c>
      <c r="Q12" s="78">
        <v>44</v>
      </c>
      <c r="R12" s="106">
        <f t="shared" si="5"/>
        <v>9.8987626546681671E-3</v>
      </c>
      <c r="S12" s="78">
        <f>地区別_多剤服薬者!AE12</f>
        <v>1428</v>
      </c>
      <c r="T12" s="78">
        <v>15</v>
      </c>
      <c r="U12" s="106">
        <f t="shared" si="6"/>
        <v>1.050420168067227E-2</v>
      </c>
      <c r="V12" s="78">
        <f>地区別_多剤服薬者!AJ12</f>
        <v>251</v>
      </c>
      <c r="W12" s="78">
        <v>4</v>
      </c>
      <c r="X12" s="106">
        <f t="shared" si="7"/>
        <v>1.5936254980079681E-2</v>
      </c>
      <c r="Y12" s="78">
        <f>地区別_多剤服薬者!AO12</f>
        <v>22043</v>
      </c>
      <c r="Z12" s="78">
        <f t="shared" si="8"/>
        <v>215</v>
      </c>
      <c r="AA12" s="106">
        <f t="shared" si="9"/>
        <v>9.7536632944698991E-3</v>
      </c>
      <c r="AC12" s="80" t="str">
        <f t="shared" si="0"/>
        <v>豊能医療圏</v>
      </c>
      <c r="AD12" s="110">
        <f t="shared" si="10"/>
        <v>8.3062200956937806E-3</v>
      </c>
      <c r="AE12" s="110">
        <f t="shared" si="11"/>
        <v>8.3000000000000001E-3</v>
      </c>
      <c r="AF12" s="10"/>
      <c r="AG12" s="110">
        <f t="shared" si="12"/>
        <v>9.9425017546958452E-3</v>
      </c>
      <c r="AH12" s="110">
        <f t="shared" si="13"/>
        <v>9.9000000000000008E-3</v>
      </c>
      <c r="AI12" s="82">
        <v>0</v>
      </c>
    </row>
    <row r="13" spans="1:35" s="4" customFormat="1" ht="14.25" thickBot="1">
      <c r="B13" s="19">
        <v>8</v>
      </c>
      <c r="C13" s="20" t="s">
        <v>57</v>
      </c>
      <c r="D13" s="43">
        <f>地区別_多剤服薬者!F13</f>
        <v>223</v>
      </c>
      <c r="E13" s="43">
        <v>1</v>
      </c>
      <c r="F13" s="107">
        <f t="shared" si="1"/>
        <v>4.4843049327354259E-3</v>
      </c>
      <c r="G13" s="43">
        <f>地区別_多剤服薬者!K13</f>
        <v>654</v>
      </c>
      <c r="H13" s="43">
        <v>16</v>
      </c>
      <c r="I13" s="107">
        <f t="shared" si="2"/>
        <v>2.4464831804281346E-2</v>
      </c>
      <c r="J13" s="43">
        <f>地区別_多剤服薬者!P13</f>
        <v>20048</v>
      </c>
      <c r="K13" s="43">
        <v>186</v>
      </c>
      <c r="L13" s="107">
        <f t="shared" si="3"/>
        <v>9.2777334397446121E-3</v>
      </c>
      <c r="M13" s="43">
        <f>地区別_多剤服薬者!U13</f>
        <v>20882</v>
      </c>
      <c r="N13" s="43">
        <v>257</v>
      </c>
      <c r="O13" s="107">
        <f t="shared" si="4"/>
        <v>1.2307250263384733E-2</v>
      </c>
      <c r="P13" s="43">
        <f>地区別_多剤服薬者!Z13</f>
        <v>14007</v>
      </c>
      <c r="Q13" s="43">
        <v>179</v>
      </c>
      <c r="R13" s="107">
        <f t="shared" si="5"/>
        <v>1.2779324623402585E-2</v>
      </c>
      <c r="S13" s="43">
        <f>地区別_多剤服薬者!AE13</f>
        <v>4632</v>
      </c>
      <c r="T13" s="43">
        <v>49</v>
      </c>
      <c r="U13" s="107">
        <f t="shared" si="6"/>
        <v>1.0578583765112263E-2</v>
      </c>
      <c r="V13" s="43">
        <f>地区別_多剤服薬者!AJ13</f>
        <v>879</v>
      </c>
      <c r="W13" s="43">
        <v>8</v>
      </c>
      <c r="X13" s="107">
        <f t="shared" si="7"/>
        <v>9.1012514220705342E-3</v>
      </c>
      <c r="Y13" s="43">
        <f>地区別_多剤服薬者!AO13</f>
        <v>61325</v>
      </c>
      <c r="Z13" s="43">
        <f t="shared" si="8"/>
        <v>696</v>
      </c>
      <c r="AA13" s="107">
        <f t="shared" si="9"/>
        <v>1.1349368120668569E-2</v>
      </c>
      <c r="AC13" s="80" t="str">
        <f t="shared" si="0"/>
        <v>三島医療圏</v>
      </c>
      <c r="AD13" s="110">
        <f t="shared" si="10"/>
        <v>8.118701007838746E-3</v>
      </c>
      <c r="AE13" s="110">
        <f t="shared" si="11"/>
        <v>8.0999999999999996E-3</v>
      </c>
      <c r="AF13" s="10"/>
      <c r="AG13" s="110">
        <f t="shared" si="12"/>
        <v>9.9425017546958452E-3</v>
      </c>
      <c r="AH13" s="110">
        <f t="shared" si="13"/>
        <v>9.9000000000000008E-3</v>
      </c>
      <c r="AI13" s="82">
        <v>999</v>
      </c>
    </row>
    <row r="14" spans="1:35" s="4" customFormat="1" ht="14.25" thickTop="1">
      <c r="B14" s="123" t="s">
        <v>0</v>
      </c>
      <c r="C14" s="123"/>
      <c r="D14" s="41">
        <f>地区別_多剤服薬者!F14</f>
        <v>602</v>
      </c>
      <c r="E14" s="41">
        <v>6</v>
      </c>
      <c r="F14" s="108">
        <f t="shared" si="1"/>
        <v>9.9667774086378731E-3</v>
      </c>
      <c r="G14" s="41">
        <f>地区別_多剤服薬者!K14</f>
        <v>1652</v>
      </c>
      <c r="H14" s="41">
        <v>31</v>
      </c>
      <c r="I14" s="108">
        <f t="shared" si="2"/>
        <v>1.8765133171912834E-2</v>
      </c>
      <c r="J14" s="41">
        <f>地区別_多剤服薬者!P14</f>
        <v>75398</v>
      </c>
      <c r="K14" s="41">
        <v>633</v>
      </c>
      <c r="L14" s="108">
        <f t="shared" si="3"/>
        <v>8.3954481551234781E-3</v>
      </c>
      <c r="M14" s="41">
        <f>地区別_多剤服薬者!U14</f>
        <v>73871</v>
      </c>
      <c r="N14" s="41">
        <v>771</v>
      </c>
      <c r="O14" s="108">
        <f t="shared" si="4"/>
        <v>1.0437113346238713E-2</v>
      </c>
      <c r="P14" s="41">
        <f>地区別_多剤服薬者!Z14</f>
        <v>46014</v>
      </c>
      <c r="Q14" s="41">
        <v>506</v>
      </c>
      <c r="R14" s="108">
        <f t="shared" si="5"/>
        <v>1.0996653192506629E-2</v>
      </c>
      <c r="S14" s="41">
        <f>地区別_多剤服薬者!AE14</f>
        <v>14823</v>
      </c>
      <c r="T14" s="41">
        <v>163</v>
      </c>
      <c r="U14" s="108">
        <f t="shared" si="6"/>
        <v>1.0996424475477299E-2</v>
      </c>
      <c r="V14" s="41">
        <f>地区別_多剤服薬者!AJ14</f>
        <v>2777</v>
      </c>
      <c r="W14" s="41">
        <v>29</v>
      </c>
      <c r="X14" s="108">
        <f t="shared" si="7"/>
        <v>1.0442924018725243E-2</v>
      </c>
      <c r="Y14" s="41">
        <f>地区別_多剤服薬者!AO14</f>
        <v>215137</v>
      </c>
      <c r="Z14" s="41">
        <f t="shared" si="8"/>
        <v>2139</v>
      </c>
      <c r="AA14" s="108">
        <f t="shared" si="9"/>
        <v>9.9425017546958452E-3</v>
      </c>
      <c r="AG14" s="11"/>
      <c r="AH14" s="11"/>
      <c r="AI14" s="11"/>
    </row>
    <row r="15" spans="1:35" s="4" customFormat="1">
      <c r="AG15" s="11"/>
      <c r="AH15" s="11"/>
      <c r="AI15" s="11"/>
    </row>
  </sheetData>
  <mergeCells count="14">
    <mergeCell ref="J3:L4"/>
    <mergeCell ref="M3:O4"/>
    <mergeCell ref="B14:C14"/>
    <mergeCell ref="B3:B5"/>
    <mergeCell ref="C3:C5"/>
    <mergeCell ref="D3:F4"/>
    <mergeCell ref="G3:I4"/>
    <mergeCell ref="AG5:AH5"/>
    <mergeCell ref="P3:R4"/>
    <mergeCell ref="S3:U4"/>
    <mergeCell ref="V3:X4"/>
    <mergeCell ref="Y3:AA4"/>
    <mergeCell ref="AC3:AC4"/>
    <mergeCell ref="AC5:AE5"/>
  </mergeCells>
  <phoneticPr fontId="3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2-16.多剤服薬者に係る分析</oddHeader>
  </headerFooter>
  <colBreaks count="1" manualBreakCount="1">
    <brk id="15" max="13" man="1"/>
  </colBreaks>
  <ignoredErrors>
    <ignoredError sqref="AD6 AD8:AD13" emptyCellReferenc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56B7-DDD7-4199-A07D-F9A0F705B4B0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199</v>
      </c>
    </row>
    <row r="2" spans="1:1" ht="16.5" customHeight="1">
      <c r="A2" s="14" t="s">
        <v>196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2-16.多剤服薬者に係る分析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84278-C3C7-40BF-AE65-64DF04AB2FCF}">
  <dimension ref="A1:AI81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625" style="6" customWidth="1"/>
    <col min="3" max="3" width="25.625" style="6" customWidth="1"/>
    <col min="4" max="27" width="12.625" style="6" customWidth="1"/>
    <col min="28" max="28" width="9" style="6"/>
    <col min="29" max="29" width="14" style="4" customWidth="1"/>
    <col min="30" max="30" width="9.5" style="4" bestFit="1" customWidth="1"/>
    <col min="31" max="31" width="9.5" style="4" customWidth="1"/>
    <col min="32" max="32" width="9.125" style="4" customWidth="1"/>
    <col min="33" max="34" width="10.875" style="5" customWidth="1"/>
    <col min="35" max="35" width="9" style="5"/>
    <col min="36" max="16384" width="9" style="6"/>
  </cols>
  <sheetData>
    <row r="1" spans="1:35" ht="16.5" customHeight="1">
      <c r="A1" s="6" t="s">
        <v>200</v>
      </c>
      <c r="B1" s="13"/>
    </row>
    <row r="2" spans="1:35" ht="16.5" customHeight="1">
      <c r="A2" s="6" t="s">
        <v>201</v>
      </c>
      <c r="B2" s="14"/>
    </row>
    <row r="3" spans="1:35" ht="8.25" customHeight="1">
      <c r="B3" s="140"/>
      <c r="C3" s="143" t="s">
        <v>159</v>
      </c>
      <c r="D3" s="140" t="s">
        <v>65</v>
      </c>
      <c r="E3" s="140"/>
      <c r="F3" s="140"/>
      <c r="G3" s="140" t="s">
        <v>66</v>
      </c>
      <c r="H3" s="140"/>
      <c r="I3" s="140"/>
      <c r="J3" s="140" t="s">
        <v>67</v>
      </c>
      <c r="K3" s="140"/>
      <c r="L3" s="140"/>
      <c r="M3" s="140" t="s">
        <v>68</v>
      </c>
      <c r="N3" s="140"/>
      <c r="O3" s="140"/>
      <c r="P3" s="140" t="s">
        <v>69</v>
      </c>
      <c r="Q3" s="140"/>
      <c r="R3" s="140"/>
      <c r="S3" s="140" t="s">
        <v>70</v>
      </c>
      <c r="T3" s="140"/>
      <c r="U3" s="140"/>
      <c r="V3" s="140" t="s">
        <v>71</v>
      </c>
      <c r="W3" s="140"/>
      <c r="X3" s="140"/>
      <c r="Y3" s="140" t="s">
        <v>72</v>
      </c>
      <c r="Z3" s="140"/>
      <c r="AA3" s="140"/>
      <c r="AC3" s="144" t="s">
        <v>164</v>
      </c>
    </row>
    <row r="4" spans="1:35" ht="8.25" customHeight="1">
      <c r="B4" s="140"/>
      <c r="C4" s="143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C4" s="145"/>
    </row>
    <row r="5" spans="1:35" ht="72" customHeight="1">
      <c r="B5" s="140"/>
      <c r="C5" s="143"/>
      <c r="D5" s="75" t="s">
        <v>191</v>
      </c>
      <c r="E5" s="75" t="s">
        <v>158</v>
      </c>
      <c r="F5" s="75" t="s">
        <v>194</v>
      </c>
      <c r="G5" s="75" t="s">
        <v>190</v>
      </c>
      <c r="H5" s="75" t="s">
        <v>158</v>
      </c>
      <c r="I5" s="75" t="s">
        <v>194</v>
      </c>
      <c r="J5" s="75" t="s">
        <v>190</v>
      </c>
      <c r="K5" s="75" t="s">
        <v>158</v>
      </c>
      <c r="L5" s="75" t="s">
        <v>194</v>
      </c>
      <c r="M5" s="75" t="s">
        <v>190</v>
      </c>
      <c r="N5" s="75" t="s">
        <v>158</v>
      </c>
      <c r="O5" s="75" t="s">
        <v>194</v>
      </c>
      <c r="P5" s="75" t="s">
        <v>190</v>
      </c>
      <c r="Q5" s="75" t="s">
        <v>158</v>
      </c>
      <c r="R5" s="75" t="s">
        <v>194</v>
      </c>
      <c r="S5" s="75" t="s">
        <v>190</v>
      </c>
      <c r="T5" s="75" t="s">
        <v>158</v>
      </c>
      <c r="U5" s="75" t="s">
        <v>194</v>
      </c>
      <c r="V5" s="75" t="s">
        <v>190</v>
      </c>
      <c r="W5" s="75" t="s">
        <v>158</v>
      </c>
      <c r="X5" s="75" t="s">
        <v>194</v>
      </c>
      <c r="Y5" s="75" t="s">
        <v>190</v>
      </c>
      <c r="Z5" s="75" t="s">
        <v>158</v>
      </c>
      <c r="AA5" s="75" t="s">
        <v>194</v>
      </c>
      <c r="AC5" s="142" t="s">
        <v>185</v>
      </c>
      <c r="AD5" s="142"/>
      <c r="AE5" s="142"/>
      <c r="AF5" s="7"/>
      <c r="AG5" s="138" t="s">
        <v>185</v>
      </c>
      <c r="AH5" s="139"/>
      <c r="AI5" s="76"/>
    </row>
    <row r="6" spans="1:35" s="4" customFormat="1">
      <c r="B6" s="77">
        <v>1</v>
      </c>
      <c r="C6" s="57" t="s">
        <v>58</v>
      </c>
      <c r="D6" s="78">
        <f>市区町村別_多剤服薬者!F6</f>
        <v>223</v>
      </c>
      <c r="E6" s="78">
        <v>1</v>
      </c>
      <c r="F6" s="106">
        <f>IFERROR(E6/D6,"-")</f>
        <v>4.4843049327354259E-3</v>
      </c>
      <c r="G6" s="78">
        <f>市区町村別_多剤服薬者!K6</f>
        <v>654</v>
      </c>
      <c r="H6" s="78">
        <v>16</v>
      </c>
      <c r="I6" s="106">
        <f>IFERROR(H6/G6,"-")</f>
        <v>2.4464831804281346E-2</v>
      </c>
      <c r="J6" s="78">
        <f>市区町村別_多剤服薬者!P6</f>
        <v>20048</v>
      </c>
      <c r="K6" s="78">
        <v>186</v>
      </c>
      <c r="L6" s="106">
        <f>IFERROR(K6/J6,"-")</f>
        <v>9.2777334397446121E-3</v>
      </c>
      <c r="M6" s="78">
        <f>市区町村別_多剤服薬者!U6</f>
        <v>20882</v>
      </c>
      <c r="N6" s="78">
        <v>257</v>
      </c>
      <c r="O6" s="106">
        <f>IFERROR(N6/M6,"-")</f>
        <v>1.2307250263384733E-2</v>
      </c>
      <c r="P6" s="78">
        <f>市区町村別_多剤服薬者!Z6</f>
        <v>14007</v>
      </c>
      <c r="Q6" s="78">
        <v>179</v>
      </c>
      <c r="R6" s="106">
        <f>IFERROR(Q6/P6,"-")</f>
        <v>1.2779324623402585E-2</v>
      </c>
      <c r="S6" s="78">
        <f>市区町村別_多剤服薬者!AE6</f>
        <v>4632</v>
      </c>
      <c r="T6" s="78">
        <v>49</v>
      </c>
      <c r="U6" s="106">
        <f>IFERROR(T6/S6,"-")</f>
        <v>1.0578583765112263E-2</v>
      </c>
      <c r="V6" s="78">
        <f>市区町村別_多剤服薬者!AJ6</f>
        <v>879</v>
      </c>
      <c r="W6" s="78">
        <v>8</v>
      </c>
      <c r="X6" s="106">
        <f>IFERROR(W6/V6,"-")</f>
        <v>9.1012514220705342E-3</v>
      </c>
      <c r="Y6" s="78">
        <f>市区町村別_多剤服薬者!AO6</f>
        <v>61325</v>
      </c>
      <c r="Z6" s="78">
        <f>SUM(E6,H6,K6,N6,Q6,T6,W6)</f>
        <v>696</v>
      </c>
      <c r="AA6" s="106">
        <f>IFERROR(Z6/Y6,"-")</f>
        <v>1.1349368120668569E-2</v>
      </c>
      <c r="AC6" s="94" t="str">
        <f>INDEX($C$6:$C$79,MATCH(AD6,AA$6:AA$79,0))</f>
        <v>西淀川区</v>
      </c>
      <c r="AD6" s="109">
        <f>LARGE(AA$6:AA$79,ROW(B1))</f>
        <v>2.023121387283237E-2</v>
      </c>
      <c r="AE6" s="110">
        <f>ROUND(AD6,4)</f>
        <v>2.0199999999999999E-2</v>
      </c>
      <c r="AF6" s="10"/>
      <c r="AG6" s="110">
        <f>$AA$80</f>
        <v>9.9425017546958452E-3</v>
      </c>
      <c r="AH6" s="110">
        <f>ROUND(AG6,4)</f>
        <v>9.9000000000000008E-3</v>
      </c>
      <c r="AI6" s="82">
        <v>0</v>
      </c>
    </row>
    <row r="7" spans="1:35" s="4" customFormat="1">
      <c r="B7" s="77">
        <v>2</v>
      </c>
      <c r="C7" s="57" t="s">
        <v>96</v>
      </c>
      <c r="D7" s="78">
        <f>市区町村別_多剤服薬者!F7</f>
        <v>4</v>
      </c>
      <c r="E7" s="78">
        <v>0</v>
      </c>
      <c r="F7" s="106">
        <f t="shared" ref="F7:F13" si="0">IFERROR(E7/D7,"-")</f>
        <v>0</v>
      </c>
      <c r="G7" s="78">
        <f>市区町村別_多剤服薬者!K7</f>
        <v>25</v>
      </c>
      <c r="H7" s="78">
        <v>0</v>
      </c>
      <c r="I7" s="106">
        <f t="shared" ref="I7:I13" si="1">IFERROR(H7/G7,"-")</f>
        <v>0</v>
      </c>
      <c r="J7" s="78">
        <f>市区町村別_多剤服薬者!P7</f>
        <v>661</v>
      </c>
      <c r="K7" s="78">
        <v>8</v>
      </c>
      <c r="L7" s="106">
        <f t="shared" ref="L7:L13" si="2">IFERROR(K7/J7,"-")</f>
        <v>1.2102874432677761E-2</v>
      </c>
      <c r="M7" s="78">
        <f>市区町村別_多剤服薬者!U7</f>
        <v>723</v>
      </c>
      <c r="N7" s="78">
        <v>18</v>
      </c>
      <c r="O7" s="106">
        <f t="shared" ref="O7:O13" si="3">IFERROR(N7/M7,"-")</f>
        <v>2.4896265560165973E-2</v>
      </c>
      <c r="P7" s="78">
        <f>市区町村別_多剤服薬者!Z7</f>
        <v>525</v>
      </c>
      <c r="Q7" s="78">
        <v>4</v>
      </c>
      <c r="R7" s="106">
        <f t="shared" ref="R7:R13" si="4">IFERROR(Q7/P7,"-")</f>
        <v>7.619047619047619E-3</v>
      </c>
      <c r="S7" s="78">
        <f>市区町村別_多剤服薬者!AE7</f>
        <v>168</v>
      </c>
      <c r="T7" s="78">
        <v>0</v>
      </c>
      <c r="U7" s="106">
        <f t="shared" ref="U7:U13" si="5">IFERROR(T7/S7,"-")</f>
        <v>0</v>
      </c>
      <c r="V7" s="78">
        <f>市区町村別_多剤服薬者!AJ7</f>
        <v>27</v>
      </c>
      <c r="W7" s="78">
        <v>1</v>
      </c>
      <c r="X7" s="106">
        <f t="shared" ref="X7:X13" si="6">IFERROR(W7/V7,"-")</f>
        <v>3.7037037037037035E-2</v>
      </c>
      <c r="Y7" s="78">
        <f>市区町村別_多剤服薬者!AO7</f>
        <v>2133</v>
      </c>
      <c r="Z7" s="78">
        <f t="shared" ref="Z7:Z13" si="7">SUM(E7,H7,K7,N7,Q7,T7,W7)</f>
        <v>31</v>
      </c>
      <c r="AA7" s="106">
        <f t="shared" ref="AA7:AA13" si="8">IFERROR(Z7/Y7,"-")</f>
        <v>1.4533520862634786E-2</v>
      </c>
      <c r="AC7" s="80" t="str">
        <f t="shared" ref="AC7:AC70" si="9">INDEX($C$6:$C$79,MATCH(AD7,AA$6:AA$79,0))</f>
        <v>浪速区</v>
      </c>
      <c r="AD7" s="110">
        <f>LARGE(AA$6:AA$79,ROW(B2))</f>
        <v>2.0166073546856466E-2</v>
      </c>
      <c r="AE7" s="110">
        <f t="shared" ref="AE7:AE70" si="10">ROUND(AD7,4)</f>
        <v>2.0199999999999999E-2</v>
      </c>
      <c r="AF7" s="10"/>
      <c r="AG7" s="110">
        <f t="shared" ref="AG7:AG70" si="11">$AA$80</f>
        <v>9.9425017546958452E-3</v>
      </c>
      <c r="AH7" s="110">
        <f t="shared" ref="AH7:AH70" si="12">ROUND(AG7,4)</f>
        <v>9.9000000000000008E-3</v>
      </c>
      <c r="AI7" s="82">
        <v>0</v>
      </c>
    </row>
    <row r="8" spans="1:35" s="4" customFormat="1">
      <c r="B8" s="77">
        <v>3</v>
      </c>
      <c r="C8" s="57" t="s">
        <v>97</v>
      </c>
      <c r="D8" s="78">
        <f>市区町村別_多剤服薬者!F8</f>
        <v>2</v>
      </c>
      <c r="E8" s="78">
        <v>0</v>
      </c>
      <c r="F8" s="106">
        <f t="shared" si="0"/>
        <v>0</v>
      </c>
      <c r="G8" s="78">
        <f>市区町村別_多剤服薬者!K8</f>
        <v>19</v>
      </c>
      <c r="H8" s="78">
        <v>0</v>
      </c>
      <c r="I8" s="106">
        <f t="shared" si="1"/>
        <v>0</v>
      </c>
      <c r="J8" s="78">
        <f>市区町村別_多剤服薬者!P8</f>
        <v>419</v>
      </c>
      <c r="K8" s="78">
        <v>3</v>
      </c>
      <c r="L8" s="106">
        <f t="shared" si="2"/>
        <v>7.1599045346062056E-3</v>
      </c>
      <c r="M8" s="78">
        <f>市区町村別_多剤服薬者!U8</f>
        <v>445</v>
      </c>
      <c r="N8" s="78">
        <v>4</v>
      </c>
      <c r="O8" s="106">
        <f t="shared" si="3"/>
        <v>8.988764044943821E-3</v>
      </c>
      <c r="P8" s="78">
        <f>市区町村別_多剤服薬者!Z8</f>
        <v>336</v>
      </c>
      <c r="Q8" s="78">
        <v>1</v>
      </c>
      <c r="R8" s="106">
        <f t="shared" si="4"/>
        <v>2.976190476190476E-3</v>
      </c>
      <c r="S8" s="78">
        <f>市区町村別_多剤服薬者!AE8</f>
        <v>133</v>
      </c>
      <c r="T8" s="78">
        <v>1</v>
      </c>
      <c r="U8" s="106">
        <f t="shared" si="5"/>
        <v>7.5187969924812026E-3</v>
      </c>
      <c r="V8" s="78">
        <f>市区町村別_多剤服薬者!AJ8</f>
        <v>22</v>
      </c>
      <c r="W8" s="78">
        <v>0</v>
      </c>
      <c r="X8" s="106">
        <f t="shared" si="6"/>
        <v>0</v>
      </c>
      <c r="Y8" s="78">
        <f>市区町村別_多剤服薬者!AO8</f>
        <v>1376</v>
      </c>
      <c r="Z8" s="78">
        <f t="shared" si="7"/>
        <v>9</v>
      </c>
      <c r="AA8" s="106">
        <f t="shared" si="8"/>
        <v>6.540697674418605E-3</v>
      </c>
      <c r="AC8" s="80" t="str">
        <f t="shared" si="9"/>
        <v>港区</v>
      </c>
      <c r="AD8" s="110">
        <f t="shared" ref="AD8:AD70" si="13">LARGE(AA$6:AA$79,ROW(A3))</f>
        <v>1.8144116122343183E-2</v>
      </c>
      <c r="AE8" s="110">
        <f t="shared" si="10"/>
        <v>1.8100000000000002E-2</v>
      </c>
      <c r="AF8" s="10"/>
      <c r="AG8" s="110">
        <f t="shared" si="11"/>
        <v>9.9425017546958452E-3</v>
      </c>
      <c r="AH8" s="110">
        <f t="shared" si="12"/>
        <v>9.9000000000000008E-3</v>
      </c>
      <c r="AI8" s="82">
        <v>0</v>
      </c>
    </row>
    <row r="9" spans="1:35" s="4" customFormat="1">
      <c r="B9" s="77">
        <v>4</v>
      </c>
      <c r="C9" s="57" t="s">
        <v>98</v>
      </c>
      <c r="D9" s="78">
        <f>市区町村別_多剤服薬者!F9</f>
        <v>9</v>
      </c>
      <c r="E9" s="78">
        <v>0</v>
      </c>
      <c r="F9" s="106">
        <f t="shared" si="0"/>
        <v>0</v>
      </c>
      <c r="G9" s="78">
        <f>市区町村別_多剤服薬者!K9</f>
        <v>16</v>
      </c>
      <c r="H9" s="78">
        <v>0</v>
      </c>
      <c r="I9" s="106">
        <f t="shared" si="1"/>
        <v>0</v>
      </c>
      <c r="J9" s="78">
        <f>市区町村別_多剤服薬者!P9</f>
        <v>606</v>
      </c>
      <c r="K9" s="78">
        <v>6</v>
      </c>
      <c r="L9" s="106">
        <f t="shared" si="2"/>
        <v>9.9009900990099011E-3</v>
      </c>
      <c r="M9" s="78">
        <f>市区町村別_多剤服薬者!U9</f>
        <v>591</v>
      </c>
      <c r="N9" s="78">
        <v>5</v>
      </c>
      <c r="O9" s="106">
        <f t="shared" si="3"/>
        <v>8.4602368866328256E-3</v>
      </c>
      <c r="P9" s="78">
        <f>市区町村別_多剤服薬者!Z9</f>
        <v>375</v>
      </c>
      <c r="Q9" s="78">
        <v>2</v>
      </c>
      <c r="R9" s="106">
        <f t="shared" si="4"/>
        <v>5.3333333333333332E-3</v>
      </c>
      <c r="S9" s="78">
        <f>市区町村別_多剤服薬者!AE9</f>
        <v>132</v>
      </c>
      <c r="T9" s="78">
        <v>2</v>
      </c>
      <c r="U9" s="106">
        <f t="shared" si="5"/>
        <v>1.5151515151515152E-2</v>
      </c>
      <c r="V9" s="78">
        <f>市区町村別_多剤服薬者!AJ9</f>
        <v>24</v>
      </c>
      <c r="W9" s="78">
        <v>0</v>
      </c>
      <c r="X9" s="106">
        <f t="shared" si="6"/>
        <v>0</v>
      </c>
      <c r="Y9" s="78">
        <f>市区町村別_多剤服薬者!AO9</f>
        <v>1753</v>
      </c>
      <c r="Z9" s="78">
        <f t="shared" si="7"/>
        <v>15</v>
      </c>
      <c r="AA9" s="106">
        <f t="shared" si="8"/>
        <v>8.5567598402738164E-3</v>
      </c>
      <c r="AC9" s="80" t="str">
        <f t="shared" si="9"/>
        <v>天王寺区</v>
      </c>
      <c r="AD9" s="110">
        <f t="shared" si="13"/>
        <v>1.7857142857142856E-2</v>
      </c>
      <c r="AE9" s="110">
        <f t="shared" si="10"/>
        <v>1.7899999999999999E-2</v>
      </c>
      <c r="AF9" s="10"/>
      <c r="AG9" s="110">
        <f t="shared" si="11"/>
        <v>9.9425017546958452E-3</v>
      </c>
      <c r="AH9" s="110">
        <f t="shared" si="12"/>
        <v>9.9000000000000008E-3</v>
      </c>
      <c r="AI9" s="82">
        <v>0</v>
      </c>
    </row>
    <row r="10" spans="1:35" s="4" customFormat="1">
      <c r="B10" s="77">
        <v>5</v>
      </c>
      <c r="C10" s="57" t="s">
        <v>99</v>
      </c>
      <c r="D10" s="78">
        <f>市区町村別_多剤服薬者!F10</f>
        <v>3</v>
      </c>
      <c r="E10" s="78">
        <v>0</v>
      </c>
      <c r="F10" s="106">
        <f t="shared" si="0"/>
        <v>0</v>
      </c>
      <c r="G10" s="78">
        <f>市区町村別_多剤服薬者!K10</f>
        <v>15</v>
      </c>
      <c r="H10" s="78">
        <v>0</v>
      </c>
      <c r="I10" s="106">
        <f t="shared" si="1"/>
        <v>0</v>
      </c>
      <c r="J10" s="78">
        <f>市区町村別_多剤服薬者!P10</f>
        <v>399</v>
      </c>
      <c r="K10" s="78">
        <v>5</v>
      </c>
      <c r="L10" s="106">
        <f t="shared" si="2"/>
        <v>1.2531328320802004E-2</v>
      </c>
      <c r="M10" s="78">
        <f>市区町村別_多剤服薬者!U10</f>
        <v>380</v>
      </c>
      <c r="N10" s="78">
        <v>6</v>
      </c>
      <c r="O10" s="106">
        <f t="shared" si="3"/>
        <v>1.5789473684210527E-2</v>
      </c>
      <c r="P10" s="78">
        <f>市区町村別_多剤服薬者!Z10</f>
        <v>266</v>
      </c>
      <c r="Q10" s="78">
        <v>3</v>
      </c>
      <c r="R10" s="106">
        <f t="shared" si="4"/>
        <v>1.1278195488721804E-2</v>
      </c>
      <c r="S10" s="78">
        <f>市区町村別_多剤服薬者!AE10</f>
        <v>89</v>
      </c>
      <c r="T10" s="78">
        <v>0</v>
      </c>
      <c r="U10" s="106">
        <f t="shared" si="5"/>
        <v>0</v>
      </c>
      <c r="V10" s="78">
        <f>市区町村別_多剤服薬者!AJ10</f>
        <v>22</v>
      </c>
      <c r="W10" s="78">
        <v>0</v>
      </c>
      <c r="X10" s="106">
        <f t="shared" si="6"/>
        <v>0</v>
      </c>
      <c r="Y10" s="78">
        <f>市区町村別_多剤服薬者!AO10</f>
        <v>1174</v>
      </c>
      <c r="Z10" s="78">
        <f t="shared" si="7"/>
        <v>14</v>
      </c>
      <c r="AA10" s="106">
        <f t="shared" si="8"/>
        <v>1.192504258943782E-2</v>
      </c>
      <c r="AC10" s="80" t="str">
        <f t="shared" si="9"/>
        <v>大東市</v>
      </c>
      <c r="AD10" s="110">
        <f t="shared" si="13"/>
        <v>1.7280240420736288E-2</v>
      </c>
      <c r="AE10" s="110">
        <f t="shared" si="10"/>
        <v>1.7299999999999999E-2</v>
      </c>
      <c r="AF10" s="10"/>
      <c r="AG10" s="110">
        <f t="shared" si="11"/>
        <v>9.9425017546958452E-3</v>
      </c>
      <c r="AH10" s="110">
        <f t="shared" si="12"/>
        <v>9.9000000000000008E-3</v>
      </c>
      <c r="AI10" s="82">
        <v>0</v>
      </c>
    </row>
    <row r="11" spans="1:35" s="4" customFormat="1">
      <c r="B11" s="77">
        <v>6</v>
      </c>
      <c r="C11" s="57" t="s">
        <v>100</v>
      </c>
      <c r="D11" s="78">
        <f>市区町村別_多剤服薬者!F11</f>
        <v>8</v>
      </c>
      <c r="E11" s="78">
        <v>0</v>
      </c>
      <c r="F11" s="106">
        <f t="shared" si="0"/>
        <v>0</v>
      </c>
      <c r="G11" s="78">
        <f>市区町村別_多剤服薬者!K11</f>
        <v>27</v>
      </c>
      <c r="H11" s="78">
        <v>0</v>
      </c>
      <c r="I11" s="106">
        <f t="shared" si="1"/>
        <v>0</v>
      </c>
      <c r="J11" s="78">
        <f>市区町村別_多剤服薬者!P11</f>
        <v>630</v>
      </c>
      <c r="K11" s="78">
        <v>10</v>
      </c>
      <c r="L11" s="106">
        <f t="shared" si="2"/>
        <v>1.5873015873015872E-2</v>
      </c>
      <c r="M11" s="78">
        <f>市区町村別_多剤服薬者!U11</f>
        <v>678</v>
      </c>
      <c r="N11" s="78">
        <v>8</v>
      </c>
      <c r="O11" s="106">
        <f t="shared" si="3"/>
        <v>1.1799410029498525E-2</v>
      </c>
      <c r="P11" s="78">
        <f>市区町村別_多剤服薬者!Z11</f>
        <v>414</v>
      </c>
      <c r="Q11" s="78">
        <v>15</v>
      </c>
      <c r="R11" s="106">
        <f t="shared" si="4"/>
        <v>3.6231884057971016E-2</v>
      </c>
      <c r="S11" s="78">
        <f>市区町村別_多剤服薬者!AE11</f>
        <v>134</v>
      </c>
      <c r="T11" s="78">
        <v>2</v>
      </c>
      <c r="U11" s="106">
        <f t="shared" si="5"/>
        <v>1.4925373134328358E-2</v>
      </c>
      <c r="V11" s="78">
        <f>市区町村別_多剤服薬者!AJ11</f>
        <v>38</v>
      </c>
      <c r="W11" s="78">
        <v>0</v>
      </c>
      <c r="X11" s="106">
        <f t="shared" si="6"/>
        <v>0</v>
      </c>
      <c r="Y11" s="78">
        <f>市区町村別_多剤服薬者!AO11</f>
        <v>1929</v>
      </c>
      <c r="Z11" s="78">
        <f t="shared" si="7"/>
        <v>35</v>
      </c>
      <c r="AA11" s="106">
        <f t="shared" si="8"/>
        <v>1.8144116122343183E-2</v>
      </c>
      <c r="AC11" s="80" t="str">
        <f t="shared" si="9"/>
        <v>田尻町</v>
      </c>
      <c r="AD11" s="110">
        <f t="shared" si="13"/>
        <v>1.5306122448979591E-2</v>
      </c>
      <c r="AE11" s="110">
        <f t="shared" si="10"/>
        <v>1.5299999999999999E-2</v>
      </c>
      <c r="AF11" s="10"/>
      <c r="AG11" s="110">
        <f t="shared" si="11"/>
        <v>9.9425017546958452E-3</v>
      </c>
      <c r="AH11" s="110">
        <f t="shared" si="12"/>
        <v>9.9000000000000008E-3</v>
      </c>
      <c r="AI11" s="82">
        <v>0</v>
      </c>
    </row>
    <row r="12" spans="1:35" s="4" customFormat="1">
      <c r="B12" s="77">
        <v>7</v>
      </c>
      <c r="C12" s="57" t="s">
        <v>101</v>
      </c>
      <c r="D12" s="78">
        <f>市区町村別_多剤服薬者!F12</f>
        <v>7</v>
      </c>
      <c r="E12" s="78">
        <v>1</v>
      </c>
      <c r="F12" s="106">
        <f t="shared" si="0"/>
        <v>0.14285714285714285</v>
      </c>
      <c r="G12" s="78">
        <f>市区町村別_多剤服薬者!K12</f>
        <v>24</v>
      </c>
      <c r="H12" s="78">
        <v>0</v>
      </c>
      <c r="I12" s="106">
        <f t="shared" si="1"/>
        <v>0</v>
      </c>
      <c r="J12" s="78">
        <f>市区町村別_多剤服薬者!P12</f>
        <v>620</v>
      </c>
      <c r="K12" s="78">
        <v>3</v>
      </c>
      <c r="L12" s="106">
        <f t="shared" si="2"/>
        <v>4.8387096774193551E-3</v>
      </c>
      <c r="M12" s="78">
        <f>市区町村別_多剤服薬者!U12</f>
        <v>658</v>
      </c>
      <c r="N12" s="78">
        <v>6</v>
      </c>
      <c r="O12" s="106">
        <f t="shared" si="3"/>
        <v>9.11854103343465E-3</v>
      </c>
      <c r="P12" s="78">
        <f>市区町村別_多剤服薬者!Z12</f>
        <v>379</v>
      </c>
      <c r="Q12" s="78">
        <v>7</v>
      </c>
      <c r="R12" s="106">
        <f t="shared" si="4"/>
        <v>1.8469656992084433E-2</v>
      </c>
      <c r="S12" s="78">
        <f>市区町村別_多剤服薬者!AE12</f>
        <v>141</v>
      </c>
      <c r="T12" s="78">
        <v>1</v>
      </c>
      <c r="U12" s="106">
        <f t="shared" si="5"/>
        <v>7.0921985815602835E-3</v>
      </c>
      <c r="V12" s="78">
        <f>市区町村別_多剤服薬者!AJ12</f>
        <v>26</v>
      </c>
      <c r="W12" s="78">
        <v>1</v>
      </c>
      <c r="X12" s="106">
        <f t="shared" si="6"/>
        <v>3.8461538461538464E-2</v>
      </c>
      <c r="Y12" s="78">
        <f>市区町村別_多剤服薬者!AO12</f>
        <v>1855</v>
      </c>
      <c r="Z12" s="78">
        <f t="shared" si="7"/>
        <v>19</v>
      </c>
      <c r="AA12" s="106">
        <f t="shared" si="8"/>
        <v>1.0242587601078167E-2</v>
      </c>
      <c r="AC12" s="80" t="str">
        <f t="shared" si="9"/>
        <v>門真市</v>
      </c>
      <c r="AD12" s="110">
        <f t="shared" si="13"/>
        <v>1.4885874958650347E-2</v>
      </c>
      <c r="AE12" s="110">
        <f t="shared" si="10"/>
        <v>1.49E-2</v>
      </c>
      <c r="AF12" s="10"/>
      <c r="AG12" s="110">
        <f t="shared" si="11"/>
        <v>9.9425017546958452E-3</v>
      </c>
      <c r="AH12" s="110">
        <f t="shared" si="12"/>
        <v>9.9000000000000008E-3</v>
      </c>
      <c r="AI12" s="82">
        <v>0</v>
      </c>
    </row>
    <row r="13" spans="1:35" s="4" customFormat="1">
      <c r="B13" s="77">
        <v>8</v>
      </c>
      <c r="C13" s="57" t="s">
        <v>59</v>
      </c>
      <c r="D13" s="43">
        <f>市区町村別_多剤服薬者!F13</f>
        <v>7</v>
      </c>
      <c r="E13" s="43">
        <v>0</v>
      </c>
      <c r="F13" s="107">
        <f t="shared" si="0"/>
        <v>0</v>
      </c>
      <c r="G13" s="43">
        <f>市区町村別_多剤服薬者!K13</f>
        <v>19</v>
      </c>
      <c r="H13" s="43">
        <v>2</v>
      </c>
      <c r="I13" s="107">
        <f t="shared" si="1"/>
        <v>0.10526315789473684</v>
      </c>
      <c r="J13" s="43">
        <f>市区町村別_多剤服薬者!P13</f>
        <v>462</v>
      </c>
      <c r="K13" s="43">
        <v>4</v>
      </c>
      <c r="L13" s="107">
        <f t="shared" si="2"/>
        <v>8.658008658008658E-3</v>
      </c>
      <c r="M13" s="43">
        <f>市区町村別_多剤服薬者!U13</f>
        <v>516</v>
      </c>
      <c r="N13" s="43">
        <v>13</v>
      </c>
      <c r="O13" s="107">
        <f t="shared" si="3"/>
        <v>2.5193798449612403E-2</v>
      </c>
      <c r="P13" s="43">
        <f>市区町村別_多剤服薬者!Z13</f>
        <v>385</v>
      </c>
      <c r="Q13" s="43">
        <v>8</v>
      </c>
      <c r="R13" s="107">
        <f t="shared" si="4"/>
        <v>2.0779220779220779E-2</v>
      </c>
      <c r="S13" s="43">
        <f>市区町村別_多剤服薬者!AE13</f>
        <v>153</v>
      </c>
      <c r="T13" s="43">
        <v>1</v>
      </c>
      <c r="U13" s="107">
        <f t="shared" si="5"/>
        <v>6.5359477124183009E-3</v>
      </c>
      <c r="V13" s="43">
        <f>市区町村別_多剤服薬者!AJ13</f>
        <v>26</v>
      </c>
      <c r="W13" s="43">
        <v>0</v>
      </c>
      <c r="X13" s="107">
        <f t="shared" si="6"/>
        <v>0</v>
      </c>
      <c r="Y13" s="43">
        <f>市区町村別_多剤服薬者!AO13</f>
        <v>1568</v>
      </c>
      <c r="Z13" s="43">
        <f t="shared" si="7"/>
        <v>28</v>
      </c>
      <c r="AA13" s="107">
        <f t="shared" si="8"/>
        <v>1.7857142857142856E-2</v>
      </c>
      <c r="AC13" s="80" t="str">
        <f t="shared" si="9"/>
        <v>都島区</v>
      </c>
      <c r="AD13" s="110">
        <f t="shared" si="13"/>
        <v>1.4533520862634786E-2</v>
      </c>
      <c r="AE13" s="110">
        <f t="shared" si="10"/>
        <v>1.4500000000000001E-2</v>
      </c>
      <c r="AF13" s="10"/>
      <c r="AG13" s="110">
        <f t="shared" si="11"/>
        <v>9.9425017546958452E-3</v>
      </c>
      <c r="AH13" s="110">
        <f t="shared" si="12"/>
        <v>9.9000000000000008E-3</v>
      </c>
      <c r="AI13" s="82">
        <v>0</v>
      </c>
    </row>
    <row r="14" spans="1:35" s="4" customFormat="1">
      <c r="B14" s="77">
        <v>9</v>
      </c>
      <c r="C14" s="57" t="s">
        <v>102</v>
      </c>
      <c r="D14" s="78">
        <f>市区町村別_多剤服薬者!F14</f>
        <v>4</v>
      </c>
      <c r="E14" s="78">
        <v>0</v>
      </c>
      <c r="F14" s="106">
        <f>IFERROR(E14/D14,"-")</f>
        <v>0</v>
      </c>
      <c r="G14" s="78">
        <f>市区町村別_多剤服薬者!K14</f>
        <v>10</v>
      </c>
      <c r="H14" s="78">
        <v>0</v>
      </c>
      <c r="I14" s="106">
        <f>IFERROR(H14/G14,"-")</f>
        <v>0</v>
      </c>
      <c r="J14" s="78">
        <f>市区町村別_多剤服薬者!P14</f>
        <v>286</v>
      </c>
      <c r="K14" s="78">
        <v>6</v>
      </c>
      <c r="L14" s="106">
        <f>IFERROR(K14/J14,"-")</f>
        <v>2.097902097902098E-2</v>
      </c>
      <c r="M14" s="78">
        <f>市区町村別_多剤服薬者!U14</f>
        <v>262</v>
      </c>
      <c r="N14" s="78">
        <v>6</v>
      </c>
      <c r="O14" s="106">
        <f>IFERROR(N14/M14,"-")</f>
        <v>2.2900763358778626E-2</v>
      </c>
      <c r="P14" s="78">
        <f>市区町村別_多剤服薬者!Z14</f>
        <v>201</v>
      </c>
      <c r="Q14" s="78">
        <v>5</v>
      </c>
      <c r="R14" s="106">
        <f>IFERROR(Q14/P14,"-")</f>
        <v>2.4875621890547265E-2</v>
      </c>
      <c r="S14" s="78">
        <f>市区町村別_多剤服薬者!AE14</f>
        <v>63</v>
      </c>
      <c r="T14" s="78">
        <v>0</v>
      </c>
      <c r="U14" s="106">
        <f>IFERROR(T14/S14,"-")</f>
        <v>0</v>
      </c>
      <c r="V14" s="78">
        <f>市区町村別_多剤服薬者!AJ14</f>
        <v>17</v>
      </c>
      <c r="W14" s="78">
        <v>0</v>
      </c>
      <c r="X14" s="106">
        <f>IFERROR(W14/V14,"-")</f>
        <v>0</v>
      </c>
      <c r="Y14" s="78">
        <f>市区町村別_多剤服薬者!AO14</f>
        <v>843</v>
      </c>
      <c r="Z14" s="78">
        <f>SUM(E14,H14,K14,N14,Q14,T14,W14)</f>
        <v>17</v>
      </c>
      <c r="AA14" s="106">
        <f>IFERROR(Z14/Y14,"-")</f>
        <v>2.0166073546856466E-2</v>
      </c>
      <c r="AC14" s="80" t="str">
        <f t="shared" si="9"/>
        <v>東淀川区</v>
      </c>
      <c r="AD14" s="110">
        <f t="shared" si="13"/>
        <v>1.4356870788162907E-2</v>
      </c>
      <c r="AE14" s="110">
        <f t="shared" si="10"/>
        <v>1.44E-2</v>
      </c>
      <c r="AF14" s="10"/>
      <c r="AG14" s="110">
        <f t="shared" si="11"/>
        <v>9.9425017546958452E-3</v>
      </c>
      <c r="AH14" s="110">
        <f t="shared" si="12"/>
        <v>9.9000000000000008E-3</v>
      </c>
      <c r="AI14" s="82">
        <v>0</v>
      </c>
    </row>
    <row r="15" spans="1:35" s="4" customFormat="1">
      <c r="B15" s="77">
        <v>10</v>
      </c>
      <c r="C15" s="57" t="s">
        <v>60</v>
      </c>
      <c r="D15" s="78">
        <f>市区町村別_多剤服薬者!F15</f>
        <v>7</v>
      </c>
      <c r="E15" s="78">
        <v>0</v>
      </c>
      <c r="F15" s="106">
        <f>IFERROR(E15/D15,"-")</f>
        <v>0</v>
      </c>
      <c r="G15" s="78">
        <f>市区町村別_多剤服薬者!K15</f>
        <v>22</v>
      </c>
      <c r="H15" s="78">
        <v>2</v>
      </c>
      <c r="I15" s="106">
        <f>IFERROR(H15/G15,"-")</f>
        <v>9.0909090909090912E-2</v>
      </c>
      <c r="J15" s="78">
        <f>市区町村別_多剤服薬者!P15</f>
        <v>699</v>
      </c>
      <c r="K15" s="78">
        <v>11</v>
      </c>
      <c r="L15" s="106">
        <f>IFERROR(K15/J15,"-")</f>
        <v>1.5736766809728183E-2</v>
      </c>
      <c r="M15" s="78">
        <f>市区町村別_多剤服薬者!U15</f>
        <v>721</v>
      </c>
      <c r="N15" s="78">
        <v>14</v>
      </c>
      <c r="O15" s="106">
        <f>IFERROR(N15/M15,"-")</f>
        <v>1.9417475728155338E-2</v>
      </c>
      <c r="P15" s="78">
        <f>市区町村別_多剤服薬者!Z15</f>
        <v>449</v>
      </c>
      <c r="Q15" s="78">
        <v>13</v>
      </c>
      <c r="R15" s="106">
        <f>IFERROR(Q15/P15,"-")</f>
        <v>2.8953229398663696E-2</v>
      </c>
      <c r="S15" s="78">
        <f>市区町村別_多剤服薬者!AE15</f>
        <v>154</v>
      </c>
      <c r="T15" s="78">
        <v>2</v>
      </c>
      <c r="U15" s="106">
        <f>IFERROR(T15/S15,"-")</f>
        <v>1.2987012987012988E-2</v>
      </c>
      <c r="V15" s="78">
        <f>市区町村別_多剤服薬者!AJ15</f>
        <v>24</v>
      </c>
      <c r="W15" s="78">
        <v>0</v>
      </c>
      <c r="X15" s="106">
        <f>IFERROR(W15/V15,"-")</f>
        <v>0</v>
      </c>
      <c r="Y15" s="78">
        <f>市区町村別_多剤服薬者!AO15</f>
        <v>2076</v>
      </c>
      <c r="Z15" s="78">
        <f>SUM(E15,H15,K15,N15,Q15,T15,W15)</f>
        <v>42</v>
      </c>
      <c r="AA15" s="106">
        <f>IFERROR(Z15/Y15,"-")</f>
        <v>2.023121387283237E-2</v>
      </c>
      <c r="AC15" s="80" t="str">
        <f t="shared" si="9"/>
        <v>堺市北区</v>
      </c>
      <c r="AD15" s="110">
        <f t="shared" si="13"/>
        <v>1.4251061249241965E-2</v>
      </c>
      <c r="AE15" s="110">
        <f t="shared" si="10"/>
        <v>1.43E-2</v>
      </c>
      <c r="AF15" s="10"/>
      <c r="AG15" s="110">
        <f t="shared" si="11"/>
        <v>9.9425017546958452E-3</v>
      </c>
      <c r="AH15" s="110">
        <f t="shared" si="12"/>
        <v>9.9000000000000008E-3</v>
      </c>
      <c r="AI15" s="82">
        <v>0</v>
      </c>
    </row>
    <row r="16" spans="1:35" s="4" customFormat="1">
      <c r="B16" s="77">
        <v>11</v>
      </c>
      <c r="C16" s="57" t="s">
        <v>61</v>
      </c>
      <c r="D16" s="78">
        <f>市区町村別_多剤服薬者!F16</f>
        <v>11</v>
      </c>
      <c r="E16" s="78">
        <v>0</v>
      </c>
      <c r="F16" s="106">
        <f>IFERROR(E16/D16,"-")</f>
        <v>0</v>
      </c>
      <c r="G16" s="78">
        <f>市区町村別_多剤服薬者!K16</f>
        <v>41</v>
      </c>
      <c r="H16" s="78">
        <v>1</v>
      </c>
      <c r="I16" s="106">
        <f>IFERROR(H16/G16,"-")</f>
        <v>2.4390243902439025E-2</v>
      </c>
      <c r="J16" s="78">
        <f>市区町村別_多剤服薬者!P16</f>
        <v>1184</v>
      </c>
      <c r="K16" s="78">
        <v>15</v>
      </c>
      <c r="L16" s="106">
        <f>IFERROR(K16/J16,"-")</f>
        <v>1.266891891891892E-2</v>
      </c>
      <c r="M16" s="78">
        <f>市区町村別_多剤服薬者!U16</f>
        <v>1159</v>
      </c>
      <c r="N16" s="78">
        <v>16</v>
      </c>
      <c r="O16" s="106">
        <f>IFERROR(N16/M16,"-")</f>
        <v>1.3805004314063849E-2</v>
      </c>
      <c r="P16" s="78">
        <f>市区町村別_多剤服薬者!Z16</f>
        <v>734</v>
      </c>
      <c r="Q16" s="78">
        <v>10</v>
      </c>
      <c r="R16" s="106">
        <f>IFERROR(Q16/P16,"-")</f>
        <v>1.3623978201634877E-2</v>
      </c>
      <c r="S16" s="78">
        <f>市区町村別_多剤服薬者!AE16</f>
        <v>243</v>
      </c>
      <c r="T16" s="78">
        <v>6</v>
      </c>
      <c r="U16" s="106">
        <f>IFERROR(T16/S16,"-")</f>
        <v>2.4691358024691357E-2</v>
      </c>
      <c r="V16" s="78">
        <f>市区町村別_多剤服薬者!AJ16</f>
        <v>41</v>
      </c>
      <c r="W16" s="78">
        <v>1</v>
      </c>
      <c r="X16" s="106">
        <f>IFERROR(W16/V16,"-")</f>
        <v>2.4390243902439025E-2</v>
      </c>
      <c r="Y16" s="78">
        <f>市区町村別_多剤服薬者!AO16</f>
        <v>3413</v>
      </c>
      <c r="Z16" s="78">
        <f>SUM(E16,H16,K16,N16,Q16,T16,W16)</f>
        <v>49</v>
      </c>
      <c r="AA16" s="106">
        <f>IFERROR(Z16/Y16,"-")</f>
        <v>1.4356870788162907E-2</v>
      </c>
      <c r="AC16" s="80" t="str">
        <f t="shared" si="9"/>
        <v>河南町</v>
      </c>
      <c r="AD16" s="110">
        <f t="shared" si="13"/>
        <v>1.3043478260869565E-2</v>
      </c>
      <c r="AE16" s="110">
        <f t="shared" si="10"/>
        <v>1.2999999999999999E-2</v>
      </c>
      <c r="AF16" s="10"/>
      <c r="AG16" s="110">
        <f t="shared" si="11"/>
        <v>9.9425017546958452E-3</v>
      </c>
      <c r="AH16" s="110">
        <f t="shared" si="12"/>
        <v>9.9000000000000008E-3</v>
      </c>
      <c r="AI16" s="82">
        <v>0</v>
      </c>
    </row>
    <row r="17" spans="2:35" s="4" customFormat="1">
      <c r="B17" s="77">
        <v>12</v>
      </c>
      <c r="C17" s="57" t="s">
        <v>103</v>
      </c>
      <c r="D17" s="78">
        <f>市区町村別_多剤服薬者!F17</f>
        <v>8</v>
      </c>
      <c r="E17" s="78">
        <v>0</v>
      </c>
      <c r="F17" s="106">
        <f t="shared" ref="F17:F23" si="14">IFERROR(E17/D17,"-")</f>
        <v>0</v>
      </c>
      <c r="G17" s="78">
        <f>市区町村別_多剤服薬者!K17</f>
        <v>16</v>
      </c>
      <c r="H17" s="78">
        <v>0</v>
      </c>
      <c r="I17" s="106">
        <f t="shared" ref="I17:I23" si="15">IFERROR(H17/G17,"-")</f>
        <v>0</v>
      </c>
      <c r="J17" s="78">
        <f>市区町村別_多剤服薬者!P17</f>
        <v>572</v>
      </c>
      <c r="K17" s="78">
        <v>6</v>
      </c>
      <c r="L17" s="106">
        <f t="shared" ref="L17:L23" si="16">IFERROR(K17/J17,"-")</f>
        <v>1.048951048951049E-2</v>
      </c>
      <c r="M17" s="78">
        <f>市区町村別_多剤服薬者!U17</f>
        <v>642</v>
      </c>
      <c r="N17" s="78">
        <v>12</v>
      </c>
      <c r="O17" s="106">
        <f t="shared" ref="O17:O23" si="17">IFERROR(N17/M17,"-")</f>
        <v>1.8691588785046728E-2</v>
      </c>
      <c r="P17" s="78">
        <f>市区町村別_多剤服薬者!Z17</f>
        <v>439</v>
      </c>
      <c r="Q17" s="78">
        <v>3</v>
      </c>
      <c r="R17" s="106">
        <f t="shared" ref="R17:R23" si="18">IFERROR(Q17/P17,"-")</f>
        <v>6.8337129840546698E-3</v>
      </c>
      <c r="S17" s="78">
        <f>市区町村別_多剤服薬者!AE17</f>
        <v>142</v>
      </c>
      <c r="T17" s="78">
        <v>1</v>
      </c>
      <c r="U17" s="106">
        <f t="shared" ref="U17:U23" si="19">IFERROR(T17/S17,"-")</f>
        <v>7.0422535211267607E-3</v>
      </c>
      <c r="V17" s="78">
        <f>市区町村別_多剤服薬者!AJ17</f>
        <v>33</v>
      </c>
      <c r="W17" s="78">
        <v>1</v>
      </c>
      <c r="X17" s="106">
        <f t="shared" ref="X17:X23" si="20">IFERROR(W17/V17,"-")</f>
        <v>3.0303030303030304E-2</v>
      </c>
      <c r="Y17" s="78">
        <f>市区町村別_多剤服薬者!AO17</f>
        <v>1852</v>
      </c>
      <c r="Z17" s="78">
        <f t="shared" ref="Z17:Z23" si="21">SUM(E17,H17,K17,N17,Q17,T17,W17)</f>
        <v>23</v>
      </c>
      <c r="AA17" s="106">
        <f t="shared" ref="AA17:AA23" si="22">IFERROR(Z17/Y17,"-")</f>
        <v>1.2419006479481642E-2</v>
      </c>
      <c r="AC17" s="80" t="str">
        <f t="shared" si="9"/>
        <v>阪南市</v>
      </c>
      <c r="AD17" s="110">
        <f t="shared" si="13"/>
        <v>1.2863913337846988E-2</v>
      </c>
      <c r="AE17" s="110">
        <f t="shared" si="10"/>
        <v>1.29E-2</v>
      </c>
      <c r="AF17" s="10"/>
      <c r="AG17" s="110">
        <f t="shared" si="11"/>
        <v>9.9425017546958452E-3</v>
      </c>
      <c r="AH17" s="110">
        <f t="shared" si="12"/>
        <v>9.9000000000000008E-3</v>
      </c>
      <c r="AI17" s="82">
        <v>0</v>
      </c>
    </row>
    <row r="18" spans="2:35" s="4" customFormat="1">
      <c r="B18" s="77">
        <v>13</v>
      </c>
      <c r="C18" s="57" t="s">
        <v>104</v>
      </c>
      <c r="D18" s="78">
        <f>市区町村別_多剤服薬者!F18</f>
        <v>21</v>
      </c>
      <c r="E18" s="78">
        <v>0</v>
      </c>
      <c r="F18" s="106">
        <f t="shared" si="14"/>
        <v>0</v>
      </c>
      <c r="G18" s="78">
        <f>市区町村別_多剤服薬者!K18</f>
        <v>44</v>
      </c>
      <c r="H18" s="78">
        <v>0</v>
      </c>
      <c r="I18" s="106">
        <f t="shared" si="15"/>
        <v>0</v>
      </c>
      <c r="J18" s="78">
        <f>市区町村別_多剤服薬者!P18</f>
        <v>1167</v>
      </c>
      <c r="K18" s="78">
        <v>13</v>
      </c>
      <c r="L18" s="106">
        <f t="shared" si="16"/>
        <v>1.1139674378748929E-2</v>
      </c>
      <c r="M18" s="78">
        <f>市区町村別_多剤服薬者!U18</f>
        <v>1174</v>
      </c>
      <c r="N18" s="78">
        <v>20</v>
      </c>
      <c r="O18" s="106">
        <f t="shared" si="17"/>
        <v>1.7035775127768313E-2</v>
      </c>
      <c r="P18" s="78">
        <f>市区町村別_多剤服薬者!Z18</f>
        <v>806</v>
      </c>
      <c r="Q18" s="78">
        <v>8</v>
      </c>
      <c r="R18" s="106">
        <f t="shared" si="18"/>
        <v>9.9255583126550868E-3</v>
      </c>
      <c r="S18" s="78">
        <f>市区町村別_多剤服薬者!AE18</f>
        <v>239</v>
      </c>
      <c r="T18" s="78">
        <v>3</v>
      </c>
      <c r="U18" s="106">
        <f t="shared" si="19"/>
        <v>1.2552301255230125E-2</v>
      </c>
      <c r="V18" s="78">
        <f>市区町村別_多剤服薬者!AJ18</f>
        <v>56</v>
      </c>
      <c r="W18" s="78">
        <v>1</v>
      </c>
      <c r="X18" s="106">
        <f t="shared" si="20"/>
        <v>1.7857142857142856E-2</v>
      </c>
      <c r="Y18" s="78">
        <f>市区町村別_多剤服薬者!AO18</f>
        <v>3507</v>
      </c>
      <c r="Z18" s="78">
        <f t="shared" si="21"/>
        <v>45</v>
      </c>
      <c r="AA18" s="106">
        <f t="shared" si="22"/>
        <v>1.2831479897348161E-2</v>
      </c>
      <c r="AC18" s="80" t="str">
        <f t="shared" si="9"/>
        <v>生野区</v>
      </c>
      <c r="AD18" s="110">
        <f t="shared" si="13"/>
        <v>1.2831479897348161E-2</v>
      </c>
      <c r="AE18" s="110">
        <f t="shared" si="10"/>
        <v>1.2800000000000001E-2</v>
      </c>
      <c r="AF18" s="10"/>
      <c r="AG18" s="110">
        <f t="shared" si="11"/>
        <v>9.9425017546958452E-3</v>
      </c>
      <c r="AH18" s="110">
        <f t="shared" si="12"/>
        <v>9.9000000000000008E-3</v>
      </c>
      <c r="AI18" s="82">
        <v>0</v>
      </c>
    </row>
    <row r="19" spans="2:35" s="4" customFormat="1">
      <c r="B19" s="77">
        <v>14</v>
      </c>
      <c r="C19" s="57" t="s">
        <v>105</v>
      </c>
      <c r="D19" s="78">
        <f>市区町村別_多剤服薬者!F19</f>
        <v>5</v>
      </c>
      <c r="E19" s="78">
        <v>0</v>
      </c>
      <c r="F19" s="106">
        <f t="shared" si="14"/>
        <v>0</v>
      </c>
      <c r="G19" s="78">
        <f>市区町村別_多剤服薬者!K19</f>
        <v>16</v>
      </c>
      <c r="H19" s="78">
        <v>0</v>
      </c>
      <c r="I19" s="106">
        <f t="shared" si="15"/>
        <v>0</v>
      </c>
      <c r="J19" s="78">
        <f>市区町村別_多剤服薬者!P19</f>
        <v>730</v>
      </c>
      <c r="K19" s="78">
        <v>7</v>
      </c>
      <c r="L19" s="106">
        <f t="shared" si="16"/>
        <v>9.5890410958904115E-3</v>
      </c>
      <c r="M19" s="78">
        <f>市区町村別_多剤服薬者!U19</f>
        <v>828</v>
      </c>
      <c r="N19" s="78">
        <v>7</v>
      </c>
      <c r="O19" s="106">
        <f t="shared" si="17"/>
        <v>8.4541062801932361E-3</v>
      </c>
      <c r="P19" s="78">
        <f>市区町村別_多剤服薬者!Z19</f>
        <v>588</v>
      </c>
      <c r="Q19" s="78">
        <v>5</v>
      </c>
      <c r="R19" s="106">
        <f t="shared" si="18"/>
        <v>8.5034013605442185E-3</v>
      </c>
      <c r="S19" s="78">
        <f>市区町村別_多剤服薬者!AE19</f>
        <v>186</v>
      </c>
      <c r="T19" s="78">
        <v>3</v>
      </c>
      <c r="U19" s="106">
        <f t="shared" si="19"/>
        <v>1.6129032258064516E-2</v>
      </c>
      <c r="V19" s="78">
        <f>市区町村別_多剤服薬者!AJ19</f>
        <v>47</v>
      </c>
      <c r="W19" s="78">
        <v>0</v>
      </c>
      <c r="X19" s="106">
        <f t="shared" si="20"/>
        <v>0</v>
      </c>
      <c r="Y19" s="78">
        <f>市区町村別_多剤服薬者!AO19</f>
        <v>2400</v>
      </c>
      <c r="Z19" s="78">
        <f t="shared" si="21"/>
        <v>22</v>
      </c>
      <c r="AA19" s="106">
        <f t="shared" si="22"/>
        <v>9.1666666666666667E-3</v>
      </c>
      <c r="AC19" s="80" t="str">
        <f t="shared" si="9"/>
        <v>柏原市</v>
      </c>
      <c r="AD19" s="110">
        <f t="shared" si="13"/>
        <v>1.2446146481570129E-2</v>
      </c>
      <c r="AE19" s="110">
        <f t="shared" si="10"/>
        <v>1.24E-2</v>
      </c>
      <c r="AF19" s="10"/>
      <c r="AG19" s="110">
        <f t="shared" si="11"/>
        <v>9.9425017546958452E-3</v>
      </c>
      <c r="AH19" s="110">
        <f t="shared" si="12"/>
        <v>9.9000000000000008E-3</v>
      </c>
      <c r="AI19" s="82">
        <v>0</v>
      </c>
    </row>
    <row r="20" spans="2:35" s="4" customFormat="1">
      <c r="B20" s="77">
        <v>15</v>
      </c>
      <c r="C20" s="57" t="s">
        <v>106</v>
      </c>
      <c r="D20" s="78">
        <f>市区町村別_多剤服薬者!F20</f>
        <v>14</v>
      </c>
      <c r="E20" s="78">
        <v>0</v>
      </c>
      <c r="F20" s="106">
        <f t="shared" si="14"/>
        <v>0</v>
      </c>
      <c r="G20" s="78">
        <f>市区町村別_多剤服薬者!K20</f>
        <v>58</v>
      </c>
      <c r="H20" s="78">
        <v>3</v>
      </c>
      <c r="I20" s="106">
        <f t="shared" si="15"/>
        <v>5.1724137931034482E-2</v>
      </c>
      <c r="J20" s="78">
        <f>市区町村別_多剤服薬者!P20</f>
        <v>1403</v>
      </c>
      <c r="K20" s="78">
        <v>10</v>
      </c>
      <c r="L20" s="106">
        <f t="shared" si="16"/>
        <v>7.1275837491090524E-3</v>
      </c>
      <c r="M20" s="78">
        <f>市区町村別_多剤服薬者!U20</f>
        <v>1444</v>
      </c>
      <c r="N20" s="78">
        <v>15</v>
      </c>
      <c r="O20" s="106">
        <f t="shared" si="17"/>
        <v>1.038781163434903E-2</v>
      </c>
      <c r="P20" s="78">
        <f>市区町村別_多剤服薬者!Z20</f>
        <v>968</v>
      </c>
      <c r="Q20" s="78">
        <v>18</v>
      </c>
      <c r="R20" s="106">
        <f t="shared" si="18"/>
        <v>1.859504132231405E-2</v>
      </c>
      <c r="S20" s="78">
        <f>市区町村別_多剤服薬者!AE20</f>
        <v>297</v>
      </c>
      <c r="T20" s="78">
        <v>4</v>
      </c>
      <c r="U20" s="106">
        <f t="shared" si="19"/>
        <v>1.3468013468013467E-2</v>
      </c>
      <c r="V20" s="78">
        <f>市区町村別_多剤服薬者!AJ20</f>
        <v>47</v>
      </c>
      <c r="W20" s="78">
        <v>0</v>
      </c>
      <c r="X20" s="106">
        <f t="shared" si="20"/>
        <v>0</v>
      </c>
      <c r="Y20" s="78">
        <f>市区町村別_多剤服薬者!AO20</f>
        <v>4231</v>
      </c>
      <c r="Z20" s="78">
        <f t="shared" si="21"/>
        <v>50</v>
      </c>
      <c r="AA20" s="106">
        <f t="shared" si="22"/>
        <v>1.181753722524226E-2</v>
      </c>
      <c r="AC20" s="80" t="str">
        <f t="shared" si="9"/>
        <v>東成区</v>
      </c>
      <c r="AD20" s="110">
        <f t="shared" si="13"/>
        <v>1.2419006479481642E-2</v>
      </c>
      <c r="AE20" s="110">
        <f t="shared" si="10"/>
        <v>1.24E-2</v>
      </c>
      <c r="AF20" s="10"/>
      <c r="AG20" s="110">
        <f t="shared" si="11"/>
        <v>9.9425017546958452E-3</v>
      </c>
      <c r="AH20" s="110">
        <f t="shared" si="12"/>
        <v>9.9000000000000008E-3</v>
      </c>
      <c r="AI20" s="82">
        <v>0</v>
      </c>
    </row>
    <row r="21" spans="2:35" s="4" customFormat="1">
      <c r="B21" s="77">
        <v>16</v>
      </c>
      <c r="C21" s="57" t="s">
        <v>62</v>
      </c>
      <c r="D21" s="78">
        <f>市区町村別_多剤服薬者!F21</f>
        <v>12</v>
      </c>
      <c r="E21" s="78">
        <v>0</v>
      </c>
      <c r="F21" s="106">
        <f t="shared" si="14"/>
        <v>0</v>
      </c>
      <c r="G21" s="78">
        <f>市区町村別_多剤服薬者!K21</f>
        <v>24</v>
      </c>
      <c r="H21" s="78">
        <v>0</v>
      </c>
      <c r="I21" s="106">
        <f t="shared" si="15"/>
        <v>0</v>
      </c>
      <c r="J21" s="78">
        <f>市区町村別_多剤服薬者!P21</f>
        <v>873</v>
      </c>
      <c r="K21" s="78">
        <v>5</v>
      </c>
      <c r="L21" s="106">
        <f t="shared" si="16"/>
        <v>5.7273768613974796E-3</v>
      </c>
      <c r="M21" s="78">
        <f>市区町村別_多剤服薬者!U21</f>
        <v>964</v>
      </c>
      <c r="N21" s="78">
        <v>7</v>
      </c>
      <c r="O21" s="106">
        <f t="shared" si="17"/>
        <v>7.261410788381743E-3</v>
      </c>
      <c r="P21" s="78">
        <f>市区町村別_多剤服薬者!Z21</f>
        <v>731</v>
      </c>
      <c r="Q21" s="78">
        <v>12</v>
      </c>
      <c r="R21" s="106">
        <f t="shared" si="18"/>
        <v>1.6415868673050615E-2</v>
      </c>
      <c r="S21" s="78">
        <f>市区町村別_多剤服薬者!AE21</f>
        <v>294</v>
      </c>
      <c r="T21" s="78">
        <v>3</v>
      </c>
      <c r="U21" s="106">
        <f t="shared" si="19"/>
        <v>1.020408163265306E-2</v>
      </c>
      <c r="V21" s="78">
        <f>市区町村別_多剤服薬者!AJ21</f>
        <v>45</v>
      </c>
      <c r="W21" s="78">
        <v>0</v>
      </c>
      <c r="X21" s="106">
        <f t="shared" si="20"/>
        <v>0</v>
      </c>
      <c r="Y21" s="78">
        <f>市区町村別_多剤服薬者!AO21</f>
        <v>2943</v>
      </c>
      <c r="Z21" s="78">
        <f t="shared" si="21"/>
        <v>27</v>
      </c>
      <c r="AA21" s="106">
        <f t="shared" si="22"/>
        <v>9.1743119266055051E-3</v>
      </c>
      <c r="AC21" s="80" t="str">
        <f t="shared" si="9"/>
        <v>西区</v>
      </c>
      <c r="AD21" s="110">
        <f t="shared" si="13"/>
        <v>1.192504258943782E-2</v>
      </c>
      <c r="AE21" s="110">
        <f t="shared" si="10"/>
        <v>1.1900000000000001E-2</v>
      </c>
      <c r="AF21" s="10"/>
      <c r="AG21" s="110">
        <f t="shared" si="11"/>
        <v>9.9425017546958452E-3</v>
      </c>
      <c r="AH21" s="110">
        <f t="shared" si="12"/>
        <v>9.9000000000000008E-3</v>
      </c>
      <c r="AI21" s="82">
        <v>0</v>
      </c>
    </row>
    <row r="22" spans="2:35" s="4" customFormat="1">
      <c r="B22" s="77">
        <v>17</v>
      </c>
      <c r="C22" s="57" t="s">
        <v>107</v>
      </c>
      <c r="D22" s="78">
        <f>市区町村別_多剤服薬者!F22</f>
        <v>10</v>
      </c>
      <c r="E22" s="78">
        <v>0</v>
      </c>
      <c r="F22" s="106">
        <f t="shared" si="14"/>
        <v>0</v>
      </c>
      <c r="G22" s="78">
        <f>市区町村別_多剤服薬者!K22</f>
        <v>39</v>
      </c>
      <c r="H22" s="78">
        <v>2</v>
      </c>
      <c r="I22" s="106">
        <f t="shared" si="15"/>
        <v>5.128205128205128E-2</v>
      </c>
      <c r="J22" s="78">
        <f>市区町村別_多剤服薬者!P22</f>
        <v>1318</v>
      </c>
      <c r="K22" s="78">
        <v>10</v>
      </c>
      <c r="L22" s="106">
        <f t="shared" si="16"/>
        <v>7.5872534142640367E-3</v>
      </c>
      <c r="M22" s="78">
        <f>市区町村別_多剤服薬者!U22</f>
        <v>1340</v>
      </c>
      <c r="N22" s="78">
        <v>15</v>
      </c>
      <c r="O22" s="106">
        <f t="shared" si="17"/>
        <v>1.1194029850746268E-2</v>
      </c>
      <c r="P22" s="78">
        <f>市区町村別_多剤服薬者!Z22</f>
        <v>964</v>
      </c>
      <c r="Q22" s="78">
        <v>14</v>
      </c>
      <c r="R22" s="106">
        <f t="shared" si="18"/>
        <v>1.4522821576763486E-2</v>
      </c>
      <c r="S22" s="78">
        <f>市区町村別_多剤服薬者!AE22</f>
        <v>311</v>
      </c>
      <c r="T22" s="78">
        <v>5</v>
      </c>
      <c r="U22" s="106">
        <f t="shared" si="19"/>
        <v>1.607717041800643E-2</v>
      </c>
      <c r="V22" s="78">
        <f>市区町村別_多剤服薬者!AJ22</f>
        <v>79</v>
      </c>
      <c r="W22" s="78">
        <v>0</v>
      </c>
      <c r="X22" s="106">
        <f t="shared" si="20"/>
        <v>0</v>
      </c>
      <c r="Y22" s="78">
        <f>市区町村別_多剤服薬者!AO22</f>
        <v>4061</v>
      </c>
      <c r="Z22" s="78">
        <f t="shared" si="21"/>
        <v>46</v>
      </c>
      <c r="AA22" s="106">
        <f t="shared" si="22"/>
        <v>1.1327259295739965E-2</v>
      </c>
      <c r="AC22" s="80" t="str">
        <f t="shared" si="9"/>
        <v>太子町</v>
      </c>
      <c r="AD22" s="110">
        <f t="shared" si="13"/>
        <v>1.1834319526627219E-2</v>
      </c>
      <c r="AE22" s="110">
        <f t="shared" si="10"/>
        <v>1.18E-2</v>
      </c>
      <c r="AF22" s="10"/>
      <c r="AG22" s="110">
        <f t="shared" si="11"/>
        <v>9.9425017546958452E-3</v>
      </c>
      <c r="AH22" s="110">
        <f t="shared" si="12"/>
        <v>9.9000000000000008E-3</v>
      </c>
      <c r="AI22" s="82">
        <v>0</v>
      </c>
    </row>
    <row r="23" spans="2:35" s="4" customFormat="1">
      <c r="B23" s="77">
        <v>18</v>
      </c>
      <c r="C23" s="57" t="s">
        <v>63</v>
      </c>
      <c r="D23" s="43">
        <f>市区町村別_多剤服薬者!F23</f>
        <v>11</v>
      </c>
      <c r="E23" s="43">
        <v>0</v>
      </c>
      <c r="F23" s="107">
        <f t="shared" si="14"/>
        <v>0</v>
      </c>
      <c r="G23" s="43">
        <f>市区町村別_多剤服薬者!K23</f>
        <v>30</v>
      </c>
      <c r="H23" s="43">
        <v>0</v>
      </c>
      <c r="I23" s="107">
        <f t="shared" si="15"/>
        <v>0</v>
      </c>
      <c r="J23" s="43">
        <f>市区町村別_多剤服薬者!P23</f>
        <v>1034</v>
      </c>
      <c r="K23" s="43">
        <v>6</v>
      </c>
      <c r="L23" s="107">
        <f t="shared" si="16"/>
        <v>5.8027079303675051E-3</v>
      </c>
      <c r="M23" s="43">
        <f>市区町村別_多剤服薬者!U23</f>
        <v>1151</v>
      </c>
      <c r="N23" s="43">
        <v>6</v>
      </c>
      <c r="O23" s="107">
        <f t="shared" si="17"/>
        <v>5.2128583840139013E-3</v>
      </c>
      <c r="P23" s="43">
        <f>市区町村別_多剤服薬者!Z23</f>
        <v>848</v>
      </c>
      <c r="Q23" s="43">
        <v>8</v>
      </c>
      <c r="R23" s="107">
        <f t="shared" si="18"/>
        <v>9.433962264150943E-3</v>
      </c>
      <c r="S23" s="43">
        <f>市区町村別_多剤服薬者!AE23</f>
        <v>298</v>
      </c>
      <c r="T23" s="43">
        <v>4</v>
      </c>
      <c r="U23" s="107">
        <f t="shared" si="19"/>
        <v>1.3422818791946308E-2</v>
      </c>
      <c r="V23" s="43">
        <f>市区町村別_多剤服薬者!AJ23</f>
        <v>41</v>
      </c>
      <c r="W23" s="43">
        <v>0</v>
      </c>
      <c r="X23" s="107">
        <f t="shared" si="20"/>
        <v>0</v>
      </c>
      <c r="Y23" s="43">
        <f>市区町村別_多剤服薬者!AO23</f>
        <v>3413</v>
      </c>
      <c r="Z23" s="43">
        <f t="shared" si="21"/>
        <v>24</v>
      </c>
      <c r="AA23" s="107">
        <f t="shared" si="22"/>
        <v>7.0319367125695866E-3</v>
      </c>
      <c r="AC23" s="80" t="str">
        <f t="shared" si="9"/>
        <v>城東区</v>
      </c>
      <c r="AD23" s="110">
        <f t="shared" si="13"/>
        <v>1.181753722524226E-2</v>
      </c>
      <c r="AE23" s="110">
        <f t="shared" si="10"/>
        <v>1.18E-2</v>
      </c>
      <c r="AF23" s="10"/>
      <c r="AG23" s="110">
        <f t="shared" si="11"/>
        <v>9.9425017546958452E-3</v>
      </c>
      <c r="AH23" s="110">
        <f t="shared" si="12"/>
        <v>9.9000000000000008E-3</v>
      </c>
      <c r="AI23" s="82">
        <v>0</v>
      </c>
    </row>
    <row r="24" spans="2:35" s="4" customFormat="1">
      <c r="B24" s="77">
        <v>19</v>
      </c>
      <c r="C24" s="57" t="s">
        <v>108</v>
      </c>
      <c r="D24" s="78">
        <f>市区町村別_多剤服薬者!F24</f>
        <v>14</v>
      </c>
      <c r="E24" s="78">
        <v>0</v>
      </c>
      <c r="F24" s="106">
        <f>IFERROR(E24/D24,"-")</f>
        <v>0</v>
      </c>
      <c r="G24" s="78">
        <f>市区町村別_多剤服薬者!K24</f>
        <v>37</v>
      </c>
      <c r="H24" s="78">
        <v>1</v>
      </c>
      <c r="I24" s="106">
        <f>IFERROR(H24/G24,"-")</f>
        <v>2.7027027027027029E-2</v>
      </c>
      <c r="J24" s="78">
        <f>市区町村別_多剤服薬者!P24</f>
        <v>809</v>
      </c>
      <c r="K24" s="78">
        <v>3</v>
      </c>
      <c r="L24" s="106">
        <f>IFERROR(K24/J24,"-")</f>
        <v>3.708281829419036E-3</v>
      </c>
      <c r="M24" s="78">
        <f>市区町村別_多剤服薬者!U24</f>
        <v>793</v>
      </c>
      <c r="N24" s="78">
        <v>9</v>
      </c>
      <c r="O24" s="106">
        <f>IFERROR(N24/M24,"-")</f>
        <v>1.1349306431273645E-2</v>
      </c>
      <c r="P24" s="78">
        <f>市区町村別_多剤服薬者!Z24</f>
        <v>531</v>
      </c>
      <c r="Q24" s="78">
        <v>9</v>
      </c>
      <c r="R24" s="106">
        <f>IFERROR(Q24/P24,"-")</f>
        <v>1.6949152542372881E-2</v>
      </c>
      <c r="S24" s="78">
        <f>市区町村別_多剤服薬者!AE24</f>
        <v>182</v>
      </c>
      <c r="T24" s="78">
        <v>1</v>
      </c>
      <c r="U24" s="106">
        <f>IFERROR(T24/S24,"-")</f>
        <v>5.4945054945054949E-3</v>
      </c>
      <c r="V24" s="78">
        <f>市区町村別_多剤服薬者!AJ24</f>
        <v>34</v>
      </c>
      <c r="W24" s="78">
        <v>1</v>
      </c>
      <c r="X24" s="106">
        <f>IFERROR(W24/V24,"-")</f>
        <v>2.9411764705882353E-2</v>
      </c>
      <c r="Y24" s="78">
        <f>市区町村別_多剤服薬者!AO24</f>
        <v>2400</v>
      </c>
      <c r="Z24" s="78">
        <f>SUM(E24,H24,K24,N24,Q24,T24,W24)</f>
        <v>24</v>
      </c>
      <c r="AA24" s="106">
        <f>IFERROR(Z24/Y24,"-")</f>
        <v>0.01</v>
      </c>
      <c r="AC24" s="80" t="str">
        <f t="shared" si="9"/>
        <v>摂津市</v>
      </c>
      <c r="AD24" s="110">
        <f t="shared" si="13"/>
        <v>1.164079822616408E-2</v>
      </c>
      <c r="AE24" s="110">
        <f t="shared" si="10"/>
        <v>1.1599999999999999E-2</v>
      </c>
      <c r="AF24" s="10"/>
      <c r="AG24" s="110">
        <f t="shared" si="11"/>
        <v>9.9425017546958452E-3</v>
      </c>
      <c r="AH24" s="110">
        <f t="shared" si="12"/>
        <v>9.9000000000000008E-3</v>
      </c>
      <c r="AI24" s="82">
        <v>0</v>
      </c>
    </row>
    <row r="25" spans="2:35" s="4" customFormat="1">
      <c r="B25" s="77">
        <v>20</v>
      </c>
      <c r="C25" s="57" t="s">
        <v>109</v>
      </c>
      <c r="D25" s="78">
        <f>市区町村別_多剤服薬者!F25</f>
        <v>17</v>
      </c>
      <c r="E25" s="78">
        <v>0</v>
      </c>
      <c r="F25" s="106">
        <f t="shared" ref="F25:F31" si="23">IFERROR(E25/D25,"-")</f>
        <v>0</v>
      </c>
      <c r="G25" s="78">
        <f>市区町村別_多剤服薬者!K25</f>
        <v>32</v>
      </c>
      <c r="H25" s="78">
        <v>0</v>
      </c>
      <c r="I25" s="106">
        <f t="shared" ref="I25:I31" si="24">IFERROR(H25/G25,"-")</f>
        <v>0</v>
      </c>
      <c r="J25" s="78">
        <f>市区町村別_多剤服薬者!P25</f>
        <v>1214</v>
      </c>
      <c r="K25" s="78">
        <v>9</v>
      </c>
      <c r="L25" s="106">
        <f t="shared" ref="L25:L31" si="25">IFERROR(K25/J25,"-")</f>
        <v>7.4135090609555188E-3</v>
      </c>
      <c r="M25" s="78">
        <f>市区町村別_多剤服薬者!U25</f>
        <v>1192</v>
      </c>
      <c r="N25" s="78">
        <v>12</v>
      </c>
      <c r="O25" s="106">
        <f t="shared" ref="O25:O31" si="26">IFERROR(N25/M25,"-")</f>
        <v>1.0067114093959731E-2</v>
      </c>
      <c r="P25" s="78">
        <f>市区町村別_多剤服薬者!Z25</f>
        <v>812</v>
      </c>
      <c r="Q25" s="78">
        <v>6</v>
      </c>
      <c r="R25" s="106">
        <f t="shared" ref="R25:R31" si="27">IFERROR(Q25/P25,"-")</f>
        <v>7.3891625615763543E-3</v>
      </c>
      <c r="S25" s="78">
        <f>市区町村別_多剤服薬者!AE25</f>
        <v>269</v>
      </c>
      <c r="T25" s="78">
        <v>1</v>
      </c>
      <c r="U25" s="106">
        <f t="shared" ref="U25:U31" si="28">IFERROR(T25/S25,"-")</f>
        <v>3.7174721189591076E-3</v>
      </c>
      <c r="V25" s="78">
        <f>市区町村別_多剤服薬者!AJ25</f>
        <v>53</v>
      </c>
      <c r="W25" s="78">
        <v>0</v>
      </c>
      <c r="X25" s="106">
        <f t="shared" ref="X25:X31" si="29">IFERROR(W25/V25,"-")</f>
        <v>0</v>
      </c>
      <c r="Y25" s="78">
        <f>市区町村別_多剤服薬者!AO25</f>
        <v>3589</v>
      </c>
      <c r="Z25" s="78">
        <f t="shared" ref="Z25:Z31" si="30">SUM(E25,H25,K25,N25,Q25,T25,W25)</f>
        <v>28</v>
      </c>
      <c r="AA25" s="106">
        <f t="shared" ref="AA25:AA31" si="31">IFERROR(Z25/Y25,"-")</f>
        <v>7.8016160490387296E-3</v>
      </c>
      <c r="AC25" s="80" t="str">
        <f t="shared" si="9"/>
        <v>藤井寺市</v>
      </c>
      <c r="AD25" s="110">
        <f t="shared" si="13"/>
        <v>1.1634349030470914E-2</v>
      </c>
      <c r="AE25" s="110">
        <f t="shared" si="10"/>
        <v>1.1599999999999999E-2</v>
      </c>
      <c r="AF25" s="10"/>
      <c r="AG25" s="110">
        <f t="shared" si="11"/>
        <v>9.9425017546958452E-3</v>
      </c>
      <c r="AH25" s="110">
        <f t="shared" si="12"/>
        <v>9.9000000000000008E-3</v>
      </c>
      <c r="AI25" s="82">
        <v>0</v>
      </c>
    </row>
    <row r="26" spans="2:35" s="4" customFormat="1">
      <c r="B26" s="77">
        <v>21</v>
      </c>
      <c r="C26" s="57" t="s">
        <v>110</v>
      </c>
      <c r="D26" s="78">
        <f>市区町村別_多剤服薬者!F26</f>
        <v>8</v>
      </c>
      <c r="E26" s="78">
        <v>0</v>
      </c>
      <c r="F26" s="106">
        <f t="shared" si="23"/>
        <v>0</v>
      </c>
      <c r="G26" s="78">
        <f>市区町村別_多剤服薬者!K26</f>
        <v>27</v>
      </c>
      <c r="H26" s="78">
        <v>1</v>
      </c>
      <c r="I26" s="106">
        <f t="shared" si="24"/>
        <v>3.7037037037037035E-2</v>
      </c>
      <c r="J26" s="78">
        <f>市区町村別_多剤服薬者!P26</f>
        <v>745</v>
      </c>
      <c r="K26" s="78">
        <v>4</v>
      </c>
      <c r="L26" s="106">
        <f t="shared" si="25"/>
        <v>5.3691275167785232E-3</v>
      </c>
      <c r="M26" s="78">
        <f>市区町村別_多剤服薬者!U26</f>
        <v>812</v>
      </c>
      <c r="N26" s="78">
        <v>12</v>
      </c>
      <c r="O26" s="106">
        <f t="shared" si="26"/>
        <v>1.4778325123152709E-2</v>
      </c>
      <c r="P26" s="78">
        <f>市区町村別_多剤服薬者!Z26</f>
        <v>517</v>
      </c>
      <c r="Q26" s="78">
        <v>5</v>
      </c>
      <c r="R26" s="106">
        <f t="shared" si="27"/>
        <v>9.6711798839458421E-3</v>
      </c>
      <c r="S26" s="78">
        <f>市区町村別_多剤服薬者!AE26</f>
        <v>142</v>
      </c>
      <c r="T26" s="78">
        <v>1</v>
      </c>
      <c r="U26" s="106">
        <f t="shared" si="28"/>
        <v>7.0422535211267607E-3</v>
      </c>
      <c r="V26" s="78">
        <f>市区町村別_多剤服薬者!AJ26</f>
        <v>24</v>
      </c>
      <c r="W26" s="78">
        <v>1</v>
      </c>
      <c r="X26" s="106">
        <f t="shared" si="29"/>
        <v>4.1666666666666664E-2</v>
      </c>
      <c r="Y26" s="78">
        <f>市区町村別_多剤服薬者!AO26</f>
        <v>2275</v>
      </c>
      <c r="Z26" s="78">
        <f t="shared" si="30"/>
        <v>24</v>
      </c>
      <c r="AA26" s="106">
        <f t="shared" si="31"/>
        <v>1.0549450549450549E-2</v>
      </c>
      <c r="AC26" s="80" t="str">
        <f t="shared" si="9"/>
        <v>北区</v>
      </c>
      <c r="AD26" s="110">
        <f t="shared" si="13"/>
        <v>1.1568718186024989E-2</v>
      </c>
      <c r="AE26" s="110">
        <f t="shared" si="10"/>
        <v>1.1599999999999999E-2</v>
      </c>
      <c r="AF26" s="10"/>
      <c r="AG26" s="110">
        <f t="shared" si="11"/>
        <v>9.9425017546958452E-3</v>
      </c>
      <c r="AH26" s="110">
        <f t="shared" si="12"/>
        <v>9.9000000000000008E-3</v>
      </c>
      <c r="AI26" s="82">
        <v>0</v>
      </c>
    </row>
    <row r="27" spans="2:35" s="4" customFormat="1">
      <c r="B27" s="77">
        <v>22</v>
      </c>
      <c r="C27" s="57" t="s">
        <v>64</v>
      </c>
      <c r="D27" s="78">
        <f>市区町村別_多剤服薬者!F27</f>
        <v>12</v>
      </c>
      <c r="E27" s="78">
        <v>0</v>
      </c>
      <c r="F27" s="106">
        <f t="shared" si="23"/>
        <v>0</v>
      </c>
      <c r="G27" s="78">
        <f>市区町村別_多剤服薬者!K27</f>
        <v>41</v>
      </c>
      <c r="H27" s="78">
        <v>2</v>
      </c>
      <c r="I27" s="106">
        <f t="shared" si="24"/>
        <v>4.878048780487805E-2</v>
      </c>
      <c r="J27" s="78">
        <f>市区町村別_多剤服薬者!P27</f>
        <v>1186</v>
      </c>
      <c r="K27" s="78">
        <v>9</v>
      </c>
      <c r="L27" s="106">
        <f t="shared" si="25"/>
        <v>7.5885328836424954E-3</v>
      </c>
      <c r="M27" s="78">
        <f>市区町村別_多剤服薬者!U27</f>
        <v>1196</v>
      </c>
      <c r="N27" s="78">
        <v>15</v>
      </c>
      <c r="O27" s="106">
        <f t="shared" si="26"/>
        <v>1.254180602006689E-2</v>
      </c>
      <c r="P27" s="78">
        <f>市区町村別_多剤服薬者!Z27</f>
        <v>696</v>
      </c>
      <c r="Q27" s="78">
        <v>7</v>
      </c>
      <c r="R27" s="106">
        <f t="shared" si="27"/>
        <v>1.0057471264367816E-2</v>
      </c>
      <c r="S27" s="78">
        <f>市区町村別_多剤服薬者!AE27</f>
        <v>234</v>
      </c>
      <c r="T27" s="78">
        <v>1</v>
      </c>
      <c r="U27" s="106">
        <f t="shared" si="28"/>
        <v>4.2735042735042739E-3</v>
      </c>
      <c r="V27" s="78">
        <f>市区町村別_多剤服薬者!AJ27</f>
        <v>40</v>
      </c>
      <c r="W27" s="78">
        <v>0</v>
      </c>
      <c r="X27" s="106">
        <f t="shared" si="29"/>
        <v>0</v>
      </c>
      <c r="Y27" s="78">
        <f>市区町村別_多剤服薬者!AO27</f>
        <v>3405</v>
      </c>
      <c r="Z27" s="78">
        <f t="shared" si="30"/>
        <v>34</v>
      </c>
      <c r="AA27" s="106">
        <f t="shared" si="31"/>
        <v>9.9853157121879595E-3</v>
      </c>
      <c r="AC27" s="80" t="str">
        <f t="shared" si="9"/>
        <v>堺市中区</v>
      </c>
      <c r="AD27" s="110">
        <f t="shared" si="13"/>
        <v>1.1542497376705142E-2</v>
      </c>
      <c r="AE27" s="110">
        <f t="shared" si="10"/>
        <v>1.15E-2</v>
      </c>
      <c r="AF27" s="10"/>
      <c r="AG27" s="110">
        <f t="shared" si="11"/>
        <v>9.9425017546958452E-3</v>
      </c>
      <c r="AH27" s="110">
        <f t="shared" si="12"/>
        <v>9.9000000000000008E-3</v>
      </c>
      <c r="AI27" s="82">
        <v>0</v>
      </c>
    </row>
    <row r="28" spans="2:35" s="4" customFormat="1">
      <c r="B28" s="77">
        <v>23</v>
      </c>
      <c r="C28" s="57" t="s">
        <v>111</v>
      </c>
      <c r="D28" s="78">
        <f>市区町村別_多剤服薬者!F28</f>
        <v>16</v>
      </c>
      <c r="E28" s="78">
        <v>0</v>
      </c>
      <c r="F28" s="106">
        <f t="shared" si="23"/>
        <v>0</v>
      </c>
      <c r="G28" s="78">
        <f>市区町村別_多剤服薬者!K28</f>
        <v>49</v>
      </c>
      <c r="H28" s="78">
        <v>1</v>
      </c>
      <c r="I28" s="106">
        <f t="shared" si="24"/>
        <v>2.0408163265306121E-2</v>
      </c>
      <c r="J28" s="78">
        <f>市区町村別_多剤服薬者!P28</f>
        <v>1857</v>
      </c>
      <c r="K28" s="78">
        <v>18</v>
      </c>
      <c r="L28" s="106">
        <f t="shared" si="25"/>
        <v>9.6930533117932146E-3</v>
      </c>
      <c r="M28" s="78">
        <f>市区町村別_多剤服薬者!U28</f>
        <v>1997</v>
      </c>
      <c r="N28" s="78">
        <v>19</v>
      </c>
      <c r="O28" s="106">
        <f t="shared" si="26"/>
        <v>9.5142714071106659E-3</v>
      </c>
      <c r="P28" s="78">
        <f>市区町村別_多剤服薬者!Z28</f>
        <v>1166</v>
      </c>
      <c r="Q28" s="78">
        <v>10</v>
      </c>
      <c r="R28" s="106">
        <f t="shared" si="27"/>
        <v>8.5763293310463125E-3</v>
      </c>
      <c r="S28" s="78">
        <f>市区町村別_多剤服薬者!AE28</f>
        <v>302</v>
      </c>
      <c r="T28" s="78">
        <v>3</v>
      </c>
      <c r="U28" s="106">
        <f t="shared" si="28"/>
        <v>9.9337748344370865E-3</v>
      </c>
      <c r="V28" s="78">
        <f>市区町村別_多剤服薬者!AJ28</f>
        <v>51</v>
      </c>
      <c r="W28" s="78">
        <v>0</v>
      </c>
      <c r="X28" s="106">
        <f t="shared" si="29"/>
        <v>0</v>
      </c>
      <c r="Y28" s="78">
        <f>市区町村別_多剤服薬者!AO28</f>
        <v>5438</v>
      </c>
      <c r="Z28" s="78">
        <f t="shared" si="30"/>
        <v>51</v>
      </c>
      <c r="AA28" s="106">
        <f t="shared" si="31"/>
        <v>9.3784479588083849E-3</v>
      </c>
      <c r="AC28" s="80" t="str">
        <f t="shared" si="9"/>
        <v>大阪市</v>
      </c>
      <c r="AD28" s="110">
        <f t="shared" si="13"/>
        <v>1.1349368120668569E-2</v>
      </c>
      <c r="AE28" s="110">
        <f t="shared" si="10"/>
        <v>1.1299999999999999E-2</v>
      </c>
      <c r="AF28" s="10"/>
      <c r="AG28" s="110">
        <f t="shared" si="11"/>
        <v>9.9425017546958452E-3</v>
      </c>
      <c r="AH28" s="110">
        <f t="shared" si="12"/>
        <v>9.9000000000000008E-3</v>
      </c>
      <c r="AI28" s="82">
        <v>0</v>
      </c>
    </row>
    <row r="29" spans="2:35" s="4" customFormat="1">
      <c r="B29" s="77">
        <v>24</v>
      </c>
      <c r="C29" s="57" t="s">
        <v>112</v>
      </c>
      <c r="D29" s="78">
        <f>市区町村別_多剤服薬者!F29</f>
        <v>12</v>
      </c>
      <c r="E29" s="78">
        <v>0</v>
      </c>
      <c r="F29" s="106">
        <f t="shared" si="23"/>
        <v>0</v>
      </c>
      <c r="G29" s="78">
        <f>市区町村別_多剤服薬者!K29</f>
        <v>15</v>
      </c>
      <c r="H29" s="78">
        <v>1</v>
      </c>
      <c r="I29" s="106">
        <f t="shared" si="24"/>
        <v>6.6666666666666666E-2</v>
      </c>
      <c r="J29" s="78">
        <f>市区町村別_多剤服薬者!P29</f>
        <v>687</v>
      </c>
      <c r="K29" s="78">
        <v>8</v>
      </c>
      <c r="L29" s="106">
        <f t="shared" si="25"/>
        <v>1.1644832605531296E-2</v>
      </c>
      <c r="M29" s="78">
        <f>市区町村別_多剤服薬者!U29</f>
        <v>719</v>
      </c>
      <c r="N29" s="78">
        <v>10</v>
      </c>
      <c r="O29" s="106">
        <f t="shared" si="26"/>
        <v>1.3908205841446454E-2</v>
      </c>
      <c r="P29" s="78">
        <f>市区町村別_多剤服薬者!Z29</f>
        <v>515</v>
      </c>
      <c r="Q29" s="78">
        <v>3</v>
      </c>
      <c r="R29" s="106">
        <f t="shared" si="27"/>
        <v>5.8252427184466021E-3</v>
      </c>
      <c r="S29" s="78">
        <f>市区町村別_多剤服薬者!AE29</f>
        <v>171</v>
      </c>
      <c r="T29" s="78">
        <v>2</v>
      </c>
      <c r="U29" s="106">
        <f t="shared" si="28"/>
        <v>1.1695906432748537E-2</v>
      </c>
      <c r="V29" s="78">
        <f>市区町村別_多剤服薬者!AJ29</f>
        <v>42</v>
      </c>
      <c r="W29" s="78">
        <v>1</v>
      </c>
      <c r="X29" s="106">
        <f t="shared" si="29"/>
        <v>2.3809523809523808E-2</v>
      </c>
      <c r="Y29" s="78">
        <f>市区町村別_多剤服薬者!AO29</f>
        <v>2161</v>
      </c>
      <c r="Z29" s="78">
        <f t="shared" si="30"/>
        <v>25</v>
      </c>
      <c r="AA29" s="106">
        <f t="shared" si="31"/>
        <v>1.1568718186024989E-2</v>
      </c>
      <c r="AC29" s="80" t="str">
        <f t="shared" si="9"/>
        <v>住吉区</v>
      </c>
      <c r="AD29" s="110">
        <f t="shared" si="13"/>
        <v>1.1327259295739965E-2</v>
      </c>
      <c r="AE29" s="110">
        <f t="shared" si="10"/>
        <v>1.1299999999999999E-2</v>
      </c>
      <c r="AF29" s="10"/>
      <c r="AG29" s="110">
        <f t="shared" si="11"/>
        <v>9.9425017546958452E-3</v>
      </c>
      <c r="AH29" s="110">
        <f t="shared" si="12"/>
        <v>9.9000000000000008E-3</v>
      </c>
      <c r="AI29" s="82">
        <v>0</v>
      </c>
    </row>
    <row r="30" spans="2:35" s="4" customFormat="1">
      <c r="B30" s="77">
        <v>25</v>
      </c>
      <c r="C30" s="57" t="s">
        <v>113</v>
      </c>
      <c r="D30" s="78">
        <f>市区町村別_多剤服薬者!F30</f>
        <v>1</v>
      </c>
      <c r="E30" s="78">
        <v>0</v>
      </c>
      <c r="F30" s="106">
        <f t="shared" si="23"/>
        <v>0</v>
      </c>
      <c r="G30" s="78">
        <f>市区町村別_多剤服薬者!K30</f>
        <v>8</v>
      </c>
      <c r="H30" s="78">
        <v>0</v>
      </c>
      <c r="I30" s="106">
        <f t="shared" si="24"/>
        <v>0</v>
      </c>
      <c r="J30" s="78">
        <f>市区町村別_多剤服薬者!P30</f>
        <v>487</v>
      </c>
      <c r="K30" s="78">
        <v>7</v>
      </c>
      <c r="L30" s="106">
        <f t="shared" si="25"/>
        <v>1.4373716632443531E-2</v>
      </c>
      <c r="M30" s="78">
        <f>市区町村別_多剤服薬者!U30</f>
        <v>497</v>
      </c>
      <c r="N30" s="78">
        <v>2</v>
      </c>
      <c r="O30" s="106">
        <f t="shared" si="26"/>
        <v>4.0241448692152921E-3</v>
      </c>
      <c r="P30" s="78">
        <f>市区町村別_多剤服薬者!Z30</f>
        <v>362</v>
      </c>
      <c r="Q30" s="78">
        <v>3</v>
      </c>
      <c r="R30" s="106">
        <f t="shared" si="27"/>
        <v>8.2872928176795577E-3</v>
      </c>
      <c r="S30" s="78">
        <f>市区町村別_多剤服薬者!AE30</f>
        <v>155</v>
      </c>
      <c r="T30" s="78">
        <v>2</v>
      </c>
      <c r="U30" s="106">
        <f t="shared" si="28"/>
        <v>1.2903225806451613E-2</v>
      </c>
      <c r="V30" s="78">
        <f>市区町村別_多剤服薬者!AJ30</f>
        <v>20</v>
      </c>
      <c r="W30" s="78">
        <v>0</v>
      </c>
      <c r="X30" s="106">
        <f t="shared" si="29"/>
        <v>0</v>
      </c>
      <c r="Y30" s="78">
        <f>市区町村別_多剤服薬者!AO30</f>
        <v>1530</v>
      </c>
      <c r="Z30" s="78">
        <f t="shared" si="30"/>
        <v>14</v>
      </c>
      <c r="AA30" s="106">
        <f t="shared" si="31"/>
        <v>9.1503267973856214E-3</v>
      </c>
      <c r="AC30" s="80" t="str">
        <f t="shared" si="9"/>
        <v>堺市西区</v>
      </c>
      <c r="AD30" s="110">
        <f t="shared" si="13"/>
        <v>1.1221945137157107E-2</v>
      </c>
      <c r="AE30" s="110">
        <f t="shared" si="10"/>
        <v>1.12E-2</v>
      </c>
      <c r="AF30" s="10"/>
      <c r="AG30" s="110">
        <f t="shared" si="11"/>
        <v>9.9425017546958452E-3</v>
      </c>
      <c r="AH30" s="110">
        <f t="shared" si="12"/>
        <v>9.9000000000000008E-3</v>
      </c>
      <c r="AI30" s="82">
        <v>0</v>
      </c>
    </row>
    <row r="31" spans="2:35" s="4" customFormat="1">
      <c r="B31" s="77">
        <v>26</v>
      </c>
      <c r="C31" s="57" t="s">
        <v>36</v>
      </c>
      <c r="D31" s="43">
        <f>市区町村別_多剤服薬者!F31</f>
        <v>111</v>
      </c>
      <c r="E31" s="43">
        <v>2</v>
      </c>
      <c r="F31" s="107">
        <f t="shared" si="23"/>
        <v>1.8018018018018018E-2</v>
      </c>
      <c r="G31" s="43">
        <f>市区町村別_多剤服薬者!K31</f>
        <v>243</v>
      </c>
      <c r="H31" s="43">
        <v>1</v>
      </c>
      <c r="I31" s="107">
        <f t="shared" si="24"/>
        <v>4.11522633744856E-3</v>
      </c>
      <c r="J31" s="43">
        <f>市区町村別_多剤服薬者!P31</f>
        <v>7866</v>
      </c>
      <c r="K31" s="43">
        <v>72</v>
      </c>
      <c r="L31" s="107">
        <f t="shared" si="25"/>
        <v>9.1533180778032037E-3</v>
      </c>
      <c r="M31" s="43">
        <f>市区町村別_多剤服薬者!U31</f>
        <v>7215</v>
      </c>
      <c r="N31" s="43">
        <v>85</v>
      </c>
      <c r="O31" s="107">
        <f t="shared" si="26"/>
        <v>1.1781011781011781E-2</v>
      </c>
      <c r="P31" s="43">
        <f>市区町村別_多剤服薬者!Z31</f>
        <v>4178</v>
      </c>
      <c r="Q31" s="43">
        <v>48</v>
      </c>
      <c r="R31" s="107">
        <f t="shared" si="27"/>
        <v>1.1488750598372427E-2</v>
      </c>
      <c r="S31" s="43">
        <f>市区町村別_多剤服薬者!AE31</f>
        <v>1297</v>
      </c>
      <c r="T31" s="43">
        <v>11</v>
      </c>
      <c r="U31" s="107">
        <f t="shared" si="28"/>
        <v>8.4811102544333078E-3</v>
      </c>
      <c r="V31" s="43">
        <f>市区町村別_多剤服薬者!AJ31</f>
        <v>255</v>
      </c>
      <c r="W31" s="43">
        <v>3</v>
      </c>
      <c r="X31" s="107">
        <f t="shared" si="29"/>
        <v>1.1764705882352941E-2</v>
      </c>
      <c r="Y31" s="43">
        <f>市区町村別_多剤服薬者!AO31</f>
        <v>21165</v>
      </c>
      <c r="Z31" s="43">
        <f t="shared" si="30"/>
        <v>222</v>
      </c>
      <c r="AA31" s="107">
        <f t="shared" si="31"/>
        <v>1.0489014883061658E-2</v>
      </c>
      <c r="AC31" s="80" t="str">
        <f t="shared" si="9"/>
        <v>貝塚市</v>
      </c>
      <c r="AD31" s="110">
        <f t="shared" si="13"/>
        <v>1.1201629327902239E-2</v>
      </c>
      <c r="AE31" s="110">
        <f t="shared" si="10"/>
        <v>1.12E-2</v>
      </c>
      <c r="AF31" s="10"/>
      <c r="AG31" s="110">
        <f t="shared" si="11"/>
        <v>9.9425017546958452E-3</v>
      </c>
      <c r="AH31" s="110">
        <f t="shared" si="12"/>
        <v>9.9000000000000008E-3</v>
      </c>
      <c r="AI31" s="82">
        <v>0</v>
      </c>
    </row>
    <row r="32" spans="2:35" s="4" customFormat="1">
      <c r="B32" s="77">
        <v>27</v>
      </c>
      <c r="C32" s="57" t="s">
        <v>37</v>
      </c>
      <c r="D32" s="78">
        <f>市区町村別_多剤服薬者!F32</f>
        <v>20</v>
      </c>
      <c r="E32" s="78">
        <v>0</v>
      </c>
      <c r="F32" s="106">
        <f>IFERROR(E32/D32,"-")</f>
        <v>0</v>
      </c>
      <c r="G32" s="78">
        <f>市区町村別_多剤服薬者!K32</f>
        <v>41</v>
      </c>
      <c r="H32" s="78">
        <v>0</v>
      </c>
      <c r="I32" s="106">
        <f>IFERROR(H32/G32,"-")</f>
        <v>0</v>
      </c>
      <c r="J32" s="78">
        <f>市区町村別_多剤服薬者!P32</f>
        <v>1161</v>
      </c>
      <c r="K32" s="78">
        <v>8</v>
      </c>
      <c r="L32" s="106">
        <f>IFERROR(K32/J32,"-")</f>
        <v>6.8906115417743325E-3</v>
      </c>
      <c r="M32" s="78">
        <f>市区町村別_多剤服薬者!U32</f>
        <v>1165</v>
      </c>
      <c r="N32" s="78">
        <v>14</v>
      </c>
      <c r="O32" s="106">
        <f>IFERROR(N32/M32,"-")</f>
        <v>1.201716738197425E-2</v>
      </c>
      <c r="P32" s="78">
        <f>市区町村別_多剤服薬者!Z32</f>
        <v>754</v>
      </c>
      <c r="Q32" s="78">
        <v>11</v>
      </c>
      <c r="R32" s="106">
        <f>IFERROR(Q32/P32,"-")</f>
        <v>1.4588859416445624E-2</v>
      </c>
      <c r="S32" s="78">
        <f>市区町村別_多剤服薬者!AE32</f>
        <v>256</v>
      </c>
      <c r="T32" s="78">
        <v>1</v>
      </c>
      <c r="U32" s="106">
        <f>IFERROR(T32/S32,"-")</f>
        <v>3.90625E-3</v>
      </c>
      <c r="V32" s="78">
        <f>市区町村別_多剤服薬者!AJ32</f>
        <v>53</v>
      </c>
      <c r="W32" s="78">
        <v>1</v>
      </c>
      <c r="X32" s="106">
        <f>IFERROR(W32/V32,"-")</f>
        <v>1.8867924528301886E-2</v>
      </c>
      <c r="Y32" s="78">
        <f>市区町村別_多剤服薬者!AO32</f>
        <v>3450</v>
      </c>
      <c r="Z32" s="78">
        <f>SUM(E32,H32,K32,N32,Q32,T32,W32)</f>
        <v>35</v>
      </c>
      <c r="AA32" s="106">
        <f>IFERROR(Z32/Y32,"-")</f>
        <v>1.0144927536231883E-2</v>
      </c>
      <c r="AC32" s="80" t="str">
        <f t="shared" si="9"/>
        <v>堺市東区</v>
      </c>
      <c r="AD32" s="110">
        <f t="shared" si="13"/>
        <v>1.1060259344012205E-2</v>
      </c>
      <c r="AE32" s="110">
        <f t="shared" si="10"/>
        <v>1.11E-2</v>
      </c>
      <c r="AF32" s="10"/>
      <c r="AG32" s="110">
        <f t="shared" si="11"/>
        <v>9.9425017546958452E-3</v>
      </c>
      <c r="AH32" s="110">
        <f t="shared" si="12"/>
        <v>9.9000000000000008E-3</v>
      </c>
      <c r="AI32" s="82">
        <v>0</v>
      </c>
    </row>
    <row r="33" spans="2:35" s="4" customFormat="1">
      <c r="B33" s="77">
        <v>28</v>
      </c>
      <c r="C33" s="57" t="s">
        <v>38</v>
      </c>
      <c r="D33" s="78">
        <f>市区町村別_多剤服薬者!F33</f>
        <v>18</v>
      </c>
      <c r="E33" s="78">
        <v>1</v>
      </c>
      <c r="F33" s="106">
        <f t="shared" ref="F33:F39" si="32">IFERROR(E33/D33,"-")</f>
        <v>5.5555555555555552E-2</v>
      </c>
      <c r="G33" s="78">
        <f>市区町村別_多剤服薬者!K33</f>
        <v>29</v>
      </c>
      <c r="H33" s="78">
        <v>0</v>
      </c>
      <c r="I33" s="106">
        <f t="shared" ref="I33:I39" si="33">IFERROR(H33/G33,"-")</f>
        <v>0</v>
      </c>
      <c r="J33" s="78">
        <f>市区町村別_多剤服薬者!P33</f>
        <v>1169</v>
      </c>
      <c r="K33" s="78">
        <v>13</v>
      </c>
      <c r="L33" s="106">
        <f t="shared" ref="L33:L39" si="34">IFERROR(K33/J33,"-")</f>
        <v>1.1120615911035072E-2</v>
      </c>
      <c r="M33" s="78">
        <f>市区町村別_多剤服薬者!U33</f>
        <v>1008</v>
      </c>
      <c r="N33" s="78">
        <v>9</v>
      </c>
      <c r="O33" s="106">
        <f t="shared" ref="O33:O39" si="35">IFERROR(N33/M33,"-")</f>
        <v>8.9285714285714281E-3</v>
      </c>
      <c r="P33" s="78">
        <f>市区町村別_多剤服薬者!Z33</f>
        <v>482</v>
      </c>
      <c r="Q33" s="78">
        <v>4</v>
      </c>
      <c r="R33" s="106">
        <f t="shared" ref="R33:R39" si="36">IFERROR(Q33/P33,"-")</f>
        <v>8.2987551867219917E-3</v>
      </c>
      <c r="S33" s="78">
        <f>市区町村別_多剤服薬者!AE33</f>
        <v>128</v>
      </c>
      <c r="T33" s="78">
        <v>5</v>
      </c>
      <c r="U33" s="106">
        <f t="shared" ref="U33:U39" si="37">IFERROR(T33/S33,"-")</f>
        <v>3.90625E-2</v>
      </c>
      <c r="V33" s="78">
        <f>市区町村別_多剤服薬者!AJ33</f>
        <v>25</v>
      </c>
      <c r="W33" s="78">
        <v>1</v>
      </c>
      <c r="X33" s="106">
        <f t="shared" ref="X33:X39" si="38">IFERROR(W33/V33,"-")</f>
        <v>0.04</v>
      </c>
      <c r="Y33" s="78">
        <f>市区町村別_多剤服薬者!AO33</f>
        <v>2859</v>
      </c>
      <c r="Z33" s="78">
        <f t="shared" ref="Z33:Z39" si="39">SUM(E33,H33,K33,N33,Q33,T33,W33)</f>
        <v>33</v>
      </c>
      <c r="AA33" s="106">
        <f t="shared" ref="AA33:AA39" si="40">IFERROR(Z33/Y33,"-")</f>
        <v>1.1542497376705142E-2</v>
      </c>
      <c r="AC33" s="80" t="str">
        <f t="shared" si="9"/>
        <v>羽曳野市</v>
      </c>
      <c r="AD33" s="110">
        <f t="shared" si="13"/>
        <v>1.0905485789821546E-2</v>
      </c>
      <c r="AE33" s="110">
        <f t="shared" si="10"/>
        <v>1.09E-2</v>
      </c>
      <c r="AF33" s="10"/>
      <c r="AG33" s="110">
        <f t="shared" si="11"/>
        <v>9.9425017546958452E-3</v>
      </c>
      <c r="AH33" s="110">
        <f t="shared" si="12"/>
        <v>9.9000000000000008E-3</v>
      </c>
      <c r="AI33" s="82">
        <v>0</v>
      </c>
    </row>
    <row r="34" spans="2:35" s="4" customFormat="1">
      <c r="B34" s="77">
        <v>29</v>
      </c>
      <c r="C34" s="57" t="s">
        <v>39</v>
      </c>
      <c r="D34" s="78">
        <f>市区町村別_多剤服薬者!F34</f>
        <v>11</v>
      </c>
      <c r="E34" s="78">
        <v>0</v>
      </c>
      <c r="F34" s="106">
        <f t="shared" si="32"/>
        <v>0</v>
      </c>
      <c r="G34" s="78">
        <f>市区町村別_多剤服薬者!K34</f>
        <v>24</v>
      </c>
      <c r="H34" s="78">
        <v>0</v>
      </c>
      <c r="I34" s="106">
        <f t="shared" si="33"/>
        <v>0</v>
      </c>
      <c r="J34" s="78">
        <f>市区町村別_多剤服薬者!P34</f>
        <v>973</v>
      </c>
      <c r="K34" s="78">
        <v>11</v>
      </c>
      <c r="L34" s="106">
        <f t="shared" si="34"/>
        <v>1.1305241521068859E-2</v>
      </c>
      <c r="M34" s="78">
        <f>市区町村別_多剤服薬者!U34</f>
        <v>859</v>
      </c>
      <c r="N34" s="78">
        <v>10</v>
      </c>
      <c r="O34" s="106">
        <f t="shared" si="35"/>
        <v>1.1641443538998836E-2</v>
      </c>
      <c r="P34" s="78">
        <f>市区町村別_多剤服薬者!Z34</f>
        <v>543</v>
      </c>
      <c r="Q34" s="78">
        <v>8</v>
      </c>
      <c r="R34" s="106">
        <f t="shared" si="36"/>
        <v>1.4732965009208104E-2</v>
      </c>
      <c r="S34" s="78">
        <f>市区町村別_多剤服薬者!AE34</f>
        <v>180</v>
      </c>
      <c r="T34" s="78">
        <v>0</v>
      </c>
      <c r="U34" s="106">
        <f t="shared" si="37"/>
        <v>0</v>
      </c>
      <c r="V34" s="78">
        <f>市区町村別_多剤服薬者!AJ34</f>
        <v>32</v>
      </c>
      <c r="W34" s="78">
        <v>0</v>
      </c>
      <c r="X34" s="106">
        <f t="shared" si="38"/>
        <v>0</v>
      </c>
      <c r="Y34" s="78">
        <f>市区町村別_多剤服薬者!AO34</f>
        <v>2622</v>
      </c>
      <c r="Z34" s="78">
        <f t="shared" si="39"/>
        <v>29</v>
      </c>
      <c r="AA34" s="106">
        <f t="shared" si="40"/>
        <v>1.1060259344012205E-2</v>
      </c>
      <c r="AC34" s="80" t="str">
        <f t="shared" si="9"/>
        <v>鶴見区</v>
      </c>
      <c r="AD34" s="110">
        <f t="shared" si="13"/>
        <v>1.0549450549450549E-2</v>
      </c>
      <c r="AE34" s="110">
        <f t="shared" si="10"/>
        <v>1.0500000000000001E-2</v>
      </c>
      <c r="AF34" s="10"/>
      <c r="AG34" s="110">
        <f t="shared" si="11"/>
        <v>9.9425017546958452E-3</v>
      </c>
      <c r="AH34" s="110">
        <f t="shared" si="12"/>
        <v>9.9000000000000008E-3</v>
      </c>
      <c r="AI34" s="82">
        <v>0</v>
      </c>
    </row>
    <row r="35" spans="2:35" s="4" customFormat="1">
      <c r="B35" s="77">
        <v>30</v>
      </c>
      <c r="C35" s="57" t="s">
        <v>40</v>
      </c>
      <c r="D35" s="78">
        <f>市区町村別_多剤服薬者!F35</f>
        <v>20</v>
      </c>
      <c r="E35" s="78">
        <v>1</v>
      </c>
      <c r="F35" s="106">
        <f t="shared" si="32"/>
        <v>0.05</v>
      </c>
      <c r="G35" s="78">
        <f>市区町村別_多剤服薬者!K35</f>
        <v>36</v>
      </c>
      <c r="H35" s="78">
        <v>1</v>
      </c>
      <c r="I35" s="106">
        <f t="shared" si="33"/>
        <v>2.7777777777777776E-2</v>
      </c>
      <c r="J35" s="78">
        <f>市区町村別_多剤服薬者!P35</f>
        <v>1168</v>
      </c>
      <c r="K35" s="78">
        <v>15</v>
      </c>
      <c r="L35" s="106">
        <f t="shared" si="34"/>
        <v>1.2842465753424657E-2</v>
      </c>
      <c r="M35" s="78">
        <f>市区町村別_多剤服薬者!U35</f>
        <v>1087</v>
      </c>
      <c r="N35" s="78">
        <v>10</v>
      </c>
      <c r="O35" s="106">
        <f t="shared" si="35"/>
        <v>9.1996320147194107E-3</v>
      </c>
      <c r="P35" s="78">
        <f>市区町村別_多剤服薬者!Z35</f>
        <v>655</v>
      </c>
      <c r="Q35" s="78">
        <v>8</v>
      </c>
      <c r="R35" s="106">
        <f t="shared" si="36"/>
        <v>1.2213740458015267E-2</v>
      </c>
      <c r="S35" s="78">
        <f>市区町村別_多剤服薬者!AE35</f>
        <v>206</v>
      </c>
      <c r="T35" s="78">
        <v>0</v>
      </c>
      <c r="U35" s="106">
        <f t="shared" si="37"/>
        <v>0</v>
      </c>
      <c r="V35" s="78">
        <f>市区町村別_多剤服薬者!AJ35</f>
        <v>36</v>
      </c>
      <c r="W35" s="78">
        <v>1</v>
      </c>
      <c r="X35" s="106">
        <f t="shared" si="38"/>
        <v>2.7777777777777776E-2</v>
      </c>
      <c r="Y35" s="78">
        <f>市区町村別_多剤服薬者!AO35</f>
        <v>3208</v>
      </c>
      <c r="Z35" s="78">
        <f t="shared" si="39"/>
        <v>36</v>
      </c>
      <c r="AA35" s="106">
        <f t="shared" si="40"/>
        <v>1.1221945137157107E-2</v>
      </c>
      <c r="AC35" s="80" t="str">
        <f t="shared" si="9"/>
        <v>堺市</v>
      </c>
      <c r="AD35" s="110">
        <f t="shared" si="13"/>
        <v>1.0489014883061658E-2</v>
      </c>
      <c r="AE35" s="110">
        <f t="shared" si="10"/>
        <v>1.0500000000000001E-2</v>
      </c>
      <c r="AF35" s="10"/>
      <c r="AG35" s="110">
        <f t="shared" si="11"/>
        <v>9.9425017546958452E-3</v>
      </c>
      <c r="AH35" s="110">
        <f t="shared" si="12"/>
        <v>9.9000000000000008E-3</v>
      </c>
      <c r="AI35" s="82">
        <v>0</v>
      </c>
    </row>
    <row r="36" spans="2:35" s="4" customFormat="1">
      <c r="B36" s="77">
        <v>31</v>
      </c>
      <c r="C36" s="57" t="s">
        <v>41</v>
      </c>
      <c r="D36" s="78">
        <f>市区町村別_多剤服薬者!F36</f>
        <v>24</v>
      </c>
      <c r="E36" s="78">
        <v>0</v>
      </c>
      <c r="F36" s="106">
        <f t="shared" si="32"/>
        <v>0</v>
      </c>
      <c r="G36" s="78">
        <f>市区町村別_多剤服薬者!K36</f>
        <v>66</v>
      </c>
      <c r="H36" s="78">
        <v>0</v>
      </c>
      <c r="I36" s="106">
        <f t="shared" si="33"/>
        <v>0</v>
      </c>
      <c r="J36" s="78">
        <f>市区町村別_多剤服薬者!P36</f>
        <v>1805</v>
      </c>
      <c r="K36" s="78">
        <v>6</v>
      </c>
      <c r="L36" s="106">
        <f t="shared" si="34"/>
        <v>3.3240997229916896E-3</v>
      </c>
      <c r="M36" s="78">
        <f>市区町村別_多剤服薬者!U36</f>
        <v>1630</v>
      </c>
      <c r="N36" s="78">
        <v>19</v>
      </c>
      <c r="O36" s="106">
        <f t="shared" si="35"/>
        <v>1.1656441717791411E-2</v>
      </c>
      <c r="P36" s="78">
        <f>市区町村別_多剤服薬者!Z36</f>
        <v>897</v>
      </c>
      <c r="Q36" s="78">
        <v>7</v>
      </c>
      <c r="R36" s="106">
        <f t="shared" si="36"/>
        <v>7.803790412486065E-3</v>
      </c>
      <c r="S36" s="78">
        <f>市区町村別_多剤服薬者!AE36</f>
        <v>267</v>
      </c>
      <c r="T36" s="78">
        <v>2</v>
      </c>
      <c r="U36" s="106">
        <f t="shared" si="37"/>
        <v>7.4906367041198503E-3</v>
      </c>
      <c r="V36" s="78">
        <f>市区町村別_多剤服薬者!AJ36</f>
        <v>61</v>
      </c>
      <c r="W36" s="78">
        <v>0</v>
      </c>
      <c r="X36" s="106">
        <f t="shared" si="38"/>
        <v>0</v>
      </c>
      <c r="Y36" s="78">
        <f>市区町村別_多剤服薬者!AO36</f>
        <v>4750</v>
      </c>
      <c r="Z36" s="78">
        <f t="shared" si="39"/>
        <v>34</v>
      </c>
      <c r="AA36" s="106">
        <f t="shared" si="40"/>
        <v>7.1578947368421053E-3</v>
      </c>
      <c r="AC36" s="80" t="str">
        <f t="shared" si="9"/>
        <v>大阪狭山市</v>
      </c>
      <c r="AD36" s="110">
        <f t="shared" si="13"/>
        <v>1.0416666666666666E-2</v>
      </c>
      <c r="AE36" s="110">
        <f t="shared" si="10"/>
        <v>1.04E-2</v>
      </c>
      <c r="AF36" s="10"/>
      <c r="AG36" s="110">
        <f t="shared" si="11"/>
        <v>9.9425017546958452E-3</v>
      </c>
      <c r="AH36" s="110">
        <f t="shared" si="12"/>
        <v>9.9000000000000008E-3</v>
      </c>
      <c r="AI36" s="82">
        <v>0</v>
      </c>
    </row>
    <row r="37" spans="2:35" s="4" customFormat="1">
      <c r="B37" s="77">
        <v>32</v>
      </c>
      <c r="C37" s="57" t="s">
        <v>42</v>
      </c>
      <c r="D37" s="78">
        <f>市区町村別_多剤服薬者!F37</f>
        <v>14</v>
      </c>
      <c r="E37" s="78">
        <v>0</v>
      </c>
      <c r="F37" s="106">
        <f t="shared" si="32"/>
        <v>0</v>
      </c>
      <c r="G37" s="78">
        <f>市区町村別_多剤服薬者!K37</f>
        <v>33</v>
      </c>
      <c r="H37" s="78">
        <v>0</v>
      </c>
      <c r="I37" s="106">
        <f t="shared" si="33"/>
        <v>0</v>
      </c>
      <c r="J37" s="78">
        <f>市区町村別_多剤服薬者!P37</f>
        <v>1168</v>
      </c>
      <c r="K37" s="78">
        <v>14</v>
      </c>
      <c r="L37" s="106">
        <f t="shared" si="34"/>
        <v>1.1986301369863013E-2</v>
      </c>
      <c r="M37" s="78">
        <f>市区町村別_多剤服薬者!U37</f>
        <v>1156</v>
      </c>
      <c r="N37" s="78">
        <v>21</v>
      </c>
      <c r="O37" s="106">
        <f t="shared" si="35"/>
        <v>1.8166089965397925E-2</v>
      </c>
      <c r="P37" s="78">
        <f>市区町村別_多剤服薬者!Z37</f>
        <v>683</v>
      </c>
      <c r="Q37" s="78">
        <v>10</v>
      </c>
      <c r="R37" s="106">
        <f t="shared" si="36"/>
        <v>1.4641288433382138E-2</v>
      </c>
      <c r="S37" s="78">
        <f>市区町村別_多剤服薬者!AE37</f>
        <v>207</v>
      </c>
      <c r="T37" s="78">
        <v>2</v>
      </c>
      <c r="U37" s="106">
        <f t="shared" si="37"/>
        <v>9.6618357487922701E-3</v>
      </c>
      <c r="V37" s="78">
        <f>市区町村別_多剤服薬者!AJ37</f>
        <v>37</v>
      </c>
      <c r="W37" s="78">
        <v>0</v>
      </c>
      <c r="X37" s="106">
        <f t="shared" si="38"/>
        <v>0</v>
      </c>
      <c r="Y37" s="78">
        <f>市区町村別_多剤服薬者!AO37</f>
        <v>3298</v>
      </c>
      <c r="Z37" s="78">
        <f t="shared" si="39"/>
        <v>47</v>
      </c>
      <c r="AA37" s="106">
        <f t="shared" si="40"/>
        <v>1.4251061249241965E-2</v>
      </c>
      <c r="AC37" s="80" t="str">
        <f t="shared" si="9"/>
        <v>泉南市</v>
      </c>
      <c r="AD37" s="110">
        <f t="shared" si="13"/>
        <v>1.0353227771010963E-2</v>
      </c>
      <c r="AE37" s="110">
        <f t="shared" si="10"/>
        <v>1.04E-2</v>
      </c>
      <c r="AF37" s="10"/>
      <c r="AG37" s="110">
        <f t="shared" si="11"/>
        <v>9.9425017546958452E-3</v>
      </c>
      <c r="AH37" s="110">
        <f t="shared" si="12"/>
        <v>9.9000000000000008E-3</v>
      </c>
      <c r="AI37" s="82">
        <v>0</v>
      </c>
    </row>
    <row r="38" spans="2:35" s="4" customFormat="1">
      <c r="B38" s="77">
        <v>33</v>
      </c>
      <c r="C38" s="57" t="s">
        <v>43</v>
      </c>
      <c r="D38" s="78">
        <f>市区町村別_多剤服薬者!F38</f>
        <v>4</v>
      </c>
      <c r="E38" s="78">
        <v>0</v>
      </c>
      <c r="F38" s="106">
        <f t="shared" si="32"/>
        <v>0</v>
      </c>
      <c r="G38" s="78">
        <f>市区町村別_多剤服薬者!K38</f>
        <v>14</v>
      </c>
      <c r="H38" s="78">
        <v>0</v>
      </c>
      <c r="I38" s="106">
        <f t="shared" si="33"/>
        <v>0</v>
      </c>
      <c r="J38" s="78">
        <f>市区町村別_多剤服薬者!P38</f>
        <v>422</v>
      </c>
      <c r="K38" s="78">
        <v>5</v>
      </c>
      <c r="L38" s="106">
        <f t="shared" si="34"/>
        <v>1.1848341232227487E-2</v>
      </c>
      <c r="M38" s="78">
        <f>市区町村別_多剤服薬者!U38</f>
        <v>310</v>
      </c>
      <c r="N38" s="78">
        <v>2</v>
      </c>
      <c r="O38" s="106">
        <f t="shared" si="35"/>
        <v>6.4516129032258064E-3</v>
      </c>
      <c r="P38" s="78">
        <f>市区町村別_多剤服薬者!Z38</f>
        <v>164</v>
      </c>
      <c r="Q38" s="78">
        <v>0</v>
      </c>
      <c r="R38" s="106">
        <f t="shared" si="36"/>
        <v>0</v>
      </c>
      <c r="S38" s="78">
        <f>市区町村別_多剤服薬者!AE38</f>
        <v>53</v>
      </c>
      <c r="T38" s="78">
        <v>1</v>
      </c>
      <c r="U38" s="106">
        <f t="shared" si="37"/>
        <v>1.8867924528301886E-2</v>
      </c>
      <c r="V38" s="78">
        <f>市区町村別_多剤服薬者!AJ38</f>
        <v>11</v>
      </c>
      <c r="W38" s="78">
        <v>0</v>
      </c>
      <c r="X38" s="106">
        <f t="shared" si="38"/>
        <v>0</v>
      </c>
      <c r="Y38" s="78">
        <f>市区町村別_多剤服薬者!AO38</f>
        <v>978</v>
      </c>
      <c r="Z38" s="78">
        <f t="shared" si="39"/>
        <v>8</v>
      </c>
      <c r="AA38" s="106">
        <f t="shared" si="40"/>
        <v>8.1799591002044997E-3</v>
      </c>
      <c r="AC38" s="80" t="str">
        <f t="shared" si="9"/>
        <v>千早赤阪村</v>
      </c>
      <c r="AD38" s="110">
        <f t="shared" si="13"/>
        <v>1.0309278350515464E-2</v>
      </c>
      <c r="AE38" s="110">
        <f t="shared" si="10"/>
        <v>1.03E-2</v>
      </c>
      <c r="AF38" s="10"/>
      <c r="AG38" s="110">
        <f t="shared" si="11"/>
        <v>9.9425017546958452E-3</v>
      </c>
      <c r="AH38" s="110">
        <f t="shared" si="12"/>
        <v>9.9000000000000008E-3</v>
      </c>
      <c r="AI38" s="82">
        <v>0</v>
      </c>
    </row>
    <row r="39" spans="2:35" s="4" customFormat="1">
      <c r="B39" s="77">
        <v>34</v>
      </c>
      <c r="C39" s="57" t="s">
        <v>45</v>
      </c>
      <c r="D39" s="43">
        <f>市区町村別_多剤服薬者!F39</f>
        <v>29</v>
      </c>
      <c r="E39" s="43">
        <v>0</v>
      </c>
      <c r="F39" s="107">
        <f t="shared" si="32"/>
        <v>0</v>
      </c>
      <c r="G39" s="43">
        <f>市区町村別_多剤服薬者!K39</f>
        <v>55</v>
      </c>
      <c r="H39" s="43">
        <v>1</v>
      </c>
      <c r="I39" s="107">
        <f t="shared" si="33"/>
        <v>1.8181818181818181E-2</v>
      </c>
      <c r="J39" s="43">
        <f>市区町村別_多剤服薬者!P39</f>
        <v>1678</v>
      </c>
      <c r="K39" s="43">
        <v>16</v>
      </c>
      <c r="L39" s="107">
        <f t="shared" si="34"/>
        <v>9.5351609058402856E-3</v>
      </c>
      <c r="M39" s="43">
        <f>市区町村別_多剤服薬者!U39</f>
        <v>1630</v>
      </c>
      <c r="N39" s="43">
        <v>13</v>
      </c>
      <c r="O39" s="107">
        <f t="shared" si="35"/>
        <v>7.9754601226993873E-3</v>
      </c>
      <c r="P39" s="43">
        <f>市区町村別_多剤服薬者!Z39</f>
        <v>948</v>
      </c>
      <c r="Q39" s="43">
        <v>14</v>
      </c>
      <c r="R39" s="107">
        <f t="shared" si="36"/>
        <v>1.4767932489451477E-2</v>
      </c>
      <c r="S39" s="43">
        <f>市区町村別_多剤服薬者!AE39</f>
        <v>307</v>
      </c>
      <c r="T39" s="43">
        <v>3</v>
      </c>
      <c r="U39" s="107">
        <f t="shared" si="37"/>
        <v>9.7719869706840382E-3</v>
      </c>
      <c r="V39" s="43">
        <f>市区町村別_多剤服薬者!AJ39</f>
        <v>58</v>
      </c>
      <c r="W39" s="43">
        <v>1</v>
      </c>
      <c r="X39" s="107">
        <f t="shared" si="38"/>
        <v>1.7241379310344827E-2</v>
      </c>
      <c r="Y39" s="43">
        <f>市区町村別_多剤服薬者!AO39</f>
        <v>4705</v>
      </c>
      <c r="Z39" s="43">
        <f t="shared" si="39"/>
        <v>48</v>
      </c>
      <c r="AA39" s="107">
        <f t="shared" si="40"/>
        <v>1.0201912858660999E-2</v>
      </c>
      <c r="AC39" s="80" t="str">
        <f t="shared" si="9"/>
        <v>大正区</v>
      </c>
      <c r="AD39" s="110">
        <f t="shared" si="13"/>
        <v>1.0242587601078167E-2</v>
      </c>
      <c r="AE39" s="110">
        <f t="shared" si="10"/>
        <v>1.0200000000000001E-2</v>
      </c>
      <c r="AF39" s="10"/>
      <c r="AG39" s="110">
        <f t="shared" si="11"/>
        <v>9.9425017546958452E-3</v>
      </c>
      <c r="AH39" s="110">
        <f t="shared" si="12"/>
        <v>9.9000000000000008E-3</v>
      </c>
      <c r="AI39" s="82">
        <v>0</v>
      </c>
    </row>
    <row r="40" spans="2:35" s="4" customFormat="1">
      <c r="B40" s="77">
        <v>35</v>
      </c>
      <c r="C40" s="57" t="s">
        <v>2</v>
      </c>
      <c r="D40" s="78">
        <f>市区町村別_多剤服薬者!F40</f>
        <v>4</v>
      </c>
      <c r="E40" s="78">
        <v>0</v>
      </c>
      <c r="F40" s="106">
        <f>IFERROR(E40/D40,"-")</f>
        <v>0</v>
      </c>
      <c r="G40" s="78">
        <f>市区町村別_多剤服薬者!K40</f>
        <v>12</v>
      </c>
      <c r="H40" s="78">
        <v>0</v>
      </c>
      <c r="I40" s="106">
        <f>IFERROR(H40/G40,"-")</f>
        <v>0</v>
      </c>
      <c r="J40" s="78">
        <f>市区町村別_多剤服薬者!P40</f>
        <v>3470</v>
      </c>
      <c r="K40" s="78">
        <v>27</v>
      </c>
      <c r="L40" s="106">
        <f>IFERROR(K40/J40,"-")</f>
        <v>7.7809798270893375E-3</v>
      </c>
      <c r="M40" s="78">
        <f>市区町村別_多剤服薬者!U40</f>
        <v>3678</v>
      </c>
      <c r="N40" s="78">
        <v>36</v>
      </c>
      <c r="O40" s="106">
        <f>IFERROR(N40/M40,"-")</f>
        <v>9.7879282218597055E-3</v>
      </c>
      <c r="P40" s="78">
        <f>市区町村別_多剤服薬者!Z40</f>
        <v>2404</v>
      </c>
      <c r="Q40" s="78">
        <v>18</v>
      </c>
      <c r="R40" s="106">
        <f>IFERROR(Q40/P40,"-")</f>
        <v>7.4875207986688855E-3</v>
      </c>
      <c r="S40" s="78">
        <f>市区町村別_多剤服薬者!AE40</f>
        <v>781</v>
      </c>
      <c r="T40" s="78">
        <v>8</v>
      </c>
      <c r="U40" s="106">
        <f>IFERROR(T40/S40,"-")</f>
        <v>1.0243277848911651E-2</v>
      </c>
      <c r="V40" s="78">
        <f>市区町村別_多剤服薬者!AJ40</f>
        <v>152</v>
      </c>
      <c r="W40" s="78">
        <v>3</v>
      </c>
      <c r="X40" s="106">
        <f>IFERROR(W40/V40,"-")</f>
        <v>1.9736842105263157E-2</v>
      </c>
      <c r="Y40" s="78">
        <f>市区町村別_多剤服薬者!AO40</f>
        <v>10501</v>
      </c>
      <c r="Z40" s="78">
        <f>SUM(E40,H40,K40,N40,Q40,T40,W40)</f>
        <v>92</v>
      </c>
      <c r="AA40" s="106">
        <f>IFERROR(Z40/Y40,"-")</f>
        <v>8.7610703742500712E-3</v>
      </c>
      <c r="AC40" s="80" t="str">
        <f t="shared" si="9"/>
        <v>岬町</v>
      </c>
      <c r="AD40" s="110">
        <f t="shared" si="13"/>
        <v>1.0238907849829351E-2</v>
      </c>
      <c r="AE40" s="110">
        <f t="shared" si="10"/>
        <v>1.0200000000000001E-2</v>
      </c>
      <c r="AF40" s="10"/>
      <c r="AG40" s="110">
        <f t="shared" si="11"/>
        <v>9.9425017546958452E-3</v>
      </c>
      <c r="AH40" s="110">
        <f t="shared" si="12"/>
        <v>9.9000000000000008E-3</v>
      </c>
      <c r="AI40" s="82">
        <v>0</v>
      </c>
    </row>
    <row r="41" spans="2:35" s="4" customFormat="1">
      <c r="B41" s="77">
        <v>36</v>
      </c>
      <c r="C41" s="57" t="s">
        <v>3</v>
      </c>
      <c r="D41" s="78">
        <f>市区町村別_多剤服薬者!F41</f>
        <v>7</v>
      </c>
      <c r="E41" s="78">
        <v>1</v>
      </c>
      <c r="F41" s="106">
        <f t="shared" ref="F41:F47" si="41">IFERROR(E41/D41,"-")</f>
        <v>0.14285714285714285</v>
      </c>
      <c r="G41" s="78">
        <f>市区町村別_多剤服薬者!K41</f>
        <v>12</v>
      </c>
      <c r="H41" s="78">
        <v>1</v>
      </c>
      <c r="I41" s="106">
        <f t="shared" ref="I41:I47" si="42">IFERROR(H41/G41,"-")</f>
        <v>8.3333333333333329E-2</v>
      </c>
      <c r="J41" s="78">
        <f>市区町村別_多剤服薬者!P41</f>
        <v>932</v>
      </c>
      <c r="K41" s="78">
        <v>6</v>
      </c>
      <c r="L41" s="106">
        <f t="shared" ref="L41:L47" si="43">IFERROR(K41/J41,"-")</f>
        <v>6.4377682403433476E-3</v>
      </c>
      <c r="M41" s="78">
        <f>市区町村別_多剤服薬者!U41</f>
        <v>1063</v>
      </c>
      <c r="N41" s="78">
        <v>6</v>
      </c>
      <c r="O41" s="106">
        <f t="shared" ref="O41:O47" si="44">IFERROR(N41/M41,"-")</f>
        <v>5.6444026340545629E-3</v>
      </c>
      <c r="P41" s="78">
        <f>市区町村別_多剤服薬者!Z41</f>
        <v>733</v>
      </c>
      <c r="Q41" s="78">
        <v>4</v>
      </c>
      <c r="R41" s="106">
        <f t="shared" ref="R41:R47" si="45">IFERROR(Q41/P41,"-")</f>
        <v>5.4570259208731242E-3</v>
      </c>
      <c r="S41" s="78">
        <f>市区町村別_多剤服薬者!AE41</f>
        <v>286</v>
      </c>
      <c r="T41" s="78">
        <v>2</v>
      </c>
      <c r="U41" s="106">
        <f t="shared" ref="U41:U47" si="46">IFERROR(T41/S41,"-")</f>
        <v>6.993006993006993E-3</v>
      </c>
      <c r="V41" s="78">
        <f>市区町村別_多剤服薬者!AJ41</f>
        <v>59</v>
      </c>
      <c r="W41" s="78">
        <v>0</v>
      </c>
      <c r="X41" s="106">
        <f t="shared" ref="X41:X47" si="47">IFERROR(W41/V41,"-")</f>
        <v>0</v>
      </c>
      <c r="Y41" s="78">
        <f>市区町村別_多剤服薬者!AO41</f>
        <v>3092</v>
      </c>
      <c r="Z41" s="78">
        <f t="shared" ref="Z41:Z47" si="48">SUM(E41,H41,K41,N41,Q41,T41,W41)</f>
        <v>20</v>
      </c>
      <c r="AA41" s="106">
        <f t="shared" ref="AA41:AA47" si="49">IFERROR(Z41/Y41,"-")</f>
        <v>6.4683053040103496E-3</v>
      </c>
      <c r="AC41" s="80" t="str">
        <f t="shared" si="9"/>
        <v>岸和田市</v>
      </c>
      <c r="AD41" s="110">
        <f t="shared" si="13"/>
        <v>1.0201912858660999E-2</v>
      </c>
      <c r="AE41" s="110">
        <f t="shared" si="10"/>
        <v>1.0200000000000001E-2</v>
      </c>
      <c r="AF41" s="10"/>
      <c r="AG41" s="110">
        <f t="shared" si="11"/>
        <v>9.9425017546958452E-3</v>
      </c>
      <c r="AH41" s="110">
        <f t="shared" si="12"/>
        <v>9.9000000000000008E-3</v>
      </c>
      <c r="AI41" s="82">
        <v>0</v>
      </c>
    </row>
    <row r="42" spans="2:35" s="4" customFormat="1">
      <c r="B42" s="77">
        <v>37</v>
      </c>
      <c r="C42" s="57" t="s">
        <v>4</v>
      </c>
      <c r="D42" s="78">
        <f>市区町村別_多剤服薬者!F42</f>
        <v>2</v>
      </c>
      <c r="E42" s="78">
        <v>0</v>
      </c>
      <c r="F42" s="106">
        <f t="shared" si="41"/>
        <v>0</v>
      </c>
      <c r="G42" s="78">
        <f>市区町村別_多剤服薬者!K42</f>
        <v>25</v>
      </c>
      <c r="H42" s="78">
        <v>0</v>
      </c>
      <c r="I42" s="106">
        <f t="shared" si="42"/>
        <v>0</v>
      </c>
      <c r="J42" s="78">
        <f>市区町村別_多剤服薬者!P42</f>
        <v>2845</v>
      </c>
      <c r="K42" s="78">
        <v>23</v>
      </c>
      <c r="L42" s="106">
        <f t="shared" si="43"/>
        <v>8.0843585237258351E-3</v>
      </c>
      <c r="M42" s="78">
        <f>市区町村別_多剤服薬者!U42</f>
        <v>2880</v>
      </c>
      <c r="N42" s="78">
        <v>25</v>
      </c>
      <c r="O42" s="106">
        <f t="shared" si="44"/>
        <v>8.6805555555555559E-3</v>
      </c>
      <c r="P42" s="78">
        <f>市区町村別_多剤服薬者!Z42</f>
        <v>2033</v>
      </c>
      <c r="Q42" s="78">
        <v>20</v>
      </c>
      <c r="R42" s="106">
        <f t="shared" si="45"/>
        <v>9.8376783079193314E-3</v>
      </c>
      <c r="S42" s="78">
        <f>市区町村別_多剤服薬者!AE42</f>
        <v>666</v>
      </c>
      <c r="T42" s="78">
        <v>6</v>
      </c>
      <c r="U42" s="106">
        <f t="shared" si="46"/>
        <v>9.0090090090090089E-3</v>
      </c>
      <c r="V42" s="78">
        <f>市区町村別_多剤服薬者!AJ42</f>
        <v>126</v>
      </c>
      <c r="W42" s="78">
        <v>1</v>
      </c>
      <c r="X42" s="106">
        <f t="shared" si="47"/>
        <v>7.9365079365079361E-3</v>
      </c>
      <c r="Y42" s="78">
        <f>市区町村別_多剤服薬者!AO42</f>
        <v>8577</v>
      </c>
      <c r="Z42" s="78">
        <f t="shared" si="48"/>
        <v>75</v>
      </c>
      <c r="AA42" s="106">
        <f t="shared" si="49"/>
        <v>8.744316194473592E-3</v>
      </c>
      <c r="AC42" s="80" t="str">
        <f t="shared" si="9"/>
        <v>堺市堺区</v>
      </c>
      <c r="AD42" s="110">
        <f t="shared" si="13"/>
        <v>1.0144927536231883E-2</v>
      </c>
      <c r="AE42" s="110">
        <f t="shared" si="10"/>
        <v>1.01E-2</v>
      </c>
      <c r="AF42" s="10"/>
      <c r="AG42" s="110">
        <f t="shared" si="11"/>
        <v>9.9425017546958452E-3</v>
      </c>
      <c r="AH42" s="110">
        <f t="shared" si="12"/>
        <v>9.9000000000000008E-3</v>
      </c>
      <c r="AI42" s="82">
        <v>0</v>
      </c>
    </row>
    <row r="43" spans="2:35" s="4" customFormat="1">
      <c r="B43" s="77">
        <v>38</v>
      </c>
      <c r="C43" s="83" t="s">
        <v>46</v>
      </c>
      <c r="D43" s="78">
        <f>市区町村別_多剤服薬者!F43</f>
        <v>2</v>
      </c>
      <c r="E43" s="78">
        <v>0</v>
      </c>
      <c r="F43" s="106">
        <f t="shared" si="41"/>
        <v>0</v>
      </c>
      <c r="G43" s="78">
        <f>市区町村別_多剤服薬者!K43</f>
        <v>16</v>
      </c>
      <c r="H43" s="78">
        <v>0</v>
      </c>
      <c r="I43" s="106">
        <f t="shared" si="42"/>
        <v>0</v>
      </c>
      <c r="J43" s="78">
        <f>市区町村別_多剤服薬者!P43</f>
        <v>820</v>
      </c>
      <c r="K43" s="78">
        <v>5</v>
      </c>
      <c r="L43" s="106">
        <f t="shared" si="43"/>
        <v>6.0975609756097563E-3</v>
      </c>
      <c r="M43" s="78">
        <f>市区町村別_多剤服薬者!U43</f>
        <v>786</v>
      </c>
      <c r="N43" s="78">
        <v>10</v>
      </c>
      <c r="O43" s="106">
        <f t="shared" si="44"/>
        <v>1.2722646310432569E-2</v>
      </c>
      <c r="P43" s="78">
        <f>市区町村別_多剤服薬者!Z43</f>
        <v>502</v>
      </c>
      <c r="Q43" s="78">
        <v>2</v>
      </c>
      <c r="R43" s="106">
        <f t="shared" si="45"/>
        <v>3.9840637450199202E-3</v>
      </c>
      <c r="S43" s="78">
        <f>市区町村別_多剤服薬者!AE43</f>
        <v>142</v>
      </c>
      <c r="T43" s="78">
        <v>4</v>
      </c>
      <c r="U43" s="106">
        <f t="shared" si="46"/>
        <v>2.8169014084507043E-2</v>
      </c>
      <c r="V43" s="78">
        <f>市区町村別_多剤服薬者!AJ43</f>
        <v>24</v>
      </c>
      <c r="W43" s="78">
        <v>0</v>
      </c>
      <c r="X43" s="106">
        <f t="shared" si="47"/>
        <v>0</v>
      </c>
      <c r="Y43" s="78">
        <f>市区町村別_多剤服薬者!AO43</f>
        <v>2292</v>
      </c>
      <c r="Z43" s="78">
        <f t="shared" si="48"/>
        <v>21</v>
      </c>
      <c r="AA43" s="106">
        <f t="shared" si="49"/>
        <v>9.1623036649214652E-3</v>
      </c>
      <c r="AC43" s="80" t="str">
        <f t="shared" si="9"/>
        <v>西成区</v>
      </c>
      <c r="AD43" s="110">
        <f t="shared" si="13"/>
        <v>0.01</v>
      </c>
      <c r="AE43" s="110">
        <f t="shared" si="10"/>
        <v>0.01</v>
      </c>
      <c r="AF43" s="10"/>
      <c r="AG43" s="110">
        <f t="shared" si="11"/>
        <v>9.9425017546958452E-3</v>
      </c>
      <c r="AH43" s="110">
        <f t="shared" si="12"/>
        <v>9.9000000000000008E-3</v>
      </c>
      <c r="AI43" s="82">
        <v>0</v>
      </c>
    </row>
    <row r="44" spans="2:35" s="4" customFormat="1">
      <c r="B44" s="77">
        <v>39</v>
      </c>
      <c r="C44" s="83" t="s">
        <v>9</v>
      </c>
      <c r="D44" s="78">
        <f>市区町村別_多剤服薬者!F44</f>
        <v>8</v>
      </c>
      <c r="E44" s="78">
        <v>0</v>
      </c>
      <c r="F44" s="106">
        <f t="shared" si="41"/>
        <v>0</v>
      </c>
      <c r="G44" s="78">
        <f>市区町村別_多剤服薬者!K44</f>
        <v>29</v>
      </c>
      <c r="H44" s="78">
        <v>1</v>
      </c>
      <c r="I44" s="106">
        <f t="shared" si="42"/>
        <v>3.4482758620689655E-2</v>
      </c>
      <c r="J44" s="78">
        <f>市区町村別_多剤服薬者!P44</f>
        <v>3226</v>
      </c>
      <c r="K44" s="78">
        <v>13</v>
      </c>
      <c r="L44" s="106">
        <f t="shared" si="43"/>
        <v>4.0297582145071295E-3</v>
      </c>
      <c r="M44" s="78">
        <f>市区町村別_多剤服薬者!U44</f>
        <v>3189</v>
      </c>
      <c r="N44" s="78">
        <v>32</v>
      </c>
      <c r="O44" s="106">
        <f t="shared" si="44"/>
        <v>1.0034493571652555E-2</v>
      </c>
      <c r="P44" s="78">
        <f>市区町村別_多剤服薬者!Z44</f>
        <v>2047</v>
      </c>
      <c r="Q44" s="78">
        <v>25</v>
      </c>
      <c r="R44" s="106">
        <f t="shared" si="45"/>
        <v>1.2212994626282364E-2</v>
      </c>
      <c r="S44" s="78">
        <f>市区町村別_多剤服薬者!AE44</f>
        <v>691</v>
      </c>
      <c r="T44" s="78">
        <v>8</v>
      </c>
      <c r="U44" s="106">
        <f t="shared" si="46"/>
        <v>1.1577424023154847E-2</v>
      </c>
      <c r="V44" s="78">
        <f>市区町村別_多剤服薬者!AJ44</f>
        <v>119</v>
      </c>
      <c r="W44" s="78">
        <v>0</v>
      </c>
      <c r="X44" s="106">
        <f t="shared" si="47"/>
        <v>0</v>
      </c>
      <c r="Y44" s="78">
        <f>市区町村別_多剤服薬者!AO44</f>
        <v>9309</v>
      </c>
      <c r="Z44" s="78">
        <f t="shared" si="48"/>
        <v>79</v>
      </c>
      <c r="AA44" s="106">
        <f t="shared" si="49"/>
        <v>8.4864110001074237E-3</v>
      </c>
      <c r="AC44" s="80" t="str">
        <f t="shared" si="9"/>
        <v>住之江区</v>
      </c>
      <c r="AD44" s="110">
        <f t="shared" si="13"/>
        <v>9.9853157121879595E-3</v>
      </c>
      <c r="AE44" s="110">
        <f t="shared" si="10"/>
        <v>0.01</v>
      </c>
      <c r="AF44" s="10"/>
      <c r="AG44" s="110">
        <f t="shared" si="11"/>
        <v>9.9425017546958452E-3</v>
      </c>
      <c r="AH44" s="110">
        <f t="shared" si="12"/>
        <v>9.9000000000000008E-3</v>
      </c>
      <c r="AI44" s="82">
        <v>0</v>
      </c>
    </row>
    <row r="45" spans="2:35" s="4" customFormat="1">
      <c r="B45" s="77">
        <v>40</v>
      </c>
      <c r="C45" s="83" t="s">
        <v>47</v>
      </c>
      <c r="D45" s="78">
        <f>市区町村別_多剤服薬者!F45</f>
        <v>8</v>
      </c>
      <c r="E45" s="78">
        <v>0</v>
      </c>
      <c r="F45" s="106">
        <f t="shared" si="41"/>
        <v>0</v>
      </c>
      <c r="G45" s="78">
        <f>市区町村別_多剤服薬者!K45</f>
        <v>27</v>
      </c>
      <c r="H45" s="78">
        <v>1</v>
      </c>
      <c r="I45" s="106">
        <f t="shared" si="42"/>
        <v>3.7037037037037035E-2</v>
      </c>
      <c r="J45" s="78">
        <f>市区町村別_多剤服薬者!P45</f>
        <v>680</v>
      </c>
      <c r="K45" s="78">
        <v>7</v>
      </c>
      <c r="L45" s="106">
        <f t="shared" si="43"/>
        <v>1.0294117647058823E-2</v>
      </c>
      <c r="M45" s="78">
        <f>市区町村別_多剤服薬者!U45</f>
        <v>656</v>
      </c>
      <c r="N45" s="78">
        <v>11</v>
      </c>
      <c r="O45" s="106">
        <f t="shared" si="44"/>
        <v>1.676829268292683E-2</v>
      </c>
      <c r="P45" s="78">
        <f>市区町村別_多剤服薬者!Z45</f>
        <v>425</v>
      </c>
      <c r="Q45" s="78">
        <v>3</v>
      </c>
      <c r="R45" s="106">
        <f t="shared" si="45"/>
        <v>7.058823529411765E-3</v>
      </c>
      <c r="S45" s="78">
        <f>市区町村別_多剤服薬者!AE45</f>
        <v>143</v>
      </c>
      <c r="T45" s="78">
        <v>0</v>
      </c>
      <c r="U45" s="106">
        <f t="shared" si="46"/>
        <v>0</v>
      </c>
      <c r="V45" s="78">
        <f>市区町村別_多剤服薬者!AJ45</f>
        <v>25</v>
      </c>
      <c r="W45" s="78">
        <v>0</v>
      </c>
      <c r="X45" s="106">
        <f t="shared" si="47"/>
        <v>0</v>
      </c>
      <c r="Y45" s="78">
        <f>市区町村別_多剤服薬者!AO45</f>
        <v>1964</v>
      </c>
      <c r="Z45" s="78">
        <f t="shared" si="48"/>
        <v>22</v>
      </c>
      <c r="AA45" s="106">
        <f t="shared" si="49"/>
        <v>1.1201629327902239E-2</v>
      </c>
      <c r="AC45" s="80" t="str">
        <f t="shared" si="9"/>
        <v>守口市</v>
      </c>
      <c r="AD45" s="110">
        <f t="shared" si="13"/>
        <v>9.9649878804201446E-3</v>
      </c>
      <c r="AE45" s="110">
        <f t="shared" si="10"/>
        <v>0.01</v>
      </c>
      <c r="AF45" s="10"/>
      <c r="AG45" s="110">
        <f t="shared" si="11"/>
        <v>9.9425017546958452E-3</v>
      </c>
      <c r="AH45" s="110">
        <f t="shared" si="12"/>
        <v>9.9000000000000008E-3</v>
      </c>
      <c r="AI45" s="82">
        <v>0</v>
      </c>
    </row>
    <row r="46" spans="2:35" s="4" customFormat="1">
      <c r="B46" s="77">
        <v>41</v>
      </c>
      <c r="C46" s="83" t="s">
        <v>14</v>
      </c>
      <c r="D46" s="78">
        <f>市区町村別_多剤服薬者!F46</f>
        <v>5</v>
      </c>
      <c r="E46" s="78">
        <v>0</v>
      </c>
      <c r="F46" s="106">
        <f t="shared" si="41"/>
        <v>0</v>
      </c>
      <c r="G46" s="78">
        <f>市区町村別_多剤服薬者!K46</f>
        <v>27</v>
      </c>
      <c r="H46" s="78">
        <v>1</v>
      </c>
      <c r="I46" s="106">
        <f t="shared" si="42"/>
        <v>3.7037037037037035E-2</v>
      </c>
      <c r="J46" s="78">
        <f>市区町村別_多剤服薬者!P46</f>
        <v>1311</v>
      </c>
      <c r="K46" s="78">
        <v>16</v>
      </c>
      <c r="L46" s="106">
        <f t="shared" si="43"/>
        <v>1.2204424103737605E-2</v>
      </c>
      <c r="M46" s="78">
        <f>市区町村別_多剤服薬者!U46</f>
        <v>1363</v>
      </c>
      <c r="N46" s="78">
        <v>10</v>
      </c>
      <c r="O46" s="106">
        <f t="shared" si="44"/>
        <v>7.3367571533382242E-3</v>
      </c>
      <c r="P46" s="78">
        <f>市区町村別_多剤服薬者!Z46</f>
        <v>750</v>
      </c>
      <c r="Q46" s="78">
        <v>8</v>
      </c>
      <c r="R46" s="106">
        <f t="shared" si="45"/>
        <v>1.0666666666666666E-2</v>
      </c>
      <c r="S46" s="78">
        <f>市区町村別_多剤服薬者!AE46</f>
        <v>213</v>
      </c>
      <c r="T46" s="78">
        <v>2</v>
      </c>
      <c r="U46" s="106">
        <f t="shared" si="46"/>
        <v>9.3896713615023476E-3</v>
      </c>
      <c r="V46" s="78">
        <f>市区町村別_多剤服薬者!AJ46</f>
        <v>44</v>
      </c>
      <c r="W46" s="78">
        <v>0</v>
      </c>
      <c r="X46" s="106">
        <f t="shared" si="47"/>
        <v>0</v>
      </c>
      <c r="Y46" s="78">
        <f>市区町村別_多剤服薬者!AO46</f>
        <v>3713</v>
      </c>
      <c r="Z46" s="78">
        <f t="shared" si="48"/>
        <v>37</v>
      </c>
      <c r="AA46" s="106">
        <f t="shared" si="49"/>
        <v>9.9649878804201446E-3</v>
      </c>
      <c r="AC46" s="80" t="str">
        <f t="shared" si="9"/>
        <v>四條畷市</v>
      </c>
      <c r="AD46" s="110">
        <f t="shared" si="13"/>
        <v>9.9091659785301399E-3</v>
      </c>
      <c r="AE46" s="110">
        <f t="shared" si="10"/>
        <v>9.9000000000000008E-3</v>
      </c>
      <c r="AF46" s="10"/>
      <c r="AG46" s="110">
        <f t="shared" si="11"/>
        <v>9.9425017546958452E-3</v>
      </c>
      <c r="AH46" s="110">
        <f t="shared" si="12"/>
        <v>9.9000000000000008E-3</v>
      </c>
      <c r="AI46" s="82">
        <v>0</v>
      </c>
    </row>
    <row r="47" spans="2:35" s="4" customFormat="1">
      <c r="B47" s="77">
        <v>42</v>
      </c>
      <c r="C47" s="83" t="s">
        <v>15</v>
      </c>
      <c r="D47" s="43">
        <f>市区町村別_多剤服薬者!F47</f>
        <v>35</v>
      </c>
      <c r="E47" s="43">
        <v>0</v>
      </c>
      <c r="F47" s="107">
        <f t="shared" si="41"/>
        <v>0</v>
      </c>
      <c r="G47" s="43">
        <f>市区町村別_多剤服薬者!K47</f>
        <v>68</v>
      </c>
      <c r="H47" s="43">
        <v>1</v>
      </c>
      <c r="I47" s="107">
        <f t="shared" si="42"/>
        <v>1.4705882352941176E-2</v>
      </c>
      <c r="J47" s="43">
        <f>市区町村別_多剤服薬者!P47</f>
        <v>3599</v>
      </c>
      <c r="K47" s="43">
        <v>26</v>
      </c>
      <c r="L47" s="107">
        <f t="shared" si="43"/>
        <v>7.2242289524868022E-3</v>
      </c>
      <c r="M47" s="43">
        <f>市区町村別_多剤服薬者!U47</f>
        <v>3198</v>
      </c>
      <c r="N47" s="43">
        <v>21</v>
      </c>
      <c r="O47" s="107">
        <f t="shared" si="44"/>
        <v>6.5666041275797378E-3</v>
      </c>
      <c r="P47" s="43">
        <f>市区町村別_多剤服薬者!Z47</f>
        <v>2056</v>
      </c>
      <c r="Q47" s="43">
        <v>20</v>
      </c>
      <c r="R47" s="107">
        <f t="shared" si="45"/>
        <v>9.727626459143969E-3</v>
      </c>
      <c r="S47" s="43">
        <f>市区町村別_多剤服薬者!AE47</f>
        <v>656</v>
      </c>
      <c r="T47" s="43">
        <v>8</v>
      </c>
      <c r="U47" s="107">
        <f t="shared" si="46"/>
        <v>1.2195121951219513E-2</v>
      </c>
      <c r="V47" s="43">
        <f>市区町村別_多剤服薬者!AJ47</f>
        <v>124</v>
      </c>
      <c r="W47" s="43">
        <v>1</v>
      </c>
      <c r="X47" s="107">
        <f t="shared" si="47"/>
        <v>8.0645161290322578E-3</v>
      </c>
      <c r="Y47" s="43">
        <f>市区町村別_多剤服薬者!AO47</f>
        <v>9736</v>
      </c>
      <c r="Z47" s="43">
        <f t="shared" si="48"/>
        <v>77</v>
      </c>
      <c r="AA47" s="107">
        <f t="shared" si="49"/>
        <v>7.9087921117502059E-3</v>
      </c>
      <c r="AC47" s="80" t="str">
        <f t="shared" si="9"/>
        <v>東大阪市</v>
      </c>
      <c r="AD47" s="110">
        <f t="shared" si="13"/>
        <v>9.8294069861900885E-3</v>
      </c>
      <c r="AE47" s="110">
        <f t="shared" si="10"/>
        <v>9.7999999999999997E-3</v>
      </c>
      <c r="AF47" s="10"/>
      <c r="AG47" s="110">
        <f t="shared" si="11"/>
        <v>9.9425017546958452E-3</v>
      </c>
      <c r="AH47" s="110">
        <f t="shared" si="12"/>
        <v>9.9000000000000008E-3</v>
      </c>
      <c r="AI47" s="82">
        <v>0</v>
      </c>
    </row>
    <row r="48" spans="2:35" s="4" customFormat="1">
      <c r="B48" s="77">
        <v>43</v>
      </c>
      <c r="C48" s="83" t="s">
        <v>10</v>
      </c>
      <c r="D48" s="78">
        <f>市区町村別_多剤服薬者!F48</f>
        <v>17</v>
      </c>
      <c r="E48" s="78">
        <v>0</v>
      </c>
      <c r="F48" s="106">
        <f>IFERROR(E48/D48,"-")</f>
        <v>0</v>
      </c>
      <c r="G48" s="78">
        <f>市区町村別_多剤服薬者!K48</f>
        <v>34</v>
      </c>
      <c r="H48" s="78">
        <v>1</v>
      </c>
      <c r="I48" s="106">
        <f>IFERROR(H48/G48,"-")</f>
        <v>2.9411764705882353E-2</v>
      </c>
      <c r="J48" s="78">
        <f>市区町村別_多剤服薬者!P48</f>
        <v>2111</v>
      </c>
      <c r="K48" s="78">
        <v>13</v>
      </c>
      <c r="L48" s="106">
        <f>IFERROR(K48/J48,"-")</f>
        <v>6.1582188536238747E-3</v>
      </c>
      <c r="M48" s="78">
        <f>市区町村別_多剤服薬者!U48</f>
        <v>2064</v>
      </c>
      <c r="N48" s="78">
        <v>9</v>
      </c>
      <c r="O48" s="106">
        <f>IFERROR(N48/M48,"-")</f>
        <v>4.3604651162790697E-3</v>
      </c>
      <c r="P48" s="78">
        <f>市区町村別_多剤服薬者!Z48</f>
        <v>1316</v>
      </c>
      <c r="Q48" s="78">
        <v>11</v>
      </c>
      <c r="R48" s="106">
        <f>IFERROR(Q48/P48,"-")</f>
        <v>8.3586626139817623E-3</v>
      </c>
      <c r="S48" s="78">
        <f>市区町村別_多剤服薬者!AE48</f>
        <v>432</v>
      </c>
      <c r="T48" s="78">
        <v>3</v>
      </c>
      <c r="U48" s="106">
        <f>IFERROR(T48/S48,"-")</f>
        <v>6.9444444444444441E-3</v>
      </c>
      <c r="V48" s="78">
        <f>市区町村別_多剤服薬者!AJ48</f>
        <v>78</v>
      </c>
      <c r="W48" s="78">
        <v>2</v>
      </c>
      <c r="X48" s="106">
        <f>IFERROR(W48/V48,"-")</f>
        <v>2.564102564102564E-2</v>
      </c>
      <c r="Y48" s="78">
        <f>市区町村別_多剤服薬者!AO48</f>
        <v>6052</v>
      </c>
      <c r="Z48" s="78">
        <f>SUM(E48,H48,K48,N48,Q48,T48,W48)</f>
        <v>39</v>
      </c>
      <c r="AA48" s="106">
        <f>IFERROR(Z48/Y48,"-")</f>
        <v>6.4441506939854594E-3</v>
      </c>
      <c r="AC48" s="80" t="str">
        <f t="shared" si="9"/>
        <v>平野区</v>
      </c>
      <c r="AD48" s="110">
        <f t="shared" si="13"/>
        <v>9.3784479588083849E-3</v>
      </c>
      <c r="AE48" s="110">
        <f t="shared" si="10"/>
        <v>9.4000000000000004E-3</v>
      </c>
      <c r="AF48" s="10"/>
      <c r="AG48" s="110">
        <f t="shared" si="11"/>
        <v>9.9425017546958452E-3</v>
      </c>
      <c r="AH48" s="110">
        <f t="shared" si="12"/>
        <v>9.9000000000000008E-3</v>
      </c>
      <c r="AI48" s="82">
        <v>0</v>
      </c>
    </row>
    <row r="49" spans="2:35" s="4" customFormat="1">
      <c r="B49" s="77">
        <v>44</v>
      </c>
      <c r="C49" s="83" t="s">
        <v>22</v>
      </c>
      <c r="D49" s="78">
        <f>市区町村別_多剤服薬者!F49</f>
        <v>10</v>
      </c>
      <c r="E49" s="78">
        <v>0</v>
      </c>
      <c r="F49" s="106">
        <f t="shared" ref="F49:F55" si="50">IFERROR(E49/D49,"-")</f>
        <v>0</v>
      </c>
      <c r="G49" s="78">
        <f>市区町村別_多剤服薬者!K49</f>
        <v>26</v>
      </c>
      <c r="H49" s="78">
        <v>0</v>
      </c>
      <c r="I49" s="106">
        <f t="shared" ref="I49:I55" si="51">IFERROR(H49/G49,"-")</f>
        <v>0</v>
      </c>
      <c r="J49" s="78">
        <f>市区町村別_多剤服薬者!P49</f>
        <v>2469</v>
      </c>
      <c r="K49" s="78">
        <v>23</v>
      </c>
      <c r="L49" s="106">
        <f t="shared" ref="L49:L55" si="52">IFERROR(K49/J49,"-")</f>
        <v>9.3155123531794247E-3</v>
      </c>
      <c r="M49" s="78">
        <f>市区町村別_多剤服薬者!U49</f>
        <v>2296</v>
      </c>
      <c r="N49" s="78">
        <v>23</v>
      </c>
      <c r="O49" s="106">
        <f t="shared" ref="O49:O55" si="53">IFERROR(N49/M49,"-")</f>
        <v>1.0017421602787456E-2</v>
      </c>
      <c r="P49" s="78">
        <f>市区町村別_多剤服薬者!Z49</f>
        <v>1426</v>
      </c>
      <c r="Q49" s="78">
        <v>12</v>
      </c>
      <c r="R49" s="106">
        <f t="shared" ref="R49:R55" si="54">IFERROR(Q49/P49,"-")</f>
        <v>8.4151472650771386E-3</v>
      </c>
      <c r="S49" s="78">
        <f>市区町村別_多剤服薬者!AE49</f>
        <v>414</v>
      </c>
      <c r="T49" s="78">
        <v>2</v>
      </c>
      <c r="U49" s="106">
        <f t="shared" ref="U49:U55" si="55">IFERROR(T49/S49,"-")</f>
        <v>4.830917874396135E-3</v>
      </c>
      <c r="V49" s="78">
        <f>市区町村別_多剤服薬者!AJ49</f>
        <v>87</v>
      </c>
      <c r="W49" s="78">
        <v>3</v>
      </c>
      <c r="X49" s="106">
        <f t="shared" ref="X49:X55" si="56">IFERROR(W49/V49,"-")</f>
        <v>3.4482758620689655E-2</v>
      </c>
      <c r="Y49" s="78">
        <f>市区町村別_多剤服薬者!AO49</f>
        <v>6728</v>
      </c>
      <c r="Z49" s="78">
        <f t="shared" ref="Z49:Z55" si="57">SUM(E49,H49,K49,N49,Q49,T49,W49)</f>
        <v>63</v>
      </c>
      <c r="AA49" s="106">
        <f t="shared" ref="AA49:AA55" si="58">IFERROR(Z49/Y49,"-")</f>
        <v>9.3638525564803798E-3</v>
      </c>
      <c r="AC49" s="80" t="str">
        <f t="shared" si="9"/>
        <v>八尾市</v>
      </c>
      <c r="AD49" s="110">
        <f t="shared" si="13"/>
        <v>9.3638525564803798E-3</v>
      </c>
      <c r="AE49" s="110">
        <f t="shared" si="10"/>
        <v>9.4000000000000004E-3</v>
      </c>
      <c r="AG49" s="110">
        <f t="shared" si="11"/>
        <v>9.9425017546958452E-3</v>
      </c>
      <c r="AH49" s="110">
        <f t="shared" si="12"/>
        <v>9.9000000000000008E-3</v>
      </c>
      <c r="AI49" s="82">
        <v>0</v>
      </c>
    </row>
    <row r="50" spans="2:35" s="4" customFormat="1">
      <c r="B50" s="77">
        <v>45</v>
      </c>
      <c r="C50" s="83" t="s">
        <v>48</v>
      </c>
      <c r="D50" s="78">
        <f>市区町村別_多剤服薬者!F50</f>
        <v>13</v>
      </c>
      <c r="E50" s="78">
        <v>0</v>
      </c>
      <c r="F50" s="106">
        <f t="shared" si="50"/>
        <v>0</v>
      </c>
      <c r="G50" s="78">
        <f>市区町村別_多剤服薬者!K50</f>
        <v>36</v>
      </c>
      <c r="H50" s="78">
        <v>0</v>
      </c>
      <c r="I50" s="106">
        <f t="shared" si="51"/>
        <v>0</v>
      </c>
      <c r="J50" s="78">
        <f>市区町村別_多剤服薬者!P50</f>
        <v>877</v>
      </c>
      <c r="K50" s="78">
        <v>5</v>
      </c>
      <c r="L50" s="106">
        <f t="shared" si="52"/>
        <v>5.7012542759407071E-3</v>
      </c>
      <c r="M50" s="78">
        <f>市区町村別_多剤服薬者!U50</f>
        <v>798</v>
      </c>
      <c r="N50" s="78">
        <v>4</v>
      </c>
      <c r="O50" s="106">
        <f t="shared" si="53"/>
        <v>5.0125313283208017E-3</v>
      </c>
      <c r="P50" s="78">
        <f>市区町村別_多剤服薬者!Z50</f>
        <v>483</v>
      </c>
      <c r="Q50" s="78">
        <v>7</v>
      </c>
      <c r="R50" s="106">
        <f t="shared" si="54"/>
        <v>1.4492753623188406E-2</v>
      </c>
      <c r="S50" s="78">
        <f>市区町村別_多剤服薬者!AE50</f>
        <v>128</v>
      </c>
      <c r="T50" s="78">
        <v>3</v>
      </c>
      <c r="U50" s="106">
        <f t="shared" si="55"/>
        <v>2.34375E-2</v>
      </c>
      <c r="V50" s="78">
        <f>市区町村別_多剤服薬者!AJ50</f>
        <v>25</v>
      </c>
      <c r="W50" s="78">
        <v>0</v>
      </c>
      <c r="X50" s="106">
        <f t="shared" si="56"/>
        <v>0</v>
      </c>
      <c r="Y50" s="78">
        <f>市区町村別_多剤服薬者!AO50</f>
        <v>2360</v>
      </c>
      <c r="Z50" s="78">
        <f t="shared" si="57"/>
        <v>19</v>
      </c>
      <c r="AA50" s="106">
        <f t="shared" si="58"/>
        <v>8.0508474576271184E-3</v>
      </c>
      <c r="AC50" s="80" t="str">
        <f t="shared" si="9"/>
        <v>和泉市</v>
      </c>
      <c r="AD50" s="110">
        <f t="shared" si="13"/>
        <v>9.2165898617511521E-3</v>
      </c>
      <c r="AE50" s="110">
        <f t="shared" si="10"/>
        <v>9.1999999999999998E-3</v>
      </c>
      <c r="AG50" s="110">
        <f t="shared" si="11"/>
        <v>9.9425017546958452E-3</v>
      </c>
      <c r="AH50" s="110">
        <f t="shared" si="12"/>
        <v>9.9000000000000008E-3</v>
      </c>
      <c r="AI50" s="82">
        <v>0</v>
      </c>
    </row>
    <row r="51" spans="2:35" s="4" customFormat="1">
      <c r="B51" s="77">
        <v>46</v>
      </c>
      <c r="C51" s="83" t="s">
        <v>26</v>
      </c>
      <c r="D51" s="78">
        <f>市区町村別_多剤服薬者!F51</f>
        <v>15</v>
      </c>
      <c r="E51" s="78">
        <v>1</v>
      </c>
      <c r="F51" s="106">
        <f t="shared" si="50"/>
        <v>6.6666666666666666E-2</v>
      </c>
      <c r="G51" s="78">
        <f>市区町村別_多剤服薬者!K51</f>
        <v>29</v>
      </c>
      <c r="H51" s="78">
        <v>0</v>
      </c>
      <c r="I51" s="106">
        <f t="shared" si="51"/>
        <v>0</v>
      </c>
      <c r="J51" s="78">
        <f>市区町村別_多剤服薬者!P51</f>
        <v>993</v>
      </c>
      <c r="K51" s="78">
        <v>5</v>
      </c>
      <c r="L51" s="106">
        <f t="shared" si="52"/>
        <v>5.0352467270896274E-3</v>
      </c>
      <c r="M51" s="78">
        <f>市区町村別_多剤服薬者!U51</f>
        <v>963</v>
      </c>
      <c r="N51" s="78">
        <v>8</v>
      </c>
      <c r="O51" s="106">
        <f t="shared" si="53"/>
        <v>8.3073727933541015E-3</v>
      </c>
      <c r="P51" s="78">
        <f>市区町村別_多剤服薬者!Z51</f>
        <v>660</v>
      </c>
      <c r="Q51" s="78">
        <v>8</v>
      </c>
      <c r="R51" s="106">
        <f t="shared" si="54"/>
        <v>1.2121212121212121E-2</v>
      </c>
      <c r="S51" s="78">
        <f>市区町村別_多剤服薬者!AE51</f>
        <v>243</v>
      </c>
      <c r="T51" s="78">
        <v>5</v>
      </c>
      <c r="U51" s="106">
        <f t="shared" si="55"/>
        <v>2.0576131687242798E-2</v>
      </c>
      <c r="V51" s="78">
        <f>市区町村別_多剤服薬者!AJ51</f>
        <v>43</v>
      </c>
      <c r="W51" s="78">
        <v>0</v>
      </c>
      <c r="X51" s="106">
        <f t="shared" si="56"/>
        <v>0</v>
      </c>
      <c r="Y51" s="78">
        <f>市区町村別_多剤服薬者!AO51</f>
        <v>2946</v>
      </c>
      <c r="Z51" s="78">
        <f t="shared" si="57"/>
        <v>27</v>
      </c>
      <c r="AA51" s="106">
        <f t="shared" si="58"/>
        <v>9.1649694501018328E-3</v>
      </c>
      <c r="AC51" s="80" t="str">
        <f t="shared" si="9"/>
        <v>阿倍野区</v>
      </c>
      <c r="AD51" s="110">
        <f t="shared" si="13"/>
        <v>9.1743119266055051E-3</v>
      </c>
      <c r="AE51" s="110">
        <f t="shared" si="10"/>
        <v>9.1999999999999998E-3</v>
      </c>
      <c r="AG51" s="114">
        <f t="shared" si="11"/>
        <v>9.9425017546958452E-3</v>
      </c>
      <c r="AH51" s="110">
        <f t="shared" si="12"/>
        <v>9.9000000000000008E-3</v>
      </c>
      <c r="AI51" s="89">
        <v>0</v>
      </c>
    </row>
    <row r="52" spans="2:35" s="4" customFormat="1">
      <c r="B52" s="77">
        <v>47</v>
      </c>
      <c r="C52" s="83" t="s">
        <v>16</v>
      </c>
      <c r="D52" s="78">
        <f>市区町村別_多剤服薬者!F52</f>
        <v>14</v>
      </c>
      <c r="E52" s="78">
        <v>0</v>
      </c>
      <c r="F52" s="106">
        <f t="shared" si="50"/>
        <v>0</v>
      </c>
      <c r="G52" s="78">
        <f>市区町村別_多剤服薬者!K52</f>
        <v>42</v>
      </c>
      <c r="H52" s="78">
        <v>0</v>
      </c>
      <c r="I52" s="106">
        <f t="shared" si="51"/>
        <v>0</v>
      </c>
      <c r="J52" s="78">
        <f>市区町村別_多剤服薬者!P52</f>
        <v>2348</v>
      </c>
      <c r="K52" s="78">
        <v>21</v>
      </c>
      <c r="L52" s="106">
        <f t="shared" si="52"/>
        <v>8.9437819420783646E-3</v>
      </c>
      <c r="M52" s="78">
        <f>市区町村別_多剤服薬者!U52</f>
        <v>2044</v>
      </c>
      <c r="N52" s="78">
        <v>17</v>
      </c>
      <c r="O52" s="106">
        <f t="shared" si="53"/>
        <v>8.3170254403131111E-3</v>
      </c>
      <c r="P52" s="78">
        <f>市区町村別_多剤服薬者!Z52</f>
        <v>1176</v>
      </c>
      <c r="Q52" s="78">
        <v>10</v>
      </c>
      <c r="R52" s="106">
        <f t="shared" si="54"/>
        <v>8.5034013605442185E-3</v>
      </c>
      <c r="S52" s="78">
        <f>市区町村別_多剤服薬者!AE52</f>
        <v>315</v>
      </c>
      <c r="T52" s="78">
        <v>3</v>
      </c>
      <c r="U52" s="106">
        <f t="shared" si="55"/>
        <v>9.5238095238095247E-3</v>
      </c>
      <c r="V52" s="78">
        <f>市区町村別_多剤服薬者!AJ52</f>
        <v>66</v>
      </c>
      <c r="W52" s="78">
        <v>1</v>
      </c>
      <c r="X52" s="106">
        <f t="shared" si="56"/>
        <v>1.5151515151515152E-2</v>
      </c>
      <c r="Y52" s="78">
        <f>市区町村別_多剤服薬者!AO52</f>
        <v>6005</v>
      </c>
      <c r="Z52" s="78">
        <f t="shared" si="57"/>
        <v>52</v>
      </c>
      <c r="AA52" s="106">
        <f t="shared" si="58"/>
        <v>8.6594504579517069E-3</v>
      </c>
      <c r="AC52" s="80" t="str">
        <f t="shared" si="9"/>
        <v>旭区</v>
      </c>
      <c r="AD52" s="110">
        <f t="shared" si="13"/>
        <v>9.1666666666666667E-3</v>
      </c>
      <c r="AE52" s="110">
        <f t="shared" si="10"/>
        <v>9.1999999999999998E-3</v>
      </c>
      <c r="AG52" s="114">
        <f t="shared" si="11"/>
        <v>9.9425017546958452E-3</v>
      </c>
      <c r="AH52" s="110">
        <f t="shared" si="12"/>
        <v>9.9000000000000008E-3</v>
      </c>
      <c r="AI52" s="89">
        <v>0</v>
      </c>
    </row>
    <row r="53" spans="2:35" s="4" customFormat="1">
      <c r="B53" s="77">
        <v>48</v>
      </c>
      <c r="C53" s="83" t="s">
        <v>27</v>
      </c>
      <c r="D53" s="78">
        <f>市区町村別_多剤服薬者!F53</f>
        <v>2</v>
      </c>
      <c r="E53" s="78">
        <v>0</v>
      </c>
      <c r="F53" s="106">
        <f t="shared" si="50"/>
        <v>0</v>
      </c>
      <c r="G53" s="78">
        <f>市区町村別_多剤服薬者!K53</f>
        <v>19</v>
      </c>
      <c r="H53" s="78">
        <v>0</v>
      </c>
      <c r="I53" s="106">
        <f t="shared" si="51"/>
        <v>0</v>
      </c>
      <c r="J53" s="78">
        <f>市区町村別_多剤服薬者!P53</f>
        <v>1244</v>
      </c>
      <c r="K53" s="78">
        <v>6</v>
      </c>
      <c r="L53" s="106">
        <f t="shared" si="52"/>
        <v>4.8231511254019296E-3</v>
      </c>
      <c r="M53" s="78">
        <f>市区町村別_多剤服薬者!U53</f>
        <v>1186</v>
      </c>
      <c r="N53" s="78">
        <v>11</v>
      </c>
      <c r="O53" s="106">
        <f t="shared" si="53"/>
        <v>9.2748735244519397E-3</v>
      </c>
      <c r="P53" s="78">
        <f>市区町村別_多剤服薬者!Z53</f>
        <v>799</v>
      </c>
      <c r="Q53" s="78">
        <v>3</v>
      </c>
      <c r="R53" s="106">
        <f t="shared" si="54"/>
        <v>3.7546933667083854E-3</v>
      </c>
      <c r="S53" s="78">
        <f>市区町村別_多剤服薬者!AE53</f>
        <v>322</v>
      </c>
      <c r="T53" s="78">
        <v>1</v>
      </c>
      <c r="U53" s="106">
        <f t="shared" si="55"/>
        <v>3.105590062111801E-3</v>
      </c>
      <c r="V53" s="78">
        <f>市区町村別_多剤服薬者!AJ53</f>
        <v>55</v>
      </c>
      <c r="W53" s="78">
        <v>1</v>
      </c>
      <c r="X53" s="106">
        <f t="shared" si="56"/>
        <v>1.8181818181818181E-2</v>
      </c>
      <c r="Y53" s="78">
        <f>市区町村別_多剤服薬者!AO53</f>
        <v>3627</v>
      </c>
      <c r="Z53" s="78">
        <f t="shared" si="57"/>
        <v>22</v>
      </c>
      <c r="AA53" s="106">
        <f t="shared" si="58"/>
        <v>6.0656189688447753E-3</v>
      </c>
      <c r="AC53" s="80" t="str">
        <f t="shared" si="9"/>
        <v>富田林市</v>
      </c>
      <c r="AD53" s="110">
        <f t="shared" si="13"/>
        <v>9.1649694501018328E-3</v>
      </c>
      <c r="AE53" s="110">
        <f t="shared" si="10"/>
        <v>9.1999999999999998E-3</v>
      </c>
      <c r="AG53" s="114">
        <f t="shared" si="11"/>
        <v>9.9425017546958452E-3</v>
      </c>
      <c r="AH53" s="110">
        <f t="shared" si="12"/>
        <v>9.9000000000000008E-3</v>
      </c>
      <c r="AI53" s="89">
        <v>0</v>
      </c>
    </row>
    <row r="54" spans="2:35" s="4" customFormat="1">
      <c r="B54" s="77">
        <v>49</v>
      </c>
      <c r="C54" s="83" t="s">
        <v>28</v>
      </c>
      <c r="D54" s="78">
        <f>市区町村別_多剤服薬者!F54</f>
        <v>4</v>
      </c>
      <c r="E54" s="78">
        <v>0</v>
      </c>
      <c r="F54" s="106">
        <f t="shared" si="50"/>
        <v>0</v>
      </c>
      <c r="G54" s="78">
        <f>市区町村別_多剤服薬者!K54</f>
        <v>10</v>
      </c>
      <c r="H54" s="78">
        <v>1</v>
      </c>
      <c r="I54" s="106">
        <f t="shared" si="51"/>
        <v>0.1</v>
      </c>
      <c r="J54" s="78">
        <f>市区町村別_多剤服薬者!P54</f>
        <v>1245</v>
      </c>
      <c r="K54" s="78">
        <v>7</v>
      </c>
      <c r="L54" s="106">
        <f t="shared" si="52"/>
        <v>5.6224899598393578E-3</v>
      </c>
      <c r="M54" s="78">
        <f>市区町村別_多剤服薬者!U54</f>
        <v>1285</v>
      </c>
      <c r="N54" s="78">
        <v>5</v>
      </c>
      <c r="O54" s="106">
        <f t="shared" si="53"/>
        <v>3.8910505836575876E-3</v>
      </c>
      <c r="P54" s="78">
        <f>市区町村別_多剤服薬者!Z54</f>
        <v>620</v>
      </c>
      <c r="Q54" s="78">
        <v>8</v>
      </c>
      <c r="R54" s="106">
        <f t="shared" si="54"/>
        <v>1.2903225806451613E-2</v>
      </c>
      <c r="S54" s="78">
        <f>市区町村別_多剤服薬者!AE54</f>
        <v>198</v>
      </c>
      <c r="T54" s="78">
        <v>3</v>
      </c>
      <c r="U54" s="106">
        <f t="shared" si="55"/>
        <v>1.5151515151515152E-2</v>
      </c>
      <c r="V54" s="78">
        <f>市区町村別_多剤服薬者!AJ54</f>
        <v>36</v>
      </c>
      <c r="W54" s="78">
        <v>0</v>
      </c>
      <c r="X54" s="106">
        <f t="shared" si="56"/>
        <v>0</v>
      </c>
      <c r="Y54" s="78">
        <f>市区町村別_多剤服薬者!AO54</f>
        <v>3398</v>
      </c>
      <c r="Z54" s="78">
        <f t="shared" si="57"/>
        <v>24</v>
      </c>
      <c r="AA54" s="106">
        <f t="shared" si="58"/>
        <v>7.0629782224838136E-3</v>
      </c>
      <c r="AC54" s="80" t="str">
        <f t="shared" si="9"/>
        <v>泉大津市</v>
      </c>
      <c r="AD54" s="110">
        <f t="shared" si="13"/>
        <v>9.1623036649214652E-3</v>
      </c>
      <c r="AE54" s="110">
        <f t="shared" si="10"/>
        <v>9.1999999999999998E-3</v>
      </c>
      <c r="AG54" s="114">
        <f t="shared" si="11"/>
        <v>9.9425017546958452E-3</v>
      </c>
      <c r="AH54" s="110">
        <f t="shared" si="12"/>
        <v>9.9000000000000008E-3</v>
      </c>
      <c r="AI54" s="89">
        <v>0</v>
      </c>
    </row>
    <row r="55" spans="2:35" s="4" customFormat="1">
      <c r="B55" s="77">
        <v>50</v>
      </c>
      <c r="C55" s="83" t="s">
        <v>17</v>
      </c>
      <c r="D55" s="43">
        <f>市区町村別_多剤服薬者!F55</f>
        <v>5</v>
      </c>
      <c r="E55" s="43">
        <v>0</v>
      </c>
      <c r="F55" s="107">
        <f t="shared" si="50"/>
        <v>0</v>
      </c>
      <c r="G55" s="43">
        <f>市区町村別_多剤服薬者!K55</f>
        <v>26</v>
      </c>
      <c r="H55" s="43">
        <v>1</v>
      </c>
      <c r="I55" s="107">
        <f t="shared" si="51"/>
        <v>3.8461538461538464E-2</v>
      </c>
      <c r="J55" s="43">
        <f>市区町村別_多剤服薬者!P55</f>
        <v>1021</v>
      </c>
      <c r="K55" s="43">
        <v>12</v>
      </c>
      <c r="L55" s="107">
        <f t="shared" si="52"/>
        <v>1.1753183153770812E-2</v>
      </c>
      <c r="M55" s="43">
        <f>市区町村別_多剤服薬者!U55</f>
        <v>976</v>
      </c>
      <c r="N55" s="43">
        <v>16</v>
      </c>
      <c r="O55" s="107">
        <f t="shared" si="53"/>
        <v>1.6393442622950821E-2</v>
      </c>
      <c r="P55" s="43">
        <f>市区町村別_多剤服薬者!Z55</f>
        <v>485</v>
      </c>
      <c r="Q55" s="43">
        <v>14</v>
      </c>
      <c r="R55" s="107">
        <f t="shared" si="54"/>
        <v>2.88659793814433E-2</v>
      </c>
      <c r="S55" s="43">
        <f>市区町村別_多剤服薬者!AE55</f>
        <v>125</v>
      </c>
      <c r="T55" s="43">
        <v>3</v>
      </c>
      <c r="U55" s="107">
        <f t="shared" si="55"/>
        <v>2.4E-2</v>
      </c>
      <c r="V55" s="43">
        <f>市区町村別_多剤服薬者!AJ55</f>
        <v>24</v>
      </c>
      <c r="W55" s="43">
        <v>0</v>
      </c>
      <c r="X55" s="107">
        <f t="shared" si="56"/>
        <v>0</v>
      </c>
      <c r="Y55" s="43">
        <f>市区町村別_多剤服薬者!AO55</f>
        <v>2662</v>
      </c>
      <c r="Z55" s="43">
        <f t="shared" si="57"/>
        <v>46</v>
      </c>
      <c r="AA55" s="107">
        <f t="shared" si="58"/>
        <v>1.7280240420736288E-2</v>
      </c>
      <c r="AC55" s="80" t="str">
        <f t="shared" si="9"/>
        <v>中央区</v>
      </c>
      <c r="AD55" s="110">
        <f t="shared" si="13"/>
        <v>9.1503267973856214E-3</v>
      </c>
      <c r="AE55" s="110">
        <f t="shared" si="10"/>
        <v>9.1999999999999998E-3</v>
      </c>
      <c r="AG55" s="114">
        <f t="shared" si="11"/>
        <v>9.9425017546958452E-3</v>
      </c>
      <c r="AH55" s="110">
        <f t="shared" si="12"/>
        <v>9.9000000000000008E-3</v>
      </c>
      <c r="AI55" s="89">
        <v>0</v>
      </c>
    </row>
    <row r="56" spans="2:35" s="4" customFormat="1">
      <c r="B56" s="77">
        <v>51</v>
      </c>
      <c r="C56" s="83" t="s">
        <v>49</v>
      </c>
      <c r="D56" s="78">
        <f>市区町村別_多剤服薬者!F56</f>
        <v>13</v>
      </c>
      <c r="E56" s="78">
        <v>0</v>
      </c>
      <c r="F56" s="106">
        <f>IFERROR(E56/D56,"-")</f>
        <v>0</v>
      </c>
      <c r="G56" s="78">
        <f>市区町村別_多剤服薬者!K56</f>
        <v>45</v>
      </c>
      <c r="H56" s="78">
        <v>1</v>
      </c>
      <c r="I56" s="106">
        <f>IFERROR(H56/G56,"-")</f>
        <v>2.2222222222222223E-2</v>
      </c>
      <c r="J56" s="78">
        <f>市区町村別_多剤服薬者!P56</f>
        <v>1360</v>
      </c>
      <c r="K56" s="78">
        <v>10</v>
      </c>
      <c r="L56" s="106">
        <f>IFERROR(K56/J56,"-")</f>
        <v>7.3529411764705881E-3</v>
      </c>
      <c r="M56" s="78">
        <f>市区町村別_多剤服薬者!U56</f>
        <v>1299</v>
      </c>
      <c r="N56" s="78">
        <v>16</v>
      </c>
      <c r="O56" s="106">
        <f>IFERROR(N56/M56,"-")</f>
        <v>1.2317167051578136E-2</v>
      </c>
      <c r="P56" s="78">
        <f>市区町村別_多剤服薬者!Z56</f>
        <v>720</v>
      </c>
      <c r="Q56" s="78">
        <v>6</v>
      </c>
      <c r="R56" s="106">
        <f>IFERROR(Q56/P56,"-")</f>
        <v>8.3333333333333332E-3</v>
      </c>
      <c r="S56" s="78">
        <f>市区町村別_多剤服薬者!AE56</f>
        <v>212</v>
      </c>
      <c r="T56" s="78">
        <v>0</v>
      </c>
      <c r="U56" s="106">
        <f>IFERROR(T56/S56,"-")</f>
        <v>0</v>
      </c>
      <c r="V56" s="78">
        <f>市区町村別_多剤服薬者!AJ56</f>
        <v>40</v>
      </c>
      <c r="W56" s="78">
        <v>1</v>
      </c>
      <c r="X56" s="106">
        <f>IFERROR(W56/V56,"-")</f>
        <v>2.5000000000000001E-2</v>
      </c>
      <c r="Y56" s="78">
        <f>市区町村別_多剤服薬者!AO56</f>
        <v>3689</v>
      </c>
      <c r="Z56" s="78">
        <f>SUM(E56,H56,K56,N56,Q56,T56,W56)</f>
        <v>34</v>
      </c>
      <c r="AA56" s="106">
        <f>IFERROR(Z56/Y56,"-")</f>
        <v>9.2165898617511521E-3</v>
      </c>
      <c r="AC56" s="80" t="str">
        <f t="shared" si="9"/>
        <v>豊中市</v>
      </c>
      <c r="AD56" s="110">
        <f t="shared" si="13"/>
        <v>8.7610703742500712E-3</v>
      </c>
      <c r="AE56" s="110">
        <f t="shared" si="10"/>
        <v>8.8000000000000005E-3</v>
      </c>
      <c r="AG56" s="114">
        <f t="shared" si="11"/>
        <v>9.9425017546958452E-3</v>
      </c>
      <c r="AH56" s="110">
        <f t="shared" si="12"/>
        <v>9.9000000000000008E-3</v>
      </c>
      <c r="AI56" s="89">
        <v>0</v>
      </c>
    </row>
    <row r="57" spans="2:35" s="4" customFormat="1">
      <c r="B57" s="77">
        <v>52</v>
      </c>
      <c r="C57" s="83" t="s">
        <v>5</v>
      </c>
      <c r="D57" s="78">
        <f>市区町村別_多剤服薬者!F57</f>
        <v>1</v>
      </c>
      <c r="E57" s="78">
        <v>0</v>
      </c>
      <c r="F57" s="106">
        <f t="shared" ref="F57:F63" si="59">IFERROR(E57/D57,"-")</f>
        <v>0</v>
      </c>
      <c r="G57" s="78">
        <f>市区町村別_多剤服薬者!K57</f>
        <v>5</v>
      </c>
      <c r="H57" s="78">
        <v>0</v>
      </c>
      <c r="I57" s="106">
        <f t="shared" ref="I57:I63" si="60">IFERROR(H57/G57,"-")</f>
        <v>0</v>
      </c>
      <c r="J57" s="78">
        <f>市区町村別_多剤服薬者!P57</f>
        <v>1098</v>
      </c>
      <c r="K57" s="78">
        <v>11</v>
      </c>
      <c r="L57" s="106">
        <f t="shared" ref="L57:L63" si="61">IFERROR(K57/J57,"-")</f>
        <v>1.0018214936247723E-2</v>
      </c>
      <c r="M57" s="78">
        <f>市区町村別_多剤服薬者!U57</f>
        <v>1015</v>
      </c>
      <c r="N57" s="78">
        <v>7</v>
      </c>
      <c r="O57" s="106">
        <f t="shared" ref="O57:O63" si="62">IFERROR(N57/M57,"-")</f>
        <v>6.8965517241379309E-3</v>
      </c>
      <c r="P57" s="78">
        <f>市区町村別_多剤服薬者!Z57</f>
        <v>614</v>
      </c>
      <c r="Q57" s="78">
        <v>4</v>
      </c>
      <c r="R57" s="106">
        <f t="shared" ref="R57:R63" si="63">IFERROR(Q57/P57,"-")</f>
        <v>6.5146579804560263E-3</v>
      </c>
      <c r="S57" s="78">
        <f>市区町村別_多剤服薬者!AE57</f>
        <v>230</v>
      </c>
      <c r="T57" s="78">
        <v>3</v>
      </c>
      <c r="U57" s="106">
        <f t="shared" ref="U57:U63" si="64">IFERROR(T57/S57,"-")</f>
        <v>1.3043478260869565E-2</v>
      </c>
      <c r="V57" s="78">
        <f>市区町村別_多剤服薬者!AJ57</f>
        <v>49</v>
      </c>
      <c r="W57" s="78">
        <v>0</v>
      </c>
      <c r="X57" s="106">
        <f t="shared" ref="X57:X63" si="65">IFERROR(W57/V57,"-")</f>
        <v>0</v>
      </c>
      <c r="Y57" s="78">
        <f>市区町村別_多剤服薬者!AO57</f>
        <v>3012</v>
      </c>
      <c r="Z57" s="78">
        <f t="shared" ref="Z57:Z63" si="66">SUM(E57,H57,K57,N57,Q57,T57,W57)</f>
        <v>25</v>
      </c>
      <c r="AA57" s="106">
        <f t="shared" ref="AA57:AA63" si="67">IFERROR(Z57/Y57,"-")</f>
        <v>8.3001328021248336E-3</v>
      </c>
      <c r="AC57" s="80" t="str">
        <f t="shared" si="9"/>
        <v>吹田市</v>
      </c>
      <c r="AD57" s="110">
        <f t="shared" si="13"/>
        <v>8.744316194473592E-3</v>
      </c>
      <c r="AE57" s="110">
        <f t="shared" si="10"/>
        <v>8.6999999999999994E-3</v>
      </c>
      <c r="AG57" s="114">
        <f t="shared" si="11"/>
        <v>9.9425017546958452E-3</v>
      </c>
      <c r="AH57" s="110">
        <f t="shared" si="12"/>
        <v>9.9000000000000008E-3</v>
      </c>
      <c r="AI57" s="89">
        <v>0</v>
      </c>
    </row>
    <row r="58" spans="2:35" s="4" customFormat="1">
      <c r="B58" s="77">
        <v>53</v>
      </c>
      <c r="C58" s="83" t="s">
        <v>23</v>
      </c>
      <c r="D58" s="78">
        <f>市区町村別_多剤服薬者!F58</f>
        <v>10</v>
      </c>
      <c r="E58" s="78">
        <v>0</v>
      </c>
      <c r="F58" s="106">
        <f t="shared" si="59"/>
        <v>0</v>
      </c>
      <c r="G58" s="78">
        <f>市区町村別_多剤服薬者!K58</f>
        <v>17</v>
      </c>
      <c r="H58" s="78">
        <v>0</v>
      </c>
      <c r="I58" s="106">
        <f t="shared" si="60"/>
        <v>0</v>
      </c>
      <c r="J58" s="78">
        <f>市区町村別_多剤服薬者!P58</f>
        <v>764</v>
      </c>
      <c r="K58" s="78">
        <v>11</v>
      </c>
      <c r="L58" s="106">
        <f t="shared" si="61"/>
        <v>1.4397905759162303E-2</v>
      </c>
      <c r="M58" s="78">
        <f>市区町村別_多剤服薬者!U58</f>
        <v>770</v>
      </c>
      <c r="N58" s="78">
        <v>8</v>
      </c>
      <c r="O58" s="106">
        <f t="shared" si="62"/>
        <v>1.038961038961039E-2</v>
      </c>
      <c r="P58" s="78">
        <f>市区町村別_多剤服薬者!Z58</f>
        <v>386</v>
      </c>
      <c r="Q58" s="78">
        <v>4</v>
      </c>
      <c r="R58" s="106">
        <f t="shared" si="63"/>
        <v>1.0362694300518135E-2</v>
      </c>
      <c r="S58" s="78">
        <f>市区町村別_多剤服薬者!AE58</f>
        <v>112</v>
      </c>
      <c r="T58" s="78">
        <v>3</v>
      </c>
      <c r="U58" s="106">
        <f t="shared" si="64"/>
        <v>2.6785714285714284E-2</v>
      </c>
      <c r="V58" s="78">
        <f>市区町村別_多剤服薬者!AJ58</f>
        <v>30</v>
      </c>
      <c r="W58" s="78">
        <v>0</v>
      </c>
      <c r="X58" s="106">
        <f t="shared" si="65"/>
        <v>0</v>
      </c>
      <c r="Y58" s="78">
        <f>市区町村別_多剤服薬者!AO58</f>
        <v>2089</v>
      </c>
      <c r="Z58" s="78">
        <f t="shared" si="66"/>
        <v>26</v>
      </c>
      <c r="AA58" s="106">
        <f t="shared" si="67"/>
        <v>1.2446146481570129E-2</v>
      </c>
      <c r="AC58" s="80" t="str">
        <f t="shared" si="9"/>
        <v>寝屋川市</v>
      </c>
      <c r="AD58" s="110">
        <f t="shared" si="13"/>
        <v>8.6594504579517069E-3</v>
      </c>
      <c r="AE58" s="110">
        <f t="shared" si="10"/>
        <v>8.6999999999999994E-3</v>
      </c>
      <c r="AG58" s="114">
        <f t="shared" si="11"/>
        <v>9.9425017546958452E-3</v>
      </c>
      <c r="AH58" s="110">
        <f t="shared" si="12"/>
        <v>9.9000000000000008E-3</v>
      </c>
      <c r="AI58" s="89">
        <v>0</v>
      </c>
    </row>
    <row r="59" spans="2:35" s="4" customFormat="1">
      <c r="B59" s="77">
        <v>54</v>
      </c>
      <c r="C59" s="83" t="s">
        <v>29</v>
      </c>
      <c r="D59" s="78">
        <f>市区町村別_多剤服薬者!F59</f>
        <v>11</v>
      </c>
      <c r="E59" s="78">
        <v>0</v>
      </c>
      <c r="F59" s="106">
        <f t="shared" si="59"/>
        <v>0</v>
      </c>
      <c r="G59" s="78">
        <f>市区町村別_多剤服薬者!K59</f>
        <v>27</v>
      </c>
      <c r="H59" s="78">
        <v>1</v>
      </c>
      <c r="I59" s="106">
        <f t="shared" si="60"/>
        <v>3.7037037037037035E-2</v>
      </c>
      <c r="J59" s="78">
        <f>市区町村別_多剤服薬者!P59</f>
        <v>1097</v>
      </c>
      <c r="K59" s="78">
        <v>9</v>
      </c>
      <c r="L59" s="106">
        <f t="shared" si="61"/>
        <v>8.2041932543299913E-3</v>
      </c>
      <c r="M59" s="78">
        <f>市区町村別_多剤服薬者!U59</f>
        <v>1037</v>
      </c>
      <c r="N59" s="78">
        <v>15</v>
      </c>
      <c r="O59" s="106">
        <f t="shared" si="62"/>
        <v>1.446480231436837E-2</v>
      </c>
      <c r="P59" s="78">
        <f>市区町村別_多剤服薬者!Z59</f>
        <v>603</v>
      </c>
      <c r="Q59" s="78">
        <v>5</v>
      </c>
      <c r="R59" s="106">
        <f t="shared" si="63"/>
        <v>8.291873963515755E-3</v>
      </c>
      <c r="S59" s="78">
        <f>市区町村別_多剤服薬者!AE59</f>
        <v>209</v>
      </c>
      <c r="T59" s="78">
        <v>3</v>
      </c>
      <c r="U59" s="106">
        <f t="shared" si="64"/>
        <v>1.4354066985645933E-2</v>
      </c>
      <c r="V59" s="78">
        <f>市区町村別_多剤服薬者!AJ59</f>
        <v>42</v>
      </c>
      <c r="W59" s="78">
        <v>0</v>
      </c>
      <c r="X59" s="106">
        <f t="shared" si="65"/>
        <v>0</v>
      </c>
      <c r="Y59" s="78">
        <f>市区町村別_多剤服薬者!AO59</f>
        <v>3026</v>
      </c>
      <c r="Z59" s="78">
        <f t="shared" si="66"/>
        <v>33</v>
      </c>
      <c r="AA59" s="106">
        <f t="shared" si="67"/>
        <v>1.0905485789821546E-2</v>
      </c>
      <c r="AC59" s="80" t="str">
        <f t="shared" si="9"/>
        <v>島本町</v>
      </c>
      <c r="AD59" s="110">
        <f t="shared" si="13"/>
        <v>8.6330935251798559E-3</v>
      </c>
      <c r="AE59" s="110">
        <f t="shared" si="10"/>
        <v>8.6E-3</v>
      </c>
      <c r="AG59" s="114">
        <f t="shared" si="11"/>
        <v>9.9425017546958452E-3</v>
      </c>
      <c r="AH59" s="110">
        <f t="shared" si="12"/>
        <v>9.9000000000000008E-3</v>
      </c>
      <c r="AI59" s="89">
        <v>0</v>
      </c>
    </row>
    <row r="60" spans="2:35" s="4" customFormat="1">
      <c r="B60" s="77">
        <v>55</v>
      </c>
      <c r="C60" s="83" t="s">
        <v>18</v>
      </c>
      <c r="D60" s="78">
        <f>市区町村別_多剤服薬者!F60</f>
        <v>3</v>
      </c>
      <c r="E60" s="78">
        <v>0</v>
      </c>
      <c r="F60" s="106">
        <f t="shared" si="59"/>
        <v>0</v>
      </c>
      <c r="G60" s="78">
        <f>市区町村別_多剤服薬者!K60</f>
        <v>21</v>
      </c>
      <c r="H60" s="78">
        <v>2</v>
      </c>
      <c r="I60" s="106">
        <f t="shared" si="60"/>
        <v>9.5238095238095233E-2</v>
      </c>
      <c r="J60" s="78">
        <f>市区町村別_多剤服薬者!P60</f>
        <v>1147</v>
      </c>
      <c r="K60" s="78">
        <v>16</v>
      </c>
      <c r="L60" s="106">
        <f t="shared" si="61"/>
        <v>1.3949433304272014E-2</v>
      </c>
      <c r="M60" s="78">
        <f>市区町村別_多剤服薬者!U60</f>
        <v>1118</v>
      </c>
      <c r="N60" s="78">
        <v>8</v>
      </c>
      <c r="O60" s="106">
        <f t="shared" si="62"/>
        <v>7.1556350626118068E-3</v>
      </c>
      <c r="P60" s="78">
        <f>市区町村別_多剤服薬者!Z60</f>
        <v>572</v>
      </c>
      <c r="Q60" s="78">
        <v>12</v>
      </c>
      <c r="R60" s="106">
        <f t="shared" si="63"/>
        <v>2.097902097902098E-2</v>
      </c>
      <c r="S60" s="78">
        <f>市区町村別_多剤服薬者!AE60</f>
        <v>147</v>
      </c>
      <c r="T60" s="78">
        <v>7</v>
      </c>
      <c r="U60" s="106">
        <f t="shared" si="64"/>
        <v>4.7619047619047616E-2</v>
      </c>
      <c r="V60" s="78">
        <f>市区町村別_多剤服薬者!AJ60</f>
        <v>15</v>
      </c>
      <c r="W60" s="78">
        <v>0</v>
      </c>
      <c r="X60" s="106">
        <f t="shared" si="65"/>
        <v>0</v>
      </c>
      <c r="Y60" s="78">
        <f>市区町村別_多剤服薬者!AO60</f>
        <v>3023</v>
      </c>
      <c r="Z60" s="78">
        <f t="shared" si="66"/>
        <v>45</v>
      </c>
      <c r="AA60" s="106">
        <f t="shared" si="67"/>
        <v>1.4885874958650347E-2</v>
      </c>
      <c r="AC60" s="80" t="str">
        <f t="shared" si="9"/>
        <v>此花区</v>
      </c>
      <c r="AD60" s="110">
        <f t="shared" si="13"/>
        <v>8.5567598402738164E-3</v>
      </c>
      <c r="AE60" s="110">
        <f t="shared" si="10"/>
        <v>8.6E-3</v>
      </c>
      <c r="AG60" s="114">
        <f t="shared" si="11"/>
        <v>9.9425017546958452E-3</v>
      </c>
      <c r="AH60" s="110">
        <f t="shared" si="12"/>
        <v>9.9000000000000008E-3</v>
      </c>
      <c r="AI60" s="89">
        <v>0</v>
      </c>
    </row>
    <row r="61" spans="2:35" s="4" customFormat="1">
      <c r="B61" s="77">
        <v>56</v>
      </c>
      <c r="C61" s="83" t="s">
        <v>11</v>
      </c>
      <c r="D61" s="78">
        <f>市区町村別_多剤服薬者!F61</f>
        <v>1</v>
      </c>
      <c r="E61" s="78">
        <v>0</v>
      </c>
      <c r="F61" s="106">
        <f t="shared" si="59"/>
        <v>0</v>
      </c>
      <c r="G61" s="78">
        <f>市区町村別_多剤服薬者!K61</f>
        <v>12</v>
      </c>
      <c r="H61" s="78">
        <v>0</v>
      </c>
      <c r="I61" s="106">
        <f t="shared" si="60"/>
        <v>0</v>
      </c>
      <c r="J61" s="78">
        <f>市区町村別_多剤服薬者!P61</f>
        <v>740</v>
      </c>
      <c r="K61" s="78">
        <v>9</v>
      </c>
      <c r="L61" s="106">
        <f t="shared" si="61"/>
        <v>1.2162162162162163E-2</v>
      </c>
      <c r="M61" s="78">
        <f>市区町村別_多剤服薬者!U61</f>
        <v>623</v>
      </c>
      <c r="N61" s="78">
        <v>9</v>
      </c>
      <c r="O61" s="106">
        <f t="shared" si="62"/>
        <v>1.4446227929373997E-2</v>
      </c>
      <c r="P61" s="78">
        <f>市区町村別_多剤服薬者!Z61</f>
        <v>330</v>
      </c>
      <c r="Q61" s="78">
        <v>3</v>
      </c>
      <c r="R61" s="106">
        <f t="shared" si="63"/>
        <v>9.0909090909090905E-3</v>
      </c>
      <c r="S61" s="78">
        <f>市区町村別_多剤服薬者!AE61</f>
        <v>81</v>
      </c>
      <c r="T61" s="78">
        <v>0</v>
      </c>
      <c r="U61" s="106">
        <f t="shared" si="64"/>
        <v>0</v>
      </c>
      <c r="V61" s="78">
        <f>市区町村別_多剤服薬者!AJ61</f>
        <v>17</v>
      </c>
      <c r="W61" s="78">
        <v>0</v>
      </c>
      <c r="X61" s="106">
        <f t="shared" si="65"/>
        <v>0</v>
      </c>
      <c r="Y61" s="78">
        <f>市区町村別_多剤服薬者!AO61</f>
        <v>1804</v>
      </c>
      <c r="Z61" s="78">
        <f t="shared" si="66"/>
        <v>21</v>
      </c>
      <c r="AA61" s="106">
        <f t="shared" si="67"/>
        <v>1.164079822616408E-2</v>
      </c>
      <c r="AC61" s="80" t="str">
        <f t="shared" si="9"/>
        <v>高槻市</v>
      </c>
      <c r="AD61" s="110">
        <f t="shared" si="13"/>
        <v>8.4864110001074237E-3</v>
      </c>
      <c r="AE61" s="110">
        <f t="shared" si="10"/>
        <v>8.5000000000000006E-3</v>
      </c>
      <c r="AG61" s="114">
        <f t="shared" si="11"/>
        <v>9.9425017546958452E-3</v>
      </c>
      <c r="AH61" s="110">
        <f t="shared" si="12"/>
        <v>9.9000000000000008E-3</v>
      </c>
      <c r="AI61" s="89">
        <v>0</v>
      </c>
    </row>
    <row r="62" spans="2:35" s="4" customFormat="1">
      <c r="B62" s="77">
        <v>57</v>
      </c>
      <c r="C62" s="83" t="s">
        <v>50</v>
      </c>
      <c r="D62" s="78">
        <f>市区町村別_多剤服薬者!F62</f>
        <v>4</v>
      </c>
      <c r="E62" s="78">
        <v>0</v>
      </c>
      <c r="F62" s="106">
        <f t="shared" si="59"/>
        <v>0</v>
      </c>
      <c r="G62" s="78">
        <f>市区町村別_多剤服薬者!K62</f>
        <v>12</v>
      </c>
      <c r="H62" s="78">
        <v>0</v>
      </c>
      <c r="I62" s="106">
        <f t="shared" si="60"/>
        <v>0</v>
      </c>
      <c r="J62" s="78">
        <f>市区町村別_多剤服薬者!P62</f>
        <v>553</v>
      </c>
      <c r="K62" s="78">
        <v>6</v>
      </c>
      <c r="L62" s="106">
        <f t="shared" si="61"/>
        <v>1.0849909584086799E-2</v>
      </c>
      <c r="M62" s="78">
        <f>市区町村別_多剤服薬者!U62</f>
        <v>552</v>
      </c>
      <c r="N62" s="78">
        <v>5</v>
      </c>
      <c r="O62" s="106">
        <f t="shared" si="62"/>
        <v>9.057971014492754E-3</v>
      </c>
      <c r="P62" s="78">
        <f>市区町村別_多剤服薬者!Z62</f>
        <v>299</v>
      </c>
      <c r="Q62" s="78">
        <v>2</v>
      </c>
      <c r="R62" s="106">
        <f t="shared" si="63"/>
        <v>6.688963210702341E-3</v>
      </c>
      <c r="S62" s="78">
        <f>市区町村別_多剤服薬者!AE62</f>
        <v>118</v>
      </c>
      <c r="T62" s="78">
        <v>0</v>
      </c>
      <c r="U62" s="106">
        <f t="shared" si="64"/>
        <v>0</v>
      </c>
      <c r="V62" s="78">
        <f>市区町村別_多剤服薬者!AJ62</f>
        <v>13</v>
      </c>
      <c r="W62" s="78">
        <v>0</v>
      </c>
      <c r="X62" s="106">
        <f t="shared" si="65"/>
        <v>0</v>
      </c>
      <c r="Y62" s="78">
        <f>市区町村別_多剤服薬者!AO62</f>
        <v>1551</v>
      </c>
      <c r="Z62" s="78">
        <f t="shared" si="66"/>
        <v>13</v>
      </c>
      <c r="AA62" s="106">
        <f t="shared" si="67"/>
        <v>8.3816892327530628E-3</v>
      </c>
      <c r="AC62" s="80" t="str">
        <f t="shared" si="9"/>
        <v>高石市</v>
      </c>
      <c r="AD62" s="110">
        <f t="shared" si="13"/>
        <v>8.3816892327530628E-3</v>
      </c>
      <c r="AE62" s="110">
        <f t="shared" si="10"/>
        <v>8.3999999999999995E-3</v>
      </c>
      <c r="AG62" s="114">
        <f t="shared" si="11"/>
        <v>9.9425017546958452E-3</v>
      </c>
      <c r="AH62" s="110">
        <f t="shared" si="12"/>
        <v>9.9000000000000008E-3</v>
      </c>
      <c r="AI62" s="89">
        <v>0</v>
      </c>
    </row>
    <row r="63" spans="2:35" s="4" customFormat="1">
      <c r="B63" s="77">
        <v>58</v>
      </c>
      <c r="C63" s="83" t="s">
        <v>30</v>
      </c>
      <c r="D63" s="43">
        <f>市区町村別_多剤服薬者!F63</f>
        <v>2</v>
      </c>
      <c r="E63" s="43">
        <v>0</v>
      </c>
      <c r="F63" s="107">
        <f t="shared" si="59"/>
        <v>0</v>
      </c>
      <c r="G63" s="43">
        <f>市区町村別_多剤服薬者!K63</f>
        <v>8</v>
      </c>
      <c r="H63" s="43">
        <v>0</v>
      </c>
      <c r="I63" s="107">
        <f t="shared" si="60"/>
        <v>0</v>
      </c>
      <c r="J63" s="43">
        <f>市区町村別_多剤服薬者!P63</f>
        <v>646</v>
      </c>
      <c r="K63" s="43">
        <v>5</v>
      </c>
      <c r="L63" s="107">
        <f t="shared" si="61"/>
        <v>7.7399380804953561E-3</v>
      </c>
      <c r="M63" s="43">
        <f>市区町村別_多剤服薬者!U63</f>
        <v>630</v>
      </c>
      <c r="N63" s="43">
        <v>10</v>
      </c>
      <c r="O63" s="107">
        <f t="shared" si="62"/>
        <v>1.5873015873015872E-2</v>
      </c>
      <c r="P63" s="43">
        <f>市区町村別_多剤服薬者!Z63</f>
        <v>367</v>
      </c>
      <c r="Q63" s="43">
        <v>3</v>
      </c>
      <c r="R63" s="107">
        <f t="shared" si="63"/>
        <v>8.1743869209809257E-3</v>
      </c>
      <c r="S63" s="43">
        <f>市区町村別_多剤服薬者!AE63</f>
        <v>126</v>
      </c>
      <c r="T63" s="43">
        <v>3</v>
      </c>
      <c r="U63" s="107">
        <f t="shared" si="64"/>
        <v>2.3809523809523808E-2</v>
      </c>
      <c r="V63" s="43">
        <f>市区町村別_多剤服薬者!AJ63</f>
        <v>26</v>
      </c>
      <c r="W63" s="43">
        <v>0</v>
      </c>
      <c r="X63" s="107">
        <f t="shared" si="65"/>
        <v>0</v>
      </c>
      <c r="Y63" s="43">
        <f>市区町村別_多剤服薬者!AO63</f>
        <v>1805</v>
      </c>
      <c r="Z63" s="43">
        <f t="shared" si="66"/>
        <v>21</v>
      </c>
      <c r="AA63" s="107">
        <f t="shared" si="67"/>
        <v>1.1634349030470914E-2</v>
      </c>
      <c r="AC63" s="80" t="str">
        <f t="shared" si="9"/>
        <v>箕面市</v>
      </c>
      <c r="AD63" s="110">
        <f t="shared" si="13"/>
        <v>8.3001328021248336E-3</v>
      </c>
      <c r="AE63" s="110">
        <f t="shared" si="10"/>
        <v>8.3000000000000001E-3</v>
      </c>
      <c r="AG63" s="114">
        <f t="shared" si="11"/>
        <v>9.9425017546958452E-3</v>
      </c>
      <c r="AH63" s="110">
        <f t="shared" si="12"/>
        <v>9.9000000000000008E-3</v>
      </c>
      <c r="AI63" s="89">
        <v>0</v>
      </c>
    </row>
    <row r="64" spans="2:35" s="4" customFormat="1">
      <c r="B64" s="77">
        <v>59</v>
      </c>
      <c r="C64" s="83" t="s">
        <v>24</v>
      </c>
      <c r="D64" s="78">
        <f>市区町村別_多剤服薬者!F64</f>
        <v>8</v>
      </c>
      <c r="E64" s="78">
        <v>0</v>
      </c>
      <c r="F64" s="106">
        <f>IFERROR(E64/D64,"-")</f>
        <v>0</v>
      </c>
      <c r="G64" s="78">
        <f>市区町村別_多剤服薬者!K64</f>
        <v>26</v>
      </c>
      <c r="H64" s="78">
        <v>0</v>
      </c>
      <c r="I64" s="106">
        <f>IFERROR(H64/G64,"-")</f>
        <v>0</v>
      </c>
      <c r="J64" s="78">
        <f>市区町村別_多剤服薬者!P64</f>
        <v>4528</v>
      </c>
      <c r="K64" s="78">
        <v>35</v>
      </c>
      <c r="L64" s="106">
        <f>IFERROR(K64/J64,"-")</f>
        <v>7.7296819787985869E-3</v>
      </c>
      <c r="M64" s="78">
        <f>市区町村別_多剤服薬者!U64</f>
        <v>4392</v>
      </c>
      <c r="N64" s="78">
        <v>46</v>
      </c>
      <c r="O64" s="106">
        <f>IFERROR(N64/M64,"-")</f>
        <v>1.0473588342440802E-2</v>
      </c>
      <c r="P64" s="78">
        <f>市区町村別_多剤服薬者!Z64</f>
        <v>2541</v>
      </c>
      <c r="Q64" s="78">
        <v>29</v>
      </c>
      <c r="R64" s="106">
        <f>IFERROR(Q64/P64,"-")</f>
        <v>1.1412829594647777E-2</v>
      </c>
      <c r="S64" s="78">
        <f>市区町村別_多剤服薬者!AE64</f>
        <v>694</v>
      </c>
      <c r="T64" s="78">
        <v>9</v>
      </c>
      <c r="U64" s="106">
        <f>IFERROR(T64/S64,"-")</f>
        <v>1.2968299711815562E-2</v>
      </c>
      <c r="V64" s="78">
        <f>市区町村別_多剤服薬者!AJ64</f>
        <v>121</v>
      </c>
      <c r="W64" s="78">
        <v>2</v>
      </c>
      <c r="X64" s="106">
        <f>IFERROR(W64/V64,"-")</f>
        <v>1.6528925619834711E-2</v>
      </c>
      <c r="Y64" s="78">
        <f>市区町村別_多剤服薬者!AO64</f>
        <v>12310</v>
      </c>
      <c r="Z64" s="78">
        <f>SUM(E64,H64,K64,N64,Q64,T64,W64)</f>
        <v>121</v>
      </c>
      <c r="AA64" s="106">
        <f>IFERROR(Z64/Y64,"-")</f>
        <v>9.8294069861900885E-3</v>
      </c>
      <c r="AC64" s="80" t="str">
        <f t="shared" si="9"/>
        <v>熊取町</v>
      </c>
      <c r="AD64" s="110">
        <f t="shared" si="13"/>
        <v>8.2949308755760377E-3</v>
      </c>
      <c r="AE64" s="110">
        <f t="shared" si="10"/>
        <v>8.3000000000000001E-3</v>
      </c>
      <c r="AG64" s="114">
        <f t="shared" si="11"/>
        <v>9.9425017546958452E-3</v>
      </c>
      <c r="AH64" s="110">
        <f t="shared" si="12"/>
        <v>9.9000000000000008E-3</v>
      </c>
      <c r="AI64" s="89">
        <v>0</v>
      </c>
    </row>
    <row r="65" spans="2:35" s="4" customFormat="1">
      <c r="B65" s="77">
        <v>60</v>
      </c>
      <c r="C65" s="83" t="s">
        <v>51</v>
      </c>
      <c r="D65" s="78">
        <f>市区町村別_多剤服薬者!F65</f>
        <v>5</v>
      </c>
      <c r="E65" s="78">
        <v>0</v>
      </c>
      <c r="F65" s="106">
        <f t="shared" ref="F65:F71" si="68">IFERROR(E65/D65,"-")</f>
        <v>0</v>
      </c>
      <c r="G65" s="78">
        <f>市区町村別_多剤服薬者!K65</f>
        <v>14</v>
      </c>
      <c r="H65" s="78">
        <v>0</v>
      </c>
      <c r="I65" s="106">
        <f t="shared" ref="I65:I71" si="69">IFERROR(H65/G65,"-")</f>
        <v>0</v>
      </c>
      <c r="J65" s="78">
        <f>市区町村別_多剤服薬者!P65</f>
        <v>584</v>
      </c>
      <c r="K65" s="78">
        <v>5</v>
      </c>
      <c r="L65" s="106">
        <f t="shared" ref="L65:L71" si="70">IFERROR(K65/J65,"-")</f>
        <v>8.5616438356164379E-3</v>
      </c>
      <c r="M65" s="78">
        <f>市区町村別_多剤服薬者!U65</f>
        <v>547</v>
      </c>
      <c r="N65" s="78">
        <v>6</v>
      </c>
      <c r="O65" s="106">
        <f t="shared" ref="O65:O71" si="71">IFERROR(N65/M65,"-")</f>
        <v>1.0968921389396709E-2</v>
      </c>
      <c r="P65" s="78">
        <f>市区町村別_多剤服薬者!Z65</f>
        <v>350</v>
      </c>
      <c r="Q65" s="78">
        <v>4</v>
      </c>
      <c r="R65" s="106">
        <f t="shared" ref="R65:R71" si="72">IFERROR(Q65/P65,"-")</f>
        <v>1.1428571428571429E-2</v>
      </c>
      <c r="S65" s="78">
        <f>市区町村別_多剤服薬者!AE65</f>
        <v>118</v>
      </c>
      <c r="T65" s="78">
        <v>2</v>
      </c>
      <c r="U65" s="106">
        <f t="shared" ref="U65:U71" si="73">IFERROR(T65/S65,"-")</f>
        <v>1.6949152542372881E-2</v>
      </c>
      <c r="V65" s="78">
        <f>市区町村別_多剤服薬者!AJ65</f>
        <v>24</v>
      </c>
      <c r="W65" s="78">
        <v>0</v>
      </c>
      <c r="X65" s="106">
        <f t="shared" ref="X65:X71" si="74">IFERROR(W65/V65,"-")</f>
        <v>0</v>
      </c>
      <c r="Y65" s="78">
        <f>市区町村別_多剤服薬者!AO65</f>
        <v>1642</v>
      </c>
      <c r="Z65" s="78">
        <f t="shared" ref="Z65:Z71" si="75">SUM(E65,H65,K65,N65,Q65,T65,W65)</f>
        <v>17</v>
      </c>
      <c r="AA65" s="106">
        <f t="shared" ref="AA65:AA71" si="76">IFERROR(Z65/Y65,"-")</f>
        <v>1.0353227771010963E-2</v>
      </c>
      <c r="AC65" s="80" t="str">
        <f t="shared" si="9"/>
        <v>堺市美原区</v>
      </c>
      <c r="AD65" s="110">
        <f t="shared" si="13"/>
        <v>8.1799591002044997E-3</v>
      </c>
      <c r="AE65" s="110">
        <f t="shared" si="10"/>
        <v>8.2000000000000007E-3</v>
      </c>
      <c r="AG65" s="114">
        <f t="shared" si="11"/>
        <v>9.9425017546958452E-3</v>
      </c>
      <c r="AH65" s="110">
        <f t="shared" si="12"/>
        <v>9.9000000000000008E-3</v>
      </c>
      <c r="AI65" s="89">
        <v>0</v>
      </c>
    </row>
    <row r="66" spans="2:35" s="4" customFormat="1">
      <c r="B66" s="77">
        <v>61</v>
      </c>
      <c r="C66" s="83" t="s">
        <v>19</v>
      </c>
      <c r="D66" s="78">
        <f>市区町村別_多剤服薬者!F66</f>
        <v>0</v>
      </c>
      <c r="E66" s="78">
        <v>0</v>
      </c>
      <c r="F66" s="106" t="str">
        <f t="shared" si="68"/>
        <v>-</v>
      </c>
      <c r="G66" s="78">
        <f>市区町村別_多剤服薬者!K66</f>
        <v>0</v>
      </c>
      <c r="H66" s="78">
        <v>0</v>
      </c>
      <c r="I66" s="106" t="str">
        <f t="shared" si="69"/>
        <v>-</v>
      </c>
      <c r="J66" s="78">
        <f>市区町村別_多剤服薬者!P66</f>
        <v>481</v>
      </c>
      <c r="K66" s="78">
        <v>3</v>
      </c>
      <c r="L66" s="106">
        <f t="shared" si="70"/>
        <v>6.2370062370062374E-3</v>
      </c>
      <c r="M66" s="78">
        <f>市区町村別_多剤服薬者!U66</f>
        <v>418</v>
      </c>
      <c r="N66" s="78">
        <v>3</v>
      </c>
      <c r="O66" s="106">
        <f t="shared" si="71"/>
        <v>7.1770334928229667E-3</v>
      </c>
      <c r="P66" s="78">
        <f>市区町村別_多剤服薬者!Z66</f>
        <v>236</v>
      </c>
      <c r="Q66" s="78">
        <v>4</v>
      </c>
      <c r="R66" s="106">
        <f t="shared" si="72"/>
        <v>1.6949152542372881E-2</v>
      </c>
      <c r="S66" s="78">
        <f>市区町村別_多剤服薬者!AE66</f>
        <v>69</v>
      </c>
      <c r="T66" s="78">
        <v>2</v>
      </c>
      <c r="U66" s="106">
        <f t="shared" si="73"/>
        <v>2.8985507246376812E-2</v>
      </c>
      <c r="V66" s="78">
        <f>市区町村別_多剤服薬者!AJ66</f>
        <v>7</v>
      </c>
      <c r="W66" s="78">
        <v>0</v>
      </c>
      <c r="X66" s="106">
        <f t="shared" si="74"/>
        <v>0</v>
      </c>
      <c r="Y66" s="78">
        <f>市区町村別_多剤服薬者!AO66</f>
        <v>1211</v>
      </c>
      <c r="Z66" s="78">
        <f t="shared" si="75"/>
        <v>12</v>
      </c>
      <c r="AA66" s="106">
        <f t="shared" si="76"/>
        <v>9.9091659785301399E-3</v>
      </c>
      <c r="AC66" s="80" t="str">
        <f t="shared" si="9"/>
        <v>忠岡町</v>
      </c>
      <c r="AD66" s="110">
        <f t="shared" si="13"/>
        <v>8.0645161290322578E-3</v>
      </c>
      <c r="AE66" s="110">
        <f t="shared" si="10"/>
        <v>8.0999999999999996E-3</v>
      </c>
      <c r="AG66" s="114">
        <f t="shared" si="11"/>
        <v>9.9425017546958452E-3</v>
      </c>
      <c r="AH66" s="110">
        <f t="shared" si="12"/>
        <v>9.9000000000000008E-3</v>
      </c>
      <c r="AI66" s="89">
        <v>0</v>
      </c>
    </row>
    <row r="67" spans="2:35" s="4" customFormat="1">
      <c r="B67" s="77">
        <v>62</v>
      </c>
      <c r="C67" s="83" t="s">
        <v>20</v>
      </c>
      <c r="D67" s="78">
        <f>市区町村別_多剤服薬者!F67</f>
        <v>6</v>
      </c>
      <c r="E67" s="78">
        <v>0</v>
      </c>
      <c r="F67" s="106">
        <f t="shared" si="68"/>
        <v>0</v>
      </c>
      <c r="G67" s="78">
        <f>市区町村別_多剤服薬者!K67</f>
        <v>10</v>
      </c>
      <c r="H67" s="78">
        <v>0</v>
      </c>
      <c r="I67" s="106">
        <f t="shared" si="69"/>
        <v>0</v>
      </c>
      <c r="J67" s="78">
        <f>市区町村別_多剤服薬者!P67</f>
        <v>703</v>
      </c>
      <c r="K67" s="78">
        <v>6</v>
      </c>
      <c r="L67" s="106">
        <f t="shared" si="70"/>
        <v>8.5348506401137988E-3</v>
      </c>
      <c r="M67" s="78">
        <f>市区町村別_多剤服薬者!U67</f>
        <v>665</v>
      </c>
      <c r="N67" s="78">
        <v>3</v>
      </c>
      <c r="O67" s="106">
        <f t="shared" si="71"/>
        <v>4.5112781954887221E-3</v>
      </c>
      <c r="P67" s="78">
        <f>市区町村別_多剤服薬者!Z67</f>
        <v>376</v>
      </c>
      <c r="Q67" s="78">
        <v>0</v>
      </c>
      <c r="R67" s="106">
        <f t="shared" si="72"/>
        <v>0</v>
      </c>
      <c r="S67" s="78">
        <f>市区町村別_多剤服薬者!AE67</f>
        <v>129</v>
      </c>
      <c r="T67" s="78">
        <v>2</v>
      </c>
      <c r="U67" s="106">
        <f t="shared" si="73"/>
        <v>1.5503875968992248E-2</v>
      </c>
      <c r="V67" s="78">
        <f>市区町村別_多剤服薬者!AJ67</f>
        <v>19</v>
      </c>
      <c r="W67" s="78">
        <v>0</v>
      </c>
      <c r="X67" s="106">
        <f t="shared" si="74"/>
        <v>0</v>
      </c>
      <c r="Y67" s="78">
        <f>市区町村別_多剤服薬者!AO67</f>
        <v>1908</v>
      </c>
      <c r="Z67" s="78">
        <f t="shared" si="75"/>
        <v>11</v>
      </c>
      <c r="AA67" s="106">
        <f t="shared" si="76"/>
        <v>5.7651991614255764E-3</v>
      </c>
      <c r="AC67" s="80" t="str">
        <f t="shared" si="9"/>
        <v>泉佐野市</v>
      </c>
      <c r="AD67" s="110">
        <f t="shared" si="13"/>
        <v>8.0508474576271184E-3</v>
      </c>
      <c r="AE67" s="110">
        <f t="shared" si="10"/>
        <v>8.0999999999999996E-3</v>
      </c>
      <c r="AG67" s="114">
        <f t="shared" si="11"/>
        <v>9.9425017546958452E-3</v>
      </c>
      <c r="AH67" s="110">
        <f t="shared" si="12"/>
        <v>9.9000000000000008E-3</v>
      </c>
      <c r="AI67" s="89">
        <v>0</v>
      </c>
    </row>
    <row r="68" spans="2:35" s="4" customFormat="1">
      <c r="B68" s="77">
        <v>63</v>
      </c>
      <c r="C68" s="83" t="s">
        <v>31</v>
      </c>
      <c r="D68" s="78">
        <f>市区町村別_多剤服薬者!F68</f>
        <v>0</v>
      </c>
      <c r="E68" s="78">
        <v>0</v>
      </c>
      <c r="F68" s="106" t="str">
        <f t="shared" si="68"/>
        <v>-</v>
      </c>
      <c r="G68" s="78">
        <f>市区町村別_多剤服薬者!K68</f>
        <v>1</v>
      </c>
      <c r="H68" s="78">
        <v>0</v>
      </c>
      <c r="I68" s="106">
        <f t="shared" si="69"/>
        <v>0</v>
      </c>
      <c r="J68" s="78">
        <f>市区町村別_多剤服薬者!P68</f>
        <v>484</v>
      </c>
      <c r="K68" s="78">
        <v>3</v>
      </c>
      <c r="L68" s="106">
        <f t="shared" si="70"/>
        <v>6.1983471074380167E-3</v>
      </c>
      <c r="M68" s="78">
        <f>市区町村別_多剤服薬者!U68</f>
        <v>505</v>
      </c>
      <c r="N68" s="78">
        <v>8</v>
      </c>
      <c r="O68" s="106">
        <f t="shared" si="71"/>
        <v>1.5841584158415842E-2</v>
      </c>
      <c r="P68" s="78">
        <f>市区町村別_多剤服薬者!Z68</f>
        <v>323</v>
      </c>
      <c r="Q68" s="78">
        <v>3</v>
      </c>
      <c r="R68" s="106">
        <f t="shared" si="72"/>
        <v>9.2879256965944269E-3</v>
      </c>
      <c r="S68" s="78">
        <f>市区町村別_多剤服薬者!AE68</f>
        <v>111</v>
      </c>
      <c r="T68" s="78">
        <v>1</v>
      </c>
      <c r="U68" s="106">
        <f t="shared" si="73"/>
        <v>9.0090090090090089E-3</v>
      </c>
      <c r="V68" s="78">
        <f>市区町村別_多剤服薬者!AJ68</f>
        <v>16</v>
      </c>
      <c r="W68" s="78">
        <v>0</v>
      </c>
      <c r="X68" s="106">
        <f t="shared" si="74"/>
        <v>0</v>
      </c>
      <c r="Y68" s="78">
        <f>市区町村別_多剤服薬者!AO68</f>
        <v>1440</v>
      </c>
      <c r="Z68" s="78">
        <f t="shared" si="75"/>
        <v>15</v>
      </c>
      <c r="AA68" s="106">
        <f t="shared" si="76"/>
        <v>1.0416666666666666E-2</v>
      </c>
      <c r="AC68" s="80" t="str">
        <f t="shared" si="9"/>
        <v>枚方市</v>
      </c>
      <c r="AD68" s="110">
        <f t="shared" si="13"/>
        <v>7.9087921117502059E-3</v>
      </c>
      <c r="AE68" s="110">
        <f t="shared" si="10"/>
        <v>7.9000000000000008E-3</v>
      </c>
      <c r="AG68" s="114">
        <f t="shared" si="11"/>
        <v>9.9425017546958452E-3</v>
      </c>
      <c r="AH68" s="110">
        <f t="shared" si="12"/>
        <v>9.9000000000000008E-3</v>
      </c>
      <c r="AI68" s="89">
        <v>0</v>
      </c>
    </row>
    <row r="69" spans="2:35" s="4" customFormat="1">
      <c r="B69" s="77">
        <v>64</v>
      </c>
      <c r="C69" s="83" t="s">
        <v>52</v>
      </c>
      <c r="D69" s="78">
        <f>市区町村別_多剤服薬者!F69</f>
        <v>12</v>
      </c>
      <c r="E69" s="78">
        <v>1</v>
      </c>
      <c r="F69" s="106">
        <f t="shared" si="68"/>
        <v>8.3333333333333329E-2</v>
      </c>
      <c r="G69" s="78">
        <f>市区町村別_多剤服薬者!K69</f>
        <v>25</v>
      </c>
      <c r="H69" s="78">
        <v>1</v>
      </c>
      <c r="I69" s="106">
        <f t="shared" si="69"/>
        <v>0.04</v>
      </c>
      <c r="J69" s="78">
        <f>市区町村別_多剤服薬者!P69</f>
        <v>574</v>
      </c>
      <c r="K69" s="78">
        <v>4</v>
      </c>
      <c r="L69" s="106">
        <f t="shared" si="70"/>
        <v>6.9686411149825784E-3</v>
      </c>
      <c r="M69" s="78">
        <f>市区町村別_多剤服薬者!U69</f>
        <v>488</v>
      </c>
      <c r="N69" s="78">
        <v>10</v>
      </c>
      <c r="O69" s="106">
        <f t="shared" si="71"/>
        <v>2.0491803278688523E-2</v>
      </c>
      <c r="P69" s="78">
        <f>市区町村別_多剤服薬者!Z69</f>
        <v>260</v>
      </c>
      <c r="Q69" s="78">
        <v>2</v>
      </c>
      <c r="R69" s="106">
        <f t="shared" si="72"/>
        <v>7.6923076923076927E-3</v>
      </c>
      <c r="S69" s="78">
        <f>市区町村別_多剤服薬者!AE69</f>
        <v>100</v>
      </c>
      <c r="T69" s="78">
        <v>0</v>
      </c>
      <c r="U69" s="106">
        <f t="shared" si="73"/>
        <v>0</v>
      </c>
      <c r="V69" s="78">
        <f>市区町村別_多剤服薬者!AJ69</f>
        <v>18</v>
      </c>
      <c r="W69" s="78">
        <v>1</v>
      </c>
      <c r="X69" s="106">
        <f t="shared" si="74"/>
        <v>5.5555555555555552E-2</v>
      </c>
      <c r="Y69" s="78">
        <f>市区町村別_多剤服薬者!AO69</f>
        <v>1477</v>
      </c>
      <c r="Z69" s="78">
        <f t="shared" si="75"/>
        <v>19</v>
      </c>
      <c r="AA69" s="106">
        <f t="shared" si="76"/>
        <v>1.2863913337846988E-2</v>
      </c>
      <c r="AC69" s="80" t="str">
        <f t="shared" si="9"/>
        <v>淀川区</v>
      </c>
      <c r="AD69" s="110">
        <f t="shared" si="13"/>
        <v>7.8016160490387296E-3</v>
      </c>
      <c r="AE69" s="110">
        <f t="shared" si="10"/>
        <v>7.7999999999999996E-3</v>
      </c>
      <c r="AG69" s="114">
        <f t="shared" si="11"/>
        <v>9.9425017546958452E-3</v>
      </c>
      <c r="AH69" s="110">
        <f t="shared" si="12"/>
        <v>9.9000000000000008E-3</v>
      </c>
      <c r="AI69" s="89">
        <v>0</v>
      </c>
    </row>
    <row r="70" spans="2:35" s="4" customFormat="1">
      <c r="B70" s="77">
        <v>65</v>
      </c>
      <c r="C70" s="83" t="s">
        <v>12</v>
      </c>
      <c r="D70" s="78">
        <f>市区町村別_多剤服薬者!F70</f>
        <v>0</v>
      </c>
      <c r="E70" s="78">
        <v>0</v>
      </c>
      <c r="F70" s="106" t="str">
        <f t="shared" si="68"/>
        <v>-</v>
      </c>
      <c r="G70" s="78">
        <f>市区町村別_多剤服薬者!K70</f>
        <v>4</v>
      </c>
      <c r="H70" s="78">
        <v>0</v>
      </c>
      <c r="I70" s="106">
        <f t="shared" si="69"/>
        <v>0</v>
      </c>
      <c r="J70" s="78">
        <f>市区町村別_多剤服薬者!P70</f>
        <v>248</v>
      </c>
      <c r="K70" s="78">
        <v>2</v>
      </c>
      <c r="L70" s="106">
        <f t="shared" si="70"/>
        <v>8.0645161290322578E-3</v>
      </c>
      <c r="M70" s="78">
        <f>市区町村別_多剤服薬者!U70</f>
        <v>241</v>
      </c>
      <c r="N70" s="78">
        <v>4</v>
      </c>
      <c r="O70" s="106">
        <f t="shared" si="71"/>
        <v>1.6597510373443983E-2</v>
      </c>
      <c r="P70" s="78">
        <f>市区町村別_多剤服薬者!Z70</f>
        <v>141</v>
      </c>
      <c r="Q70" s="78">
        <v>0</v>
      </c>
      <c r="R70" s="106">
        <f t="shared" si="72"/>
        <v>0</v>
      </c>
      <c r="S70" s="78">
        <f>市区町村別_多剤服薬者!AE70</f>
        <v>55</v>
      </c>
      <c r="T70" s="78">
        <v>0</v>
      </c>
      <c r="U70" s="106">
        <f t="shared" si="73"/>
        <v>0</v>
      </c>
      <c r="V70" s="78">
        <f>市区町村別_多剤服薬者!AJ70</f>
        <v>6</v>
      </c>
      <c r="W70" s="78">
        <v>0</v>
      </c>
      <c r="X70" s="106">
        <f t="shared" si="74"/>
        <v>0</v>
      </c>
      <c r="Y70" s="78">
        <f>市区町村別_多剤服薬者!AO70</f>
        <v>695</v>
      </c>
      <c r="Z70" s="78">
        <f t="shared" si="75"/>
        <v>6</v>
      </c>
      <c r="AA70" s="106">
        <f t="shared" si="76"/>
        <v>8.6330935251798559E-3</v>
      </c>
      <c r="AC70" s="80" t="str">
        <f t="shared" si="9"/>
        <v>堺市南区</v>
      </c>
      <c r="AD70" s="110">
        <f t="shared" si="13"/>
        <v>7.1578947368421053E-3</v>
      </c>
      <c r="AE70" s="110">
        <f t="shared" si="10"/>
        <v>7.1999999999999998E-3</v>
      </c>
      <c r="AG70" s="114">
        <f t="shared" si="11"/>
        <v>9.9425017546958452E-3</v>
      </c>
      <c r="AH70" s="110">
        <f t="shared" si="12"/>
        <v>9.9000000000000008E-3</v>
      </c>
      <c r="AI70" s="89">
        <v>0</v>
      </c>
    </row>
    <row r="71" spans="2:35" s="4" customFormat="1">
      <c r="B71" s="77">
        <v>66</v>
      </c>
      <c r="C71" s="83" t="s">
        <v>6</v>
      </c>
      <c r="D71" s="43">
        <f>市区町村別_多剤服薬者!F71</f>
        <v>2</v>
      </c>
      <c r="E71" s="43">
        <v>0</v>
      </c>
      <c r="F71" s="107">
        <f t="shared" si="68"/>
        <v>0</v>
      </c>
      <c r="G71" s="43">
        <f>市区町村別_多剤服薬者!K71</f>
        <v>2</v>
      </c>
      <c r="H71" s="43">
        <v>0</v>
      </c>
      <c r="I71" s="107">
        <f t="shared" si="69"/>
        <v>0</v>
      </c>
      <c r="J71" s="43">
        <f>市区町村別_多剤服薬者!P71</f>
        <v>267</v>
      </c>
      <c r="K71" s="43">
        <v>1</v>
      </c>
      <c r="L71" s="107">
        <f t="shared" si="70"/>
        <v>3.7453183520599251E-3</v>
      </c>
      <c r="M71" s="43">
        <f>市区町村別_多剤服薬者!U71</f>
        <v>247</v>
      </c>
      <c r="N71" s="43">
        <v>4</v>
      </c>
      <c r="O71" s="107">
        <f t="shared" si="71"/>
        <v>1.6194331983805668E-2</v>
      </c>
      <c r="P71" s="43">
        <f>市区町村別_多剤服薬者!Z71</f>
        <v>123</v>
      </c>
      <c r="Q71" s="43">
        <v>0</v>
      </c>
      <c r="R71" s="107">
        <f t="shared" si="72"/>
        <v>0</v>
      </c>
      <c r="S71" s="43">
        <f>市区町村別_多剤服薬者!AE71</f>
        <v>64</v>
      </c>
      <c r="T71" s="43">
        <v>0</v>
      </c>
      <c r="U71" s="107">
        <f t="shared" si="73"/>
        <v>0</v>
      </c>
      <c r="V71" s="43">
        <f>市区町村別_多剤服薬者!AJ71</f>
        <v>12</v>
      </c>
      <c r="W71" s="43">
        <v>0</v>
      </c>
      <c r="X71" s="107">
        <f t="shared" si="74"/>
        <v>0</v>
      </c>
      <c r="Y71" s="43">
        <f>市区町村別_多剤服薬者!AO71</f>
        <v>717</v>
      </c>
      <c r="Z71" s="43">
        <f t="shared" si="75"/>
        <v>5</v>
      </c>
      <c r="AA71" s="107">
        <f t="shared" si="76"/>
        <v>6.9735006973500697E-3</v>
      </c>
      <c r="AC71" s="80" t="str">
        <f t="shared" ref="AC71:AC79" si="77">INDEX($C$6:$C$79,MATCH(AD71,AA$6:AA$79,0))</f>
        <v>松原市</v>
      </c>
      <c r="AD71" s="110">
        <f t="shared" ref="AD71:AD79" si="78">LARGE(AA$6:AA$79,ROW(A66))</f>
        <v>7.0629782224838136E-3</v>
      </c>
      <c r="AE71" s="110">
        <f t="shared" ref="AE71:AE79" si="79">ROUND(AD71,4)</f>
        <v>7.1000000000000004E-3</v>
      </c>
      <c r="AG71" s="114">
        <f t="shared" ref="AG71:AG79" si="80">$AA$80</f>
        <v>9.9425017546958452E-3</v>
      </c>
      <c r="AH71" s="110">
        <f t="shared" ref="AH71:AH79" si="81">ROUND(AG71,4)</f>
        <v>9.9000000000000008E-3</v>
      </c>
      <c r="AI71" s="89">
        <v>0</v>
      </c>
    </row>
    <row r="72" spans="2:35" s="4" customFormat="1">
      <c r="B72" s="77">
        <v>67</v>
      </c>
      <c r="C72" s="83" t="s">
        <v>7</v>
      </c>
      <c r="D72" s="78">
        <f>市区町村別_多剤服薬者!F72</f>
        <v>4</v>
      </c>
      <c r="E72" s="78">
        <v>0</v>
      </c>
      <c r="F72" s="106">
        <f>IFERROR(E72/D72,"-")</f>
        <v>0</v>
      </c>
      <c r="G72" s="78">
        <f>市区町村別_多剤服薬者!K72</f>
        <v>7</v>
      </c>
      <c r="H72" s="78">
        <v>0</v>
      </c>
      <c r="I72" s="106">
        <f>IFERROR(H72/G72,"-")</f>
        <v>0</v>
      </c>
      <c r="J72" s="78">
        <f>市区町村別_多剤服薬者!P72</f>
        <v>76</v>
      </c>
      <c r="K72" s="78">
        <v>0</v>
      </c>
      <c r="L72" s="106">
        <f>IFERROR(K72/J72,"-")</f>
        <v>0</v>
      </c>
      <c r="M72" s="78">
        <f>市区町村別_多剤服薬者!U72</f>
        <v>82</v>
      </c>
      <c r="N72" s="78">
        <v>0</v>
      </c>
      <c r="O72" s="106">
        <f>IFERROR(N72/M72,"-")</f>
        <v>0</v>
      </c>
      <c r="P72" s="78">
        <f>市区町村別_多剤服薬者!Z72</f>
        <v>41</v>
      </c>
      <c r="Q72" s="78">
        <v>0</v>
      </c>
      <c r="R72" s="106">
        <f>IFERROR(Q72/P72,"-")</f>
        <v>0</v>
      </c>
      <c r="S72" s="78">
        <f>市区町村別_多剤服薬者!AE72</f>
        <v>9</v>
      </c>
      <c r="T72" s="78">
        <v>0</v>
      </c>
      <c r="U72" s="106">
        <f>IFERROR(T72/S72,"-")</f>
        <v>0</v>
      </c>
      <c r="V72" s="78">
        <f>市区町村別_多剤服薬者!AJ72</f>
        <v>7</v>
      </c>
      <c r="W72" s="78">
        <v>0</v>
      </c>
      <c r="X72" s="106">
        <f>IFERROR(W72/V72,"-")</f>
        <v>0</v>
      </c>
      <c r="Y72" s="78">
        <f>市区町村別_多剤服薬者!AO72</f>
        <v>226</v>
      </c>
      <c r="Z72" s="78">
        <f>SUM(E72,H72,K72,N72,Q72,T72,W72)</f>
        <v>0</v>
      </c>
      <c r="AA72" s="106">
        <f>IFERROR(Z72/Y72,"-")</f>
        <v>0</v>
      </c>
      <c r="AC72" s="80" t="str">
        <f t="shared" si="77"/>
        <v>東住吉区</v>
      </c>
      <c r="AD72" s="110">
        <f t="shared" si="78"/>
        <v>7.0319367125695866E-3</v>
      </c>
      <c r="AE72" s="110">
        <f t="shared" si="79"/>
        <v>7.0000000000000001E-3</v>
      </c>
      <c r="AG72" s="114">
        <f t="shared" si="80"/>
        <v>9.9425017546958452E-3</v>
      </c>
      <c r="AH72" s="110">
        <f t="shared" si="81"/>
        <v>9.9000000000000008E-3</v>
      </c>
      <c r="AI72" s="89">
        <v>0</v>
      </c>
    </row>
    <row r="73" spans="2:35" s="4" customFormat="1">
      <c r="B73" s="77">
        <v>68</v>
      </c>
      <c r="C73" s="83" t="s">
        <v>53</v>
      </c>
      <c r="D73" s="78">
        <f>市区町村別_多剤服薬者!F73</f>
        <v>1</v>
      </c>
      <c r="E73" s="78">
        <v>0</v>
      </c>
      <c r="F73" s="106">
        <f t="shared" ref="F73:F79" si="82">IFERROR(E73/D73,"-")</f>
        <v>0</v>
      </c>
      <c r="G73" s="78">
        <f>市区町村別_多剤服薬者!K73</f>
        <v>6</v>
      </c>
      <c r="H73" s="78">
        <v>0</v>
      </c>
      <c r="I73" s="106">
        <f t="shared" ref="I73:I79" si="83">IFERROR(H73/G73,"-")</f>
        <v>0</v>
      </c>
      <c r="J73" s="78">
        <f>市区町村別_多剤服薬者!P73</f>
        <v>157</v>
      </c>
      <c r="K73" s="78">
        <v>1</v>
      </c>
      <c r="L73" s="106">
        <f t="shared" ref="L73:L79" si="84">IFERROR(K73/J73,"-")</f>
        <v>6.369426751592357E-3</v>
      </c>
      <c r="M73" s="78">
        <f>市区町村別_多剤服薬者!U73</f>
        <v>176</v>
      </c>
      <c r="N73" s="78">
        <v>1</v>
      </c>
      <c r="O73" s="106">
        <f t="shared" ref="O73:O79" si="85">IFERROR(N73/M73,"-")</f>
        <v>5.681818181818182E-3</v>
      </c>
      <c r="P73" s="78">
        <f>市区町村別_多剤服薬者!Z73</f>
        <v>108</v>
      </c>
      <c r="Q73" s="78">
        <v>0</v>
      </c>
      <c r="R73" s="106">
        <f t="shared" ref="R73:R79" si="86">IFERROR(Q73/P73,"-")</f>
        <v>0</v>
      </c>
      <c r="S73" s="78">
        <f>市区町村別_多剤服薬者!AE73</f>
        <v>42</v>
      </c>
      <c r="T73" s="78">
        <v>1</v>
      </c>
      <c r="U73" s="106">
        <f t="shared" ref="U73:U79" si="87">IFERROR(T73/S73,"-")</f>
        <v>2.3809523809523808E-2</v>
      </c>
      <c r="V73" s="78">
        <f>市区町村別_多剤服薬者!AJ73</f>
        <v>6</v>
      </c>
      <c r="W73" s="78">
        <v>1</v>
      </c>
      <c r="X73" s="106">
        <f t="shared" ref="X73:X79" si="88">IFERROR(W73/V73,"-")</f>
        <v>0.16666666666666666</v>
      </c>
      <c r="Y73" s="78">
        <f>市区町村別_多剤服薬者!AO73</f>
        <v>496</v>
      </c>
      <c r="Z73" s="78">
        <f t="shared" ref="Z73:Z79" si="89">SUM(E73,H73,K73,N73,Q73,T73,W73)</f>
        <v>4</v>
      </c>
      <c r="AA73" s="106">
        <f t="shared" ref="AA73:AA79" si="90">IFERROR(Z73/Y73,"-")</f>
        <v>8.0645161290322578E-3</v>
      </c>
      <c r="AC73" s="80" t="str">
        <f t="shared" si="77"/>
        <v>豊能町</v>
      </c>
      <c r="AD73" s="110">
        <f t="shared" si="78"/>
        <v>6.9735006973500697E-3</v>
      </c>
      <c r="AE73" s="110">
        <f t="shared" si="79"/>
        <v>7.0000000000000001E-3</v>
      </c>
      <c r="AG73" s="114">
        <f t="shared" si="80"/>
        <v>9.9425017546958452E-3</v>
      </c>
      <c r="AH73" s="110">
        <f t="shared" si="81"/>
        <v>9.9000000000000008E-3</v>
      </c>
      <c r="AI73" s="89">
        <v>0</v>
      </c>
    </row>
    <row r="74" spans="2:35" s="4" customFormat="1">
      <c r="B74" s="77">
        <v>69</v>
      </c>
      <c r="C74" s="83" t="s">
        <v>54</v>
      </c>
      <c r="D74" s="78">
        <f>市区町村別_多剤服薬者!F74</f>
        <v>4</v>
      </c>
      <c r="E74" s="78">
        <v>0</v>
      </c>
      <c r="F74" s="106">
        <f t="shared" si="82"/>
        <v>0</v>
      </c>
      <c r="G74" s="78">
        <f>市区町村別_多剤服薬者!K74</f>
        <v>12</v>
      </c>
      <c r="H74" s="78">
        <v>0</v>
      </c>
      <c r="I74" s="106">
        <f t="shared" si="83"/>
        <v>0</v>
      </c>
      <c r="J74" s="78">
        <f>市区町村別_多剤服薬者!P74</f>
        <v>489</v>
      </c>
      <c r="K74" s="78">
        <v>4</v>
      </c>
      <c r="L74" s="106">
        <f t="shared" si="84"/>
        <v>8.1799591002044997E-3</v>
      </c>
      <c r="M74" s="78">
        <f>市区町村別_多剤服薬者!U74</f>
        <v>325</v>
      </c>
      <c r="N74" s="78">
        <v>4</v>
      </c>
      <c r="O74" s="106">
        <f t="shared" si="85"/>
        <v>1.2307692307692308E-2</v>
      </c>
      <c r="P74" s="78">
        <f>市区町村別_多剤服薬者!Z74</f>
        <v>189</v>
      </c>
      <c r="Q74" s="78">
        <v>0</v>
      </c>
      <c r="R74" s="106">
        <f t="shared" si="86"/>
        <v>0</v>
      </c>
      <c r="S74" s="78">
        <f>市区町村別_多剤服薬者!AE74</f>
        <v>59</v>
      </c>
      <c r="T74" s="78">
        <v>1</v>
      </c>
      <c r="U74" s="106">
        <f t="shared" si="87"/>
        <v>1.6949152542372881E-2</v>
      </c>
      <c r="V74" s="78">
        <f>市区町村別_多剤服薬者!AJ74</f>
        <v>7</v>
      </c>
      <c r="W74" s="78">
        <v>0</v>
      </c>
      <c r="X74" s="106">
        <f t="shared" si="88"/>
        <v>0</v>
      </c>
      <c r="Y74" s="78">
        <f>市区町村別_多剤服薬者!AO74</f>
        <v>1085</v>
      </c>
      <c r="Z74" s="78">
        <f t="shared" si="89"/>
        <v>9</v>
      </c>
      <c r="AA74" s="106">
        <f t="shared" si="90"/>
        <v>8.2949308755760377E-3</v>
      </c>
      <c r="AC74" s="80" t="str">
        <f t="shared" si="77"/>
        <v>福島区</v>
      </c>
      <c r="AD74" s="110">
        <f t="shared" si="78"/>
        <v>6.540697674418605E-3</v>
      </c>
      <c r="AE74" s="110">
        <f t="shared" si="79"/>
        <v>6.4999999999999997E-3</v>
      </c>
      <c r="AG74" s="114">
        <f t="shared" si="80"/>
        <v>9.9425017546958452E-3</v>
      </c>
      <c r="AH74" s="110">
        <f t="shared" si="81"/>
        <v>9.9000000000000008E-3</v>
      </c>
      <c r="AI74" s="89">
        <v>0</v>
      </c>
    </row>
    <row r="75" spans="2:35" s="4" customFormat="1">
      <c r="B75" s="77">
        <v>70</v>
      </c>
      <c r="C75" s="83" t="s">
        <v>55</v>
      </c>
      <c r="D75" s="78">
        <f>市区町村別_多剤服薬者!F75</f>
        <v>0</v>
      </c>
      <c r="E75" s="78">
        <v>0</v>
      </c>
      <c r="F75" s="106" t="str">
        <f t="shared" si="82"/>
        <v>-</v>
      </c>
      <c r="G75" s="78">
        <f>市区町村別_多剤服薬者!K75</f>
        <v>2</v>
      </c>
      <c r="H75" s="78">
        <v>0</v>
      </c>
      <c r="I75" s="106">
        <f t="shared" si="83"/>
        <v>0</v>
      </c>
      <c r="J75" s="78">
        <f>市区町村別_多剤服薬者!P75</f>
        <v>69</v>
      </c>
      <c r="K75" s="78">
        <v>0</v>
      </c>
      <c r="L75" s="106">
        <f t="shared" si="84"/>
        <v>0</v>
      </c>
      <c r="M75" s="78">
        <f>市区町村別_多剤服薬者!U75</f>
        <v>79</v>
      </c>
      <c r="N75" s="78">
        <v>1</v>
      </c>
      <c r="O75" s="106">
        <f t="shared" si="85"/>
        <v>1.2658227848101266E-2</v>
      </c>
      <c r="P75" s="78">
        <f>市区町村別_多剤服薬者!Z75</f>
        <v>32</v>
      </c>
      <c r="Q75" s="78">
        <v>2</v>
      </c>
      <c r="R75" s="106">
        <f t="shared" si="86"/>
        <v>6.25E-2</v>
      </c>
      <c r="S75" s="78">
        <f>市区町村別_多剤服薬者!AE75</f>
        <v>13</v>
      </c>
      <c r="T75" s="78">
        <v>0</v>
      </c>
      <c r="U75" s="106">
        <f t="shared" si="87"/>
        <v>0</v>
      </c>
      <c r="V75" s="78">
        <f>市区町村別_多剤服薬者!AJ75</f>
        <v>1</v>
      </c>
      <c r="W75" s="78">
        <v>0</v>
      </c>
      <c r="X75" s="106">
        <f t="shared" si="88"/>
        <v>0</v>
      </c>
      <c r="Y75" s="78">
        <f>市区町村別_多剤服薬者!AO75</f>
        <v>196</v>
      </c>
      <c r="Z75" s="78">
        <f t="shared" si="89"/>
        <v>3</v>
      </c>
      <c r="AA75" s="106">
        <f t="shared" si="90"/>
        <v>1.5306122448979591E-2</v>
      </c>
      <c r="AC75" s="80" t="str">
        <f t="shared" si="77"/>
        <v>池田市</v>
      </c>
      <c r="AD75" s="110">
        <f t="shared" si="78"/>
        <v>6.4683053040103496E-3</v>
      </c>
      <c r="AE75" s="110">
        <f t="shared" si="79"/>
        <v>6.4999999999999997E-3</v>
      </c>
      <c r="AG75" s="114">
        <f t="shared" si="80"/>
        <v>9.9425017546958452E-3</v>
      </c>
      <c r="AH75" s="110">
        <f t="shared" si="81"/>
        <v>9.9000000000000008E-3</v>
      </c>
      <c r="AI75" s="89">
        <v>0</v>
      </c>
    </row>
    <row r="76" spans="2:35" s="4" customFormat="1">
      <c r="B76" s="77">
        <v>71</v>
      </c>
      <c r="C76" s="83" t="s">
        <v>56</v>
      </c>
      <c r="D76" s="78">
        <f>市区町村別_多剤服薬者!F76</f>
        <v>0</v>
      </c>
      <c r="E76" s="78">
        <v>0</v>
      </c>
      <c r="F76" s="106" t="str">
        <f t="shared" si="82"/>
        <v>-</v>
      </c>
      <c r="G76" s="78">
        <f>市区町村別_多剤服薬者!K76</f>
        <v>1</v>
      </c>
      <c r="H76" s="78">
        <v>0</v>
      </c>
      <c r="I76" s="106">
        <f t="shared" si="83"/>
        <v>0</v>
      </c>
      <c r="J76" s="78">
        <f>市区町村別_多剤服薬者!P76</f>
        <v>207</v>
      </c>
      <c r="K76" s="78">
        <v>2</v>
      </c>
      <c r="L76" s="106">
        <f t="shared" si="84"/>
        <v>9.6618357487922701E-3</v>
      </c>
      <c r="M76" s="78">
        <f>市区町村別_多剤服薬者!U76</f>
        <v>193</v>
      </c>
      <c r="N76" s="78">
        <v>1</v>
      </c>
      <c r="O76" s="106">
        <f t="shared" si="85"/>
        <v>5.1813471502590676E-3</v>
      </c>
      <c r="P76" s="78">
        <f>市区町村別_多剤服薬者!Z76</f>
        <v>129</v>
      </c>
      <c r="Q76" s="78">
        <v>2</v>
      </c>
      <c r="R76" s="106">
        <f t="shared" si="86"/>
        <v>1.5503875968992248E-2</v>
      </c>
      <c r="S76" s="78">
        <f>市区町村別_多剤服薬者!AE76</f>
        <v>46</v>
      </c>
      <c r="T76" s="78">
        <v>1</v>
      </c>
      <c r="U76" s="106">
        <f t="shared" si="87"/>
        <v>2.1739130434782608E-2</v>
      </c>
      <c r="V76" s="78">
        <f>市区町村別_多剤服薬者!AJ76</f>
        <v>10</v>
      </c>
      <c r="W76" s="78">
        <v>0</v>
      </c>
      <c r="X76" s="106">
        <f t="shared" si="88"/>
        <v>0</v>
      </c>
      <c r="Y76" s="78">
        <f>市区町村別_多剤服薬者!AO76</f>
        <v>586</v>
      </c>
      <c r="Z76" s="78">
        <f t="shared" si="89"/>
        <v>6</v>
      </c>
      <c r="AA76" s="106">
        <f t="shared" si="90"/>
        <v>1.0238907849829351E-2</v>
      </c>
      <c r="AC76" s="80" t="str">
        <f t="shared" si="77"/>
        <v>茨木市</v>
      </c>
      <c r="AD76" s="110">
        <f t="shared" si="78"/>
        <v>6.4441506939854594E-3</v>
      </c>
      <c r="AE76" s="110">
        <f t="shared" si="79"/>
        <v>6.4000000000000003E-3</v>
      </c>
      <c r="AG76" s="114">
        <f t="shared" si="80"/>
        <v>9.9425017546958452E-3</v>
      </c>
      <c r="AH76" s="110">
        <f t="shared" si="81"/>
        <v>9.9000000000000008E-3</v>
      </c>
      <c r="AI76" s="89">
        <v>0</v>
      </c>
    </row>
    <row r="77" spans="2:35" s="4" customFormat="1">
      <c r="B77" s="77">
        <v>72</v>
      </c>
      <c r="C77" s="83" t="s">
        <v>32</v>
      </c>
      <c r="D77" s="78">
        <f>市区町村別_多剤服薬者!F77</f>
        <v>0</v>
      </c>
      <c r="E77" s="78">
        <v>0</v>
      </c>
      <c r="F77" s="106" t="str">
        <f t="shared" si="82"/>
        <v>-</v>
      </c>
      <c r="G77" s="78">
        <f>市区町村別_多剤服薬者!K77</f>
        <v>1</v>
      </c>
      <c r="H77" s="78">
        <v>0</v>
      </c>
      <c r="I77" s="106">
        <f t="shared" si="83"/>
        <v>0</v>
      </c>
      <c r="J77" s="78">
        <f>市区町村別_多剤服薬者!P77</f>
        <v>124</v>
      </c>
      <c r="K77" s="78">
        <v>1</v>
      </c>
      <c r="L77" s="106">
        <f t="shared" si="84"/>
        <v>8.0645161290322578E-3</v>
      </c>
      <c r="M77" s="78">
        <f>市区町村別_多剤服薬者!U77</f>
        <v>111</v>
      </c>
      <c r="N77" s="78">
        <v>2</v>
      </c>
      <c r="O77" s="106">
        <f t="shared" si="85"/>
        <v>1.8018018018018018E-2</v>
      </c>
      <c r="P77" s="78">
        <f>市区町村別_多剤服薬者!Z77</f>
        <v>66</v>
      </c>
      <c r="Q77" s="78">
        <v>1</v>
      </c>
      <c r="R77" s="106">
        <f t="shared" si="86"/>
        <v>1.5151515151515152E-2</v>
      </c>
      <c r="S77" s="78">
        <f>市区町村別_多剤服薬者!AE77</f>
        <v>30</v>
      </c>
      <c r="T77" s="78">
        <v>0</v>
      </c>
      <c r="U77" s="106">
        <f t="shared" si="87"/>
        <v>0</v>
      </c>
      <c r="V77" s="78">
        <f>市区町村別_多剤服薬者!AJ77</f>
        <v>6</v>
      </c>
      <c r="W77" s="78">
        <v>0</v>
      </c>
      <c r="X77" s="106">
        <f t="shared" si="88"/>
        <v>0</v>
      </c>
      <c r="Y77" s="78">
        <f>市区町村別_多剤服薬者!AO77</f>
        <v>338</v>
      </c>
      <c r="Z77" s="78">
        <f t="shared" si="89"/>
        <v>4</v>
      </c>
      <c r="AA77" s="106">
        <f t="shared" si="90"/>
        <v>1.1834319526627219E-2</v>
      </c>
      <c r="AC77" s="80" t="str">
        <f t="shared" si="77"/>
        <v>河内長野市</v>
      </c>
      <c r="AD77" s="110">
        <f t="shared" si="78"/>
        <v>6.0656189688447753E-3</v>
      </c>
      <c r="AE77" s="110">
        <f t="shared" si="79"/>
        <v>6.1000000000000004E-3</v>
      </c>
      <c r="AG77" s="114">
        <f t="shared" si="80"/>
        <v>9.9425017546958452E-3</v>
      </c>
      <c r="AH77" s="110">
        <f t="shared" si="81"/>
        <v>9.9000000000000008E-3</v>
      </c>
      <c r="AI77" s="89">
        <v>0</v>
      </c>
    </row>
    <row r="78" spans="2:35" s="4" customFormat="1">
      <c r="B78" s="77">
        <v>73</v>
      </c>
      <c r="C78" s="83" t="s">
        <v>33</v>
      </c>
      <c r="D78" s="78">
        <f>市区町村別_多剤服薬者!F78</f>
        <v>0</v>
      </c>
      <c r="E78" s="78">
        <v>0</v>
      </c>
      <c r="F78" s="106" t="str">
        <f t="shared" si="82"/>
        <v>-</v>
      </c>
      <c r="G78" s="78">
        <f>市区町村別_多剤服薬者!K78</f>
        <v>2</v>
      </c>
      <c r="H78" s="78">
        <v>0</v>
      </c>
      <c r="I78" s="106">
        <f t="shared" si="83"/>
        <v>0</v>
      </c>
      <c r="J78" s="78">
        <f>市区町村別_多剤服薬者!P78</f>
        <v>143</v>
      </c>
      <c r="K78" s="78">
        <v>0</v>
      </c>
      <c r="L78" s="106">
        <f t="shared" si="84"/>
        <v>0</v>
      </c>
      <c r="M78" s="78">
        <f>市区町村別_多剤服薬者!U78</f>
        <v>142</v>
      </c>
      <c r="N78" s="78">
        <v>0</v>
      </c>
      <c r="O78" s="106">
        <f t="shared" si="85"/>
        <v>0</v>
      </c>
      <c r="P78" s="78">
        <f>市区町村別_多剤服薬者!Z78</f>
        <v>127</v>
      </c>
      <c r="Q78" s="78">
        <v>5</v>
      </c>
      <c r="R78" s="106">
        <f t="shared" si="86"/>
        <v>3.937007874015748E-2</v>
      </c>
      <c r="S78" s="78">
        <f>市区町村別_多剤服薬者!AE78</f>
        <v>43</v>
      </c>
      <c r="T78" s="78">
        <v>1</v>
      </c>
      <c r="U78" s="106">
        <f t="shared" si="87"/>
        <v>2.3255813953488372E-2</v>
      </c>
      <c r="V78" s="78">
        <f>市区町村別_多剤服薬者!AJ78</f>
        <v>3</v>
      </c>
      <c r="W78" s="78">
        <v>0</v>
      </c>
      <c r="X78" s="106">
        <f t="shared" si="88"/>
        <v>0</v>
      </c>
      <c r="Y78" s="78">
        <f>市区町村別_多剤服薬者!AO78</f>
        <v>460</v>
      </c>
      <c r="Z78" s="78">
        <f t="shared" si="89"/>
        <v>6</v>
      </c>
      <c r="AA78" s="106">
        <f t="shared" si="90"/>
        <v>1.3043478260869565E-2</v>
      </c>
      <c r="AC78" s="80" t="str">
        <f t="shared" si="77"/>
        <v>交野市</v>
      </c>
      <c r="AD78" s="110">
        <f t="shared" si="78"/>
        <v>5.7651991614255764E-3</v>
      </c>
      <c r="AE78" s="110">
        <f t="shared" si="79"/>
        <v>5.7999999999999996E-3</v>
      </c>
      <c r="AG78" s="114">
        <f t="shared" si="80"/>
        <v>9.9425017546958452E-3</v>
      </c>
      <c r="AH78" s="110">
        <f t="shared" si="81"/>
        <v>9.9000000000000008E-3</v>
      </c>
      <c r="AI78" s="89">
        <v>0</v>
      </c>
    </row>
    <row r="79" spans="2:35" s="4" customFormat="1" ht="14.25" thickBot="1">
      <c r="B79" s="77">
        <v>74</v>
      </c>
      <c r="C79" s="33" t="s">
        <v>34</v>
      </c>
      <c r="D79" s="43">
        <f>市区町村別_多剤服薬者!F79</f>
        <v>1</v>
      </c>
      <c r="E79" s="43">
        <v>0</v>
      </c>
      <c r="F79" s="107">
        <f t="shared" si="82"/>
        <v>0</v>
      </c>
      <c r="G79" s="43">
        <f>市区町村別_多剤服薬者!K79</f>
        <v>2</v>
      </c>
      <c r="H79" s="43">
        <v>0</v>
      </c>
      <c r="I79" s="107">
        <f t="shared" si="83"/>
        <v>0</v>
      </c>
      <c r="J79" s="43">
        <f>市区町村別_多剤服薬者!P79</f>
        <v>76</v>
      </c>
      <c r="K79" s="43">
        <v>0</v>
      </c>
      <c r="L79" s="107">
        <f t="shared" si="84"/>
        <v>0</v>
      </c>
      <c r="M79" s="43">
        <f>市区町村別_多剤服薬者!U79</f>
        <v>64</v>
      </c>
      <c r="N79" s="43">
        <v>1</v>
      </c>
      <c r="O79" s="107">
        <f t="shared" si="85"/>
        <v>1.5625E-2</v>
      </c>
      <c r="P79" s="43">
        <f>市区町村別_多剤服薬者!Z79</f>
        <v>33</v>
      </c>
      <c r="Q79" s="43">
        <v>1</v>
      </c>
      <c r="R79" s="107">
        <f t="shared" si="86"/>
        <v>3.0303030303030304E-2</v>
      </c>
      <c r="S79" s="43">
        <f>市区町村別_多剤服薬者!AE79</f>
        <v>15</v>
      </c>
      <c r="T79" s="43">
        <v>0</v>
      </c>
      <c r="U79" s="107">
        <f t="shared" si="87"/>
        <v>0</v>
      </c>
      <c r="V79" s="43">
        <f>市区町村別_多剤服薬者!AJ79</f>
        <v>3</v>
      </c>
      <c r="W79" s="43">
        <v>0</v>
      </c>
      <c r="X79" s="107">
        <f t="shared" si="88"/>
        <v>0</v>
      </c>
      <c r="Y79" s="43">
        <f>市区町村別_多剤服薬者!AO79</f>
        <v>194</v>
      </c>
      <c r="Z79" s="43">
        <f t="shared" si="89"/>
        <v>2</v>
      </c>
      <c r="AA79" s="107">
        <f t="shared" si="90"/>
        <v>1.0309278350515464E-2</v>
      </c>
      <c r="AC79" s="80" t="str">
        <f t="shared" si="77"/>
        <v>能勢町</v>
      </c>
      <c r="AD79" s="110">
        <f t="shared" si="78"/>
        <v>0</v>
      </c>
      <c r="AE79" s="110">
        <f t="shared" si="79"/>
        <v>0</v>
      </c>
      <c r="AG79" s="114">
        <f t="shared" si="80"/>
        <v>9.9425017546958452E-3</v>
      </c>
      <c r="AH79" s="110">
        <f t="shared" si="81"/>
        <v>9.9000000000000008E-3</v>
      </c>
      <c r="AI79" s="89">
        <v>999</v>
      </c>
    </row>
    <row r="80" spans="2:35" s="4" customFormat="1" ht="14.25" thickTop="1">
      <c r="B80" s="123" t="s">
        <v>0</v>
      </c>
      <c r="C80" s="123"/>
      <c r="D80" s="41">
        <f>地区別_多剤服薬者!F14</f>
        <v>602</v>
      </c>
      <c r="E80" s="41">
        <f>'地区別_相互作用(禁忌)'!E14</f>
        <v>6</v>
      </c>
      <c r="F80" s="108">
        <f>'地区別_相互作用(禁忌)'!F14</f>
        <v>9.9667774086378731E-3</v>
      </c>
      <c r="G80" s="41">
        <f>地区別_多剤服薬者!K14</f>
        <v>1652</v>
      </c>
      <c r="H80" s="41">
        <f>'地区別_相互作用(禁忌)'!H14</f>
        <v>31</v>
      </c>
      <c r="I80" s="108">
        <f>'地区別_相互作用(禁忌)'!I14</f>
        <v>1.8765133171912834E-2</v>
      </c>
      <c r="J80" s="41">
        <f>地区別_多剤服薬者!P14</f>
        <v>75398</v>
      </c>
      <c r="K80" s="41">
        <f>'地区別_相互作用(禁忌)'!K14</f>
        <v>633</v>
      </c>
      <c r="L80" s="108">
        <f>'地区別_相互作用(禁忌)'!L14</f>
        <v>8.3954481551234781E-3</v>
      </c>
      <c r="M80" s="41">
        <f>地区別_多剤服薬者!U14</f>
        <v>73871</v>
      </c>
      <c r="N80" s="41">
        <f>'地区別_相互作用(禁忌)'!N14</f>
        <v>771</v>
      </c>
      <c r="O80" s="108">
        <f>'地区別_相互作用(禁忌)'!O14</f>
        <v>1.0437113346238713E-2</v>
      </c>
      <c r="P80" s="41">
        <f>地区別_多剤服薬者!Z14</f>
        <v>46014</v>
      </c>
      <c r="Q80" s="41">
        <f>'地区別_相互作用(禁忌)'!Q14</f>
        <v>506</v>
      </c>
      <c r="R80" s="108">
        <f>'地区別_相互作用(禁忌)'!R14</f>
        <v>1.0996653192506629E-2</v>
      </c>
      <c r="S80" s="41">
        <f>地区別_多剤服薬者!AE14</f>
        <v>14823</v>
      </c>
      <c r="T80" s="41">
        <f>'地区別_相互作用(禁忌)'!T14</f>
        <v>163</v>
      </c>
      <c r="U80" s="108">
        <f>'地区別_相互作用(禁忌)'!U14</f>
        <v>1.0996424475477299E-2</v>
      </c>
      <c r="V80" s="41">
        <f>地区別_多剤服薬者!AJ14</f>
        <v>2777</v>
      </c>
      <c r="W80" s="41">
        <f>'地区別_相互作用(禁忌)'!W14</f>
        <v>29</v>
      </c>
      <c r="X80" s="108">
        <f>'地区別_相互作用(禁忌)'!X14</f>
        <v>1.0442924018725243E-2</v>
      </c>
      <c r="Y80" s="41">
        <f>地区別_多剤服薬者!AO14</f>
        <v>215137</v>
      </c>
      <c r="Z80" s="41">
        <f>'地区別_相互作用(禁忌)'!Z14</f>
        <v>2139</v>
      </c>
      <c r="AA80" s="108">
        <f>'地区別_相互作用(禁忌)'!AA14</f>
        <v>9.9425017546958452E-3</v>
      </c>
      <c r="AG80" s="5"/>
      <c r="AH80" s="5"/>
      <c r="AI80" s="5"/>
    </row>
    <row r="81" spans="33:35" s="4" customFormat="1">
      <c r="AG81" s="5"/>
      <c r="AH81" s="5"/>
      <c r="AI81" s="5"/>
    </row>
  </sheetData>
  <mergeCells count="14">
    <mergeCell ref="B80:C80"/>
    <mergeCell ref="B3:B5"/>
    <mergeCell ref="C3:C5"/>
    <mergeCell ref="D3:F4"/>
    <mergeCell ref="G3:I4"/>
    <mergeCell ref="Y3:AA4"/>
    <mergeCell ref="AC3:AC4"/>
    <mergeCell ref="AC5:AE5"/>
    <mergeCell ref="AG5:AH5"/>
    <mergeCell ref="J3:L4"/>
    <mergeCell ref="M3:O4"/>
    <mergeCell ref="P3:R4"/>
    <mergeCell ref="S3:U4"/>
    <mergeCell ref="V3:X4"/>
  </mergeCells>
  <phoneticPr fontId="3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2-16.多剤服薬者に係る分析</oddHeader>
  </headerFooter>
  <rowBreaks count="1" manualBreakCount="1">
    <brk id="54" max="26" man="1"/>
  </rowBreaks>
  <colBreaks count="1" manualBreakCount="1">
    <brk id="15" max="79" man="1"/>
  </colBreaks>
  <ignoredErrors>
    <ignoredError sqref="AD6:AD79" emptyCellReferenc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EDCA-A5B4-4589-8EBB-1F231B117426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199</v>
      </c>
    </row>
    <row r="2" spans="1:1" ht="16.5" customHeight="1">
      <c r="A2" s="14" t="s">
        <v>197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2-16.多剤服薬者に係る分析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8CC02-98E3-4F75-9C94-0A933900DDC6}">
  <dimension ref="A1:K49"/>
  <sheetViews>
    <sheetView showGridLines="0" zoomScaleNormal="100" zoomScaleSheetLayoutView="100" workbookViewId="0"/>
  </sheetViews>
  <sheetFormatPr defaultColWidth="9.875" defaultRowHeight="16.5" customHeight="1"/>
  <cols>
    <col min="1" max="1" width="4.625" style="60" customWidth="1"/>
    <col min="2" max="2" width="14.625" style="60" customWidth="1"/>
    <col min="3" max="5" width="20.375" style="60" customWidth="1"/>
    <col min="6" max="9" width="9.875" style="60"/>
    <col min="10" max="10" width="5.875" style="60" customWidth="1"/>
    <col min="11" max="11" width="14.25" style="102" customWidth="1"/>
    <col min="12" max="16384" width="9.875" style="60"/>
  </cols>
  <sheetData>
    <row r="1" spans="1:11" ht="16.5" customHeight="1">
      <c r="A1" s="13" t="s">
        <v>202</v>
      </c>
      <c r="B1" s="74"/>
      <c r="K1" s="60"/>
    </row>
    <row r="2" spans="1:11" ht="16.5" customHeight="1">
      <c r="A2" s="13" t="s">
        <v>203</v>
      </c>
      <c r="B2" s="74"/>
      <c r="K2" s="60"/>
    </row>
    <row r="3" spans="1:11" ht="16.5" customHeight="1">
      <c r="B3" s="132" t="s">
        <v>128</v>
      </c>
      <c r="C3" s="134" t="s">
        <v>153</v>
      </c>
      <c r="D3" s="136"/>
      <c r="E3" s="137"/>
      <c r="F3" s="61"/>
      <c r="G3" s="61"/>
      <c r="K3" s="60"/>
    </row>
    <row r="4" spans="1:11" ht="60" customHeight="1">
      <c r="B4" s="133"/>
      <c r="C4" s="135"/>
      <c r="D4" s="62" t="s">
        <v>160</v>
      </c>
      <c r="E4" s="63" t="s">
        <v>183</v>
      </c>
      <c r="F4" s="61"/>
      <c r="G4" s="61"/>
      <c r="K4" s="60"/>
    </row>
    <row r="5" spans="1:11" ht="16.5" customHeight="1">
      <c r="B5" s="64" t="s">
        <v>155</v>
      </c>
      <c r="C5" s="65">
        <f>地区別_多剤服薬者!F14</f>
        <v>602</v>
      </c>
      <c r="D5" s="66">
        <f>地区別_慎重投与!E14</f>
        <v>474</v>
      </c>
      <c r="E5" s="67">
        <f>地区別_慎重投与!F14</f>
        <v>0.78737541528239208</v>
      </c>
      <c r="F5" s="61"/>
      <c r="G5" s="61"/>
      <c r="K5" s="60"/>
    </row>
    <row r="6" spans="1:11" ht="16.5" customHeight="1">
      <c r="B6" s="64" t="s">
        <v>66</v>
      </c>
      <c r="C6" s="65">
        <f>地区別_多剤服薬者!K14</f>
        <v>1652</v>
      </c>
      <c r="D6" s="66">
        <f>地区別_慎重投与!H14</f>
        <v>1303</v>
      </c>
      <c r="E6" s="67">
        <f>地区別_慎重投与!I14</f>
        <v>0.78874092009685226</v>
      </c>
      <c r="F6" s="61"/>
      <c r="G6" s="61"/>
      <c r="K6" s="60"/>
    </row>
    <row r="7" spans="1:11" ht="16.5" customHeight="1">
      <c r="B7" s="64" t="s">
        <v>67</v>
      </c>
      <c r="C7" s="65">
        <f>地区別_多剤服薬者!P14</f>
        <v>75398</v>
      </c>
      <c r="D7" s="66">
        <f>地区別_慎重投与!K14</f>
        <v>55293</v>
      </c>
      <c r="E7" s="67">
        <f>地区別_慎重投与!L14</f>
        <v>0.73334836467810816</v>
      </c>
      <c r="F7" s="61"/>
      <c r="G7" s="61"/>
      <c r="K7" s="60"/>
    </row>
    <row r="8" spans="1:11" ht="16.5" customHeight="1">
      <c r="B8" s="64" t="s">
        <v>68</v>
      </c>
      <c r="C8" s="65">
        <f>地区別_多剤服薬者!U14</f>
        <v>73871</v>
      </c>
      <c r="D8" s="66">
        <f>地区別_慎重投与!N14</f>
        <v>54779</v>
      </c>
      <c r="E8" s="67">
        <f>地区別_慎重投与!O14</f>
        <v>0.74154945783866466</v>
      </c>
      <c r="F8" s="61"/>
      <c r="G8" s="61"/>
    </row>
    <row r="9" spans="1:11" ht="16.5" customHeight="1">
      <c r="B9" s="68" t="s">
        <v>69</v>
      </c>
      <c r="C9" s="65">
        <f>地区別_多剤服薬者!Z14</f>
        <v>46014</v>
      </c>
      <c r="D9" s="66">
        <f>地区別_慎重投与!Q14</f>
        <v>34404</v>
      </c>
      <c r="E9" s="67">
        <f>地区別_慎重投与!R14</f>
        <v>0.74768548702568782</v>
      </c>
      <c r="F9" s="61"/>
      <c r="G9" s="61"/>
    </row>
    <row r="10" spans="1:11" ht="16.5" customHeight="1">
      <c r="B10" s="68" t="s">
        <v>70</v>
      </c>
      <c r="C10" s="65">
        <f>地区別_多剤服薬者!AE14</f>
        <v>14823</v>
      </c>
      <c r="D10" s="66">
        <f>地区別_慎重投与!T14</f>
        <v>11318</v>
      </c>
      <c r="E10" s="67">
        <f>地区別_慎重投与!U14</f>
        <v>0.76354314241381638</v>
      </c>
      <c r="F10" s="61"/>
      <c r="G10" s="61"/>
    </row>
    <row r="11" spans="1:11" ht="16.5" customHeight="1" thickBot="1">
      <c r="B11" s="68" t="s">
        <v>71</v>
      </c>
      <c r="C11" s="65">
        <f>地区別_多剤服薬者!AJ14</f>
        <v>2777</v>
      </c>
      <c r="D11" s="66">
        <f>地区別_慎重投与!W14</f>
        <v>2106</v>
      </c>
      <c r="E11" s="67">
        <f>地区別_慎重投与!X14</f>
        <v>0.75837234425639177</v>
      </c>
      <c r="F11" s="61"/>
      <c r="G11" s="61"/>
    </row>
    <row r="12" spans="1:11" ht="16.5" customHeight="1" thickTop="1">
      <c r="B12" s="69" t="s">
        <v>156</v>
      </c>
      <c r="C12" s="70">
        <f>地区別_多剤服薬者!AO14</f>
        <v>215137</v>
      </c>
      <c r="D12" s="71">
        <f>地区別_慎重投与!Z14</f>
        <v>159677</v>
      </c>
      <c r="E12" s="84">
        <f>地区別_慎重投与!AA14</f>
        <v>0.74221077731863883</v>
      </c>
      <c r="F12" s="61"/>
      <c r="G12" s="61"/>
    </row>
    <row r="13" spans="1:11" s="6" customFormat="1" ht="13.5">
      <c r="B13" s="35" t="s">
        <v>125</v>
      </c>
      <c r="K13" s="103"/>
    </row>
    <row r="14" spans="1:11" s="6" customFormat="1" ht="13.5">
      <c r="B14" s="47" t="s">
        <v>141</v>
      </c>
      <c r="K14" s="103"/>
    </row>
    <row r="15" spans="1:11" ht="13.5" customHeight="1">
      <c r="B15" s="47" t="s">
        <v>162</v>
      </c>
      <c r="C15" s="72"/>
      <c r="D15" s="73"/>
      <c r="E15" s="73"/>
      <c r="F15" s="61"/>
      <c r="G15" s="61"/>
    </row>
    <row r="16" spans="1:11" ht="13.5" customHeight="1">
      <c r="B16" s="36" t="s">
        <v>179</v>
      </c>
      <c r="C16" s="72"/>
      <c r="D16" s="73"/>
      <c r="E16" s="73"/>
      <c r="F16" s="61"/>
      <c r="G16" s="61"/>
    </row>
    <row r="17" spans="1:11" ht="13.5" customHeight="1">
      <c r="B17" s="36"/>
      <c r="C17" s="72"/>
      <c r="D17" s="73"/>
      <c r="E17" s="73"/>
      <c r="F17" s="61"/>
      <c r="G17" s="61"/>
    </row>
    <row r="18" spans="1:11" ht="16.5" customHeight="1">
      <c r="B18" s="47"/>
      <c r="C18" s="72"/>
      <c r="D18" s="73"/>
      <c r="E18" s="73"/>
      <c r="F18" s="61"/>
      <c r="G18" s="61"/>
    </row>
    <row r="19" spans="1:11" ht="16.5" customHeight="1">
      <c r="A19" s="74" t="s">
        <v>209</v>
      </c>
      <c r="B19" s="105"/>
      <c r="C19" s="72"/>
      <c r="D19" s="73"/>
      <c r="E19" s="73"/>
      <c r="F19" s="61"/>
      <c r="G19" s="61"/>
    </row>
    <row r="20" spans="1:11" ht="16.5" customHeight="1">
      <c r="A20" s="13" t="s">
        <v>208</v>
      </c>
      <c r="B20" s="74"/>
      <c r="F20" s="61"/>
      <c r="G20" s="61"/>
      <c r="K20" s="85" t="s">
        <v>114</v>
      </c>
    </row>
    <row r="21" spans="1:11" ht="16.5" customHeight="1">
      <c r="K21" s="85" t="s">
        <v>161</v>
      </c>
    </row>
    <row r="22" spans="1:11" ht="16.5" customHeight="1">
      <c r="K22" s="104" t="s">
        <v>184</v>
      </c>
    </row>
    <row r="46" spans="2:2" ht="13.5" customHeight="1">
      <c r="B46" s="35" t="s">
        <v>125</v>
      </c>
    </row>
    <row r="47" spans="2:2" ht="13.5" customHeight="1">
      <c r="B47" s="47" t="s">
        <v>141</v>
      </c>
    </row>
    <row r="48" spans="2:2" ht="13.5" customHeight="1">
      <c r="B48" s="47" t="s">
        <v>162</v>
      </c>
    </row>
    <row r="49" spans="2:2" ht="13.5" customHeight="1">
      <c r="B49" s="36" t="s">
        <v>179</v>
      </c>
    </row>
  </sheetData>
  <mergeCells count="3">
    <mergeCell ref="B3:B4"/>
    <mergeCell ref="C3:C4"/>
    <mergeCell ref="D3:E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2-16.多剤服薬者に係る分析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6F9D3-D9BB-469A-AEFD-FDE3A3FC9DE9}">
  <dimension ref="A1:AG15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625" style="6" customWidth="1"/>
    <col min="3" max="3" width="18.625" style="6" customWidth="1"/>
    <col min="4" max="27" width="12.625" style="6" customWidth="1"/>
    <col min="28" max="28" width="9" style="6"/>
    <col min="29" max="29" width="14" style="4" customWidth="1"/>
    <col min="30" max="30" width="9.5" style="4" bestFit="1" customWidth="1"/>
    <col min="31" max="31" width="9.125" style="4" customWidth="1"/>
    <col min="32" max="32" width="10.875" style="5" customWidth="1"/>
    <col min="33" max="33" width="9" style="5"/>
    <col min="34" max="16384" width="9" style="6"/>
  </cols>
  <sheetData>
    <row r="1" spans="1:33" ht="16.5" customHeight="1">
      <c r="A1" s="6" t="s">
        <v>204</v>
      </c>
      <c r="B1" s="13"/>
    </row>
    <row r="2" spans="1:33" ht="16.5" customHeight="1">
      <c r="A2" s="14" t="s">
        <v>196</v>
      </c>
    </row>
    <row r="3" spans="1:33" ht="8.25" customHeight="1">
      <c r="B3" s="140"/>
      <c r="C3" s="143" t="s">
        <v>73</v>
      </c>
      <c r="D3" s="140" t="s">
        <v>65</v>
      </c>
      <c r="E3" s="140"/>
      <c r="F3" s="140"/>
      <c r="G3" s="140" t="s">
        <v>66</v>
      </c>
      <c r="H3" s="140"/>
      <c r="I3" s="140"/>
      <c r="J3" s="140" t="s">
        <v>67</v>
      </c>
      <c r="K3" s="140"/>
      <c r="L3" s="140"/>
      <c r="M3" s="140" t="s">
        <v>68</v>
      </c>
      <c r="N3" s="140"/>
      <c r="O3" s="140"/>
      <c r="P3" s="140" t="s">
        <v>69</v>
      </c>
      <c r="Q3" s="140"/>
      <c r="R3" s="140"/>
      <c r="S3" s="140" t="s">
        <v>70</v>
      </c>
      <c r="T3" s="140"/>
      <c r="U3" s="140"/>
      <c r="V3" s="140" t="s">
        <v>71</v>
      </c>
      <c r="W3" s="140"/>
      <c r="X3" s="140"/>
      <c r="Y3" s="140" t="s">
        <v>72</v>
      </c>
      <c r="Z3" s="140"/>
      <c r="AA3" s="140"/>
      <c r="AC3" s="121" t="s">
        <v>114</v>
      </c>
    </row>
    <row r="4" spans="1:33" ht="8.25" customHeight="1">
      <c r="B4" s="140"/>
      <c r="C4" s="143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C4" s="122"/>
    </row>
    <row r="5" spans="1:33" ht="72" customHeight="1">
      <c r="B5" s="140"/>
      <c r="C5" s="143"/>
      <c r="D5" s="75" t="s">
        <v>191</v>
      </c>
      <c r="E5" s="75" t="s">
        <v>160</v>
      </c>
      <c r="F5" s="75" t="s">
        <v>193</v>
      </c>
      <c r="G5" s="75" t="s">
        <v>190</v>
      </c>
      <c r="H5" s="75" t="s">
        <v>160</v>
      </c>
      <c r="I5" s="75" t="s">
        <v>192</v>
      </c>
      <c r="J5" s="75" t="s">
        <v>190</v>
      </c>
      <c r="K5" s="75" t="s">
        <v>160</v>
      </c>
      <c r="L5" s="75" t="s">
        <v>192</v>
      </c>
      <c r="M5" s="75" t="s">
        <v>190</v>
      </c>
      <c r="N5" s="75" t="s">
        <v>160</v>
      </c>
      <c r="O5" s="75" t="s">
        <v>192</v>
      </c>
      <c r="P5" s="75" t="s">
        <v>190</v>
      </c>
      <c r="Q5" s="75" t="s">
        <v>160</v>
      </c>
      <c r="R5" s="75" t="s">
        <v>192</v>
      </c>
      <c r="S5" s="75" t="s">
        <v>190</v>
      </c>
      <c r="T5" s="75" t="s">
        <v>160</v>
      </c>
      <c r="U5" s="75" t="s">
        <v>192</v>
      </c>
      <c r="V5" s="75" t="s">
        <v>190</v>
      </c>
      <c r="W5" s="75" t="s">
        <v>160</v>
      </c>
      <c r="X5" s="75" t="s">
        <v>192</v>
      </c>
      <c r="Y5" s="75" t="s">
        <v>190</v>
      </c>
      <c r="Z5" s="75" t="s">
        <v>160</v>
      </c>
      <c r="AA5" s="75" t="s">
        <v>192</v>
      </c>
      <c r="AC5" s="138" t="s">
        <v>182</v>
      </c>
      <c r="AD5" s="139"/>
      <c r="AE5" s="7"/>
      <c r="AF5" s="86" t="s">
        <v>182</v>
      </c>
      <c r="AG5" s="76"/>
    </row>
    <row r="6" spans="1:33" s="4" customFormat="1">
      <c r="B6" s="77">
        <v>1</v>
      </c>
      <c r="C6" s="55" t="s">
        <v>1</v>
      </c>
      <c r="D6" s="78">
        <f>地区別_多剤服薬者!F6</f>
        <v>20</v>
      </c>
      <c r="E6" s="78">
        <v>18</v>
      </c>
      <c r="F6" s="79">
        <f>IFERROR(E6/D6,"-")</f>
        <v>0.9</v>
      </c>
      <c r="G6" s="78">
        <f>地区別_多剤服薬者!K6</f>
        <v>63</v>
      </c>
      <c r="H6" s="78">
        <v>52</v>
      </c>
      <c r="I6" s="79">
        <f>IFERROR(H6/G6,"-")</f>
        <v>0.82539682539682535</v>
      </c>
      <c r="J6" s="78">
        <f>地区別_多剤服薬者!P6</f>
        <v>8688</v>
      </c>
      <c r="K6" s="78">
        <v>6071</v>
      </c>
      <c r="L6" s="79">
        <f>IFERROR(K6/J6,"-")</f>
        <v>0.69877992633517494</v>
      </c>
      <c r="M6" s="78">
        <f>地区別_多剤服薬者!U6</f>
        <v>8965</v>
      </c>
      <c r="N6" s="78">
        <v>6359</v>
      </c>
      <c r="O6" s="79">
        <f>IFERROR(N6/M6,"-")</f>
        <v>0.70931399888455104</v>
      </c>
      <c r="P6" s="78">
        <f>地区別_多剤服薬者!Z6</f>
        <v>5948</v>
      </c>
      <c r="Q6" s="78">
        <v>4259</v>
      </c>
      <c r="R6" s="79">
        <f>IFERROR(Q6/P6,"-")</f>
        <v>0.71603900470746473</v>
      </c>
      <c r="S6" s="78">
        <f>地区別_多剤服薬者!AE6</f>
        <v>2036</v>
      </c>
      <c r="T6" s="78">
        <v>1474</v>
      </c>
      <c r="U6" s="79">
        <f>IFERROR(T6/S6,"-")</f>
        <v>0.72396856581532421</v>
      </c>
      <c r="V6" s="78">
        <f>地区別_多剤服薬者!AJ6</f>
        <v>405</v>
      </c>
      <c r="W6" s="78">
        <v>303</v>
      </c>
      <c r="X6" s="79">
        <f>IFERROR(W6/V6,"-")</f>
        <v>0.74814814814814812</v>
      </c>
      <c r="Y6" s="78">
        <f>地区別_多剤服薬者!AO6</f>
        <v>26125</v>
      </c>
      <c r="Z6" s="78">
        <f>SUM(E6,H6,K6,N6,Q6,T6,W6)</f>
        <v>18536</v>
      </c>
      <c r="AA6" s="79">
        <f>IFERROR(Z6/Y6,"-")</f>
        <v>0.70951196172248809</v>
      </c>
      <c r="AC6" s="80" t="str">
        <f t="shared" ref="AC6:AC13" si="0">INDEX($C$6:$C$13,MATCH(AD6,$AA$6:$AA$13,0))</f>
        <v>大阪市医療圏</v>
      </c>
      <c r="AD6" s="81">
        <f>LARGE($AA$6:$AA$13,ROW(B1))</f>
        <v>0.75595597227884226</v>
      </c>
      <c r="AE6" s="10"/>
      <c r="AF6" s="81">
        <f>$AA$14</f>
        <v>0.74221077731863883</v>
      </c>
      <c r="AG6" s="82">
        <v>0</v>
      </c>
    </row>
    <row r="7" spans="1:33" s="4" customFormat="1">
      <c r="B7" s="77">
        <v>2</v>
      </c>
      <c r="C7" s="55" t="s">
        <v>8</v>
      </c>
      <c r="D7" s="78">
        <f>地区別_多剤服薬者!F7</f>
        <v>26</v>
      </c>
      <c r="E7" s="78">
        <v>17</v>
      </c>
      <c r="F7" s="79">
        <f t="shared" ref="F7:F14" si="1">IFERROR(E7/D7,"-")</f>
        <v>0.65384615384615385</v>
      </c>
      <c r="G7" s="78">
        <f>地区別_多剤服薬者!K7</f>
        <v>79</v>
      </c>
      <c r="H7" s="78">
        <v>62</v>
      </c>
      <c r="I7" s="79">
        <f t="shared" ref="I7:I14" si="2">IFERROR(H7/G7,"-")</f>
        <v>0.78481012658227844</v>
      </c>
      <c r="J7" s="78">
        <f>地区別_多剤服薬者!P7</f>
        <v>6325</v>
      </c>
      <c r="K7" s="78">
        <v>4477</v>
      </c>
      <c r="L7" s="79">
        <f t="shared" ref="L7:L14" si="3">IFERROR(K7/J7,"-")</f>
        <v>0.70782608695652172</v>
      </c>
      <c r="M7" s="78">
        <f>地区別_多剤服薬者!U7</f>
        <v>6117</v>
      </c>
      <c r="N7" s="78">
        <v>4449</v>
      </c>
      <c r="O7" s="79">
        <f t="shared" ref="O7:O14" si="4">IFERROR(N7/M7,"-")</f>
        <v>0.7273173124080432</v>
      </c>
      <c r="P7" s="78">
        <f>地区別_多剤服薬者!Z7</f>
        <v>3834</v>
      </c>
      <c r="Q7" s="78">
        <v>2790</v>
      </c>
      <c r="R7" s="79">
        <f t="shared" ref="R7:R14" si="5">IFERROR(Q7/P7,"-")</f>
        <v>0.72769953051643188</v>
      </c>
      <c r="S7" s="78">
        <f>地区別_多剤服薬者!AE7</f>
        <v>1259</v>
      </c>
      <c r="T7" s="78">
        <v>933</v>
      </c>
      <c r="U7" s="79">
        <f t="shared" ref="U7:U14" si="6">IFERROR(T7/S7,"-")</f>
        <v>0.74106433677521844</v>
      </c>
      <c r="V7" s="78">
        <f>地区別_多剤服薬者!AJ7</f>
        <v>220</v>
      </c>
      <c r="W7" s="78">
        <v>164</v>
      </c>
      <c r="X7" s="79">
        <f t="shared" ref="X7:X14" si="7">IFERROR(W7/V7,"-")</f>
        <v>0.74545454545454548</v>
      </c>
      <c r="Y7" s="78">
        <f>地区別_多剤服薬者!AO7</f>
        <v>17860</v>
      </c>
      <c r="Z7" s="78">
        <f t="shared" ref="Z7:Z14" si="8">SUM(E7,H7,K7,N7,Q7,T7,W7)</f>
        <v>12892</v>
      </c>
      <c r="AA7" s="79">
        <f t="shared" ref="AA7:AA14" si="9">IFERROR(Z7/Y7,"-")</f>
        <v>0.72183650615901451</v>
      </c>
      <c r="AC7" s="80" t="str">
        <f t="shared" si="0"/>
        <v>堺市医療圏</v>
      </c>
      <c r="AD7" s="81">
        <f t="shared" ref="AD7:AD13" si="10">LARGE($AA$6:$AA$13,ROW(A2))</f>
        <v>0.75497283250649661</v>
      </c>
      <c r="AE7" s="10"/>
      <c r="AF7" s="81">
        <f t="shared" ref="AF7:AF13" si="11">$AA$14</f>
        <v>0.74221077731863883</v>
      </c>
      <c r="AG7" s="82">
        <v>0</v>
      </c>
    </row>
    <row r="8" spans="1:33" s="4" customFormat="1">
      <c r="B8" s="77">
        <v>3</v>
      </c>
      <c r="C8" s="55" t="s">
        <v>13</v>
      </c>
      <c r="D8" s="78">
        <f>地区別_多剤服薬者!F8</f>
        <v>68</v>
      </c>
      <c r="E8" s="78">
        <v>49</v>
      </c>
      <c r="F8" s="79">
        <f t="shared" si="1"/>
        <v>0.72058823529411764</v>
      </c>
      <c r="G8" s="78">
        <f>地区別_多剤服薬者!K8</f>
        <v>194</v>
      </c>
      <c r="H8" s="78">
        <v>150</v>
      </c>
      <c r="I8" s="79">
        <f t="shared" si="2"/>
        <v>0.77319587628865982</v>
      </c>
      <c r="J8" s="78">
        <f>地区別_多剤服薬者!P8</f>
        <v>10610</v>
      </c>
      <c r="K8" s="78">
        <v>7733</v>
      </c>
      <c r="L8" s="79">
        <f t="shared" si="3"/>
        <v>0.72884071630537228</v>
      </c>
      <c r="M8" s="78">
        <f>地区別_多剤服薬者!U8</f>
        <v>9782</v>
      </c>
      <c r="N8" s="78">
        <v>7206</v>
      </c>
      <c r="O8" s="79">
        <f t="shared" si="4"/>
        <v>0.73665916990390512</v>
      </c>
      <c r="P8" s="78">
        <f>地区別_多剤服薬者!Z8</f>
        <v>5651</v>
      </c>
      <c r="Q8" s="78">
        <v>4138</v>
      </c>
      <c r="R8" s="79">
        <f t="shared" si="5"/>
        <v>0.73225977703061407</v>
      </c>
      <c r="S8" s="78">
        <f>地区別_多剤服薬者!AE8</f>
        <v>1654</v>
      </c>
      <c r="T8" s="78">
        <v>1273</v>
      </c>
      <c r="U8" s="79">
        <f t="shared" si="6"/>
        <v>0.76964933494558641</v>
      </c>
      <c r="V8" s="78">
        <f>地区別_多剤服薬者!AJ8</f>
        <v>299</v>
      </c>
      <c r="W8" s="78">
        <v>226</v>
      </c>
      <c r="X8" s="79">
        <f t="shared" si="7"/>
        <v>0.7558528428093646</v>
      </c>
      <c r="Y8" s="78">
        <f>地区別_多剤服薬者!AO8</f>
        <v>28258</v>
      </c>
      <c r="Z8" s="78">
        <f t="shared" si="8"/>
        <v>20775</v>
      </c>
      <c r="AA8" s="79">
        <f t="shared" si="9"/>
        <v>0.73519003468044453</v>
      </c>
      <c r="AC8" s="80" t="str">
        <f t="shared" si="0"/>
        <v>中河内医療圏</v>
      </c>
      <c r="AD8" s="81">
        <f t="shared" si="10"/>
        <v>0.75382212334926868</v>
      </c>
      <c r="AE8" s="10"/>
      <c r="AF8" s="81">
        <f t="shared" si="11"/>
        <v>0.74221077731863883</v>
      </c>
      <c r="AG8" s="82">
        <v>0</v>
      </c>
    </row>
    <row r="9" spans="1:33" s="4" customFormat="1">
      <c r="B9" s="77">
        <v>4</v>
      </c>
      <c r="C9" s="55" t="s">
        <v>21</v>
      </c>
      <c r="D9" s="78">
        <f>地区別_多剤服薬者!F9</f>
        <v>28</v>
      </c>
      <c r="E9" s="78">
        <v>24</v>
      </c>
      <c r="F9" s="79">
        <f t="shared" si="1"/>
        <v>0.8571428571428571</v>
      </c>
      <c r="G9" s="78">
        <f>地区別_多剤服薬者!K9</f>
        <v>69</v>
      </c>
      <c r="H9" s="78">
        <v>56</v>
      </c>
      <c r="I9" s="79">
        <f t="shared" si="2"/>
        <v>0.81159420289855078</v>
      </c>
      <c r="J9" s="78">
        <f>地区別_多剤服薬者!P9</f>
        <v>7761</v>
      </c>
      <c r="K9" s="78">
        <v>5800</v>
      </c>
      <c r="L9" s="79">
        <f t="shared" si="3"/>
        <v>0.74732637546707903</v>
      </c>
      <c r="M9" s="78">
        <f>地区別_多剤服薬者!U9</f>
        <v>7458</v>
      </c>
      <c r="N9" s="78">
        <v>5587</v>
      </c>
      <c r="O9" s="79">
        <f t="shared" si="4"/>
        <v>0.74912845266827566</v>
      </c>
      <c r="P9" s="78">
        <f>地区別_多剤服薬者!Z9</f>
        <v>4353</v>
      </c>
      <c r="Q9" s="78">
        <v>3323</v>
      </c>
      <c r="R9" s="79">
        <f t="shared" si="5"/>
        <v>0.76338157592464961</v>
      </c>
      <c r="S9" s="78">
        <f>地区別_多剤服薬者!AE9</f>
        <v>1220</v>
      </c>
      <c r="T9" s="78">
        <v>953</v>
      </c>
      <c r="U9" s="79">
        <f t="shared" si="6"/>
        <v>0.7811475409836065</v>
      </c>
      <c r="V9" s="78">
        <f>地区別_多剤服薬者!AJ9</f>
        <v>238</v>
      </c>
      <c r="W9" s="78">
        <v>183</v>
      </c>
      <c r="X9" s="79">
        <f t="shared" si="7"/>
        <v>0.76890756302521013</v>
      </c>
      <c r="Y9" s="78">
        <f>地区別_多剤服薬者!AO9</f>
        <v>21127</v>
      </c>
      <c r="Z9" s="78">
        <f t="shared" si="8"/>
        <v>15926</v>
      </c>
      <c r="AA9" s="79">
        <f t="shared" si="9"/>
        <v>0.75382212334926868</v>
      </c>
      <c r="AC9" s="80" t="str">
        <f t="shared" si="0"/>
        <v>泉州医療圏</v>
      </c>
      <c r="AD9" s="81">
        <f t="shared" si="10"/>
        <v>0.74740280361112377</v>
      </c>
      <c r="AE9" s="10"/>
      <c r="AF9" s="81">
        <f t="shared" si="11"/>
        <v>0.74221077731863883</v>
      </c>
      <c r="AG9" s="82">
        <v>0</v>
      </c>
    </row>
    <row r="10" spans="1:33" s="4" customFormat="1">
      <c r="B10" s="77">
        <v>5</v>
      </c>
      <c r="C10" s="55" t="s">
        <v>25</v>
      </c>
      <c r="D10" s="78">
        <f>地区別_多剤服薬者!F10</f>
        <v>35</v>
      </c>
      <c r="E10" s="78">
        <v>24</v>
      </c>
      <c r="F10" s="79">
        <f t="shared" si="1"/>
        <v>0.68571428571428572</v>
      </c>
      <c r="G10" s="78">
        <f>地区別_多剤服薬者!K10</f>
        <v>99</v>
      </c>
      <c r="H10" s="78">
        <v>80</v>
      </c>
      <c r="I10" s="79">
        <f t="shared" si="2"/>
        <v>0.80808080808080807</v>
      </c>
      <c r="J10" s="78">
        <f>地区別_多剤服薬者!P10</f>
        <v>6052</v>
      </c>
      <c r="K10" s="78">
        <v>4408</v>
      </c>
      <c r="L10" s="79">
        <f t="shared" si="3"/>
        <v>0.72835426305353601</v>
      </c>
      <c r="M10" s="78">
        <f>地区別_多剤服薬者!U10</f>
        <v>5923</v>
      </c>
      <c r="N10" s="78">
        <v>4366</v>
      </c>
      <c r="O10" s="79">
        <f t="shared" si="4"/>
        <v>0.73712645618774275</v>
      </c>
      <c r="P10" s="78">
        <f>地区別_多剤服薬者!Z10</f>
        <v>3598</v>
      </c>
      <c r="Q10" s="78">
        <v>2685</v>
      </c>
      <c r="R10" s="79">
        <f t="shared" si="5"/>
        <v>0.74624791550861591</v>
      </c>
      <c r="S10" s="78">
        <f>地区別_多剤服薬者!AE10</f>
        <v>1297</v>
      </c>
      <c r="T10" s="78">
        <v>998</v>
      </c>
      <c r="U10" s="79">
        <f t="shared" si="6"/>
        <v>0.76946800308404006</v>
      </c>
      <c r="V10" s="78">
        <f>地区別_多剤服薬者!AJ10</f>
        <v>230</v>
      </c>
      <c r="W10" s="78">
        <v>174</v>
      </c>
      <c r="X10" s="79">
        <f t="shared" si="7"/>
        <v>0.75652173913043474</v>
      </c>
      <c r="Y10" s="78">
        <f>地区別_多剤服薬者!AO10</f>
        <v>17234</v>
      </c>
      <c r="Z10" s="78">
        <f t="shared" si="8"/>
        <v>12735</v>
      </c>
      <c r="AA10" s="79">
        <f t="shared" si="9"/>
        <v>0.73894626900313332</v>
      </c>
      <c r="AC10" s="80" t="str">
        <f t="shared" si="0"/>
        <v>南河内医療圏</v>
      </c>
      <c r="AD10" s="81">
        <f t="shared" si="10"/>
        <v>0.73894626900313332</v>
      </c>
      <c r="AE10" s="10"/>
      <c r="AF10" s="81">
        <f t="shared" si="11"/>
        <v>0.74221077731863883</v>
      </c>
      <c r="AG10" s="82">
        <v>0</v>
      </c>
    </row>
    <row r="11" spans="1:33" s="4" customFormat="1">
      <c r="B11" s="77">
        <v>6</v>
      </c>
      <c r="C11" s="55" t="s">
        <v>35</v>
      </c>
      <c r="D11" s="78">
        <f>地区別_多剤服薬者!F11</f>
        <v>111</v>
      </c>
      <c r="E11" s="78">
        <v>95</v>
      </c>
      <c r="F11" s="79">
        <f t="shared" si="1"/>
        <v>0.85585585585585588</v>
      </c>
      <c r="G11" s="78">
        <f>地区別_多剤服薬者!K11</f>
        <v>243</v>
      </c>
      <c r="H11" s="78">
        <v>189</v>
      </c>
      <c r="I11" s="79">
        <f t="shared" si="2"/>
        <v>0.77777777777777779</v>
      </c>
      <c r="J11" s="78">
        <f>地区別_多剤服薬者!P11</f>
        <v>7866</v>
      </c>
      <c r="K11" s="78">
        <v>5882</v>
      </c>
      <c r="L11" s="79">
        <f t="shared" si="3"/>
        <v>0.74777523518942279</v>
      </c>
      <c r="M11" s="78">
        <f>地区別_多剤服薬者!U11</f>
        <v>7215</v>
      </c>
      <c r="N11" s="78">
        <v>5430</v>
      </c>
      <c r="O11" s="79">
        <f t="shared" si="4"/>
        <v>0.75259875259875264</v>
      </c>
      <c r="P11" s="78">
        <f>地区別_多剤服薬者!Z11</f>
        <v>4178</v>
      </c>
      <c r="Q11" s="78">
        <v>3177</v>
      </c>
      <c r="R11" s="79">
        <f t="shared" si="5"/>
        <v>0.76041168022977501</v>
      </c>
      <c r="S11" s="78">
        <f>地区別_多剤服薬者!AE11</f>
        <v>1297</v>
      </c>
      <c r="T11" s="78">
        <v>1010</v>
      </c>
      <c r="U11" s="79">
        <f t="shared" si="6"/>
        <v>0.77872012336160368</v>
      </c>
      <c r="V11" s="78">
        <f>地区別_多剤服薬者!AJ11</f>
        <v>255</v>
      </c>
      <c r="W11" s="78">
        <v>196</v>
      </c>
      <c r="X11" s="79">
        <f t="shared" si="7"/>
        <v>0.7686274509803922</v>
      </c>
      <c r="Y11" s="78">
        <f>地区別_多剤服薬者!AO11</f>
        <v>21165</v>
      </c>
      <c r="Z11" s="78">
        <f t="shared" si="8"/>
        <v>15979</v>
      </c>
      <c r="AA11" s="79">
        <f t="shared" si="9"/>
        <v>0.75497283250649661</v>
      </c>
      <c r="AC11" s="80" t="str">
        <f t="shared" si="0"/>
        <v>北河内医療圏</v>
      </c>
      <c r="AD11" s="81">
        <f t="shared" si="10"/>
        <v>0.73519003468044453</v>
      </c>
      <c r="AE11" s="10"/>
      <c r="AF11" s="81">
        <f t="shared" si="11"/>
        <v>0.74221077731863883</v>
      </c>
      <c r="AG11" s="82">
        <v>0</v>
      </c>
    </row>
    <row r="12" spans="1:33" s="4" customFormat="1">
      <c r="B12" s="77">
        <v>7</v>
      </c>
      <c r="C12" s="55" t="s">
        <v>44</v>
      </c>
      <c r="D12" s="78">
        <f>地区別_多剤服薬者!F12</f>
        <v>91</v>
      </c>
      <c r="E12" s="78">
        <v>72</v>
      </c>
      <c r="F12" s="79">
        <f t="shared" si="1"/>
        <v>0.79120879120879117</v>
      </c>
      <c r="G12" s="78">
        <f>地区別_多剤服薬者!K12</f>
        <v>251</v>
      </c>
      <c r="H12" s="78">
        <v>200</v>
      </c>
      <c r="I12" s="79">
        <f t="shared" si="2"/>
        <v>0.79681274900398402</v>
      </c>
      <c r="J12" s="78">
        <f>地区別_多剤服薬者!P12</f>
        <v>8048</v>
      </c>
      <c r="K12" s="78">
        <v>5917</v>
      </c>
      <c r="L12" s="79">
        <f t="shared" si="3"/>
        <v>0.73521371769383703</v>
      </c>
      <c r="M12" s="78">
        <f>地区別_多剤服薬者!U12</f>
        <v>7529</v>
      </c>
      <c r="N12" s="78">
        <v>5625</v>
      </c>
      <c r="O12" s="79">
        <f t="shared" si="4"/>
        <v>0.74711117014211714</v>
      </c>
      <c r="P12" s="78">
        <f>地区別_多剤服薬者!Z12</f>
        <v>4445</v>
      </c>
      <c r="Q12" s="78">
        <v>3349</v>
      </c>
      <c r="R12" s="79">
        <f t="shared" si="5"/>
        <v>0.7534308211473566</v>
      </c>
      <c r="S12" s="78">
        <f>地区別_多剤服薬者!AE12</f>
        <v>1428</v>
      </c>
      <c r="T12" s="78">
        <v>1113</v>
      </c>
      <c r="U12" s="79">
        <f t="shared" si="6"/>
        <v>0.77941176470588236</v>
      </c>
      <c r="V12" s="78">
        <f>地区別_多剤服薬者!AJ12</f>
        <v>251</v>
      </c>
      <c r="W12" s="78">
        <v>199</v>
      </c>
      <c r="X12" s="79">
        <f t="shared" si="7"/>
        <v>0.79282868525896411</v>
      </c>
      <c r="Y12" s="78">
        <f>地区別_多剤服薬者!AO12</f>
        <v>22043</v>
      </c>
      <c r="Z12" s="78">
        <f t="shared" si="8"/>
        <v>16475</v>
      </c>
      <c r="AA12" s="79">
        <f t="shared" si="9"/>
        <v>0.74740280361112377</v>
      </c>
      <c r="AC12" s="80" t="str">
        <f t="shared" si="0"/>
        <v>三島医療圏</v>
      </c>
      <c r="AD12" s="81">
        <f t="shared" si="10"/>
        <v>0.72183650615901451</v>
      </c>
      <c r="AE12" s="10"/>
      <c r="AF12" s="81">
        <f t="shared" si="11"/>
        <v>0.74221077731863883</v>
      </c>
      <c r="AG12" s="82">
        <v>0</v>
      </c>
    </row>
    <row r="13" spans="1:33" s="4" customFormat="1" ht="14.25" thickBot="1">
      <c r="B13" s="19">
        <v>8</v>
      </c>
      <c r="C13" s="20" t="s">
        <v>57</v>
      </c>
      <c r="D13" s="43">
        <f>地区別_多剤服薬者!F13</f>
        <v>223</v>
      </c>
      <c r="E13" s="43">
        <v>175</v>
      </c>
      <c r="F13" s="29">
        <f t="shared" si="1"/>
        <v>0.7847533632286996</v>
      </c>
      <c r="G13" s="43">
        <f>地区別_多剤服薬者!K13</f>
        <v>654</v>
      </c>
      <c r="H13" s="43">
        <v>514</v>
      </c>
      <c r="I13" s="29">
        <f t="shared" si="2"/>
        <v>0.78593272171253825</v>
      </c>
      <c r="J13" s="43">
        <f>地区別_多剤服薬者!P13</f>
        <v>20048</v>
      </c>
      <c r="K13" s="43">
        <v>15005</v>
      </c>
      <c r="L13" s="29">
        <f t="shared" si="3"/>
        <v>0.74845371109337588</v>
      </c>
      <c r="M13" s="43">
        <f>地区別_多剤服薬者!U13</f>
        <v>20882</v>
      </c>
      <c r="N13" s="43">
        <v>15757</v>
      </c>
      <c r="O13" s="29">
        <f t="shared" si="4"/>
        <v>0.75457331673211381</v>
      </c>
      <c r="P13" s="43">
        <f>地区別_多剤服薬者!Z13</f>
        <v>14007</v>
      </c>
      <c r="Q13" s="43">
        <v>10683</v>
      </c>
      <c r="R13" s="29">
        <f t="shared" si="5"/>
        <v>0.76269008352966372</v>
      </c>
      <c r="S13" s="43">
        <f>地区別_多剤服薬者!AE13</f>
        <v>4632</v>
      </c>
      <c r="T13" s="43">
        <v>3564</v>
      </c>
      <c r="U13" s="29">
        <f t="shared" si="6"/>
        <v>0.76943005181347146</v>
      </c>
      <c r="V13" s="43">
        <f>地区別_多剤服薬者!AJ13</f>
        <v>879</v>
      </c>
      <c r="W13" s="43">
        <v>661</v>
      </c>
      <c r="X13" s="29">
        <f t="shared" si="7"/>
        <v>0.75199089874857794</v>
      </c>
      <c r="Y13" s="43">
        <f>地区別_多剤服薬者!AO13</f>
        <v>61325</v>
      </c>
      <c r="Z13" s="43">
        <f t="shared" si="8"/>
        <v>46359</v>
      </c>
      <c r="AA13" s="29">
        <f t="shared" si="9"/>
        <v>0.75595597227884226</v>
      </c>
      <c r="AC13" s="80" t="str">
        <f t="shared" si="0"/>
        <v>豊能医療圏</v>
      </c>
      <c r="AD13" s="81">
        <f t="shared" si="10"/>
        <v>0.70951196172248809</v>
      </c>
      <c r="AE13" s="10"/>
      <c r="AF13" s="81">
        <f t="shared" si="11"/>
        <v>0.74221077731863883</v>
      </c>
      <c r="AG13" s="82">
        <v>999</v>
      </c>
    </row>
    <row r="14" spans="1:33" s="4" customFormat="1" ht="14.25" thickTop="1">
      <c r="B14" s="123" t="s">
        <v>0</v>
      </c>
      <c r="C14" s="123"/>
      <c r="D14" s="41">
        <f>地区別_多剤服薬者!F14</f>
        <v>602</v>
      </c>
      <c r="E14" s="41">
        <v>474</v>
      </c>
      <c r="F14" s="30">
        <f t="shared" si="1"/>
        <v>0.78737541528239208</v>
      </c>
      <c r="G14" s="41">
        <f>地区別_多剤服薬者!K14</f>
        <v>1652</v>
      </c>
      <c r="H14" s="41">
        <v>1303</v>
      </c>
      <c r="I14" s="30">
        <f t="shared" si="2"/>
        <v>0.78874092009685226</v>
      </c>
      <c r="J14" s="41">
        <f>地区別_多剤服薬者!P14</f>
        <v>75398</v>
      </c>
      <c r="K14" s="41">
        <v>55293</v>
      </c>
      <c r="L14" s="30">
        <f t="shared" si="3"/>
        <v>0.73334836467810816</v>
      </c>
      <c r="M14" s="41">
        <f>地区別_多剤服薬者!U14</f>
        <v>73871</v>
      </c>
      <c r="N14" s="41">
        <v>54779</v>
      </c>
      <c r="O14" s="30">
        <f t="shared" si="4"/>
        <v>0.74154945783866466</v>
      </c>
      <c r="P14" s="41">
        <f>地区別_多剤服薬者!Z14</f>
        <v>46014</v>
      </c>
      <c r="Q14" s="41">
        <v>34404</v>
      </c>
      <c r="R14" s="30">
        <f t="shared" si="5"/>
        <v>0.74768548702568782</v>
      </c>
      <c r="S14" s="41">
        <f>地区別_多剤服薬者!AE14</f>
        <v>14823</v>
      </c>
      <c r="T14" s="41">
        <v>11318</v>
      </c>
      <c r="U14" s="30">
        <f t="shared" si="6"/>
        <v>0.76354314241381638</v>
      </c>
      <c r="V14" s="41">
        <f>地区別_多剤服薬者!AJ14</f>
        <v>2777</v>
      </c>
      <c r="W14" s="41">
        <v>2106</v>
      </c>
      <c r="X14" s="30">
        <f t="shared" si="7"/>
        <v>0.75837234425639177</v>
      </c>
      <c r="Y14" s="41">
        <f>地区別_多剤服薬者!AO14</f>
        <v>215137</v>
      </c>
      <c r="Z14" s="41">
        <f t="shared" si="8"/>
        <v>159677</v>
      </c>
      <c r="AA14" s="30">
        <f t="shared" si="9"/>
        <v>0.74221077731863883</v>
      </c>
      <c r="AF14" s="11"/>
      <c r="AG14" s="11"/>
    </row>
    <row r="15" spans="1:33" s="4" customFormat="1">
      <c r="AF15" s="11"/>
      <c r="AG15" s="11"/>
    </row>
  </sheetData>
  <mergeCells count="13">
    <mergeCell ref="J3:L4"/>
    <mergeCell ref="M3:O4"/>
    <mergeCell ref="B14:C14"/>
    <mergeCell ref="B3:B5"/>
    <mergeCell ref="C3:C5"/>
    <mergeCell ref="D3:F4"/>
    <mergeCell ref="G3:I4"/>
    <mergeCell ref="P3:R4"/>
    <mergeCell ref="S3:U4"/>
    <mergeCell ref="V3:X4"/>
    <mergeCell ref="Y3:AA4"/>
    <mergeCell ref="AC5:AD5"/>
    <mergeCell ref="AC3:AC4"/>
  </mergeCells>
  <phoneticPr fontId="3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2-16.多剤服薬者に係る分析</oddHeader>
  </headerFooter>
  <colBreaks count="1" manualBreakCount="1">
    <brk id="15" max="13" man="1"/>
  </colBreaks>
  <ignoredErrors>
    <ignoredError sqref="AD6 AD8:AD1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5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25" style="6" customWidth="1"/>
    <col min="3" max="3" width="18.625" style="6" customWidth="1"/>
    <col min="4" max="43" width="11.625" style="6" customWidth="1"/>
    <col min="44" max="44" width="9" style="6"/>
    <col min="45" max="45" width="14" style="4" customWidth="1"/>
    <col min="46" max="46" width="9.125" style="4" bestFit="1" customWidth="1"/>
    <col min="47" max="47" width="14.125" style="4" customWidth="1"/>
    <col min="48" max="48" width="10.5" style="4" customWidth="1"/>
    <col min="49" max="49" width="9.125" style="4" customWidth="1"/>
    <col min="50" max="51" width="10.875" style="5" customWidth="1"/>
    <col min="52" max="52" width="9" style="5"/>
    <col min="53" max="16384" width="9" style="6"/>
  </cols>
  <sheetData>
    <row r="1" spans="1:52" ht="16.5" customHeight="1">
      <c r="A1" s="17" t="s">
        <v>195</v>
      </c>
    </row>
    <row r="2" spans="1:52" ht="16.5" customHeight="1">
      <c r="A2" s="14" t="s">
        <v>196</v>
      </c>
    </row>
    <row r="3" spans="1:52" ht="8.25" customHeight="1">
      <c r="B3" s="120"/>
      <c r="C3" s="124" t="s">
        <v>73</v>
      </c>
      <c r="D3" s="120" t="s">
        <v>65</v>
      </c>
      <c r="E3" s="120"/>
      <c r="F3" s="120"/>
      <c r="G3" s="120"/>
      <c r="H3" s="120"/>
      <c r="I3" s="120" t="s">
        <v>66</v>
      </c>
      <c r="J3" s="120"/>
      <c r="K3" s="120"/>
      <c r="L3" s="120"/>
      <c r="M3" s="120"/>
      <c r="N3" s="120" t="s">
        <v>67</v>
      </c>
      <c r="O3" s="120"/>
      <c r="P3" s="120"/>
      <c r="Q3" s="120"/>
      <c r="R3" s="120"/>
      <c r="S3" s="120" t="s">
        <v>68</v>
      </c>
      <c r="T3" s="120"/>
      <c r="U3" s="120"/>
      <c r="V3" s="120"/>
      <c r="W3" s="120"/>
      <c r="X3" s="120" t="s">
        <v>69</v>
      </c>
      <c r="Y3" s="120"/>
      <c r="Z3" s="120"/>
      <c r="AA3" s="120"/>
      <c r="AB3" s="120"/>
      <c r="AC3" s="120" t="s">
        <v>70</v>
      </c>
      <c r="AD3" s="120"/>
      <c r="AE3" s="120"/>
      <c r="AF3" s="120"/>
      <c r="AG3" s="120"/>
      <c r="AH3" s="120" t="s">
        <v>71</v>
      </c>
      <c r="AI3" s="120"/>
      <c r="AJ3" s="120"/>
      <c r="AK3" s="120"/>
      <c r="AL3" s="120"/>
      <c r="AM3" s="120" t="s">
        <v>72</v>
      </c>
      <c r="AN3" s="120"/>
      <c r="AO3" s="120"/>
      <c r="AP3" s="120"/>
      <c r="AQ3" s="120"/>
      <c r="AS3" s="121" t="s">
        <v>114</v>
      </c>
    </row>
    <row r="4" spans="1:52" ht="8.25" customHeight="1">
      <c r="B4" s="120"/>
      <c r="C4" s="124"/>
      <c r="D4" s="120"/>
      <c r="E4" s="120"/>
      <c r="F4" s="120"/>
      <c r="G4" s="120"/>
      <c r="H4" s="120"/>
      <c r="I4" s="120"/>
      <c r="J4" s="120"/>
      <c r="K4" s="125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S4" s="122"/>
      <c r="AU4" s="6"/>
    </row>
    <row r="5" spans="1:52" ht="72" customHeight="1">
      <c r="B5" s="120"/>
      <c r="C5" s="124"/>
      <c r="D5" s="16" t="s">
        <v>74</v>
      </c>
      <c r="E5" s="16" t="s">
        <v>115</v>
      </c>
      <c r="F5" s="16" t="s">
        <v>116</v>
      </c>
      <c r="G5" s="16" t="s">
        <v>187</v>
      </c>
      <c r="H5" s="16" t="s">
        <v>188</v>
      </c>
      <c r="I5" s="16" t="s">
        <v>74</v>
      </c>
      <c r="J5" s="16" t="s">
        <v>115</v>
      </c>
      <c r="K5" s="16" t="s">
        <v>116</v>
      </c>
      <c r="L5" s="16" t="s">
        <v>187</v>
      </c>
      <c r="M5" s="16" t="s">
        <v>188</v>
      </c>
      <c r="N5" s="16" t="s">
        <v>74</v>
      </c>
      <c r="O5" s="16" t="s">
        <v>115</v>
      </c>
      <c r="P5" s="16" t="s">
        <v>116</v>
      </c>
      <c r="Q5" s="16" t="s">
        <v>187</v>
      </c>
      <c r="R5" s="16" t="s">
        <v>188</v>
      </c>
      <c r="S5" s="16" t="s">
        <v>74</v>
      </c>
      <c r="T5" s="16" t="s">
        <v>115</v>
      </c>
      <c r="U5" s="16" t="s">
        <v>116</v>
      </c>
      <c r="V5" s="16" t="s">
        <v>187</v>
      </c>
      <c r="W5" s="16" t="s">
        <v>188</v>
      </c>
      <c r="X5" s="16" t="s">
        <v>74</v>
      </c>
      <c r="Y5" s="16" t="s">
        <v>115</v>
      </c>
      <c r="Z5" s="16" t="s">
        <v>116</v>
      </c>
      <c r="AA5" s="16" t="s">
        <v>187</v>
      </c>
      <c r="AB5" s="16" t="s">
        <v>188</v>
      </c>
      <c r="AC5" s="16" t="s">
        <v>74</v>
      </c>
      <c r="AD5" s="16" t="s">
        <v>115</v>
      </c>
      <c r="AE5" s="16" t="s">
        <v>116</v>
      </c>
      <c r="AF5" s="16" t="s">
        <v>187</v>
      </c>
      <c r="AG5" s="16" t="s">
        <v>188</v>
      </c>
      <c r="AH5" s="16" t="s">
        <v>74</v>
      </c>
      <c r="AI5" s="16" t="s">
        <v>115</v>
      </c>
      <c r="AJ5" s="16" t="s">
        <v>116</v>
      </c>
      <c r="AK5" s="16" t="s">
        <v>187</v>
      </c>
      <c r="AL5" s="16" t="s">
        <v>188</v>
      </c>
      <c r="AM5" s="16" t="s">
        <v>74</v>
      </c>
      <c r="AN5" s="16" t="s">
        <v>115</v>
      </c>
      <c r="AO5" s="16" t="s">
        <v>116</v>
      </c>
      <c r="AP5" s="16" t="s">
        <v>187</v>
      </c>
      <c r="AQ5" s="16" t="s">
        <v>188</v>
      </c>
      <c r="AS5" s="116" t="s">
        <v>119</v>
      </c>
      <c r="AT5" s="117"/>
      <c r="AU5" s="118" t="s">
        <v>120</v>
      </c>
      <c r="AV5" s="119"/>
      <c r="AW5" s="7"/>
      <c r="AX5" s="87" t="s">
        <v>121</v>
      </c>
      <c r="AY5" s="87" t="s">
        <v>122</v>
      </c>
      <c r="AZ5" s="8"/>
    </row>
    <row r="6" spans="1:52" s="4" customFormat="1">
      <c r="B6" s="18">
        <v>1</v>
      </c>
      <c r="C6" s="15" t="s">
        <v>1</v>
      </c>
      <c r="D6" s="42">
        <v>117</v>
      </c>
      <c r="E6" s="42">
        <v>28</v>
      </c>
      <c r="F6" s="42">
        <v>20</v>
      </c>
      <c r="G6" s="28">
        <f>IFERROR(F6/D6,"-")</f>
        <v>0.17094017094017094</v>
      </c>
      <c r="H6" s="28">
        <f>IFERROR(F6/E6,"-")</f>
        <v>0.7142857142857143</v>
      </c>
      <c r="I6" s="42">
        <v>313</v>
      </c>
      <c r="J6" s="42">
        <v>77</v>
      </c>
      <c r="K6" s="42">
        <v>63</v>
      </c>
      <c r="L6" s="28">
        <f>IFERROR(K6/I6,"-")</f>
        <v>0.2012779552715655</v>
      </c>
      <c r="M6" s="28">
        <f>IFERROR(K6/J6,"-")</f>
        <v>0.81818181818181823</v>
      </c>
      <c r="N6" s="42">
        <v>53203</v>
      </c>
      <c r="O6" s="42">
        <v>14179</v>
      </c>
      <c r="P6" s="42">
        <v>8688</v>
      </c>
      <c r="Q6" s="28">
        <f>IFERROR(P6/N6,"-")</f>
        <v>0.16329906208296524</v>
      </c>
      <c r="R6" s="28">
        <f>IFERROR(P6/O6,"-")</f>
        <v>0.61273714648423727</v>
      </c>
      <c r="S6" s="42">
        <v>42990</v>
      </c>
      <c r="T6" s="42">
        <v>13026</v>
      </c>
      <c r="U6" s="42">
        <v>8965</v>
      </c>
      <c r="V6" s="28">
        <f>IFERROR(U6/S6,"-")</f>
        <v>0.20853686903931146</v>
      </c>
      <c r="W6" s="28">
        <f>IFERROR(U6/T6,"-")</f>
        <v>0.68823890680178101</v>
      </c>
      <c r="X6" s="42">
        <v>28507</v>
      </c>
      <c r="Y6" s="42">
        <v>7946</v>
      </c>
      <c r="Z6" s="42">
        <v>5948</v>
      </c>
      <c r="AA6" s="28">
        <f>IFERROR(Z6/X6,"-")</f>
        <v>0.20865050689304382</v>
      </c>
      <c r="AB6" s="28">
        <f>IFERROR(Z6/Y6,"-")</f>
        <v>0.74855273093380315</v>
      </c>
      <c r="AC6" s="42">
        <v>12647</v>
      </c>
      <c r="AD6" s="42">
        <v>2678</v>
      </c>
      <c r="AE6" s="42">
        <v>2036</v>
      </c>
      <c r="AF6" s="28">
        <f>IFERROR(AE6/AC6,"-")</f>
        <v>0.16098679528741994</v>
      </c>
      <c r="AG6" s="28">
        <f>IFERROR(AE6/AD6,"-")</f>
        <v>0.76026885735623595</v>
      </c>
      <c r="AH6" s="42">
        <v>4279</v>
      </c>
      <c r="AI6" s="42">
        <v>525</v>
      </c>
      <c r="AJ6" s="42">
        <v>405</v>
      </c>
      <c r="AK6" s="28">
        <f>IFERROR(AJ6/AH6,"-")</f>
        <v>9.4648282308950685E-2</v>
      </c>
      <c r="AL6" s="28">
        <f>IFERROR(AJ6/AI6,"-")</f>
        <v>0.77142857142857146</v>
      </c>
      <c r="AM6" s="42">
        <f>SUM(D6,I6,N6,S6,X6,AC6,AH6)</f>
        <v>142056</v>
      </c>
      <c r="AN6" s="42">
        <f t="shared" ref="AN6:AO13" si="0">SUM(E6,J6,O6,T6,Y6,AD6,AI6)</f>
        <v>38459</v>
      </c>
      <c r="AO6" s="42">
        <f t="shared" si="0"/>
        <v>26125</v>
      </c>
      <c r="AP6" s="28">
        <f>IFERROR(AO6/AM6,"-")</f>
        <v>0.18390634679281409</v>
      </c>
      <c r="AQ6" s="28">
        <f>IFERROR(AO6/AN6,"-")</f>
        <v>0.67929483345900832</v>
      </c>
      <c r="AS6" s="9" t="str">
        <f>INDEX($C$6:$C$13,MATCH(AT6,$AP$6:$AP$13,0))</f>
        <v>豊能医療圏</v>
      </c>
      <c r="AT6" s="34">
        <f>LARGE($AP$6:$AP$13,ROW(A1))</f>
        <v>0.18390634679281409</v>
      </c>
      <c r="AU6" s="9" t="str">
        <f>INDEX($C$6:$C$13,MATCH(AV6,$AQ$6:$AQ$13,0))</f>
        <v>大阪市医療圏</v>
      </c>
      <c r="AV6" s="34">
        <f>LARGE($AQ$6:$AQ$13,ROW(C1))</f>
        <v>0.73292140740032508</v>
      </c>
      <c r="AW6" s="10"/>
      <c r="AX6" s="34">
        <f>$AP$14</f>
        <v>0.17521725320280496</v>
      </c>
      <c r="AY6" s="34">
        <f>$AQ$14</f>
        <v>0.7069363800961479</v>
      </c>
      <c r="AZ6" s="44">
        <v>0</v>
      </c>
    </row>
    <row r="7" spans="1:52" s="4" customFormat="1">
      <c r="B7" s="18">
        <v>2</v>
      </c>
      <c r="C7" s="15" t="s">
        <v>8</v>
      </c>
      <c r="D7" s="42">
        <v>161</v>
      </c>
      <c r="E7" s="42">
        <v>32</v>
      </c>
      <c r="F7" s="42">
        <v>26</v>
      </c>
      <c r="G7" s="28">
        <f t="shared" ref="G7:G14" si="1">IFERROR(F7/D7,"-")</f>
        <v>0.16149068322981366</v>
      </c>
      <c r="H7" s="28">
        <f t="shared" ref="H7:H14" si="2">IFERROR(F7/E7,"-")</f>
        <v>0.8125</v>
      </c>
      <c r="I7" s="42">
        <v>450</v>
      </c>
      <c r="J7" s="42">
        <v>104</v>
      </c>
      <c r="K7" s="42">
        <v>79</v>
      </c>
      <c r="L7" s="28">
        <f t="shared" ref="L7:L14" si="3">IFERROR(K7/I7,"-")</f>
        <v>0.17555555555555555</v>
      </c>
      <c r="M7" s="28">
        <f t="shared" ref="M7:M14" si="4">IFERROR(K7/J7,"-")</f>
        <v>0.75961538461538458</v>
      </c>
      <c r="N7" s="42">
        <v>42768</v>
      </c>
      <c r="O7" s="42">
        <v>10374</v>
      </c>
      <c r="P7" s="42">
        <v>6325</v>
      </c>
      <c r="Q7" s="28">
        <f t="shared" ref="Q7:Q14" si="5">IFERROR(P7/N7,"-")</f>
        <v>0.14789094650205761</v>
      </c>
      <c r="R7" s="28">
        <f t="shared" ref="R7:R14" si="6">IFERROR(P7/O7,"-")</f>
        <v>0.60969732022363599</v>
      </c>
      <c r="S7" s="42">
        <v>32256</v>
      </c>
      <c r="T7" s="42">
        <v>8868</v>
      </c>
      <c r="U7" s="42">
        <v>6117</v>
      </c>
      <c r="V7" s="28">
        <f t="shared" ref="V7:V14" si="7">IFERROR(U7/S7,"-")</f>
        <v>0.18963913690476192</v>
      </c>
      <c r="W7" s="28">
        <f t="shared" ref="W7:W14" si="8">IFERROR(U7/T7,"-")</f>
        <v>0.68978349120433013</v>
      </c>
      <c r="X7" s="42">
        <v>19462</v>
      </c>
      <c r="Y7" s="42">
        <v>5060</v>
      </c>
      <c r="Z7" s="42">
        <v>3834</v>
      </c>
      <c r="AA7" s="28">
        <f t="shared" ref="AA7:AA14" si="9">IFERROR(Z7/X7,"-")</f>
        <v>0.19699928064947075</v>
      </c>
      <c r="AB7" s="28">
        <f t="shared" ref="AB7:AB14" si="10">IFERROR(Z7/Y7,"-")</f>
        <v>0.75770750988142288</v>
      </c>
      <c r="AC7" s="42">
        <v>8588</v>
      </c>
      <c r="AD7" s="42">
        <v>1632</v>
      </c>
      <c r="AE7" s="42">
        <v>1259</v>
      </c>
      <c r="AF7" s="28">
        <f t="shared" ref="AF7:AF14" si="11">IFERROR(AE7/AC7,"-")</f>
        <v>0.14659990684676291</v>
      </c>
      <c r="AG7" s="28">
        <f t="shared" ref="AG7:AG14" si="12">IFERROR(AE7/AD7,"-")</f>
        <v>0.77144607843137258</v>
      </c>
      <c r="AH7" s="42">
        <v>2784</v>
      </c>
      <c r="AI7" s="42">
        <v>292</v>
      </c>
      <c r="AJ7" s="42">
        <v>220</v>
      </c>
      <c r="AK7" s="28">
        <f t="shared" ref="AK7:AK14" si="13">IFERROR(AJ7/AH7,"-")</f>
        <v>7.9022988505747127E-2</v>
      </c>
      <c r="AL7" s="28">
        <f t="shared" ref="AL7:AL14" si="14">IFERROR(AJ7/AI7,"-")</f>
        <v>0.75342465753424659</v>
      </c>
      <c r="AM7" s="42">
        <f t="shared" ref="AM7:AM13" si="15">SUM(D7,I7,N7,S7,X7,AC7,AH7)</f>
        <v>106469</v>
      </c>
      <c r="AN7" s="42">
        <f t="shared" si="0"/>
        <v>26362</v>
      </c>
      <c r="AO7" s="42">
        <f t="shared" si="0"/>
        <v>17860</v>
      </c>
      <c r="AP7" s="28">
        <f t="shared" ref="AP7:AP14" si="16">IFERROR(AO7/AM7,"-")</f>
        <v>0.16774835867717364</v>
      </c>
      <c r="AQ7" s="28">
        <f t="shared" ref="AQ7:AQ14" si="17">IFERROR(AO7/AN7,"-")</f>
        <v>0.67749032698581291</v>
      </c>
      <c r="AS7" s="9" t="str">
        <f t="shared" ref="AS7:AS13" si="18">INDEX($C$6:$C$13,MATCH(AT7,$AP$6:$AP$13,0))</f>
        <v>大阪市医療圏</v>
      </c>
      <c r="AT7" s="34">
        <f t="shared" ref="AT7:AT13" si="19">LARGE($AP$6:$AP$13,ROW(A2))</f>
        <v>0.17763828702523579</v>
      </c>
      <c r="AU7" s="9" t="str">
        <f t="shared" ref="AU7:AU13" si="20">INDEX($C$6:$C$13,MATCH(AV7,$AQ$6:$AQ$13,0))</f>
        <v>泉州医療圏</v>
      </c>
      <c r="AV7" s="34">
        <f t="shared" ref="AV7:AV13" si="21">LARGE($AQ$6:$AQ$13,ROW(C2))</f>
        <v>0.71993598536808412</v>
      </c>
      <c r="AW7" s="10"/>
      <c r="AX7" s="34">
        <f t="shared" ref="AX7:AX13" si="22">$AP$14</f>
        <v>0.17521725320280496</v>
      </c>
      <c r="AY7" s="34">
        <f t="shared" ref="AY7:AY13" si="23">$AQ$14</f>
        <v>0.7069363800961479</v>
      </c>
      <c r="AZ7" s="44">
        <v>0</v>
      </c>
    </row>
    <row r="8" spans="1:52" s="4" customFormat="1">
      <c r="B8" s="18">
        <v>3</v>
      </c>
      <c r="C8" s="15" t="s">
        <v>13</v>
      </c>
      <c r="D8" s="42">
        <v>302</v>
      </c>
      <c r="E8" s="42">
        <v>85</v>
      </c>
      <c r="F8" s="42">
        <v>68</v>
      </c>
      <c r="G8" s="28">
        <f t="shared" si="1"/>
        <v>0.2251655629139073</v>
      </c>
      <c r="H8" s="28">
        <f t="shared" si="2"/>
        <v>0.8</v>
      </c>
      <c r="I8" s="42">
        <v>1030</v>
      </c>
      <c r="J8" s="42">
        <v>254</v>
      </c>
      <c r="K8" s="42">
        <v>194</v>
      </c>
      <c r="L8" s="28">
        <f t="shared" si="3"/>
        <v>0.18834951456310681</v>
      </c>
      <c r="M8" s="28">
        <f t="shared" si="4"/>
        <v>0.76377952755905509</v>
      </c>
      <c r="N8" s="42">
        <v>69633</v>
      </c>
      <c r="O8" s="42">
        <v>16709</v>
      </c>
      <c r="P8" s="42">
        <v>10610</v>
      </c>
      <c r="Q8" s="28">
        <f t="shared" si="5"/>
        <v>0.15237028420432841</v>
      </c>
      <c r="R8" s="28">
        <f t="shared" si="6"/>
        <v>0.63498713268298523</v>
      </c>
      <c r="S8" s="42">
        <v>52710</v>
      </c>
      <c r="T8" s="42">
        <v>13874</v>
      </c>
      <c r="U8" s="42">
        <v>9782</v>
      </c>
      <c r="V8" s="28">
        <f t="shared" si="7"/>
        <v>0.18558148358945173</v>
      </c>
      <c r="W8" s="28">
        <f t="shared" si="8"/>
        <v>0.70505982413146895</v>
      </c>
      <c r="X8" s="42">
        <v>30147</v>
      </c>
      <c r="Y8" s="42">
        <v>7441</v>
      </c>
      <c r="Z8" s="42">
        <v>5651</v>
      </c>
      <c r="AA8" s="28">
        <f t="shared" si="9"/>
        <v>0.18744817063057684</v>
      </c>
      <c r="AB8" s="28">
        <f t="shared" si="10"/>
        <v>0.75944093535815083</v>
      </c>
      <c r="AC8" s="42">
        <v>12030</v>
      </c>
      <c r="AD8" s="42">
        <v>2102</v>
      </c>
      <c r="AE8" s="42">
        <v>1654</v>
      </c>
      <c r="AF8" s="28">
        <f t="shared" si="11"/>
        <v>0.13748960931005819</v>
      </c>
      <c r="AG8" s="28">
        <f t="shared" si="12"/>
        <v>0.78686964795432923</v>
      </c>
      <c r="AH8" s="42">
        <v>3866</v>
      </c>
      <c r="AI8" s="42">
        <v>389</v>
      </c>
      <c r="AJ8" s="42">
        <v>299</v>
      </c>
      <c r="AK8" s="28">
        <f t="shared" si="13"/>
        <v>7.7340920848422146E-2</v>
      </c>
      <c r="AL8" s="28">
        <f t="shared" si="14"/>
        <v>0.76863753213367614</v>
      </c>
      <c r="AM8" s="42">
        <f t="shared" si="15"/>
        <v>169718</v>
      </c>
      <c r="AN8" s="42">
        <f t="shared" si="0"/>
        <v>40854</v>
      </c>
      <c r="AO8" s="42">
        <f t="shared" si="0"/>
        <v>28258</v>
      </c>
      <c r="AP8" s="28">
        <f t="shared" si="16"/>
        <v>0.16649972307003383</v>
      </c>
      <c r="AQ8" s="28">
        <f t="shared" si="17"/>
        <v>0.69168257698144608</v>
      </c>
      <c r="AS8" s="9" t="str">
        <f t="shared" si="18"/>
        <v>南河内医療圏</v>
      </c>
      <c r="AT8" s="34">
        <f t="shared" si="19"/>
        <v>0.17737569600971584</v>
      </c>
      <c r="AU8" s="9" t="str">
        <f t="shared" si="20"/>
        <v>堺市医療圏</v>
      </c>
      <c r="AV8" s="34">
        <f t="shared" si="21"/>
        <v>0.70961577147455246</v>
      </c>
      <c r="AW8" s="10"/>
      <c r="AX8" s="34">
        <f t="shared" si="22"/>
        <v>0.17521725320280496</v>
      </c>
      <c r="AY8" s="34">
        <f t="shared" si="23"/>
        <v>0.7069363800961479</v>
      </c>
      <c r="AZ8" s="44">
        <v>0</v>
      </c>
    </row>
    <row r="9" spans="1:52" s="4" customFormat="1">
      <c r="B9" s="18">
        <v>4</v>
      </c>
      <c r="C9" s="15" t="s">
        <v>21</v>
      </c>
      <c r="D9" s="42">
        <v>117</v>
      </c>
      <c r="E9" s="42">
        <v>32</v>
      </c>
      <c r="F9" s="42">
        <v>28</v>
      </c>
      <c r="G9" s="28">
        <f t="shared" si="1"/>
        <v>0.23931623931623933</v>
      </c>
      <c r="H9" s="28">
        <f t="shared" si="2"/>
        <v>0.875</v>
      </c>
      <c r="I9" s="42">
        <v>331</v>
      </c>
      <c r="J9" s="42">
        <v>91</v>
      </c>
      <c r="K9" s="42">
        <v>69</v>
      </c>
      <c r="L9" s="28">
        <f t="shared" si="3"/>
        <v>0.20845921450151059</v>
      </c>
      <c r="M9" s="28">
        <f t="shared" si="4"/>
        <v>0.75824175824175821</v>
      </c>
      <c r="N9" s="42">
        <v>47209</v>
      </c>
      <c r="O9" s="42">
        <v>11856</v>
      </c>
      <c r="P9" s="42">
        <v>7761</v>
      </c>
      <c r="Q9" s="28">
        <f t="shared" si="5"/>
        <v>0.16439661928869495</v>
      </c>
      <c r="R9" s="28">
        <f t="shared" si="6"/>
        <v>0.65460526315789469</v>
      </c>
      <c r="S9" s="42">
        <v>37412</v>
      </c>
      <c r="T9" s="42">
        <v>10322</v>
      </c>
      <c r="U9" s="42">
        <v>7458</v>
      </c>
      <c r="V9" s="28">
        <f t="shared" si="7"/>
        <v>0.19934780284400727</v>
      </c>
      <c r="W9" s="28">
        <f t="shared" si="8"/>
        <v>0.72253439255958152</v>
      </c>
      <c r="X9" s="42">
        <v>22331</v>
      </c>
      <c r="Y9" s="42">
        <v>5603</v>
      </c>
      <c r="Z9" s="42">
        <v>4353</v>
      </c>
      <c r="AA9" s="28">
        <f t="shared" si="9"/>
        <v>0.19493081366709955</v>
      </c>
      <c r="AB9" s="28">
        <f t="shared" si="10"/>
        <v>0.77690522934142425</v>
      </c>
      <c r="AC9" s="42">
        <v>8828</v>
      </c>
      <c r="AD9" s="42">
        <v>1559</v>
      </c>
      <c r="AE9" s="42">
        <v>1220</v>
      </c>
      <c r="AF9" s="28">
        <f t="shared" si="11"/>
        <v>0.13819664703217036</v>
      </c>
      <c r="AG9" s="28">
        <f t="shared" si="12"/>
        <v>0.78255291853752407</v>
      </c>
      <c r="AH9" s="42">
        <v>2886</v>
      </c>
      <c r="AI9" s="42">
        <v>314</v>
      </c>
      <c r="AJ9" s="42">
        <v>238</v>
      </c>
      <c r="AK9" s="28">
        <f t="shared" si="13"/>
        <v>8.2467082467082467E-2</v>
      </c>
      <c r="AL9" s="28">
        <f t="shared" si="14"/>
        <v>0.7579617834394905</v>
      </c>
      <c r="AM9" s="42">
        <f t="shared" si="15"/>
        <v>119114</v>
      </c>
      <c r="AN9" s="42">
        <f t="shared" si="0"/>
        <v>29777</v>
      </c>
      <c r="AO9" s="42">
        <f t="shared" si="0"/>
        <v>21127</v>
      </c>
      <c r="AP9" s="28">
        <f t="shared" si="16"/>
        <v>0.17736789965915006</v>
      </c>
      <c r="AQ9" s="28">
        <f t="shared" si="17"/>
        <v>0.70950733787822817</v>
      </c>
      <c r="AS9" s="9" t="str">
        <f t="shared" si="18"/>
        <v>中河内医療圏</v>
      </c>
      <c r="AT9" s="34">
        <f t="shared" si="19"/>
        <v>0.17736789965915006</v>
      </c>
      <c r="AU9" s="9" t="str">
        <f t="shared" si="20"/>
        <v>中河内医療圏</v>
      </c>
      <c r="AV9" s="34">
        <f t="shared" si="21"/>
        <v>0.70950733787822817</v>
      </c>
      <c r="AW9" s="10"/>
      <c r="AX9" s="34">
        <f t="shared" si="22"/>
        <v>0.17521725320280496</v>
      </c>
      <c r="AY9" s="34">
        <f t="shared" si="23"/>
        <v>0.7069363800961479</v>
      </c>
      <c r="AZ9" s="44">
        <v>0</v>
      </c>
    </row>
    <row r="10" spans="1:52" s="4" customFormat="1">
      <c r="B10" s="18">
        <v>5</v>
      </c>
      <c r="C10" s="15" t="s">
        <v>25</v>
      </c>
      <c r="D10" s="42">
        <v>182</v>
      </c>
      <c r="E10" s="42">
        <v>45</v>
      </c>
      <c r="F10" s="42">
        <v>35</v>
      </c>
      <c r="G10" s="28">
        <f t="shared" si="1"/>
        <v>0.19230769230769232</v>
      </c>
      <c r="H10" s="28">
        <f t="shared" si="2"/>
        <v>0.77777777777777779</v>
      </c>
      <c r="I10" s="42">
        <v>579</v>
      </c>
      <c r="J10" s="42">
        <v>126</v>
      </c>
      <c r="K10" s="42">
        <v>99</v>
      </c>
      <c r="L10" s="28">
        <f t="shared" si="3"/>
        <v>0.17098445595854922</v>
      </c>
      <c r="M10" s="28">
        <f t="shared" si="4"/>
        <v>0.7857142857142857</v>
      </c>
      <c r="N10" s="42">
        <v>38013</v>
      </c>
      <c r="O10" s="42">
        <v>9700</v>
      </c>
      <c r="P10" s="42">
        <v>6052</v>
      </c>
      <c r="Q10" s="28">
        <f t="shared" si="5"/>
        <v>0.15920869176334412</v>
      </c>
      <c r="R10" s="28">
        <f t="shared" si="6"/>
        <v>0.62391752577319592</v>
      </c>
      <c r="S10" s="42">
        <v>29414</v>
      </c>
      <c r="T10" s="42">
        <v>8276</v>
      </c>
      <c r="U10" s="42">
        <v>5923</v>
      </c>
      <c r="V10" s="28">
        <f t="shared" si="7"/>
        <v>0.20136669613109404</v>
      </c>
      <c r="W10" s="28">
        <f t="shared" si="8"/>
        <v>0.71568390526824555</v>
      </c>
      <c r="X10" s="42">
        <v>18072</v>
      </c>
      <c r="Y10" s="42">
        <v>4727</v>
      </c>
      <c r="Z10" s="42">
        <v>3598</v>
      </c>
      <c r="AA10" s="28">
        <f t="shared" si="9"/>
        <v>0.19909251881363435</v>
      </c>
      <c r="AB10" s="28">
        <f t="shared" si="10"/>
        <v>0.76115929765178758</v>
      </c>
      <c r="AC10" s="42">
        <v>8218</v>
      </c>
      <c r="AD10" s="42">
        <v>1593</v>
      </c>
      <c r="AE10" s="42">
        <v>1297</v>
      </c>
      <c r="AF10" s="28">
        <f t="shared" si="11"/>
        <v>0.15782428814796787</v>
      </c>
      <c r="AG10" s="28">
        <f t="shared" si="12"/>
        <v>0.81418706842435651</v>
      </c>
      <c r="AH10" s="42">
        <v>2683</v>
      </c>
      <c r="AI10" s="42">
        <v>288</v>
      </c>
      <c r="AJ10" s="42">
        <v>230</v>
      </c>
      <c r="AK10" s="28">
        <f t="shared" si="13"/>
        <v>8.5724934774506156E-2</v>
      </c>
      <c r="AL10" s="28">
        <f t="shared" si="14"/>
        <v>0.79861111111111116</v>
      </c>
      <c r="AM10" s="42">
        <f t="shared" si="15"/>
        <v>97161</v>
      </c>
      <c r="AN10" s="42">
        <f t="shared" si="0"/>
        <v>24755</v>
      </c>
      <c r="AO10" s="42">
        <f t="shared" si="0"/>
        <v>17234</v>
      </c>
      <c r="AP10" s="28">
        <f t="shared" si="16"/>
        <v>0.17737569600971584</v>
      </c>
      <c r="AQ10" s="28">
        <f t="shared" si="17"/>
        <v>0.69618258937588362</v>
      </c>
      <c r="AS10" s="9" t="str">
        <f t="shared" si="18"/>
        <v>泉州医療圏</v>
      </c>
      <c r="AT10" s="34">
        <f t="shared" si="19"/>
        <v>0.1764880142196032</v>
      </c>
      <c r="AU10" s="9" t="str">
        <f t="shared" si="20"/>
        <v>南河内医療圏</v>
      </c>
      <c r="AV10" s="34">
        <f t="shared" si="21"/>
        <v>0.69618258937588362</v>
      </c>
      <c r="AW10" s="10"/>
      <c r="AX10" s="34">
        <f t="shared" si="22"/>
        <v>0.17521725320280496</v>
      </c>
      <c r="AY10" s="34">
        <f t="shared" si="23"/>
        <v>0.7069363800961479</v>
      </c>
      <c r="AZ10" s="44">
        <v>0</v>
      </c>
    </row>
    <row r="11" spans="1:52" s="4" customFormat="1">
      <c r="B11" s="18">
        <v>6</v>
      </c>
      <c r="C11" s="15" t="s">
        <v>35</v>
      </c>
      <c r="D11" s="42">
        <v>520</v>
      </c>
      <c r="E11" s="42">
        <v>143</v>
      </c>
      <c r="F11" s="42">
        <v>111</v>
      </c>
      <c r="G11" s="28">
        <f t="shared" si="1"/>
        <v>0.21346153846153845</v>
      </c>
      <c r="H11" s="28">
        <f t="shared" si="2"/>
        <v>0.77622377622377625</v>
      </c>
      <c r="I11" s="42">
        <v>1165</v>
      </c>
      <c r="J11" s="42">
        <v>299</v>
      </c>
      <c r="K11" s="42">
        <v>243</v>
      </c>
      <c r="L11" s="28">
        <f t="shared" si="3"/>
        <v>0.20858369098712445</v>
      </c>
      <c r="M11" s="28">
        <f t="shared" si="4"/>
        <v>0.81270903010033446</v>
      </c>
      <c r="N11" s="42">
        <v>47815</v>
      </c>
      <c r="O11" s="42">
        <v>12027</v>
      </c>
      <c r="P11" s="42">
        <v>7866</v>
      </c>
      <c r="Q11" s="28">
        <f t="shared" si="5"/>
        <v>0.16450904527867824</v>
      </c>
      <c r="R11" s="28">
        <f t="shared" si="6"/>
        <v>0.65402843601895733</v>
      </c>
      <c r="S11" s="42">
        <v>37109</v>
      </c>
      <c r="T11" s="42">
        <v>10023</v>
      </c>
      <c r="U11" s="42">
        <v>7215</v>
      </c>
      <c r="V11" s="28">
        <f t="shared" si="7"/>
        <v>0.19442722789619768</v>
      </c>
      <c r="W11" s="28">
        <f t="shared" si="8"/>
        <v>0.71984435797665369</v>
      </c>
      <c r="X11" s="42">
        <v>22780</v>
      </c>
      <c r="Y11" s="42">
        <v>5422</v>
      </c>
      <c r="Z11" s="42">
        <v>4178</v>
      </c>
      <c r="AA11" s="28">
        <f t="shared" si="9"/>
        <v>0.18340649692712907</v>
      </c>
      <c r="AB11" s="28">
        <f t="shared" si="10"/>
        <v>0.77056436739210621</v>
      </c>
      <c r="AC11" s="42">
        <v>10343</v>
      </c>
      <c r="AD11" s="42">
        <v>1581</v>
      </c>
      <c r="AE11" s="42">
        <v>1297</v>
      </c>
      <c r="AF11" s="28">
        <f t="shared" si="11"/>
        <v>0.12539882045828096</v>
      </c>
      <c r="AG11" s="28">
        <f t="shared" si="12"/>
        <v>0.8203668564199873</v>
      </c>
      <c r="AH11" s="42">
        <v>3458</v>
      </c>
      <c r="AI11" s="42">
        <v>331</v>
      </c>
      <c r="AJ11" s="42">
        <v>255</v>
      </c>
      <c r="AK11" s="28">
        <f t="shared" si="13"/>
        <v>7.3742047426257951E-2</v>
      </c>
      <c r="AL11" s="28">
        <f t="shared" si="14"/>
        <v>0.77039274924471302</v>
      </c>
      <c r="AM11" s="42">
        <f t="shared" si="15"/>
        <v>123190</v>
      </c>
      <c r="AN11" s="42">
        <f t="shared" si="0"/>
        <v>29826</v>
      </c>
      <c r="AO11" s="42">
        <f t="shared" si="0"/>
        <v>21165</v>
      </c>
      <c r="AP11" s="28">
        <f t="shared" si="16"/>
        <v>0.17180777660524393</v>
      </c>
      <c r="AQ11" s="28">
        <f t="shared" si="17"/>
        <v>0.70961577147455246</v>
      </c>
      <c r="AS11" s="9" t="str">
        <f t="shared" si="18"/>
        <v>堺市医療圏</v>
      </c>
      <c r="AT11" s="34">
        <f t="shared" si="19"/>
        <v>0.17180777660524393</v>
      </c>
      <c r="AU11" s="9" t="str">
        <f t="shared" si="20"/>
        <v>北河内医療圏</v>
      </c>
      <c r="AV11" s="34">
        <f t="shared" si="21"/>
        <v>0.69168257698144608</v>
      </c>
      <c r="AW11" s="10"/>
      <c r="AX11" s="34">
        <f t="shared" si="22"/>
        <v>0.17521725320280496</v>
      </c>
      <c r="AY11" s="34">
        <f t="shared" si="23"/>
        <v>0.7069363800961479</v>
      </c>
      <c r="AZ11" s="44">
        <v>0</v>
      </c>
    </row>
    <row r="12" spans="1:52" s="4" customFormat="1">
      <c r="B12" s="18">
        <v>7</v>
      </c>
      <c r="C12" s="15" t="s">
        <v>44</v>
      </c>
      <c r="D12" s="42">
        <v>519</v>
      </c>
      <c r="E12" s="42">
        <v>112</v>
      </c>
      <c r="F12" s="42">
        <v>91</v>
      </c>
      <c r="G12" s="28">
        <f t="shared" si="1"/>
        <v>0.17533718689788053</v>
      </c>
      <c r="H12" s="28">
        <f t="shared" si="2"/>
        <v>0.8125</v>
      </c>
      <c r="I12" s="42">
        <v>1199</v>
      </c>
      <c r="J12" s="42">
        <v>311</v>
      </c>
      <c r="K12" s="42">
        <v>251</v>
      </c>
      <c r="L12" s="28">
        <f t="shared" si="3"/>
        <v>0.20934111759799834</v>
      </c>
      <c r="M12" s="28">
        <f t="shared" si="4"/>
        <v>0.80707395498392287</v>
      </c>
      <c r="N12" s="42">
        <v>48680</v>
      </c>
      <c r="O12" s="42">
        <v>12186</v>
      </c>
      <c r="P12" s="42">
        <v>8048</v>
      </c>
      <c r="Q12" s="28">
        <f t="shared" si="5"/>
        <v>0.16532456861133935</v>
      </c>
      <c r="R12" s="28">
        <f t="shared" si="6"/>
        <v>0.66043000164122767</v>
      </c>
      <c r="S12" s="42">
        <v>37389</v>
      </c>
      <c r="T12" s="42">
        <v>10210</v>
      </c>
      <c r="U12" s="42">
        <v>7529</v>
      </c>
      <c r="V12" s="28">
        <f t="shared" si="7"/>
        <v>0.20136938671801866</v>
      </c>
      <c r="W12" s="28">
        <f t="shared" si="8"/>
        <v>0.73741429970617045</v>
      </c>
      <c r="X12" s="42">
        <v>23401</v>
      </c>
      <c r="Y12" s="42">
        <v>5678</v>
      </c>
      <c r="Z12" s="42">
        <v>4445</v>
      </c>
      <c r="AA12" s="28">
        <f t="shared" si="9"/>
        <v>0.18994914747233024</v>
      </c>
      <c r="AB12" s="28">
        <f t="shared" si="10"/>
        <v>0.78284607256076089</v>
      </c>
      <c r="AC12" s="42">
        <v>10433</v>
      </c>
      <c r="AD12" s="42">
        <v>1796</v>
      </c>
      <c r="AE12" s="42">
        <v>1428</v>
      </c>
      <c r="AF12" s="28">
        <f t="shared" si="11"/>
        <v>0.13687338253618325</v>
      </c>
      <c r="AG12" s="28">
        <f t="shared" si="12"/>
        <v>0.7951002227171492</v>
      </c>
      <c r="AH12" s="42">
        <v>3277</v>
      </c>
      <c r="AI12" s="42">
        <v>325</v>
      </c>
      <c r="AJ12" s="42">
        <v>251</v>
      </c>
      <c r="AK12" s="28">
        <f t="shared" si="13"/>
        <v>7.6594446139761976E-2</v>
      </c>
      <c r="AL12" s="28">
        <f t="shared" si="14"/>
        <v>0.77230769230769236</v>
      </c>
      <c r="AM12" s="42">
        <f t="shared" si="15"/>
        <v>124898</v>
      </c>
      <c r="AN12" s="42">
        <f t="shared" si="0"/>
        <v>30618</v>
      </c>
      <c r="AO12" s="42">
        <f t="shared" si="0"/>
        <v>22043</v>
      </c>
      <c r="AP12" s="28">
        <f t="shared" si="16"/>
        <v>0.1764880142196032</v>
      </c>
      <c r="AQ12" s="28">
        <f t="shared" si="17"/>
        <v>0.71993598536808412</v>
      </c>
      <c r="AS12" s="9" t="str">
        <f t="shared" si="18"/>
        <v>三島医療圏</v>
      </c>
      <c r="AT12" s="34">
        <f t="shared" si="19"/>
        <v>0.16774835867717364</v>
      </c>
      <c r="AU12" s="9" t="str">
        <f t="shared" si="20"/>
        <v>豊能医療圏</v>
      </c>
      <c r="AV12" s="34">
        <f t="shared" si="21"/>
        <v>0.67929483345900832</v>
      </c>
      <c r="AW12" s="10"/>
      <c r="AX12" s="34">
        <f t="shared" si="22"/>
        <v>0.17521725320280496</v>
      </c>
      <c r="AY12" s="34">
        <f t="shared" si="23"/>
        <v>0.7069363800961479</v>
      </c>
      <c r="AZ12" s="44">
        <v>0</v>
      </c>
    </row>
    <row r="13" spans="1:52" s="4" customFormat="1" ht="14.25" thickBot="1">
      <c r="B13" s="19">
        <v>8</v>
      </c>
      <c r="C13" s="20" t="s">
        <v>57</v>
      </c>
      <c r="D13" s="43">
        <v>1121</v>
      </c>
      <c r="E13" s="43">
        <v>279</v>
      </c>
      <c r="F13" s="43">
        <v>223</v>
      </c>
      <c r="G13" s="29">
        <f t="shared" si="1"/>
        <v>0.19892952720785012</v>
      </c>
      <c r="H13" s="29">
        <f t="shared" si="2"/>
        <v>0.79928315412186379</v>
      </c>
      <c r="I13" s="43">
        <v>3102</v>
      </c>
      <c r="J13" s="43">
        <v>789</v>
      </c>
      <c r="K13" s="43">
        <v>654</v>
      </c>
      <c r="L13" s="29">
        <f t="shared" si="3"/>
        <v>0.21083172147001933</v>
      </c>
      <c r="M13" s="29">
        <f t="shared" si="4"/>
        <v>0.82889733840304181</v>
      </c>
      <c r="N13" s="43">
        <v>121183</v>
      </c>
      <c r="O13" s="43">
        <v>29983</v>
      </c>
      <c r="P13" s="43">
        <v>20048</v>
      </c>
      <c r="Q13" s="29">
        <f t="shared" si="5"/>
        <v>0.16543574593796159</v>
      </c>
      <c r="R13" s="29">
        <f t="shared" si="6"/>
        <v>0.66864556582063173</v>
      </c>
      <c r="S13" s="43">
        <v>103548</v>
      </c>
      <c r="T13" s="43">
        <v>28082</v>
      </c>
      <c r="U13" s="43">
        <v>20882</v>
      </c>
      <c r="V13" s="29">
        <f t="shared" si="7"/>
        <v>0.20166492834241126</v>
      </c>
      <c r="W13" s="29">
        <f t="shared" si="8"/>
        <v>0.74360800512783987</v>
      </c>
      <c r="X13" s="43">
        <v>72298</v>
      </c>
      <c r="Y13" s="43">
        <v>17658</v>
      </c>
      <c r="Z13" s="43">
        <v>14007</v>
      </c>
      <c r="AA13" s="29">
        <f t="shared" si="9"/>
        <v>0.19373979916456888</v>
      </c>
      <c r="AB13" s="29">
        <f t="shared" si="10"/>
        <v>0.79323819232076109</v>
      </c>
      <c r="AC13" s="43">
        <v>32903</v>
      </c>
      <c r="AD13" s="43">
        <v>5725</v>
      </c>
      <c r="AE13" s="43">
        <v>4632</v>
      </c>
      <c r="AF13" s="29">
        <f t="shared" si="11"/>
        <v>0.14077743670789897</v>
      </c>
      <c r="AG13" s="29">
        <f t="shared" si="12"/>
        <v>0.80908296943231439</v>
      </c>
      <c r="AH13" s="43">
        <v>11069</v>
      </c>
      <c r="AI13" s="43">
        <v>1156</v>
      </c>
      <c r="AJ13" s="43">
        <v>879</v>
      </c>
      <c r="AK13" s="29">
        <f t="shared" si="13"/>
        <v>7.941096756707923E-2</v>
      </c>
      <c r="AL13" s="29">
        <f t="shared" si="14"/>
        <v>0.76038062283737029</v>
      </c>
      <c r="AM13" s="43">
        <f t="shared" si="15"/>
        <v>345224</v>
      </c>
      <c r="AN13" s="43">
        <f t="shared" si="0"/>
        <v>83672</v>
      </c>
      <c r="AO13" s="43">
        <f t="shared" si="0"/>
        <v>61325</v>
      </c>
      <c r="AP13" s="29">
        <f t="shared" si="16"/>
        <v>0.17763828702523579</v>
      </c>
      <c r="AQ13" s="29">
        <f t="shared" si="17"/>
        <v>0.73292140740032508</v>
      </c>
      <c r="AS13" s="9" t="str">
        <f t="shared" si="18"/>
        <v>北河内医療圏</v>
      </c>
      <c r="AT13" s="34">
        <f t="shared" si="19"/>
        <v>0.16649972307003383</v>
      </c>
      <c r="AU13" s="9" t="str">
        <f t="shared" si="20"/>
        <v>三島医療圏</v>
      </c>
      <c r="AV13" s="34">
        <f t="shared" si="21"/>
        <v>0.67749032698581291</v>
      </c>
      <c r="AW13" s="10"/>
      <c r="AX13" s="34">
        <f t="shared" si="22"/>
        <v>0.17521725320280496</v>
      </c>
      <c r="AY13" s="34">
        <f t="shared" si="23"/>
        <v>0.7069363800961479</v>
      </c>
      <c r="AZ13" s="44">
        <v>999</v>
      </c>
    </row>
    <row r="14" spans="1:52" s="4" customFormat="1" ht="14.25" thickTop="1">
      <c r="B14" s="123" t="s">
        <v>0</v>
      </c>
      <c r="C14" s="123"/>
      <c r="D14" s="41">
        <f>SUM(D6:D13)</f>
        <v>3039</v>
      </c>
      <c r="E14" s="41">
        <f>SUM(E6:E13)</f>
        <v>756</v>
      </c>
      <c r="F14" s="41">
        <f>SUM(F6:F13)</f>
        <v>602</v>
      </c>
      <c r="G14" s="30">
        <f t="shared" si="1"/>
        <v>0.19809147745969069</v>
      </c>
      <c r="H14" s="30">
        <f t="shared" si="2"/>
        <v>0.79629629629629628</v>
      </c>
      <c r="I14" s="41">
        <f>SUM(I6:I13)</f>
        <v>8169</v>
      </c>
      <c r="J14" s="41">
        <f>SUM(J6:J13)</f>
        <v>2051</v>
      </c>
      <c r="K14" s="41">
        <f>SUM(K6:K13)</f>
        <v>1652</v>
      </c>
      <c r="L14" s="30">
        <f t="shared" si="3"/>
        <v>0.20222793487574978</v>
      </c>
      <c r="M14" s="30">
        <f t="shared" si="4"/>
        <v>0.80546075085324231</v>
      </c>
      <c r="N14" s="41">
        <f>SUM(N6:N13)</f>
        <v>468504</v>
      </c>
      <c r="O14" s="41">
        <f>SUM(O6:O13)</f>
        <v>117014</v>
      </c>
      <c r="P14" s="41">
        <f>SUM(P6:P13)</f>
        <v>75398</v>
      </c>
      <c r="Q14" s="30">
        <f t="shared" si="5"/>
        <v>0.16093352458036644</v>
      </c>
      <c r="R14" s="30">
        <f t="shared" si="6"/>
        <v>0.64435024868819113</v>
      </c>
      <c r="S14" s="41">
        <f>SUM(S6:S13)</f>
        <v>372828</v>
      </c>
      <c r="T14" s="41">
        <f>SUM(T6:T13)</f>
        <v>102681</v>
      </c>
      <c r="U14" s="41">
        <f>SUM(U6:U13)</f>
        <v>73871</v>
      </c>
      <c r="V14" s="30">
        <f t="shared" si="7"/>
        <v>0.19813694250431835</v>
      </c>
      <c r="W14" s="30">
        <f t="shared" si="8"/>
        <v>0.71942228844674283</v>
      </c>
      <c r="X14" s="41">
        <f>SUM(X6:X13)</f>
        <v>236998</v>
      </c>
      <c r="Y14" s="41">
        <f>SUM(Y6:Y13)</f>
        <v>59535</v>
      </c>
      <c r="Z14" s="41">
        <f>SUM(Z6:Z13)</f>
        <v>46014</v>
      </c>
      <c r="AA14" s="30">
        <f t="shared" si="9"/>
        <v>0.19415353716065115</v>
      </c>
      <c r="AB14" s="30">
        <f t="shared" si="10"/>
        <v>0.77288989669942054</v>
      </c>
      <c r="AC14" s="41">
        <f>SUM(AC6:AC13)</f>
        <v>103990</v>
      </c>
      <c r="AD14" s="41">
        <f>SUM(AD6:AD13)</f>
        <v>18666</v>
      </c>
      <c r="AE14" s="41">
        <f>SUM(AE6:AE13)</f>
        <v>14823</v>
      </c>
      <c r="AF14" s="30">
        <f t="shared" si="11"/>
        <v>0.14254255216847775</v>
      </c>
      <c r="AG14" s="30">
        <f t="shared" si="12"/>
        <v>0.79411764705882348</v>
      </c>
      <c r="AH14" s="41">
        <f>SUM(AH6:AH13)</f>
        <v>34302</v>
      </c>
      <c r="AI14" s="41">
        <f>SUM(AI6:AI13)</f>
        <v>3620</v>
      </c>
      <c r="AJ14" s="41">
        <f>SUM(AJ6:AJ13)</f>
        <v>2777</v>
      </c>
      <c r="AK14" s="30">
        <f t="shared" si="13"/>
        <v>8.0957378578508543E-2</v>
      </c>
      <c r="AL14" s="30">
        <f t="shared" si="14"/>
        <v>0.76712707182320439</v>
      </c>
      <c r="AM14" s="41">
        <f>SUM(D14,I14,N14,S14,X14,AC14,AH14)</f>
        <v>1227830</v>
      </c>
      <c r="AN14" s="41">
        <f>SUM(E14,J14,O14,T14,Y14,AD14,AI14)</f>
        <v>304323</v>
      </c>
      <c r="AO14" s="41">
        <f>SUM(F14,K14,P14,U14,Z14,AE14,AJ14)</f>
        <v>215137</v>
      </c>
      <c r="AP14" s="30">
        <f t="shared" si="16"/>
        <v>0.17521725320280496</v>
      </c>
      <c r="AQ14" s="30">
        <f t="shared" si="17"/>
        <v>0.7069363800961479</v>
      </c>
      <c r="AX14" s="11"/>
      <c r="AY14" s="11"/>
      <c r="AZ14" s="11"/>
    </row>
    <row r="15" spans="1:52" s="4" customFormat="1">
      <c r="AX15" s="11"/>
      <c r="AY15" s="11"/>
      <c r="AZ15" s="11"/>
    </row>
  </sheetData>
  <mergeCells count="14">
    <mergeCell ref="N3:R4"/>
    <mergeCell ref="S3:W4"/>
    <mergeCell ref="B14:C14"/>
    <mergeCell ref="B3:B5"/>
    <mergeCell ref="C3:C5"/>
    <mergeCell ref="D3:H4"/>
    <mergeCell ref="I3:M4"/>
    <mergeCell ref="AS5:AT5"/>
    <mergeCell ref="AU5:AV5"/>
    <mergeCell ref="X3:AB4"/>
    <mergeCell ref="AC3:AG4"/>
    <mergeCell ref="AH3:AL4"/>
    <mergeCell ref="AM3:AQ4"/>
    <mergeCell ref="AS3:AS4"/>
  </mergeCells>
  <phoneticPr fontId="3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2-16.多剤服薬者に係る分析</oddHeader>
  </headerFooter>
  <colBreaks count="1" manualBreakCount="1">
    <brk id="23" max="13" man="1"/>
  </colBreaks>
  <ignoredErrors>
    <ignoredError sqref="AT6:AT13 AV6:AV7 AV9:AV10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DDD5-BDB5-4C81-9469-D939B6773065}">
  <dimension ref="A1:B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2" ht="16.5" customHeight="1">
      <c r="A1" s="14" t="s">
        <v>205</v>
      </c>
      <c r="B1" s="13"/>
    </row>
    <row r="2" spans="1:2" ht="16.5" customHeight="1">
      <c r="A2" s="14" t="s">
        <v>117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2-16.多剤服薬者に係る分析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0487-1C39-441F-81F3-9356C54D90A5}">
  <dimension ref="A1:AG81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625" style="6" customWidth="1"/>
    <col min="3" max="3" width="18.625" style="6" customWidth="1"/>
    <col min="4" max="27" width="12.625" style="6" customWidth="1"/>
    <col min="28" max="28" width="9" style="6"/>
    <col min="29" max="29" width="14" style="4" customWidth="1"/>
    <col min="30" max="30" width="9.5" style="4" bestFit="1" customWidth="1"/>
    <col min="31" max="31" width="9.125" style="4" customWidth="1"/>
    <col min="32" max="32" width="10.875" style="5" customWidth="1"/>
    <col min="33" max="33" width="9" style="5"/>
    <col min="34" max="16384" width="9" style="6"/>
  </cols>
  <sheetData>
    <row r="1" spans="1:33" ht="16.5" customHeight="1">
      <c r="A1" s="13" t="s">
        <v>202</v>
      </c>
    </row>
    <row r="2" spans="1:33" ht="16.5" customHeight="1">
      <c r="A2" s="14" t="s">
        <v>206</v>
      </c>
    </row>
    <row r="3" spans="1:33" ht="8.25" customHeight="1">
      <c r="B3" s="140"/>
      <c r="C3" s="143" t="s">
        <v>159</v>
      </c>
      <c r="D3" s="140" t="s">
        <v>65</v>
      </c>
      <c r="E3" s="140"/>
      <c r="F3" s="140"/>
      <c r="G3" s="140" t="s">
        <v>66</v>
      </c>
      <c r="H3" s="140"/>
      <c r="I3" s="140"/>
      <c r="J3" s="140" t="s">
        <v>67</v>
      </c>
      <c r="K3" s="140"/>
      <c r="L3" s="140"/>
      <c r="M3" s="140" t="s">
        <v>68</v>
      </c>
      <c r="N3" s="140"/>
      <c r="O3" s="140"/>
      <c r="P3" s="140" t="s">
        <v>69</v>
      </c>
      <c r="Q3" s="140"/>
      <c r="R3" s="140"/>
      <c r="S3" s="140" t="s">
        <v>70</v>
      </c>
      <c r="T3" s="140"/>
      <c r="U3" s="140"/>
      <c r="V3" s="140" t="s">
        <v>71</v>
      </c>
      <c r="W3" s="140"/>
      <c r="X3" s="140"/>
      <c r="Y3" s="140" t="s">
        <v>72</v>
      </c>
      <c r="Z3" s="140"/>
      <c r="AA3" s="140"/>
      <c r="AC3" s="121" t="s">
        <v>114</v>
      </c>
    </row>
    <row r="4" spans="1:33" ht="8.25" customHeight="1">
      <c r="B4" s="140"/>
      <c r="C4" s="143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C4" s="122"/>
    </row>
    <row r="5" spans="1:33" ht="72" customHeight="1">
      <c r="B5" s="140"/>
      <c r="C5" s="143"/>
      <c r="D5" s="75" t="s">
        <v>191</v>
      </c>
      <c r="E5" s="75" t="s">
        <v>160</v>
      </c>
      <c r="F5" s="75" t="s">
        <v>193</v>
      </c>
      <c r="G5" s="75" t="s">
        <v>190</v>
      </c>
      <c r="H5" s="75" t="s">
        <v>160</v>
      </c>
      <c r="I5" s="75" t="s">
        <v>192</v>
      </c>
      <c r="J5" s="75" t="s">
        <v>190</v>
      </c>
      <c r="K5" s="75" t="s">
        <v>160</v>
      </c>
      <c r="L5" s="75" t="s">
        <v>192</v>
      </c>
      <c r="M5" s="75" t="s">
        <v>190</v>
      </c>
      <c r="N5" s="75" t="s">
        <v>160</v>
      </c>
      <c r="O5" s="75" t="s">
        <v>192</v>
      </c>
      <c r="P5" s="75" t="s">
        <v>190</v>
      </c>
      <c r="Q5" s="75" t="s">
        <v>160</v>
      </c>
      <c r="R5" s="75" t="s">
        <v>192</v>
      </c>
      <c r="S5" s="75" t="s">
        <v>190</v>
      </c>
      <c r="T5" s="75" t="s">
        <v>160</v>
      </c>
      <c r="U5" s="75" t="s">
        <v>192</v>
      </c>
      <c r="V5" s="75" t="s">
        <v>190</v>
      </c>
      <c r="W5" s="75" t="s">
        <v>160</v>
      </c>
      <c r="X5" s="75" t="s">
        <v>192</v>
      </c>
      <c r="Y5" s="75" t="s">
        <v>190</v>
      </c>
      <c r="Z5" s="75" t="s">
        <v>160</v>
      </c>
      <c r="AA5" s="75" t="s">
        <v>192</v>
      </c>
      <c r="AC5" s="138" t="s">
        <v>182</v>
      </c>
      <c r="AD5" s="139"/>
      <c r="AE5" s="7"/>
      <c r="AF5" s="86" t="s">
        <v>182</v>
      </c>
      <c r="AG5" s="76"/>
    </row>
    <row r="6" spans="1:33" s="4" customFormat="1">
      <c r="B6" s="77">
        <v>1</v>
      </c>
      <c r="C6" s="57" t="s">
        <v>58</v>
      </c>
      <c r="D6" s="78">
        <f>市区町村別_多剤服薬者!F6</f>
        <v>223</v>
      </c>
      <c r="E6" s="78">
        <v>175</v>
      </c>
      <c r="F6" s="79">
        <f>IFERROR(E6/D6,"-")</f>
        <v>0.7847533632286996</v>
      </c>
      <c r="G6" s="78">
        <f>市区町村別_多剤服薬者!K6</f>
        <v>654</v>
      </c>
      <c r="H6" s="78">
        <v>514</v>
      </c>
      <c r="I6" s="79">
        <f>IFERROR(H6/G6,"-")</f>
        <v>0.78593272171253825</v>
      </c>
      <c r="J6" s="78">
        <f>市区町村別_多剤服薬者!P6</f>
        <v>20048</v>
      </c>
      <c r="K6" s="78">
        <v>15005</v>
      </c>
      <c r="L6" s="79">
        <f>IFERROR(K6/J6,"-")</f>
        <v>0.74845371109337588</v>
      </c>
      <c r="M6" s="78">
        <f>市区町村別_多剤服薬者!U6</f>
        <v>20882</v>
      </c>
      <c r="N6" s="78">
        <v>15757</v>
      </c>
      <c r="O6" s="79">
        <f>IFERROR(N6/M6,"-")</f>
        <v>0.75457331673211381</v>
      </c>
      <c r="P6" s="78">
        <f>市区町村別_多剤服薬者!Z6</f>
        <v>14007</v>
      </c>
      <c r="Q6" s="78">
        <v>10683</v>
      </c>
      <c r="R6" s="79">
        <f>IFERROR(Q6/P6,"-")</f>
        <v>0.76269008352966372</v>
      </c>
      <c r="S6" s="78">
        <f>市区町村別_多剤服薬者!AE6</f>
        <v>4632</v>
      </c>
      <c r="T6" s="78">
        <v>3564</v>
      </c>
      <c r="U6" s="79">
        <f>IFERROR(T6/S6,"-")</f>
        <v>0.76943005181347146</v>
      </c>
      <c r="V6" s="78">
        <f>市区町村別_多剤服薬者!AJ6</f>
        <v>879</v>
      </c>
      <c r="W6" s="78">
        <v>661</v>
      </c>
      <c r="X6" s="79">
        <f>IFERROR(W6/V6,"-")</f>
        <v>0.75199089874857794</v>
      </c>
      <c r="Y6" s="78">
        <f>市区町村別_多剤服薬者!AO6</f>
        <v>61325</v>
      </c>
      <c r="Z6" s="78">
        <f>SUM(E6,H6,K6,N6,Q6,T6,W6)</f>
        <v>46359</v>
      </c>
      <c r="AA6" s="79">
        <f>IFERROR(Z6/Y6,"-")</f>
        <v>0.75595597227884226</v>
      </c>
      <c r="AC6" s="80" t="str">
        <f>INDEX($C$6:$C$79,MATCH(AD6,AA$6:AA$79,0))</f>
        <v>堺市中区</v>
      </c>
      <c r="AD6" s="81">
        <f>LARGE(AA$6:AA$79,ROW(A1))</f>
        <v>0.7925848198670864</v>
      </c>
      <c r="AE6" s="10"/>
      <c r="AF6" s="81">
        <f>$AA$80</f>
        <v>0.74221077731863883</v>
      </c>
      <c r="AG6" s="82">
        <v>0</v>
      </c>
    </row>
    <row r="7" spans="1:33" s="4" customFormat="1">
      <c r="B7" s="77">
        <v>2</v>
      </c>
      <c r="C7" s="57" t="s">
        <v>96</v>
      </c>
      <c r="D7" s="78">
        <f>市区町村別_多剤服薬者!F7</f>
        <v>4</v>
      </c>
      <c r="E7" s="78">
        <v>3</v>
      </c>
      <c r="F7" s="79">
        <f t="shared" ref="F7:F13" si="0">IFERROR(E7/D7,"-")</f>
        <v>0.75</v>
      </c>
      <c r="G7" s="78">
        <f>市区町村別_多剤服薬者!K7</f>
        <v>25</v>
      </c>
      <c r="H7" s="78">
        <v>16</v>
      </c>
      <c r="I7" s="79">
        <f t="shared" ref="I7:I13" si="1">IFERROR(H7/G7,"-")</f>
        <v>0.64</v>
      </c>
      <c r="J7" s="78">
        <f>市区町村別_多剤服薬者!P7</f>
        <v>661</v>
      </c>
      <c r="K7" s="78">
        <v>500</v>
      </c>
      <c r="L7" s="79">
        <f t="shared" ref="L7:L13" si="2">IFERROR(K7/J7,"-")</f>
        <v>0.75642965204236001</v>
      </c>
      <c r="M7" s="78">
        <f>市区町村別_多剤服薬者!U7</f>
        <v>723</v>
      </c>
      <c r="N7" s="78">
        <v>535</v>
      </c>
      <c r="O7" s="79">
        <f t="shared" ref="O7:O13" si="3">IFERROR(N7/M7,"-")</f>
        <v>0.73997233748271096</v>
      </c>
      <c r="P7" s="78">
        <f>市区町村別_多剤服薬者!Z7</f>
        <v>525</v>
      </c>
      <c r="Q7" s="78">
        <v>395</v>
      </c>
      <c r="R7" s="79">
        <f t="shared" ref="R7:R13" si="4">IFERROR(Q7/P7,"-")</f>
        <v>0.75238095238095237</v>
      </c>
      <c r="S7" s="78">
        <f>市区町村別_多剤服薬者!AE7</f>
        <v>168</v>
      </c>
      <c r="T7" s="78">
        <v>131</v>
      </c>
      <c r="U7" s="79">
        <f t="shared" ref="U7:U13" si="5">IFERROR(T7/S7,"-")</f>
        <v>0.77976190476190477</v>
      </c>
      <c r="V7" s="78">
        <f>市区町村別_多剤服薬者!AJ7</f>
        <v>27</v>
      </c>
      <c r="W7" s="78">
        <v>24</v>
      </c>
      <c r="X7" s="79">
        <f t="shared" ref="X7:X13" si="6">IFERROR(W7/V7,"-")</f>
        <v>0.88888888888888884</v>
      </c>
      <c r="Y7" s="78">
        <f>市区町村別_多剤服薬者!AO7</f>
        <v>2133</v>
      </c>
      <c r="Z7" s="78">
        <f t="shared" ref="Z7:Z13" si="7">SUM(E7,H7,K7,N7,Q7,T7,W7)</f>
        <v>1604</v>
      </c>
      <c r="AA7" s="79">
        <f t="shared" ref="AA7:AA13" si="8">IFERROR(Z7/Y7,"-")</f>
        <v>0.75199249882794184</v>
      </c>
      <c r="AC7" s="80" t="str">
        <f t="shared" ref="AC7:AC70" si="9">INDEX($C$6:$C$79,MATCH(AD7,AA$6:AA$79,0))</f>
        <v>太子町</v>
      </c>
      <c r="AD7" s="81">
        <f t="shared" ref="AD7:AD70" si="10">LARGE(AA$6:AA$79,ROW(A2))</f>
        <v>0.7899408284023669</v>
      </c>
      <c r="AE7" s="10"/>
      <c r="AF7" s="81">
        <f t="shared" ref="AF7:AF70" si="11">$AA$80</f>
        <v>0.74221077731863883</v>
      </c>
      <c r="AG7" s="82">
        <v>0</v>
      </c>
    </row>
    <row r="8" spans="1:33" s="4" customFormat="1">
      <c r="B8" s="77">
        <v>3</v>
      </c>
      <c r="C8" s="57" t="s">
        <v>97</v>
      </c>
      <c r="D8" s="78">
        <f>市区町村別_多剤服薬者!F8</f>
        <v>2</v>
      </c>
      <c r="E8" s="78">
        <v>2</v>
      </c>
      <c r="F8" s="79">
        <f t="shared" si="0"/>
        <v>1</v>
      </c>
      <c r="G8" s="78">
        <f>市区町村別_多剤服薬者!K8</f>
        <v>19</v>
      </c>
      <c r="H8" s="78">
        <v>16</v>
      </c>
      <c r="I8" s="79">
        <f t="shared" si="1"/>
        <v>0.84210526315789469</v>
      </c>
      <c r="J8" s="78">
        <f>市区町村別_多剤服薬者!P8</f>
        <v>419</v>
      </c>
      <c r="K8" s="78">
        <v>304</v>
      </c>
      <c r="L8" s="79">
        <f t="shared" si="2"/>
        <v>0.72553699284009543</v>
      </c>
      <c r="M8" s="78">
        <f>市区町村別_多剤服薬者!U8</f>
        <v>445</v>
      </c>
      <c r="N8" s="78">
        <v>328</v>
      </c>
      <c r="O8" s="79">
        <f t="shared" si="3"/>
        <v>0.73707865168539322</v>
      </c>
      <c r="P8" s="78">
        <f>市区町村別_多剤服薬者!Z8</f>
        <v>336</v>
      </c>
      <c r="Q8" s="78">
        <v>235</v>
      </c>
      <c r="R8" s="79">
        <f t="shared" si="4"/>
        <v>0.69940476190476186</v>
      </c>
      <c r="S8" s="78">
        <f>市区町村別_多剤服薬者!AE8</f>
        <v>133</v>
      </c>
      <c r="T8" s="78">
        <v>102</v>
      </c>
      <c r="U8" s="79">
        <f t="shared" si="5"/>
        <v>0.76691729323308266</v>
      </c>
      <c r="V8" s="78">
        <f>市区町村別_多剤服薬者!AJ8</f>
        <v>22</v>
      </c>
      <c r="W8" s="78">
        <v>16</v>
      </c>
      <c r="X8" s="79">
        <f t="shared" si="6"/>
        <v>0.72727272727272729</v>
      </c>
      <c r="Y8" s="78">
        <f>市区町村別_多剤服薬者!AO8</f>
        <v>1376</v>
      </c>
      <c r="Z8" s="78">
        <f t="shared" si="7"/>
        <v>1003</v>
      </c>
      <c r="AA8" s="79">
        <f t="shared" si="8"/>
        <v>0.72892441860465118</v>
      </c>
      <c r="AC8" s="80" t="str">
        <f t="shared" si="9"/>
        <v>忠岡町</v>
      </c>
      <c r="AD8" s="81">
        <f t="shared" si="10"/>
        <v>0.78830645161290325</v>
      </c>
      <c r="AE8" s="10"/>
      <c r="AF8" s="81">
        <f t="shared" si="11"/>
        <v>0.74221077731863883</v>
      </c>
      <c r="AG8" s="82">
        <v>0</v>
      </c>
    </row>
    <row r="9" spans="1:33" s="4" customFormat="1">
      <c r="B9" s="77">
        <v>4</v>
      </c>
      <c r="C9" s="57" t="s">
        <v>98</v>
      </c>
      <c r="D9" s="78">
        <f>市区町村別_多剤服薬者!F9</f>
        <v>9</v>
      </c>
      <c r="E9" s="78">
        <v>6</v>
      </c>
      <c r="F9" s="79">
        <f t="shared" si="0"/>
        <v>0.66666666666666663</v>
      </c>
      <c r="G9" s="78">
        <f>市区町村別_多剤服薬者!K9</f>
        <v>16</v>
      </c>
      <c r="H9" s="78">
        <v>15</v>
      </c>
      <c r="I9" s="79">
        <f t="shared" si="1"/>
        <v>0.9375</v>
      </c>
      <c r="J9" s="78">
        <f>市区町村別_多剤服薬者!P9</f>
        <v>606</v>
      </c>
      <c r="K9" s="78">
        <v>473</v>
      </c>
      <c r="L9" s="79">
        <f t="shared" si="2"/>
        <v>0.78052805280528048</v>
      </c>
      <c r="M9" s="78">
        <f>市区町村別_多剤服薬者!U9</f>
        <v>591</v>
      </c>
      <c r="N9" s="78">
        <v>462</v>
      </c>
      <c r="O9" s="79">
        <f t="shared" si="3"/>
        <v>0.78172588832487311</v>
      </c>
      <c r="P9" s="78">
        <f>市区町村別_多剤服薬者!Z9</f>
        <v>375</v>
      </c>
      <c r="Q9" s="78">
        <v>280</v>
      </c>
      <c r="R9" s="79">
        <f t="shared" si="4"/>
        <v>0.7466666666666667</v>
      </c>
      <c r="S9" s="78">
        <f>市区町村別_多剤服薬者!AE9</f>
        <v>132</v>
      </c>
      <c r="T9" s="78">
        <v>106</v>
      </c>
      <c r="U9" s="79">
        <f t="shared" si="5"/>
        <v>0.80303030303030298</v>
      </c>
      <c r="V9" s="78">
        <f>市区町村別_多剤服薬者!AJ9</f>
        <v>24</v>
      </c>
      <c r="W9" s="78">
        <v>17</v>
      </c>
      <c r="X9" s="79">
        <f t="shared" si="6"/>
        <v>0.70833333333333337</v>
      </c>
      <c r="Y9" s="78">
        <f>市区町村別_多剤服薬者!AO9</f>
        <v>1753</v>
      </c>
      <c r="Z9" s="78">
        <f t="shared" si="7"/>
        <v>1359</v>
      </c>
      <c r="AA9" s="79">
        <f t="shared" si="8"/>
        <v>0.77524244152880772</v>
      </c>
      <c r="AC9" s="80" t="str">
        <f t="shared" si="9"/>
        <v>西成区</v>
      </c>
      <c r="AD9" s="81">
        <f t="shared" si="10"/>
        <v>0.78749999999999998</v>
      </c>
      <c r="AE9" s="10"/>
      <c r="AF9" s="81">
        <f t="shared" si="11"/>
        <v>0.74221077731863883</v>
      </c>
      <c r="AG9" s="82">
        <v>0</v>
      </c>
    </row>
    <row r="10" spans="1:33" s="4" customFormat="1">
      <c r="B10" s="77">
        <v>5</v>
      </c>
      <c r="C10" s="57" t="s">
        <v>99</v>
      </c>
      <c r="D10" s="78">
        <f>市区町村別_多剤服薬者!F10</f>
        <v>3</v>
      </c>
      <c r="E10" s="78">
        <v>2</v>
      </c>
      <c r="F10" s="79">
        <f t="shared" si="0"/>
        <v>0.66666666666666663</v>
      </c>
      <c r="G10" s="78">
        <f>市区町村別_多剤服薬者!K10</f>
        <v>15</v>
      </c>
      <c r="H10" s="78">
        <v>13</v>
      </c>
      <c r="I10" s="79">
        <f t="shared" si="1"/>
        <v>0.8666666666666667</v>
      </c>
      <c r="J10" s="78">
        <f>市区町村別_多剤服薬者!P10</f>
        <v>399</v>
      </c>
      <c r="K10" s="78">
        <v>295</v>
      </c>
      <c r="L10" s="79">
        <f t="shared" si="2"/>
        <v>0.73934837092731831</v>
      </c>
      <c r="M10" s="78">
        <f>市区町村別_多剤服薬者!U10</f>
        <v>380</v>
      </c>
      <c r="N10" s="78">
        <v>288</v>
      </c>
      <c r="O10" s="79">
        <f t="shared" si="3"/>
        <v>0.75789473684210529</v>
      </c>
      <c r="P10" s="78">
        <f>市区町村別_多剤服薬者!Z10</f>
        <v>266</v>
      </c>
      <c r="Q10" s="78">
        <v>203</v>
      </c>
      <c r="R10" s="79">
        <f t="shared" si="4"/>
        <v>0.76315789473684215</v>
      </c>
      <c r="S10" s="78">
        <f>市区町村別_多剤服薬者!AE10</f>
        <v>89</v>
      </c>
      <c r="T10" s="78">
        <v>66</v>
      </c>
      <c r="U10" s="79">
        <f t="shared" si="5"/>
        <v>0.7415730337078652</v>
      </c>
      <c r="V10" s="78">
        <f>市区町村別_多剤服薬者!AJ10</f>
        <v>22</v>
      </c>
      <c r="W10" s="78">
        <v>15</v>
      </c>
      <c r="X10" s="79">
        <f t="shared" si="6"/>
        <v>0.68181818181818177</v>
      </c>
      <c r="Y10" s="78">
        <f>市区町村別_多剤服薬者!AO10</f>
        <v>1174</v>
      </c>
      <c r="Z10" s="78">
        <f t="shared" si="7"/>
        <v>882</v>
      </c>
      <c r="AA10" s="79">
        <f t="shared" si="8"/>
        <v>0.75127768313458265</v>
      </c>
      <c r="AC10" s="80" t="str">
        <f t="shared" si="9"/>
        <v>生野区</v>
      </c>
      <c r="AD10" s="81">
        <f t="shared" si="10"/>
        <v>0.77616196179070429</v>
      </c>
      <c r="AE10" s="10"/>
      <c r="AF10" s="81">
        <f t="shared" si="11"/>
        <v>0.74221077731863883</v>
      </c>
      <c r="AG10" s="82">
        <v>0</v>
      </c>
    </row>
    <row r="11" spans="1:33" s="4" customFormat="1">
      <c r="B11" s="77">
        <v>6</v>
      </c>
      <c r="C11" s="57" t="s">
        <v>100</v>
      </c>
      <c r="D11" s="78">
        <f>市区町村別_多剤服薬者!F11</f>
        <v>8</v>
      </c>
      <c r="E11" s="78">
        <v>8</v>
      </c>
      <c r="F11" s="79">
        <f t="shared" si="0"/>
        <v>1</v>
      </c>
      <c r="G11" s="78">
        <f>市区町村別_多剤服薬者!K11</f>
        <v>27</v>
      </c>
      <c r="H11" s="78">
        <v>17</v>
      </c>
      <c r="I11" s="79">
        <f t="shared" si="1"/>
        <v>0.62962962962962965</v>
      </c>
      <c r="J11" s="78">
        <f>市区町村別_多剤服薬者!P11</f>
        <v>630</v>
      </c>
      <c r="K11" s="78">
        <v>493</v>
      </c>
      <c r="L11" s="79">
        <f t="shared" si="2"/>
        <v>0.78253968253968254</v>
      </c>
      <c r="M11" s="78">
        <f>市区町村別_多剤服薬者!U11</f>
        <v>678</v>
      </c>
      <c r="N11" s="78">
        <v>517</v>
      </c>
      <c r="O11" s="79">
        <f t="shared" si="3"/>
        <v>0.76253687315634222</v>
      </c>
      <c r="P11" s="78">
        <f>市区町村別_多剤服薬者!Z11</f>
        <v>414</v>
      </c>
      <c r="Q11" s="78">
        <v>303</v>
      </c>
      <c r="R11" s="79">
        <f t="shared" si="4"/>
        <v>0.73188405797101452</v>
      </c>
      <c r="S11" s="78">
        <f>市区町村別_多剤服薬者!AE11</f>
        <v>134</v>
      </c>
      <c r="T11" s="78">
        <v>110</v>
      </c>
      <c r="U11" s="79">
        <f t="shared" si="5"/>
        <v>0.82089552238805974</v>
      </c>
      <c r="V11" s="78">
        <f>市区町村別_多剤服薬者!AJ11</f>
        <v>38</v>
      </c>
      <c r="W11" s="78">
        <v>29</v>
      </c>
      <c r="X11" s="79">
        <f t="shared" si="6"/>
        <v>0.76315789473684215</v>
      </c>
      <c r="Y11" s="78">
        <f>市区町村別_多剤服薬者!AO11</f>
        <v>1929</v>
      </c>
      <c r="Z11" s="78">
        <f t="shared" si="7"/>
        <v>1477</v>
      </c>
      <c r="AA11" s="79">
        <f t="shared" si="8"/>
        <v>0.7656817003628823</v>
      </c>
      <c r="AC11" s="80" t="str">
        <f t="shared" si="9"/>
        <v>此花区</v>
      </c>
      <c r="AD11" s="81">
        <f t="shared" si="10"/>
        <v>0.77524244152880772</v>
      </c>
      <c r="AE11" s="10"/>
      <c r="AF11" s="81">
        <f t="shared" si="11"/>
        <v>0.74221077731863883</v>
      </c>
      <c r="AG11" s="82">
        <v>0</v>
      </c>
    </row>
    <row r="12" spans="1:33" s="4" customFormat="1">
      <c r="B12" s="77">
        <v>7</v>
      </c>
      <c r="C12" s="57" t="s">
        <v>101</v>
      </c>
      <c r="D12" s="78">
        <f>市区町村別_多剤服薬者!F12</f>
        <v>7</v>
      </c>
      <c r="E12" s="78">
        <v>7</v>
      </c>
      <c r="F12" s="79">
        <f t="shared" si="0"/>
        <v>1</v>
      </c>
      <c r="G12" s="78">
        <f>市区町村別_多剤服薬者!K12</f>
        <v>24</v>
      </c>
      <c r="H12" s="78">
        <v>20</v>
      </c>
      <c r="I12" s="79">
        <f t="shared" si="1"/>
        <v>0.83333333333333337</v>
      </c>
      <c r="J12" s="78">
        <f>市区町村別_多剤服薬者!P12</f>
        <v>620</v>
      </c>
      <c r="K12" s="78">
        <v>444</v>
      </c>
      <c r="L12" s="79">
        <f t="shared" si="2"/>
        <v>0.71612903225806457</v>
      </c>
      <c r="M12" s="78">
        <f>市区町村別_多剤服薬者!U12</f>
        <v>658</v>
      </c>
      <c r="N12" s="78">
        <v>496</v>
      </c>
      <c r="O12" s="79">
        <f t="shared" si="3"/>
        <v>0.75379939209726443</v>
      </c>
      <c r="P12" s="78">
        <f>市区町村別_多剤服薬者!Z12</f>
        <v>379</v>
      </c>
      <c r="Q12" s="78">
        <v>293</v>
      </c>
      <c r="R12" s="79">
        <f t="shared" si="4"/>
        <v>0.77308707124010556</v>
      </c>
      <c r="S12" s="78">
        <f>市区町村別_多剤服薬者!AE12</f>
        <v>141</v>
      </c>
      <c r="T12" s="78">
        <v>108</v>
      </c>
      <c r="U12" s="79">
        <f t="shared" si="5"/>
        <v>0.76595744680851063</v>
      </c>
      <c r="V12" s="78">
        <f>市区町村別_多剤服薬者!AJ12</f>
        <v>26</v>
      </c>
      <c r="W12" s="78">
        <v>18</v>
      </c>
      <c r="X12" s="79">
        <f t="shared" si="6"/>
        <v>0.69230769230769229</v>
      </c>
      <c r="Y12" s="78">
        <f>市区町村別_多剤服薬者!AO12</f>
        <v>1855</v>
      </c>
      <c r="Z12" s="78">
        <f t="shared" si="7"/>
        <v>1386</v>
      </c>
      <c r="AA12" s="79">
        <f t="shared" si="8"/>
        <v>0.74716981132075466</v>
      </c>
      <c r="AC12" s="80" t="str">
        <f t="shared" si="9"/>
        <v>西淀川区</v>
      </c>
      <c r="AD12" s="81">
        <f t="shared" si="10"/>
        <v>0.77119460500963388</v>
      </c>
      <c r="AE12" s="10"/>
      <c r="AF12" s="81">
        <f t="shared" si="11"/>
        <v>0.74221077731863883</v>
      </c>
      <c r="AG12" s="82">
        <v>0</v>
      </c>
    </row>
    <row r="13" spans="1:33" s="4" customFormat="1">
      <c r="B13" s="77">
        <v>8</v>
      </c>
      <c r="C13" s="57" t="s">
        <v>59</v>
      </c>
      <c r="D13" s="43">
        <f>市区町村別_多剤服薬者!F13</f>
        <v>7</v>
      </c>
      <c r="E13" s="43">
        <v>5</v>
      </c>
      <c r="F13" s="29">
        <f t="shared" si="0"/>
        <v>0.7142857142857143</v>
      </c>
      <c r="G13" s="43">
        <f>市区町村別_多剤服薬者!K13</f>
        <v>19</v>
      </c>
      <c r="H13" s="43">
        <v>14</v>
      </c>
      <c r="I13" s="29">
        <f t="shared" si="1"/>
        <v>0.73684210526315785</v>
      </c>
      <c r="J13" s="43">
        <f>市区町村別_多剤服薬者!P13</f>
        <v>462</v>
      </c>
      <c r="K13" s="43">
        <v>322</v>
      </c>
      <c r="L13" s="29">
        <f t="shared" si="2"/>
        <v>0.69696969696969702</v>
      </c>
      <c r="M13" s="43">
        <f>市区町村別_多剤服薬者!U13</f>
        <v>516</v>
      </c>
      <c r="N13" s="43">
        <v>372</v>
      </c>
      <c r="O13" s="29">
        <f t="shared" si="3"/>
        <v>0.72093023255813948</v>
      </c>
      <c r="P13" s="43">
        <f>市区町村別_多剤服薬者!Z13</f>
        <v>385</v>
      </c>
      <c r="Q13" s="43">
        <v>289</v>
      </c>
      <c r="R13" s="29">
        <f t="shared" si="4"/>
        <v>0.75064935064935068</v>
      </c>
      <c r="S13" s="43">
        <f>市区町村別_多剤服薬者!AE13</f>
        <v>153</v>
      </c>
      <c r="T13" s="43">
        <v>113</v>
      </c>
      <c r="U13" s="29">
        <f t="shared" si="5"/>
        <v>0.73856209150326801</v>
      </c>
      <c r="V13" s="43">
        <f>市区町村別_多剤服薬者!AJ13</f>
        <v>26</v>
      </c>
      <c r="W13" s="43">
        <v>22</v>
      </c>
      <c r="X13" s="29">
        <f t="shared" si="6"/>
        <v>0.84615384615384615</v>
      </c>
      <c r="Y13" s="43">
        <f>市区町村別_多剤服薬者!AO13</f>
        <v>1568</v>
      </c>
      <c r="Z13" s="43">
        <f t="shared" si="7"/>
        <v>1137</v>
      </c>
      <c r="AA13" s="29">
        <f t="shared" si="8"/>
        <v>0.72512755102040816</v>
      </c>
      <c r="AC13" s="80" t="str">
        <f t="shared" si="9"/>
        <v>浪速区</v>
      </c>
      <c r="AD13" s="81">
        <f t="shared" si="10"/>
        <v>0.77105575326215892</v>
      </c>
      <c r="AE13" s="10"/>
      <c r="AF13" s="81">
        <f t="shared" si="11"/>
        <v>0.74221077731863883</v>
      </c>
      <c r="AG13" s="82">
        <v>0</v>
      </c>
    </row>
    <row r="14" spans="1:33" s="4" customFormat="1">
      <c r="B14" s="77">
        <v>9</v>
      </c>
      <c r="C14" s="57" t="s">
        <v>102</v>
      </c>
      <c r="D14" s="78">
        <f>市区町村別_多剤服薬者!F14</f>
        <v>4</v>
      </c>
      <c r="E14" s="78">
        <v>4</v>
      </c>
      <c r="F14" s="79">
        <f>IFERROR(E14/D14,"-")</f>
        <v>1</v>
      </c>
      <c r="G14" s="78">
        <f>市区町村別_多剤服薬者!K14</f>
        <v>10</v>
      </c>
      <c r="H14" s="78">
        <v>8</v>
      </c>
      <c r="I14" s="79">
        <f>IFERROR(H14/G14,"-")</f>
        <v>0.8</v>
      </c>
      <c r="J14" s="78">
        <f>市区町村別_多剤服薬者!P14</f>
        <v>286</v>
      </c>
      <c r="K14" s="78">
        <v>224</v>
      </c>
      <c r="L14" s="79">
        <f>IFERROR(K14/J14,"-")</f>
        <v>0.78321678321678323</v>
      </c>
      <c r="M14" s="78">
        <f>市区町村別_多剤服薬者!U14</f>
        <v>262</v>
      </c>
      <c r="N14" s="78">
        <v>196</v>
      </c>
      <c r="O14" s="79">
        <f>IFERROR(N14/M14,"-")</f>
        <v>0.74809160305343514</v>
      </c>
      <c r="P14" s="78">
        <f>市区町村別_多剤服薬者!Z14</f>
        <v>201</v>
      </c>
      <c r="Q14" s="78">
        <v>157</v>
      </c>
      <c r="R14" s="79">
        <f>IFERROR(Q14/P14,"-")</f>
        <v>0.78109452736318408</v>
      </c>
      <c r="S14" s="78">
        <f>市区町村別_多剤服薬者!AE14</f>
        <v>63</v>
      </c>
      <c r="T14" s="78">
        <v>47</v>
      </c>
      <c r="U14" s="79">
        <f>IFERROR(T14/S14,"-")</f>
        <v>0.74603174603174605</v>
      </c>
      <c r="V14" s="78">
        <f>市区町村別_多剤服薬者!AJ14</f>
        <v>17</v>
      </c>
      <c r="W14" s="78">
        <v>14</v>
      </c>
      <c r="X14" s="79">
        <f>IFERROR(W14/V14,"-")</f>
        <v>0.82352941176470584</v>
      </c>
      <c r="Y14" s="78">
        <f>市区町村別_多剤服薬者!AO14</f>
        <v>843</v>
      </c>
      <c r="Z14" s="78">
        <f>SUM(E14,H14,K14,N14,Q14,T14,W14)</f>
        <v>650</v>
      </c>
      <c r="AA14" s="79">
        <f>IFERROR(Z14/Y14,"-")</f>
        <v>0.77105575326215892</v>
      </c>
      <c r="AC14" s="80" t="str">
        <f t="shared" si="9"/>
        <v>東成区</v>
      </c>
      <c r="AD14" s="81">
        <f t="shared" si="10"/>
        <v>0.76673866090712739</v>
      </c>
      <c r="AE14" s="10"/>
      <c r="AF14" s="81">
        <f t="shared" si="11"/>
        <v>0.74221077731863883</v>
      </c>
      <c r="AG14" s="82">
        <v>0</v>
      </c>
    </row>
    <row r="15" spans="1:33" s="4" customFormat="1">
      <c r="B15" s="77">
        <v>10</v>
      </c>
      <c r="C15" s="57" t="s">
        <v>60</v>
      </c>
      <c r="D15" s="78">
        <f>市区町村別_多剤服薬者!F15</f>
        <v>7</v>
      </c>
      <c r="E15" s="78">
        <v>7</v>
      </c>
      <c r="F15" s="79">
        <f>IFERROR(E15/D15,"-")</f>
        <v>1</v>
      </c>
      <c r="G15" s="78">
        <f>市区町村別_多剤服薬者!K15</f>
        <v>22</v>
      </c>
      <c r="H15" s="78">
        <v>16</v>
      </c>
      <c r="I15" s="79">
        <f>IFERROR(H15/G15,"-")</f>
        <v>0.72727272727272729</v>
      </c>
      <c r="J15" s="78">
        <f>市区町村別_多剤服薬者!P15</f>
        <v>699</v>
      </c>
      <c r="K15" s="78">
        <v>529</v>
      </c>
      <c r="L15" s="79">
        <f>IFERROR(K15/J15,"-")</f>
        <v>0.75679542203147354</v>
      </c>
      <c r="M15" s="78">
        <f>市区町村別_多剤服薬者!U15</f>
        <v>721</v>
      </c>
      <c r="N15" s="78">
        <v>562</v>
      </c>
      <c r="O15" s="79">
        <f>IFERROR(N15/M15,"-")</f>
        <v>0.77947295423023577</v>
      </c>
      <c r="P15" s="78">
        <f>市区町村別_多剤服薬者!Z15</f>
        <v>449</v>
      </c>
      <c r="Q15" s="78">
        <v>349</v>
      </c>
      <c r="R15" s="79">
        <f>IFERROR(Q15/P15,"-")</f>
        <v>0.77728285077950998</v>
      </c>
      <c r="S15" s="78">
        <f>市区町村別_多剤服薬者!AE15</f>
        <v>154</v>
      </c>
      <c r="T15" s="78">
        <v>120</v>
      </c>
      <c r="U15" s="79">
        <f>IFERROR(T15/S15,"-")</f>
        <v>0.77922077922077926</v>
      </c>
      <c r="V15" s="78">
        <f>市区町村別_多剤服薬者!AJ15</f>
        <v>24</v>
      </c>
      <c r="W15" s="78">
        <v>18</v>
      </c>
      <c r="X15" s="79">
        <f>IFERROR(W15/V15,"-")</f>
        <v>0.75</v>
      </c>
      <c r="Y15" s="78">
        <f>市区町村別_多剤服薬者!AO15</f>
        <v>2076</v>
      </c>
      <c r="Z15" s="78">
        <f>SUM(E15,H15,K15,N15,Q15,T15,W15)</f>
        <v>1601</v>
      </c>
      <c r="AA15" s="79">
        <f>IFERROR(Z15/Y15,"-")</f>
        <v>0.77119460500963388</v>
      </c>
      <c r="AC15" s="80" t="str">
        <f t="shared" si="9"/>
        <v>大東市</v>
      </c>
      <c r="AD15" s="81">
        <f t="shared" si="10"/>
        <v>0.76634109691960928</v>
      </c>
      <c r="AE15" s="10"/>
      <c r="AF15" s="81">
        <f t="shared" si="11"/>
        <v>0.74221077731863883</v>
      </c>
      <c r="AG15" s="82">
        <v>0</v>
      </c>
    </row>
    <row r="16" spans="1:33" s="4" customFormat="1">
      <c r="B16" s="77">
        <v>11</v>
      </c>
      <c r="C16" s="57" t="s">
        <v>61</v>
      </c>
      <c r="D16" s="78">
        <f>市区町村別_多剤服薬者!F16</f>
        <v>11</v>
      </c>
      <c r="E16" s="78">
        <v>9</v>
      </c>
      <c r="F16" s="79">
        <f>IFERROR(E16/D16,"-")</f>
        <v>0.81818181818181823</v>
      </c>
      <c r="G16" s="78">
        <f>市区町村別_多剤服薬者!K16</f>
        <v>41</v>
      </c>
      <c r="H16" s="78">
        <v>31</v>
      </c>
      <c r="I16" s="79">
        <f>IFERROR(H16/G16,"-")</f>
        <v>0.75609756097560976</v>
      </c>
      <c r="J16" s="78">
        <f>市区町村別_多剤服薬者!P16</f>
        <v>1184</v>
      </c>
      <c r="K16" s="78">
        <v>896</v>
      </c>
      <c r="L16" s="79">
        <f>IFERROR(K16/J16,"-")</f>
        <v>0.7567567567567568</v>
      </c>
      <c r="M16" s="78">
        <f>市区町村別_多剤服薬者!U16</f>
        <v>1159</v>
      </c>
      <c r="N16" s="78">
        <v>893</v>
      </c>
      <c r="O16" s="79">
        <f>IFERROR(N16/M16,"-")</f>
        <v>0.77049180327868849</v>
      </c>
      <c r="P16" s="78">
        <f>市区町村別_多剤服薬者!Z16</f>
        <v>734</v>
      </c>
      <c r="Q16" s="78">
        <v>563</v>
      </c>
      <c r="R16" s="79">
        <f>IFERROR(Q16/P16,"-")</f>
        <v>0.76702997275204354</v>
      </c>
      <c r="S16" s="78">
        <f>市区町村別_多剤服薬者!AE16</f>
        <v>243</v>
      </c>
      <c r="T16" s="78">
        <v>192</v>
      </c>
      <c r="U16" s="79">
        <f>IFERROR(T16/S16,"-")</f>
        <v>0.79012345679012341</v>
      </c>
      <c r="V16" s="78">
        <f>市区町村別_多剤服薬者!AJ16</f>
        <v>41</v>
      </c>
      <c r="W16" s="78">
        <v>28</v>
      </c>
      <c r="X16" s="79">
        <f>IFERROR(W16/V16,"-")</f>
        <v>0.68292682926829273</v>
      </c>
      <c r="Y16" s="78">
        <f>市区町村別_多剤服薬者!AO16</f>
        <v>3413</v>
      </c>
      <c r="Z16" s="78">
        <f>SUM(E16,H16,K16,N16,Q16,T16,W16)</f>
        <v>2612</v>
      </c>
      <c r="AA16" s="79">
        <f>IFERROR(Z16/Y16,"-")</f>
        <v>0.76530911221799003</v>
      </c>
      <c r="AC16" s="80" t="str">
        <f t="shared" si="9"/>
        <v>港区</v>
      </c>
      <c r="AD16" s="81">
        <f t="shared" si="10"/>
        <v>0.7656817003628823</v>
      </c>
      <c r="AE16" s="10"/>
      <c r="AF16" s="81">
        <f t="shared" si="11"/>
        <v>0.74221077731863883</v>
      </c>
      <c r="AG16" s="82">
        <v>0</v>
      </c>
    </row>
    <row r="17" spans="2:33" s="4" customFormat="1">
      <c r="B17" s="77">
        <v>12</v>
      </c>
      <c r="C17" s="57" t="s">
        <v>103</v>
      </c>
      <c r="D17" s="78">
        <f>市区町村別_多剤服薬者!F17</f>
        <v>8</v>
      </c>
      <c r="E17" s="78">
        <v>7</v>
      </c>
      <c r="F17" s="79">
        <f t="shared" ref="F17:F23" si="12">IFERROR(E17/D17,"-")</f>
        <v>0.875</v>
      </c>
      <c r="G17" s="78">
        <f>市区町村別_多剤服薬者!K17</f>
        <v>16</v>
      </c>
      <c r="H17" s="78">
        <v>12</v>
      </c>
      <c r="I17" s="79">
        <f t="shared" ref="I17:I23" si="13">IFERROR(H17/G17,"-")</f>
        <v>0.75</v>
      </c>
      <c r="J17" s="78">
        <f>市区町村別_多剤服薬者!P17</f>
        <v>572</v>
      </c>
      <c r="K17" s="78">
        <v>427</v>
      </c>
      <c r="L17" s="79">
        <f t="shared" ref="L17:L23" si="14">IFERROR(K17/J17,"-")</f>
        <v>0.74650349650349646</v>
      </c>
      <c r="M17" s="78">
        <f>市区町村別_多剤服薬者!U17</f>
        <v>642</v>
      </c>
      <c r="N17" s="78">
        <v>501</v>
      </c>
      <c r="O17" s="79">
        <f t="shared" ref="O17:O23" si="15">IFERROR(N17/M17,"-")</f>
        <v>0.78037383177570097</v>
      </c>
      <c r="P17" s="78">
        <f>市区町村別_多剤服薬者!Z17</f>
        <v>439</v>
      </c>
      <c r="Q17" s="78">
        <v>338</v>
      </c>
      <c r="R17" s="79">
        <f t="shared" ref="R17:R23" si="16">IFERROR(Q17/P17,"-")</f>
        <v>0.76993166287015946</v>
      </c>
      <c r="S17" s="78">
        <f>市区町村別_多剤服薬者!AE17</f>
        <v>142</v>
      </c>
      <c r="T17" s="78">
        <v>109</v>
      </c>
      <c r="U17" s="79">
        <f t="shared" ref="U17:U23" si="17">IFERROR(T17/S17,"-")</f>
        <v>0.76760563380281688</v>
      </c>
      <c r="V17" s="78">
        <f>市区町村別_多剤服薬者!AJ17</f>
        <v>33</v>
      </c>
      <c r="W17" s="78">
        <v>26</v>
      </c>
      <c r="X17" s="79">
        <f t="shared" ref="X17:X23" si="18">IFERROR(W17/V17,"-")</f>
        <v>0.78787878787878785</v>
      </c>
      <c r="Y17" s="78">
        <f>市区町村別_多剤服薬者!AO17</f>
        <v>1852</v>
      </c>
      <c r="Z17" s="78">
        <f t="shared" ref="Z17:Z23" si="19">SUM(E17,H17,K17,N17,Q17,T17,W17)</f>
        <v>1420</v>
      </c>
      <c r="AA17" s="79">
        <f t="shared" ref="AA17:AA23" si="20">IFERROR(Z17/Y17,"-")</f>
        <v>0.76673866090712739</v>
      </c>
      <c r="AC17" s="80" t="str">
        <f t="shared" si="9"/>
        <v>東淀川区</v>
      </c>
      <c r="AD17" s="81">
        <f t="shared" si="10"/>
        <v>0.76530911221799003</v>
      </c>
      <c r="AE17" s="10"/>
      <c r="AF17" s="81">
        <f t="shared" si="11"/>
        <v>0.74221077731863883</v>
      </c>
      <c r="AG17" s="82">
        <v>0</v>
      </c>
    </row>
    <row r="18" spans="2:33" s="4" customFormat="1">
      <c r="B18" s="77">
        <v>13</v>
      </c>
      <c r="C18" s="57" t="s">
        <v>104</v>
      </c>
      <c r="D18" s="78">
        <f>市区町村別_多剤服薬者!F18</f>
        <v>21</v>
      </c>
      <c r="E18" s="78">
        <v>17</v>
      </c>
      <c r="F18" s="79">
        <f t="shared" si="12"/>
        <v>0.80952380952380953</v>
      </c>
      <c r="G18" s="78">
        <f>市区町村別_多剤服薬者!K18</f>
        <v>44</v>
      </c>
      <c r="H18" s="78">
        <v>39</v>
      </c>
      <c r="I18" s="79">
        <f t="shared" si="13"/>
        <v>0.88636363636363635</v>
      </c>
      <c r="J18" s="78">
        <f>市区町村別_多剤服薬者!P18</f>
        <v>1167</v>
      </c>
      <c r="K18" s="78">
        <v>891</v>
      </c>
      <c r="L18" s="79">
        <f t="shared" si="14"/>
        <v>0.76349614395886889</v>
      </c>
      <c r="M18" s="78">
        <f>市区町村別_多剤服薬者!U18</f>
        <v>1174</v>
      </c>
      <c r="N18" s="78">
        <v>911</v>
      </c>
      <c r="O18" s="79">
        <f t="shared" si="15"/>
        <v>0.77597955706984667</v>
      </c>
      <c r="P18" s="78">
        <f>市区町村別_多剤服薬者!Z18</f>
        <v>806</v>
      </c>
      <c r="Q18" s="78">
        <v>631</v>
      </c>
      <c r="R18" s="79">
        <f t="shared" si="16"/>
        <v>0.78287841191066998</v>
      </c>
      <c r="S18" s="78">
        <f>市区町村別_多剤服薬者!AE18</f>
        <v>239</v>
      </c>
      <c r="T18" s="78">
        <v>189</v>
      </c>
      <c r="U18" s="79">
        <f t="shared" si="17"/>
        <v>0.79079497907949792</v>
      </c>
      <c r="V18" s="78">
        <f>市区町村別_多剤服薬者!AJ18</f>
        <v>56</v>
      </c>
      <c r="W18" s="78">
        <v>44</v>
      </c>
      <c r="X18" s="79">
        <f t="shared" si="18"/>
        <v>0.7857142857142857</v>
      </c>
      <c r="Y18" s="78">
        <f>市区町村別_多剤服薬者!AO18</f>
        <v>3507</v>
      </c>
      <c r="Z18" s="78">
        <f t="shared" si="19"/>
        <v>2722</v>
      </c>
      <c r="AA18" s="79">
        <f t="shared" si="20"/>
        <v>0.77616196179070429</v>
      </c>
      <c r="AC18" s="80" t="str">
        <f t="shared" si="9"/>
        <v>淀川区</v>
      </c>
      <c r="AD18" s="81">
        <f t="shared" si="10"/>
        <v>0.76455837280579553</v>
      </c>
      <c r="AE18" s="10"/>
      <c r="AF18" s="81">
        <f t="shared" si="11"/>
        <v>0.74221077731863883</v>
      </c>
      <c r="AG18" s="82">
        <v>0</v>
      </c>
    </row>
    <row r="19" spans="2:33" s="4" customFormat="1">
      <c r="B19" s="77">
        <v>14</v>
      </c>
      <c r="C19" s="57" t="s">
        <v>105</v>
      </c>
      <c r="D19" s="78">
        <f>市区町村別_多剤服薬者!F19</f>
        <v>5</v>
      </c>
      <c r="E19" s="78">
        <v>3</v>
      </c>
      <c r="F19" s="79">
        <f t="shared" si="12"/>
        <v>0.6</v>
      </c>
      <c r="G19" s="78">
        <f>市区町村別_多剤服薬者!K19</f>
        <v>16</v>
      </c>
      <c r="H19" s="78">
        <v>13</v>
      </c>
      <c r="I19" s="79">
        <f t="shared" si="13"/>
        <v>0.8125</v>
      </c>
      <c r="J19" s="78">
        <f>市区町村別_多剤服薬者!P19</f>
        <v>730</v>
      </c>
      <c r="K19" s="78">
        <v>545</v>
      </c>
      <c r="L19" s="79">
        <f t="shared" si="14"/>
        <v>0.74657534246575341</v>
      </c>
      <c r="M19" s="78">
        <f>市区町村別_多剤服薬者!U19</f>
        <v>828</v>
      </c>
      <c r="N19" s="78">
        <v>621</v>
      </c>
      <c r="O19" s="79">
        <f t="shared" si="15"/>
        <v>0.75</v>
      </c>
      <c r="P19" s="78">
        <f>市区町村別_多剤服薬者!Z19</f>
        <v>588</v>
      </c>
      <c r="Q19" s="78">
        <v>466</v>
      </c>
      <c r="R19" s="79">
        <f t="shared" si="16"/>
        <v>0.79251700680272108</v>
      </c>
      <c r="S19" s="78">
        <f>市区町村別_多剤服薬者!AE19</f>
        <v>186</v>
      </c>
      <c r="T19" s="78">
        <v>132</v>
      </c>
      <c r="U19" s="79">
        <f t="shared" si="17"/>
        <v>0.70967741935483875</v>
      </c>
      <c r="V19" s="78">
        <f>市区町村別_多剤服薬者!AJ19</f>
        <v>47</v>
      </c>
      <c r="W19" s="78">
        <v>33</v>
      </c>
      <c r="X19" s="79">
        <f t="shared" si="18"/>
        <v>0.7021276595744681</v>
      </c>
      <c r="Y19" s="78">
        <f>市区町村別_多剤服薬者!AO19</f>
        <v>2400</v>
      </c>
      <c r="Z19" s="78">
        <f t="shared" si="19"/>
        <v>1813</v>
      </c>
      <c r="AA19" s="79">
        <f t="shared" si="20"/>
        <v>0.75541666666666663</v>
      </c>
      <c r="AC19" s="80" t="str">
        <f t="shared" si="9"/>
        <v>鶴見区</v>
      </c>
      <c r="AD19" s="81">
        <f t="shared" si="10"/>
        <v>0.76351648351648349</v>
      </c>
      <c r="AE19" s="10"/>
      <c r="AF19" s="81">
        <f t="shared" si="11"/>
        <v>0.74221077731863883</v>
      </c>
      <c r="AG19" s="82">
        <v>0</v>
      </c>
    </row>
    <row r="20" spans="2:33" s="4" customFormat="1">
      <c r="B20" s="77">
        <v>15</v>
      </c>
      <c r="C20" s="57" t="s">
        <v>106</v>
      </c>
      <c r="D20" s="78">
        <f>市区町村別_多剤服薬者!F20</f>
        <v>14</v>
      </c>
      <c r="E20" s="78">
        <v>10</v>
      </c>
      <c r="F20" s="79">
        <f t="shared" si="12"/>
        <v>0.7142857142857143</v>
      </c>
      <c r="G20" s="78">
        <f>市区町村別_多剤服薬者!K20</f>
        <v>58</v>
      </c>
      <c r="H20" s="78">
        <v>46</v>
      </c>
      <c r="I20" s="79">
        <f t="shared" si="13"/>
        <v>0.7931034482758621</v>
      </c>
      <c r="J20" s="78">
        <f>市区町村別_多剤服薬者!P20</f>
        <v>1403</v>
      </c>
      <c r="K20" s="78">
        <v>1050</v>
      </c>
      <c r="L20" s="79">
        <f t="shared" si="14"/>
        <v>0.74839629365645044</v>
      </c>
      <c r="M20" s="78">
        <f>市区町村別_多剤服薬者!U20</f>
        <v>1444</v>
      </c>
      <c r="N20" s="78">
        <v>1067</v>
      </c>
      <c r="O20" s="79">
        <f t="shared" si="15"/>
        <v>0.7389196675900277</v>
      </c>
      <c r="P20" s="78">
        <f>市区町村別_多剤服薬者!Z20</f>
        <v>968</v>
      </c>
      <c r="Q20" s="78">
        <v>741</v>
      </c>
      <c r="R20" s="79">
        <f t="shared" si="16"/>
        <v>0.76549586776859502</v>
      </c>
      <c r="S20" s="78">
        <f>市区町村別_多剤服薬者!AE20</f>
        <v>297</v>
      </c>
      <c r="T20" s="78">
        <v>232</v>
      </c>
      <c r="U20" s="79">
        <f t="shared" si="17"/>
        <v>0.78114478114478114</v>
      </c>
      <c r="V20" s="78">
        <f>市区町村別_多剤服薬者!AJ20</f>
        <v>47</v>
      </c>
      <c r="W20" s="78">
        <v>37</v>
      </c>
      <c r="X20" s="79">
        <f t="shared" si="18"/>
        <v>0.78723404255319152</v>
      </c>
      <c r="Y20" s="78">
        <f>市区町村別_多剤服薬者!AO20</f>
        <v>4231</v>
      </c>
      <c r="Z20" s="78">
        <f t="shared" si="19"/>
        <v>3183</v>
      </c>
      <c r="AA20" s="79">
        <f t="shared" si="20"/>
        <v>0.75230441975892226</v>
      </c>
      <c r="AC20" s="80" t="str">
        <f t="shared" si="9"/>
        <v>堺市北区</v>
      </c>
      <c r="AD20" s="81">
        <f t="shared" si="10"/>
        <v>0.76106731352334744</v>
      </c>
      <c r="AE20" s="10"/>
      <c r="AF20" s="81">
        <f t="shared" si="11"/>
        <v>0.74221077731863883</v>
      </c>
      <c r="AG20" s="82">
        <v>0</v>
      </c>
    </row>
    <row r="21" spans="2:33" s="4" customFormat="1">
      <c r="B21" s="77">
        <v>16</v>
      </c>
      <c r="C21" s="57" t="s">
        <v>62</v>
      </c>
      <c r="D21" s="78">
        <f>市区町村別_多剤服薬者!F21</f>
        <v>12</v>
      </c>
      <c r="E21" s="78">
        <v>10</v>
      </c>
      <c r="F21" s="79">
        <f t="shared" si="12"/>
        <v>0.83333333333333337</v>
      </c>
      <c r="G21" s="78">
        <f>市区町村別_多剤服薬者!K21</f>
        <v>24</v>
      </c>
      <c r="H21" s="78">
        <v>22</v>
      </c>
      <c r="I21" s="79">
        <f t="shared" si="13"/>
        <v>0.91666666666666663</v>
      </c>
      <c r="J21" s="78">
        <f>市区町村別_多剤服薬者!P21</f>
        <v>873</v>
      </c>
      <c r="K21" s="78">
        <v>656</v>
      </c>
      <c r="L21" s="79">
        <f t="shared" si="14"/>
        <v>0.75143184421534936</v>
      </c>
      <c r="M21" s="78">
        <f>市区町村別_多剤服薬者!U21</f>
        <v>964</v>
      </c>
      <c r="N21" s="78">
        <v>700</v>
      </c>
      <c r="O21" s="79">
        <f t="shared" si="15"/>
        <v>0.72614107883817425</v>
      </c>
      <c r="P21" s="78">
        <f>市区町村別_多剤服薬者!Z21</f>
        <v>731</v>
      </c>
      <c r="Q21" s="78">
        <v>539</v>
      </c>
      <c r="R21" s="79">
        <f t="shared" si="16"/>
        <v>0.73734610123119015</v>
      </c>
      <c r="S21" s="78">
        <f>市区町村別_多剤服薬者!AE21</f>
        <v>294</v>
      </c>
      <c r="T21" s="78">
        <v>232</v>
      </c>
      <c r="U21" s="79">
        <f t="shared" si="17"/>
        <v>0.78911564625850339</v>
      </c>
      <c r="V21" s="78">
        <f>市区町村別_多剤服薬者!AJ21</f>
        <v>45</v>
      </c>
      <c r="W21" s="78">
        <v>31</v>
      </c>
      <c r="X21" s="79">
        <f t="shared" si="18"/>
        <v>0.68888888888888888</v>
      </c>
      <c r="Y21" s="78">
        <f>市区町村別_多剤服薬者!AO21</f>
        <v>2943</v>
      </c>
      <c r="Z21" s="78">
        <f t="shared" si="19"/>
        <v>2190</v>
      </c>
      <c r="AA21" s="79">
        <f t="shared" si="20"/>
        <v>0.74413863404689096</v>
      </c>
      <c r="AC21" s="80" t="str">
        <f t="shared" si="9"/>
        <v>泉南市</v>
      </c>
      <c r="AD21" s="81">
        <f t="shared" si="10"/>
        <v>0.76065773447015839</v>
      </c>
      <c r="AE21" s="10"/>
      <c r="AF21" s="81">
        <f t="shared" si="11"/>
        <v>0.74221077731863883</v>
      </c>
      <c r="AG21" s="82">
        <v>0</v>
      </c>
    </row>
    <row r="22" spans="2:33" s="4" customFormat="1">
      <c r="B22" s="77">
        <v>17</v>
      </c>
      <c r="C22" s="57" t="s">
        <v>107</v>
      </c>
      <c r="D22" s="78">
        <f>市区町村別_多剤服薬者!F22</f>
        <v>10</v>
      </c>
      <c r="E22" s="78">
        <v>6</v>
      </c>
      <c r="F22" s="79">
        <f t="shared" si="12"/>
        <v>0.6</v>
      </c>
      <c r="G22" s="78">
        <f>市区町村別_多剤服薬者!K22</f>
        <v>39</v>
      </c>
      <c r="H22" s="78">
        <v>33</v>
      </c>
      <c r="I22" s="79">
        <f t="shared" si="13"/>
        <v>0.84615384615384615</v>
      </c>
      <c r="J22" s="78">
        <f>市区町村別_多剤服薬者!P22</f>
        <v>1318</v>
      </c>
      <c r="K22" s="78">
        <v>992</v>
      </c>
      <c r="L22" s="79">
        <f t="shared" si="14"/>
        <v>0.75265553869499247</v>
      </c>
      <c r="M22" s="78">
        <f>市区町村別_多剤服薬者!U22</f>
        <v>1340</v>
      </c>
      <c r="N22" s="78">
        <v>1019</v>
      </c>
      <c r="O22" s="79">
        <f t="shared" si="15"/>
        <v>0.7604477611940299</v>
      </c>
      <c r="P22" s="78">
        <f>市区町村別_多剤服薬者!Z22</f>
        <v>964</v>
      </c>
      <c r="Q22" s="78">
        <v>721</v>
      </c>
      <c r="R22" s="79">
        <f t="shared" si="16"/>
        <v>0.74792531120331951</v>
      </c>
      <c r="S22" s="78">
        <f>市区町村別_多剤服薬者!AE22</f>
        <v>311</v>
      </c>
      <c r="T22" s="78">
        <v>240</v>
      </c>
      <c r="U22" s="79">
        <f t="shared" si="17"/>
        <v>0.77170418006430863</v>
      </c>
      <c r="V22" s="78">
        <f>市区町村別_多剤服薬者!AJ22</f>
        <v>79</v>
      </c>
      <c r="W22" s="78">
        <v>63</v>
      </c>
      <c r="X22" s="79">
        <f t="shared" si="18"/>
        <v>0.79746835443037978</v>
      </c>
      <c r="Y22" s="78">
        <f>市区町村別_多剤服薬者!AO22</f>
        <v>4061</v>
      </c>
      <c r="Z22" s="78">
        <f t="shared" si="19"/>
        <v>3074</v>
      </c>
      <c r="AA22" s="79">
        <f t="shared" si="20"/>
        <v>0.75695641467618813</v>
      </c>
      <c r="AC22" s="80" t="str">
        <f t="shared" si="9"/>
        <v>住吉区</v>
      </c>
      <c r="AD22" s="81">
        <f t="shared" si="10"/>
        <v>0.75695641467618813</v>
      </c>
      <c r="AE22" s="10"/>
      <c r="AF22" s="81">
        <f t="shared" si="11"/>
        <v>0.74221077731863883</v>
      </c>
      <c r="AG22" s="82">
        <v>0</v>
      </c>
    </row>
    <row r="23" spans="2:33" s="4" customFormat="1">
      <c r="B23" s="77">
        <v>18</v>
      </c>
      <c r="C23" s="57" t="s">
        <v>63</v>
      </c>
      <c r="D23" s="43">
        <f>市区町村別_多剤服薬者!F23</f>
        <v>11</v>
      </c>
      <c r="E23" s="43">
        <v>8</v>
      </c>
      <c r="F23" s="29">
        <f t="shared" si="12"/>
        <v>0.72727272727272729</v>
      </c>
      <c r="G23" s="43">
        <f>市区町村別_多剤服薬者!K23</f>
        <v>30</v>
      </c>
      <c r="H23" s="43">
        <v>22</v>
      </c>
      <c r="I23" s="29">
        <f t="shared" si="13"/>
        <v>0.73333333333333328</v>
      </c>
      <c r="J23" s="43">
        <f>市区町村別_多剤服薬者!P23</f>
        <v>1034</v>
      </c>
      <c r="K23" s="43">
        <v>753</v>
      </c>
      <c r="L23" s="29">
        <f t="shared" si="14"/>
        <v>0.72823984526112184</v>
      </c>
      <c r="M23" s="43">
        <f>市区町村別_多剤服薬者!U23</f>
        <v>1151</v>
      </c>
      <c r="N23" s="43">
        <v>836</v>
      </c>
      <c r="O23" s="29">
        <f t="shared" si="15"/>
        <v>0.72632493483927019</v>
      </c>
      <c r="P23" s="43">
        <f>市区町村別_多剤服薬者!Z23</f>
        <v>848</v>
      </c>
      <c r="Q23" s="43">
        <v>649</v>
      </c>
      <c r="R23" s="29">
        <f t="shared" si="16"/>
        <v>0.76533018867924529</v>
      </c>
      <c r="S23" s="43">
        <f>市区町村別_多剤服薬者!AE23</f>
        <v>298</v>
      </c>
      <c r="T23" s="43">
        <v>219</v>
      </c>
      <c r="U23" s="29">
        <f t="shared" si="17"/>
        <v>0.7348993288590604</v>
      </c>
      <c r="V23" s="43">
        <f>市区町村別_多剤服薬者!AJ23</f>
        <v>41</v>
      </c>
      <c r="W23" s="43">
        <v>30</v>
      </c>
      <c r="X23" s="29">
        <f t="shared" si="18"/>
        <v>0.73170731707317072</v>
      </c>
      <c r="Y23" s="43">
        <f>市区町村別_多剤服薬者!AO23</f>
        <v>3413</v>
      </c>
      <c r="Z23" s="43">
        <f t="shared" si="19"/>
        <v>2517</v>
      </c>
      <c r="AA23" s="29">
        <f t="shared" si="20"/>
        <v>0.73747436273073541</v>
      </c>
      <c r="AC23" s="80" t="str">
        <f t="shared" si="9"/>
        <v>住之江区</v>
      </c>
      <c r="AD23" s="81">
        <f t="shared" si="10"/>
        <v>0.75653450807635825</v>
      </c>
      <c r="AE23" s="10"/>
      <c r="AF23" s="81">
        <f t="shared" si="11"/>
        <v>0.74221077731863883</v>
      </c>
      <c r="AG23" s="82">
        <v>0</v>
      </c>
    </row>
    <row r="24" spans="2:33" s="4" customFormat="1">
      <c r="B24" s="77">
        <v>19</v>
      </c>
      <c r="C24" s="57" t="s">
        <v>108</v>
      </c>
      <c r="D24" s="78">
        <f>市区町村別_多剤服薬者!F24</f>
        <v>14</v>
      </c>
      <c r="E24" s="78">
        <v>10</v>
      </c>
      <c r="F24" s="79">
        <f>IFERROR(E24/D24,"-")</f>
        <v>0.7142857142857143</v>
      </c>
      <c r="G24" s="78">
        <f>市区町村別_多剤服薬者!K24</f>
        <v>37</v>
      </c>
      <c r="H24" s="78">
        <v>28</v>
      </c>
      <c r="I24" s="79">
        <f>IFERROR(H24/G24,"-")</f>
        <v>0.7567567567567568</v>
      </c>
      <c r="J24" s="78">
        <f>市区町村別_多剤服薬者!P24</f>
        <v>809</v>
      </c>
      <c r="K24" s="78">
        <v>632</v>
      </c>
      <c r="L24" s="79">
        <f>IFERROR(K24/J24,"-")</f>
        <v>0.78121137206427693</v>
      </c>
      <c r="M24" s="78">
        <f>市区町村別_多剤服薬者!U24</f>
        <v>793</v>
      </c>
      <c r="N24" s="78">
        <v>611</v>
      </c>
      <c r="O24" s="79">
        <f>IFERROR(N24/M24,"-")</f>
        <v>0.77049180327868849</v>
      </c>
      <c r="P24" s="78">
        <f>市区町村別_多剤服薬者!Z24</f>
        <v>531</v>
      </c>
      <c r="Q24" s="78">
        <v>433</v>
      </c>
      <c r="R24" s="79">
        <f>IFERROR(Q24/P24,"-")</f>
        <v>0.81544256120527303</v>
      </c>
      <c r="S24" s="78">
        <f>市区町村別_多剤服薬者!AE24</f>
        <v>182</v>
      </c>
      <c r="T24" s="78">
        <v>149</v>
      </c>
      <c r="U24" s="79">
        <f>IFERROR(T24/S24,"-")</f>
        <v>0.81868131868131866</v>
      </c>
      <c r="V24" s="78">
        <f>市区町村別_多剤服薬者!AJ24</f>
        <v>34</v>
      </c>
      <c r="W24" s="78">
        <v>27</v>
      </c>
      <c r="X24" s="79">
        <f>IFERROR(W24/V24,"-")</f>
        <v>0.79411764705882348</v>
      </c>
      <c r="Y24" s="78">
        <f>市区町村別_多剤服薬者!AO24</f>
        <v>2400</v>
      </c>
      <c r="Z24" s="78">
        <f>SUM(E24,H24,K24,N24,Q24,T24,W24)</f>
        <v>1890</v>
      </c>
      <c r="AA24" s="79">
        <f>IFERROR(Z24/Y24,"-")</f>
        <v>0.78749999999999998</v>
      </c>
      <c r="AC24" s="80" t="str">
        <f t="shared" si="9"/>
        <v>大阪市</v>
      </c>
      <c r="AD24" s="81">
        <f t="shared" si="10"/>
        <v>0.75595597227884226</v>
      </c>
      <c r="AE24" s="10"/>
      <c r="AF24" s="81">
        <f t="shared" si="11"/>
        <v>0.74221077731863883</v>
      </c>
      <c r="AG24" s="82">
        <v>0</v>
      </c>
    </row>
    <row r="25" spans="2:33" s="4" customFormat="1">
      <c r="B25" s="77">
        <v>20</v>
      </c>
      <c r="C25" s="57" t="s">
        <v>109</v>
      </c>
      <c r="D25" s="78">
        <f>市区町村別_多剤服薬者!F25</f>
        <v>17</v>
      </c>
      <c r="E25" s="78">
        <v>10</v>
      </c>
      <c r="F25" s="79">
        <f t="shared" ref="F25:F31" si="21">IFERROR(E25/D25,"-")</f>
        <v>0.58823529411764708</v>
      </c>
      <c r="G25" s="78">
        <f>市区町村別_多剤服薬者!K25</f>
        <v>32</v>
      </c>
      <c r="H25" s="78">
        <v>23</v>
      </c>
      <c r="I25" s="79">
        <f t="shared" ref="I25:I31" si="22">IFERROR(H25/G25,"-")</f>
        <v>0.71875</v>
      </c>
      <c r="J25" s="78">
        <f>市区町村別_多剤服薬者!P25</f>
        <v>1214</v>
      </c>
      <c r="K25" s="78">
        <v>917</v>
      </c>
      <c r="L25" s="79">
        <f t="shared" ref="L25:L31" si="23">IFERROR(K25/J25,"-")</f>
        <v>0.75535420098846784</v>
      </c>
      <c r="M25" s="78">
        <f>市区町村別_多剤服薬者!U25</f>
        <v>1192</v>
      </c>
      <c r="N25" s="78">
        <v>912</v>
      </c>
      <c r="O25" s="79">
        <f t="shared" ref="O25:O31" si="24">IFERROR(N25/M25,"-")</f>
        <v>0.7651006711409396</v>
      </c>
      <c r="P25" s="78">
        <f>市区町村別_多剤服薬者!Z25</f>
        <v>812</v>
      </c>
      <c r="Q25" s="78">
        <v>634</v>
      </c>
      <c r="R25" s="79">
        <f t="shared" ref="R25:R31" si="25">IFERROR(Q25/P25,"-")</f>
        <v>0.78078817733990147</v>
      </c>
      <c r="S25" s="78">
        <f>市区町村別_多剤服薬者!AE25</f>
        <v>269</v>
      </c>
      <c r="T25" s="78">
        <v>210</v>
      </c>
      <c r="U25" s="79">
        <f t="shared" ref="U25:U31" si="26">IFERROR(T25/S25,"-")</f>
        <v>0.7806691449814126</v>
      </c>
      <c r="V25" s="78">
        <f>市区町村別_多剤服薬者!AJ25</f>
        <v>53</v>
      </c>
      <c r="W25" s="78">
        <v>38</v>
      </c>
      <c r="X25" s="79">
        <f t="shared" ref="X25:X31" si="27">IFERROR(W25/V25,"-")</f>
        <v>0.71698113207547165</v>
      </c>
      <c r="Y25" s="78">
        <f>市区町村別_多剤服薬者!AO25</f>
        <v>3589</v>
      </c>
      <c r="Z25" s="78">
        <f t="shared" ref="Z25:Z31" si="28">SUM(E25,H25,K25,N25,Q25,T25,W25)</f>
        <v>2744</v>
      </c>
      <c r="AA25" s="79">
        <f t="shared" ref="AA25:AA31" si="29">IFERROR(Z25/Y25,"-")</f>
        <v>0.76455837280579553</v>
      </c>
      <c r="AC25" s="80" t="str">
        <f t="shared" si="9"/>
        <v>旭区</v>
      </c>
      <c r="AD25" s="81">
        <f t="shared" si="10"/>
        <v>0.75541666666666663</v>
      </c>
      <c r="AE25" s="10"/>
      <c r="AF25" s="81">
        <f t="shared" si="11"/>
        <v>0.74221077731863883</v>
      </c>
      <c r="AG25" s="82">
        <v>0</v>
      </c>
    </row>
    <row r="26" spans="2:33" s="4" customFormat="1">
      <c r="B26" s="77">
        <v>21</v>
      </c>
      <c r="C26" s="57" t="s">
        <v>110</v>
      </c>
      <c r="D26" s="78">
        <f>市区町村別_多剤服薬者!F26</f>
        <v>8</v>
      </c>
      <c r="E26" s="78">
        <v>6</v>
      </c>
      <c r="F26" s="79">
        <f t="shared" si="21"/>
        <v>0.75</v>
      </c>
      <c r="G26" s="78">
        <f>市区町村別_多剤服薬者!K26</f>
        <v>27</v>
      </c>
      <c r="H26" s="78">
        <v>21</v>
      </c>
      <c r="I26" s="79">
        <f t="shared" si="22"/>
        <v>0.77777777777777779</v>
      </c>
      <c r="J26" s="78">
        <f>市区町村別_多剤服薬者!P26</f>
        <v>745</v>
      </c>
      <c r="K26" s="78">
        <v>567</v>
      </c>
      <c r="L26" s="79">
        <f t="shared" si="23"/>
        <v>0.76107382550335567</v>
      </c>
      <c r="M26" s="78">
        <f>市区町村別_多剤服薬者!U26</f>
        <v>812</v>
      </c>
      <c r="N26" s="78">
        <v>630</v>
      </c>
      <c r="O26" s="79">
        <f t="shared" si="24"/>
        <v>0.77586206896551724</v>
      </c>
      <c r="P26" s="78">
        <f>市区町村別_多剤服薬者!Z26</f>
        <v>517</v>
      </c>
      <c r="Q26" s="78">
        <v>388</v>
      </c>
      <c r="R26" s="79">
        <f t="shared" si="25"/>
        <v>0.75048355899419728</v>
      </c>
      <c r="S26" s="78">
        <f>市区町村別_多剤服薬者!AE26</f>
        <v>142</v>
      </c>
      <c r="T26" s="78">
        <v>106</v>
      </c>
      <c r="U26" s="79">
        <f t="shared" si="26"/>
        <v>0.74647887323943662</v>
      </c>
      <c r="V26" s="78">
        <f>市区町村別_多剤服薬者!AJ26</f>
        <v>24</v>
      </c>
      <c r="W26" s="78">
        <v>19</v>
      </c>
      <c r="X26" s="79">
        <f t="shared" si="27"/>
        <v>0.79166666666666663</v>
      </c>
      <c r="Y26" s="78">
        <f>市区町村別_多剤服薬者!AO26</f>
        <v>2275</v>
      </c>
      <c r="Z26" s="78">
        <f t="shared" si="28"/>
        <v>1737</v>
      </c>
      <c r="AA26" s="79">
        <f t="shared" si="29"/>
        <v>0.76351648351648349</v>
      </c>
      <c r="AC26" s="80" t="str">
        <f t="shared" si="9"/>
        <v>八尾市</v>
      </c>
      <c r="AD26" s="81">
        <f t="shared" si="10"/>
        <v>0.75520214030915578</v>
      </c>
      <c r="AE26" s="10"/>
      <c r="AF26" s="81">
        <f t="shared" si="11"/>
        <v>0.74221077731863883</v>
      </c>
      <c r="AG26" s="82">
        <v>0</v>
      </c>
    </row>
    <row r="27" spans="2:33" s="4" customFormat="1">
      <c r="B27" s="77">
        <v>22</v>
      </c>
      <c r="C27" s="57" t="s">
        <v>64</v>
      </c>
      <c r="D27" s="78">
        <f>市区町村別_多剤服薬者!F27</f>
        <v>12</v>
      </c>
      <c r="E27" s="78">
        <v>12</v>
      </c>
      <c r="F27" s="79">
        <f t="shared" si="21"/>
        <v>1</v>
      </c>
      <c r="G27" s="78">
        <f>市区町村別_多剤服薬者!K27</f>
        <v>41</v>
      </c>
      <c r="H27" s="78">
        <v>31</v>
      </c>
      <c r="I27" s="79">
        <f t="shared" si="22"/>
        <v>0.75609756097560976</v>
      </c>
      <c r="J27" s="78">
        <f>市区町村別_多剤服薬者!P27</f>
        <v>1186</v>
      </c>
      <c r="K27" s="78">
        <v>889</v>
      </c>
      <c r="L27" s="79">
        <f t="shared" si="23"/>
        <v>0.74957841483979759</v>
      </c>
      <c r="M27" s="78">
        <f>市区町村別_多剤服薬者!U27</f>
        <v>1196</v>
      </c>
      <c r="N27" s="78">
        <v>897</v>
      </c>
      <c r="O27" s="79">
        <f t="shared" si="24"/>
        <v>0.75</v>
      </c>
      <c r="P27" s="78">
        <f>市区町村別_多剤服薬者!Z27</f>
        <v>696</v>
      </c>
      <c r="Q27" s="78">
        <v>538</v>
      </c>
      <c r="R27" s="79">
        <f t="shared" si="25"/>
        <v>0.77298850574712641</v>
      </c>
      <c r="S27" s="78">
        <f>市区町村別_多剤服薬者!AE27</f>
        <v>234</v>
      </c>
      <c r="T27" s="78">
        <v>181</v>
      </c>
      <c r="U27" s="79">
        <f t="shared" si="26"/>
        <v>0.77350427350427353</v>
      </c>
      <c r="V27" s="78">
        <f>市区町村別_多剤服薬者!AJ27</f>
        <v>40</v>
      </c>
      <c r="W27" s="78">
        <v>28</v>
      </c>
      <c r="X27" s="79">
        <f t="shared" si="27"/>
        <v>0.7</v>
      </c>
      <c r="Y27" s="78">
        <f>市区町村別_多剤服薬者!AO27</f>
        <v>3405</v>
      </c>
      <c r="Z27" s="78">
        <f t="shared" si="28"/>
        <v>2576</v>
      </c>
      <c r="AA27" s="79">
        <f t="shared" si="29"/>
        <v>0.75653450807635825</v>
      </c>
      <c r="AC27" s="80" t="str">
        <f t="shared" si="9"/>
        <v>高石市</v>
      </c>
      <c r="AD27" s="81">
        <f t="shared" si="10"/>
        <v>0.75499677627337203</v>
      </c>
      <c r="AE27" s="10"/>
      <c r="AF27" s="81">
        <f t="shared" si="11"/>
        <v>0.74221077731863883</v>
      </c>
      <c r="AG27" s="82">
        <v>0</v>
      </c>
    </row>
    <row r="28" spans="2:33" s="4" customFormat="1">
      <c r="B28" s="77">
        <v>23</v>
      </c>
      <c r="C28" s="57" t="s">
        <v>111</v>
      </c>
      <c r="D28" s="78">
        <f>市区町村別_多剤服薬者!F28</f>
        <v>16</v>
      </c>
      <c r="E28" s="78">
        <v>11</v>
      </c>
      <c r="F28" s="79">
        <f t="shared" si="21"/>
        <v>0.6875</v>
      </c>
      <c r="G28" s="78">
        <f>市区町村別_多剤服薬者!K28</f>
        <v>49</v>
      </c>
      <c r="H28" s="78">
        <v>40</v>
      </c>
      <c r="I28" s="79">
        <f t="shared" si="22"/>
        <v>0.81632653061224492</v>
      </c>
      <c r="J28" s="78">
        <f>市区町村別_多剤服薬者!P28</f>
        <v>1857</v>
      </c>
      <c r="K28" s="78">
        <v>1372</v>
      </c>
      <c r="L28" s="79">
        <f t="shared" si="23"/>
        <v>0.73882606354334945</v>
      </c>
      <c r="M28" s="78">
        <f>市区町村別_多剤服薬者!U28</f>
        <v>1997</v>
      </c>
      <c r="N28" s="78">
        <v>1533</v>
      </c>
      <c r="O28" s="79">
        <f t="shared" si="24"/>
        <v>0.76765147721582372</v>
      </c>
      <c r="P28" s="78">
        <f>市区町村別_多剤服薬者!Z28</f>
        <v>1166</v>
      </c>
      <c r="Q28" s="78">
        <v>890</v>
      </c>
      <c r="R28" s="79">
        <f t="shared" si="25"/>
        <v>0.76329331046312177</v>
      </c>
      <c r="S28" s="78">
        <f>市区町村別_多剤服薬者!AE28</f>
        <v>302</v>
      </c>
      <c r="T28" s="78">
        <v>216</v>
      </c>
      <c r="U28" s="79">
        <f t="shared" si="26"/>
        <v>0.71523178807947019</v>
      </c>
      <c r="V28" s="78">
        <f>市区町村別_多剤服薬者!AJ28</f>
        <v>51</v>
      </c>
      <c r="W28" s="78">
        <v>41</v>
      </c>
      <c r="X28" s="79">
        <f t="shared" si="27"/>
        <v>0.80392156862745101</v>
      </c>
      <c r="Y28" s="78">
        <f>市区町村別_多剤服薬者!AO28</f>
        <v>5438</v>
      </c>
      <c r="Z28" s="78">
        <f t="shared" si="28"/>
        <v>4103</v>
      </c>
      <c r="AA28" s="79">
        <f t="shared" si="29"/>
        <v>0.75450533284295696</v>
      </c>
      <c r="AC28" s="80" t="str">
        <f t="shared" si="9"/>
        <v>堺市</v>
      </c>
      <c r="AD28" s="81">
        <f t="shared" si="10"/>
        <v>0.75497283250649661</v>
      </c>
      <c r="AE28" s="10"/>
      <c r="AF28" s="81">
        <f t="shared" si="11"/>
        <v>0.74221077731863883</v>
      </c>
      <c r="AG28" s="82">
        <v>0</v>
      </c>
    </row>
    <row r="29" spans="2:33" s="4" customFormat="1">
      <c r="B29" s="77">
        <v>24</v>
      </c>
      <c r="C29" s="57" t="s">
        <v>112</v>
      </c>
      <c r="D29" s="78">
        <f>市区町村別_多剤服薬者!F29</f>
        <v>12</v>
      </c>
      <c r="E29" s="78">
        <v>11</v>
      </c>
      <c r="F29" s="79">
        <f t="shared" si="21"/>
        <v>0.91666666666666663</v>
      </c>
      <c r="G29" s="78">
        <f>市区町村別_多剤服薬者!K29</f>
        <v>15</v>
      </c>
      <c r="H29" s="78">
        <v>12</v>
      </c>
      <c r="I29" s="79">
        <f t="shared" si="22"/>
        <v>0.8</v>
      </c>
      <c r="J29" s="78">
        <f>市区町村別_多剤服薬者!P29</f>
        <v>687</v>
      </c>
      <c r="K29" s="78">
        <v>489</v>
      </c>
      <c r="L29" s="79">
        <f t="shared" si="23"/>
        <v>0.71179039301310043</v>
      </c>
      <c r="M29" s="78">
        <f>市区町村別_多剤服薬者!U29</f>
        <v>719</v>
      </c>
      <c r="N29" s="78">
        <v>529</v>
      </c>
      <c r="O29" s="79">
        <f t="shared" si="24"/>
        <v>0.73574408901251742</v>
      </c>
      <c r="P29" s="78">
        <f>市区町村別_多剤服薬者!Z29</f>
        <v>515</v>
      </c>
      <c r="Q29" s="78">
        <v>382</v>
      </c>
      <c r="R29" s="79">
        <f t="shared" si="25"/>
        <v>0.74174757281553394</v>
      </c>
      <c r="S29" s="78">
        <f>市区町村別_多剤服薬者!AE29</f>
        <v>171</v>
      </c>
      <c r="T29" s="78">
        <v>133</v>
      </c>
      <c r="U29" s="79">
        <f t="shared" si="26"/>
        <v>0.77777777777777779</v>
      </c>
      <c r="V29" s="78">
        <f>市区町村別_多剤服薬者!AJ29</f>
        <v>42</v>
      </c>
      <c r="W29" s="78">
        <v>31</v>
      </c>
      <c r="X29" s="79">
        <f t="shared" si="27"/>
        <v>0.73809523809523814</v>
      </c>
      <c r="Y29" s="78">
        <f>市区町村別_多剤服薬者!AO29</f>
        <v>2161</v>
      </c>
      <c r="Z29" s="78">
        <f t="shared" si="28"/>
        <v>1587</v>
      </c>
      <c r="AA29" s="79">
        <f t="shared" si="29"/>
        <v>0.7343822304488663</v>
      </c>
      <c r="AC29" s="80" t="str">
        <f t="shared" si="9"/>
        <v>平野区</v>
      </c>
      <c r="AD29" s="81">
        <f t="shared" si="10"/>
        <v>0.75450533284295696</v>
      </c>
      <c r="AE29" s="10"/>
      <c r="AF29" s="81">
        <f t="shared" si="11"/>
        <v>0.74221077731863883</v>
      </c>
      <c r="AG29" s="82">
        <v>0</v>
      </c>
    </row>
    <row r="30" spans="2:33" s="4" customFormat="1">
      <c r="B30" s="77">
        <v>25</v>
      </c>
      <c r="C30" s="57" t="s">
        <v>113</v>
      </c>
      <c r="D30" s="78">
        <f>市区町村別_多剤服薬者!F30</f>
        <v>1</v>
      </c>
      <c r="E30" s="78">
        <v>1</v>
      </c>
      <c r="F30" s="79">
        <f t="shared" si="21"/>
        <v>1</v>
      </c>
      <c r="G30" s="78">
        <f>市区町村別_多剤服薬者!K30</f>
        <v>8</v>
      </c>
      <c r="H30" s="78">
        <v>6</v>
      </c>
      <c r="I30" s="79">
        <f t="shared" si="22"/>
        <v>0.75</v>
      </c>
      <c r="J30" s="78">
        <f>市区町村別_多剤服薬者!P30</f>
        <v>487</v>
      </c>
      <c r="K30" s="78">
        <v>345</v>
      </c>
      <c r="L30" s="79">
        <f t="shared" si="23"/>
        <v>0.70841889117043122</v>
      </c>
      <c r="M30" s="78">
        <f>市区町村別_多剤服薬者!U30</f>
        <v>497</v>
      </c>
      <c r="N30" s="78">
        <v>341</v>
      </c>
      <c r="O30" s="79">
        <f t="shared" si="24"/>
        <v>0.6861167002012073</v>
      </c>
      <c r="P30" s="78">
        <f>市区町村別_多剤服薬者!Z30</f>
        <v>362</v>
      </c>
      <c r="Q30" s="78">
        <v>266</v>
      </c>
      <c r="R30" s="79">
        <f t="shared" si="25"/>
        <v>0.73480662983425415</v>
      </c>
      <c r="S30" s="78">
        <f>市区町村別_多剤服薬者!AE30</f>
        <v>155</v>
      </c>
      <c r="T30" s="78">
        <v>121</v>
      </c>
      <c r="U30" s="79">
        <f t="shared" si="26"/>
        <v>0.78064516129032258</v>
      </c>
      <c r="V30" s="78">
        <f>市区町村別_多剤服薬者!AJ30</f>
        <v>20</v>
      </c>
      <c r="W30" s="78">
        <v>12</v>
      </c>
      <c r="X30" s="79">
        <f t="shared" si="27"/>
        <v>0.6</v>
      </c>
      <c r="Y30" s="78">
        <f>市区町村別_多剤服薬者!AO30</f>
        <v>1530</v>
      </c>
      <c r="Z30" s="78">
        <f t="shared" si="28"/>
        <v>1092</v>
      </c>
      <c r="AA30" s="79">
        <f t="shared" si="29"/>
        <v>0.71372549019607845</v>
      </c>
      <c r="AC30" s="80" t="str">
        <f t="shared" si="9"/>
        <v>東大阪市</v>
      </c>
      <c r="AD30" s="81">
        <f t="shared" si="10"/>
        <v>0.75385865150284326</v>
      </c>
      <c r="AE30" s="10"/>
      <c r="AF30" s="81">
        <f t="shared" si="11"/>
        <v>0.74221077731863883</v>
      </c>
      <c r="AG30" s="82">
        <v>0</v>
      </c>
    </row>
    <row r="31" spans="2:33" s="4" customFormat="1">
      <c r="B31" s="77">
        <v>26</v>
      </c>
      <c r="C31" s="57" t="s">
        <v>36</v>
      </c>
      <c r="D31" s="43">
        <f>市区町村別_多剤服薬者!F31</f>
        <v>111</v>
      </c>
      <c r="E31" s="43">
        <v>95</v>
      </c>
      <c r="F31" s="29">
        <f t="shared" si="21"/>
        <v>0.85585585585585588</v>
      </c>
      <c r="G31" s="43">
        <f>市区町村別_多剤服薬者!K31</f>
        <v>243</v>
      </c>
      <c r="H31" s="43">
        <v>189</v>
      </c>
      <c r="I31" s="29">
        <f t="shared" si="22"/>
        <v>0.77777777777777779</v>
      </c>
      <c r="J31" s="43">
        <f>市区町村別_多剤服薬者!P31</f>
        <v>7866</v>
      </c>
      <c r="K31" s="43">
        <v>5882</v>
      </c>
      <c r="L31" s="29">
        <f t="shared" si="23"/>
        <v>0.74777523518942279</v>
      </c>
      <c r="M31" s="43">
        <f>市区町村別_多剤服薬者!U31</f>
        <v>7215</v>
      </c>
      <c r="N31" s="43">
        <v>5430</v>
      </c>
      <c r="O31" s="29">
        <f t="shared" si="24"/>
        <v>0.75259875259875264</v>
      </c>
      <c r="P31" s="43">
        <f>市区町村別_多剤服薬者!Z31</f>
        <v>4178</v>
      </c>
      <c r="Q31" s="43">
        <v>3177</v>
      </c>
      <c r="R31" s="29">
        <f t="shared" si="25"/>
        <v>0.76041168022977501</v>
      </c>
      <c r="S31" s="43">
        <f>市区町村別_多剤服薬者!AE31</f>
        <v>1297</v>
      </c>
      <c r="T31" s="43">
        <v>1010</v>
      </c>
      <c r="U31" s="29">
        <f t="shared" si="26"/>
        <v>0.77872012336160368</v>
      </c>
      <c r="V31" s="43">
        <f>市区町村別_多剤服薬者!AJ31</f>
        <v>255</v>
      </c>
      <c r="W31" s="43">
        <v>196</v>
      </c>
      <c r="X31" s="29">
        <f t="shared" si="27"/>
        <v>0.7686274509803922</v>
      </c>
      <c r="Y31" s="43">
        <f>市区町村別_多剤服薬者!AO31</f>
        <v>21165</v>
      </c>
      <c r="Z31" s="43">
        <f t="shared" si="28"/>
        <v>15979</v>
      </c>
      <c r="AA31" s="29">
        <f t="shared" si="29"/>
        <v>0.75497283250649661</v>
      </c>
      <c r="AC31" s="80" t="str">
        <f t="shared" si="9"/>
        <v>泉佐野市</v>
      </c>
      <c r="AD31" s="81">
        <f t="shared" si="10"/>
        <v>0.75296610169491529</v>
      </c>
      <c r="AE31" s="10"/>
      <c r="AF31" s="81">
        <f t="shared" si="11"/>
        <v>0.74221077731863883</v>
      </c>
      <c r="AG31" s="82">
        <v>0</v>
      </c>
    </row>
    <row r="32" spans="2:33" s="4" customFormat="1">
      <c r="B32" s="77">
        <v>27</v>
      </c>
      <c r="C32" s="57" t="s">
        <v>37</v>
      </c>
      <c r="D32" s="78">
        <f>市区町村別_多剤服薬者!F32</f>
        <v>20</v>
      </c>
      <c r="E32" s="78">
        <v>16</v>
      </c>
      <c r="F32" s="79">
        <f>IFERROR(E32/D32,"-")</f>
        <v>0.8</v>
      </c>
      <c r="G32" s="78">
        <f>市区町村別_多剤服薬者!K32</f>
        <v>41</v>
      </c>
      <c r="H32" s="78">
        <v>29</v>
      </c>
      <c r="I32" s="79">
        <f>IFERROR(H32/G32,"-")</f>
        <v>0.70731707317073167</v>
      </c>
      <c r="J32" s="78">
        <f>市区町村別_多剤服薬者!P32</f>
        <v>1161</v>
      </c>
      <c r="K32" s="78">
        <v>885</v>
      </c>
      <c r="L32" s="79">
        <f>IFERROR(K32/J32,"-")</f>
        <v>0.76227390180878551</v>
      </c>
      <c r="M32" s="78">
        <f>市区町村別_多剤服薬者!U32</f>
        <v>1165</v>
      </c>
      <c r="N32" s="78">
        <v>859</v>
      </c>
      <c r="O32" s="79">
        <f>IFERROR(N32/M32,"-")</f>
        <v>0.73733905579399139</v>
      </c>
      <c r="P32" s="78">
        <f>市区町村別_多剤服薬者!Z32</f>
        <v>754</v>
      </c>
      <c r="Q32" s="78">
        <v>573</v>
      </c>
      <c r="R32" s="79">
        <f>IFERROR(Q32/P32,"-")</f>
        <v>0.75994694960212206</v>
      </c>
      <c r="S32" s="78">
        <f>市区町村別_多剤服薬者!AE32</f>
        <v>256</v>
      </c>
      <c r="T32" s="78">
        <v>197</v>
      </c>
      <c r="U32" s="79">
        <f>IFERROR(T32/S32,"-")</f>
        <v>0.76953125</v>
      </c>
      <c r="V32" s="78">
        <f>市区町村別_多剤服薬者!AJ32</f>
        <v>53</v>
      </c>
      <c r="W32" s="78">
        <v>38</v>
      </c>
      <c r="X32" s="79">
        <f>IFERROR(W32/V32,"-")</f>
        <v>0.71698113207547165</v>
      </c>
      <c r="Y32" s="78">
        <f>市区町村別_多剤服薬者!AO32</f>
        <v>3450</v>
      </c>
      <c r="Z32" s="78">
        <f>SUM(E32,H32,K32,N32,Q32,T32,W32)</f>
        <v>2597</v>
      </c>
      <c r="AA32" s="79">
        <f>IFERROR(Z32/Y32,"-")</f>
        <v>0.75275362318840577</v>
      </c>
      <c r="AC32" s="80" t="str">
        <f t="shared" si="9"/>
        <v>堺市堺区</v>
      </c>
      <c r="AD32" s="81">
        <f t="shared" si="10"/>
        <v>0.75275362318840577</v>
      </c>
      <c r="AE32" s="10"/>
      <c r="AF32" s="81">
        <f t="shared" si="11"/>
        <v>0.74221077731863883</v>
      </c>
      <c r="AG32" s="82">
        <v>0</v>
      </c>
    </row>
    <row r="33" spans="2:33" s="4" customFormat="1">
      <c r="B33" s="77">
        <v>28</v>
      </c>
      <c r="C33" s="57" t="s">
        <v>38</v>
      </c>
      <c r="D33" s="78">
        <f>市区町村別_多剤服薬者!F33</f>
        <v>18</v>
      </c>
      <c r="E33" s="78">
        <v>14</v>
      </c>
      <c r="F33" s="79">
        <f t="shared" ref="F33:F39" si="30">IFERROR(E33/D33,"-")</f>
        <v>0.77777777777777779</v>
      </c>
      <c r="G33" s="78">
        <f>市区町村別_多剤服薬者!K33</f>
        <v>29</v>
      </c>
      <c r="H33" s="78">
        <v>26</v>
      </c>
      <c r="I33" s="79">
        <f t="shared" ref="I33:I39" si="31">IFERROR(H33/G33,"-")</f>
        <v>0.89655172413793105</v>
      </c>
      <c r="J33" s="78">
        <f>市区町村別_多剤服薬者!P33</f>
        <v>1169</v>
      </c>
      <c r="K33" s="78">
        <v>924</v>
      </c>
      <c r="L33" s="79">
        <f t="shared" ref="L33:L39" si="32">IFERROR(K33/J33,"-")</f>
        <v>0.79041916167664672</v>
      </c>
      <c r="M33" s="78">
        <f>市区町村別_多剤服薬者!U33</f>
        <v>1008</v>
      </c>
      <c r="N33" s="78">
        <v>791</v>
      </c>
      <c r="O33" s="79">
        <f t="shared" ref="O33:O39" si="33">IFERROR(N33/M33,"-")</f>
        <v>0.78472222222222221</v>
      </c>
      <c r="P33" s="78">
        <f>市区町村別_多剤服薬者!Z33</f>
        <v>482</v>
      </c>
      <c r="Q33" s="78">
        <v>393</v>
      </c>
      <c r="R33" s="79">
        <f t="shared" ref="R33:R39" si="34">IFERROR(Q33/P33,"-")</f>
        <v>0.81535269709543567</v>
      </c>
      <c r="S33" s="78">
        <f>市区町村別_多剤服薬者!AE33</f>
        <v>128</v>
      </c>
      <c r="T33" s="78">
        <v>98</v>
      </c>
      <c r="U33" s="79">
        <f t="shared" ref="U33:U39" si="35">IFERROR(T33/S33,"-")</f>
        <v>0.765625</v>
      </c>
      <c r="V33" s="78">
        <f>市区町村別_多剤服薬者!AJ33</f>
        <v>25</v>
      </c>
      <c r="W33" s="78">
        <v>20</v>
      </c>
      <c r="X33" s="79">
        <f t="shared" ref="X33:X39" si="36">IFERROR(W33/V33,"-")</f>
        <v>0.8</v>
      </c>
      <c r="Y33" s="78">
        <f>市区町村別_多剤服薬者!AO33</f>
        <v>2859</v>
      </c>
      <c r="Z33" s="78">
        <f t="shared" ref="Z33:Z39" si="37">SUM(E33,H33,K33,N33,Q33,T33,W33)</f>
        <v>2266</v>
      </c>
      <c r="AA33" s="79">
        <f t="shared" ref="AA33:AA39" si="38">IFERROR(Z33/Y33,"-")</f>
        <v>0.7925848198670864</v>
      </c>
      <c r="AC33" s="80" t="str">
        <f t="shared" si="9"/>
        <v>城東区</v>
      </c>
      <c r="AD33" s="81">
        <f t="shared" si="10"/>
        <v>0.75230441975892226</v>
      </c>
      <c r="AE33" s="10"/>
      <c r="AF33" s="81">
        <f t="shared" si="11"/>
        <v>0.74221077731863883</v>
      </c>
      <c r="AG33" s="82">
        <v>0</v>
      </c>
    </row>
    <row r="34" spans="2:33" s="4" customFormat="1">
      <c r="B34" s="77">
        <v>29</v>
      </c>
      <c r="C34" s="57" t="s">
        <v>39</v>
      </c>
      <c r="D34" s="78">
        <f>市区町村別_多剤服薬者!F34</f>
        <v>11</v>
      </c>
      <c r="E34" s="78">
        <v>10</v>
      </c>
      <c r="F34" s="79">
        <f t="shared" si="30"/>
        <v>0.90909090909090906</v>
      </c>
      <c r="G34" s="78">
        <f>市区町村別_多剤服薬者!K34</f>
        <v>24</v>
      </c>
      <c r="H34" s="78">
        <v>17</v>
      </c>
      <c r="I34" s="79">
        <f t="shared" si="31"/>
        <v>0.70833333333333337</v>
      </c>
      <c r="J34" s="78">
        <f>市区町村別_多剤服薬者!P34</f>
        <v>973</v>
      </c>
      <c r="K34" s="78">
        <v>717</v>
      </c>
      <c r="L34" s="79">
        <f t="shared" si="32"/>
        <v>0.73689619732785205</v>
      </c>
      <c r="M34" s="78">
        <f>市区町村別_多剤服薬者!U34</f>
        <v>859</v>
      </c>
      <c r="N34" s="78">
        <v>646</v>
      </c>
      <c r="O34" s="79">
        <f t="shared" si="33"/>
        <v>0.75203725261932475</v>
      </c>
      <c r="P34" s="78">
        <f>市区町村別_多剤服薬者!Z34</f>
        <v>543</v>
      </c>
      <c r="Q34" s="78">
        <v>415</v>
      </c>
      <c r="R34" s="79">
        <f t="shared" si="34"/>
        <v>0.7642725598526704</v>
      </c>
      <c r="S34" s="78">
        <f>市区町村別_多剤服薬者!AE34</f>
        <v>180</v>
      </c>
      <c r="T34" s="78">
        <v>140</v>
      </c>
      <c r="U34" s="79">
        <f t="shared" si="35"/>
        <v>0.77777777777777779</v>
      </c>
      <c r="V34" s="78">
        <f>市区町村別_多剤服薬者!AJ34</f>
        <v>32</v>
      </c>
      <c r="W34" s="78">
        <v>24</v>
      </c>
      <c r="X34" s="79">
        <f t="shared" si="36"/>
        <v>0.75</v>
      </c>
      <c r="Y34" s="78">
        <f>市区町村別_多剤服薬者!AO34</f>
        <v>2622</v>
      </c>
      <c r="Z34" s="78">
        <f t="shared" si="37"/>
        <v>1969</v>
      </c>
      <c r="AA34" s="79">
        <f t="shared" si="38"/>
        <v>0.75095347063310447</v>
      </c>
      <c r="AC34" s="80" t="str">
        <f t="shared" si="9"/>
        <v>羽曳野市</v>
      </c>
      <c r="AD34" s="81">
        <f t="shared" si="10"/>
        <v>0.75214805023132847</v>
      </c>
      <c r="AE34" s="10"/>
      <c r="AF34" s="81">
        <f t="shared" si="11"/>
        <v>0.74221077731863883</v>
      </c>
      <c r="AG34" s="82">
        <v>0</v>
      </c>
    </row>
    <row r="35" spans="2:33" s="4" customFormat="1">
      <c r="B35" s="77">
        <v>30</v>
      </c>
      <c r="C35" s="57" t="s">
        <v>40</v>
      </c>
      <c r="D35" s="78">
        <f>市区町村別_多剤服薬者!F35</f>
        <v>20</v>
      </c>
      <c r="E35" s="78">
        <v>18</v>
      </c>
      <c r="F35" s="79">
        <f t="shared" si="30"/>
        <v>0.9</v>
      </c>
      <c r="G35" s="78">
        <f>市区町村別_多剤服薬者!K35</f>
        <v>36</v>
      </c>
      <c r="H35" s="78">
        <v>28</v>
      </c>
      <c r="I35" s="79">
        <f t="shared" si="31"/>
        <v>0.77777777777777779</v>
      </c>
      <c r="J35" s="78">
        <f>市区町村別_多剤服薬者!P35</f>
        <v>1168</v>
      </c>
      <c r="K35" s="78">
        <v>867</v>
      </c>
      <c r="L35" s="79">
        <f t="shared" si="32"/>
        <v>0.7422945205479452</v>
      </c>
      <c r="M35" s="78">
        <f>市区町村別_多剤服薬者!U35</f>
        <v>1087</v>
      </c>
      <c r="N35" s="78">
        <v>823</v>
      </c>
      <c r="O35" s="79">
        <f t="shared" si="33"/>
        <v>0.75712971481140756</v>
      </c>
      <c r="P35" s="78">
        <f>市区町村別_多剤服薬者!Z35</f>
        <v>655</v>
      </c>
      <c r="Q35" s="78">
        <v>476</v>
      </c>
      <c r="R35" s="79">
        <f t="shared" si="34"/>
        <v>0.72671755725190834</v>
      </c>
      <c r="S35" s="78">
        <f>市区町村別_多剤服薬者!AE35</f>
        <v>206</v>
      </c>
      <c r="T35" s="78">
        <v>166</v>
      </c>
      <c r="U35" s="79">
        <f t="shared" si="35"/>
        <v>0.80582524271844658</v>
      </c>
      <c r="V35" s="78">
        <f>市区町村別_多剤服薬者!AJ35</f>
        <v>36</v>
      </c>
      <c r="W35" s="78">
        <v>27</v>
      </c>
      <c r="X35" s="79">
        <f t="shared" si="36"/>
        <v>0.75</v>
      </c>
      <c r="Y35" s="78">
        <f>市区町村別_多剤服薬者!AO35</f>
        <v>3208</v>
      </c>
      <c r="Z35" s="78">
        <f t="shared" si="37"/>
        <v>2405</v>
      </c>
      <c r="AA35" s="79">
        <f t="shared" si="38"/>
        <v>0.74968827930174564</v>
      </c>
      <c r="AC35" s="80" t="str">
        <f t="shared" si="9"/>
        <v>都島区</v>
      </c>
      <c r="AD35" s="81">
        <f t="shared" si="10"/>
        <v>0.75199249882794184</v>
      </c>
      <c r="AE35" s="10"/>
      <c r="AF35" s="81">
        <f t="shared" si="11"/>
        <v>0.74221077731863883</v>
      </c>
      <c r="AG35" s="82">
        <v>0</v>
      </c>
    </row>
    <row r="36" spans="2:33" s="4" customFormat="1">
      <c r="B36" s="77">
        <v>31</v>
      </c>
      <c r="C36" s="57" t="s">
        <v>41</v>
      </c>
      <c r="D36" s="78">
        <f>市区町村別_多剤服薬者!F36</f>
        <v>24</v>
      </c>
      <c r="E36" s="78">
        <v>21</v>
      </c>
      <c r="F36" s="79">
        <f t="shared" si="30"/>
        <v>0.875</v>
      </c>
      <c r="G36" s="78">
        <f>市区町村別_多剤服薬者!K36</f>
        <v>66</v>
      </c>
      <c r="H36" s="78">
        <v>47</v>
      </c>
      <c r="I36" s="79">
        <f t="shared" si="31"/>
        <v>0.71212121212121215</v>
      </c>
      <c r="J36" s="78">
        <f>市区町村別_多剤服薬者!P36</f>
        <v>1805</v>
      </c>
      <c r="K36" s="78">
        <v>1313</v>
      </c>
      <c r="L36" s="79">
        <f t="shared" si="32"/>
        <v>0.72742382271468142</v>
      </c>
      <c r="M36" s="78">
        <f>市区町村別_多剤服薬者!U36</f>
        <v>1630</v>
      </c>
      <c r="N36" s="78">
        <v>1201</v>
      </c>
      <c r="O36" s="79">
        <f t="shared" si="33"/>
        <v>0.73680981595092021</v>
      </c>
      <c r="P36" s="78">
        <f>市区町村別_多剤服薬者!Z36</f>
        <v>897</v>
      </c>
      <c r="Q36" s="78">
        <v>671</v>
      </c>
      <c r="R36" s="79">
        <f t="shared" si="34"/>
        <v>0.74804905239687847</v>
      </c>
      <c r="S36" s="78">
        <f>市区町村別_多剤服薬者!AE36</f>
        <v>267</v>
      </c>
      <c r="T36" s="78">
        <v>208</v>
      </c>
      <c r="U36" s="79">
        <f t="shared" si="35"/>
        <v>0.77902621722846443</v>
      </c>
      <c r="V36" s="78">
        <f>市区町村別_多剤服薬者!AJ36</f>
        <v>61</v>
      </c>
      <c r="W36" s="78">
        <v>47</v>
      </c>
      <c r="X36" s="79">
        <f t="shared" si="36"/>
        <v>0.77049180327868849</v>
      </c>
      <c r="Y36" s="78">
        <f>市区町村別_多剤服薬者!AO36</f>
        <v>4750</v>
      </c>
      <c r="Z36" s="78">
        <f t="shared" si="37"/>
        <v>3508</v>
      </c>
      <c r="AA36" s="79">
        <f t="shared" si="38"/>
        <v>0.7385263157894737</v>
      </c>
      <c r="AC36" s="80" t="str">
        <f t="shared" si="9"/>
        <v>西区</v>
      </c>
      <c r="AD36" s="81">
        <f t="shared" si="10"/>
        <v>0.75127768313458265</v>
      </c>
      <c r="AE36" s="10"/>
      <c r="AF36" s="81">
        <f t="shared" si="11"/>
        <v>0.74221077731863883</v>
      </c>
      <c r="AG36" s="82">
        <v>0</v>
      </c>
    </row>
    <row r="37" spans="2:33" s="4" customFormat="1">
      <c r="B37" s="77">
        <v>32</v>
      </c>
      <c r="C37" s="57" t="s">
        <v>42</v>
      </c>
      <c r="D37" s="78">
        <f>市区町村別_多剤服薬者!F37</f>
        <v>14</v>
      </c>
      <c r="E37" s="78">
        <v>12</v>
      </c>
      <c r="F37" s="79">
        <f t="shared" si="30"/>
        <v>0.8571428571428571</v>
      </c>
      <c r="G37" s="78">
        <f>市区町村別_多剤服薬者!K37</f>
        <v>33</v>
      </c>
      <c r="H37" s="78">
        <v>30</v>
      </c>
      <c r="I37" s="79">
        <f t="shared" si="31"/>
        <v>0.90909090909090906</v>
      </c>
      <c r="J37" s="78">
        <f>市区町村別_多剤服薬者!P37</f>
        <v>1168</v>
      </c>
      <c r="K37" s="78">
        <v>884</v>
      </c>
      <c r="L37" s="79">
        <f t="shared" si="32"/>
        <v>0.75684931506849318</v>
      </c>
      <c r="M37" s="78">
        <f>市区町村別_多剤服薬者!U37</f>
        <v>1156</v>
      </c>
      <c r="N37" s="78">
        <v>875</v>
      </c>
      <c r="O37" s="79">
        <f t="shared" si="33"/>
        <v>0.75692041522491349</v>
      </c>
      <c r="P37" s="78">
        <f>市区町村別_多剤服薬者!Z37</f>
        <v>683</v>
      </c>
      <c r="Q37" s="78">
        <v>521</v>
      </c>
      <c r="R37" s="79">
        <f t="shared" si="34"/>
        <v>0.76281112737920942</v>
      </c>
      <c r="S37" s="78">
        <f>市区町村別_多剤服薬者!AE37</f>
        <v>207</v>
      </c>
      <c r="T37" s="78">
        <v>157</v>
      </c>
      <c r="U37" s="79">
        <f t="shared" si="35"/>
        <v>0.75845410628019327</v>
      </c>
      <c r="V37" s="78">
        <f>市区町村別_多剤服薬者!AJ37</f>
        <v>37</v>
      </c>
      <c r="W37" s="78">
        <v>31</v>
      </c>
      <c r="X37" s="79">
        <f t="shared" si="36"/>
        <v>0.83783783783783783</v>
      </c>
      <c r="Y37" s="78">
        <f>市区町村別_多剤服薬者!AO37</f>
        <v>3298</v>
      </c>
      <c r="Z37" s="78">
        <f t="shared" si="37"/>
        <v>2510</v>
      </c>
      <c r="AA37" s="79">
        <f t="shared" si="38"/>
        <v>0.76106731352334744</v>
      </c>
      <c r="AC37" s="80" t="str">
        <f t="shared" si="9"/>
        <v>貝塚市</v>
      </c>
      <c r="AD37" s="81">
        <f t="shared" si="10"/>
        <v>0.75101832993890016</v>
      </c>
      <c r="AE37" s="10"/>
      <c r="AF37" s="81">
        <f t="shared" si="11"/>
        <v>0.74221077731863883</v>
      </c>
      <c r="AG37" s="82">
        <v>0</v>
      </c>
    </row>
    <row r="38" spans="2:33" s="4" customFormat="1">
      <c r="B38" s="77">
        <v>33</v>
      </c>
      <c r="C38" s="57" t="s">
        <v>43</v>
      </c>
      <c r="D38" s="78">
        <f>市区町村別_多剤服薬者!F38</f>
        <v>4</v>
      </c>
      <c r="E38" s="78">
        <v>4</v>
      </c>
      <c r="F38" s="79">
        <f t="shared" si="30"/>
        <v>1</v>
      </c>
      <c r="G38" s="78">
        <f>市区町村別_多剤服薬者!K38</f>
        <v>14</v>
      </c>
      <c r="H38" s="78">
        <v>12</v>
      </c>
      <c r="I38" s="79">
        <f t="shared" si="31"/>
        <v>0.8571428571428571</v>
      </c>
      <c r="J38" s="78">
        <f>市区町村別_多剤服薬者!P38</f>
        <v>422</v>
      </c>
      <c r="K38" s="78">
        <v>292</v>
      </c>
      <c r="L38" s="79">
        <f t="shared" si="32"/>
        <v>0.69194312796208535</v>
      </c>
      <c r="M38" s="78">
        <f>市区町村別_多剤服薬者!U38</f>
        <v>310</v>
      </c>
      <c r="N38" s="78">
        <v>235</v>
      </c>
      <c r="O38" s="79">
        <f t="shared" si="33"/>
        <v>0.75806451612903225</v>
      </c>
      <c r="P38" s="78">
        <f>市区町村別_多剤服薬者!Z38</f>
        <v>164</v>
      </c>
      <c r="Q38" s="78">
        <v>128</v>
      </c>
      <c r="R38" s="79">
        <f t="shared" si="34"/>
        <v>0.78048780487804881</v>
      </c>
      <c r="S38" s="78">
        <f>市区町村別_多剤服薬者!AE38</f>
        <v>53</v>
      </c>
      <c r="T38" s="78">
        <v>44</v>
      </c>
      <c r="U38" s="79">
        <f t="shared" si="35"/>
        <v>0.83018867924528306</v>
      </c>
      <c r="V38" s="78">
        <f>市区町村別_多剤服薬者!AJ38</f>
        <v>11</v>
      </c>
      <c r="W38" s="78">
        <v>9</v>
      </c>
      <c r="X38" s="79">
        <f t="shared" si="36"/>
        <v>0.81818181818181823</v>
      </c>
      <c r="Y38" s="78">
        <f>市区町村別_多剤服薬者!AO38</f>
        <v>978</v>
      </c>
      <c r="Z38" s="78">
        <f t="shared" si="37"/>
        <v>724</v>
      </c>
      <c r="AA38" s="79">
        <f t="shared" si="38"/>
        <v>0.74028629856850714</v>
      </c>
      <c r="AC38" s="80" t="str">
        <f t="shared" si="9"/>
        <v>堺市東区</v>
      </c>
      <c r="AD38" s="81">
        <f t="shared" si="10"/>
        <v>0.75095347063310447</v>
      </c>
      <c r="AE38" s="10"/>
      <c r="AF38" s="81">
        <f t="shared" si="11"/>
        <v>0.74221077731863883</v>
      </c>
      <c r="AG38" s="82">
        <v>0</v>
      </c>
    </row>
    <row r="39" spans="2:33" s="4" customFormat="1">
      <c r="B39" s="77">
        <v>34</v>
      </c>
      <c r="C39" s="57" t="s">
        <v>45</v>
      </c>
      <c r="D39" s="43">
        <f>市区町村別_多剤服薬者!F39</f>
        <v>29</v>
      </c>
      <c r="E39" s="43">
        <v>24</v>
      </c>
      <c r="F39" s="29">
        <f t="shared" si="30"/>
        <v>0.82758620689655171</v>
      </c>
      <c r="G39" s="43">
        <f>市区町村別_多剤服薬者!K39</f>
        <v>55</v>
      </c>
      <c r="H39" s="43">
        <v>42</v>
      </c>
      <c r="I39" s="29">
        <f t="shared" si="31"/>
        <v>0.76363636363636367</v>
      </c>
      <c r="J39" s="43">
        <f>市区町村別_多剤服薬者!P39</f>
        <v>1678</v>
      </c>
      <c r="K39" s="43">
        <v>1241</v>
      </c>
      <c r="L39" s="29">
        <f t="shared" si="32"/>
        <v>0.73957091775923722</v>
      </c>
      <c r="M39" s="43">
        <f>市区町村別_多剤服薬者!U39</f>
        <v>1630</v>
      </c>
      <c r="N39" s="43">
        <v>1211</v>
      </c>
      <c r="O39" s="29">
        <f t="shared" si="33"/>
        <v>0.74294478527607366</v>
      </c>
      <c r="P39" s="43">
        <f>市区町村別_多剤服薬者!Z39</f>
        <v>948</v>
      </c>
      <c r="Q39" s="43">
        <v>722</v>
      </c>
      <c r="R39" s="29">
        <f t="shared" si="34"/>
        <v>0.76160337552742619</v>
      </c>
      <c r="S39" s="43">
        <f>市区町村別_多剤服薬者!AE39</f>
        <v>307</v>
      </c>
      <c r="T39" s="43">
        <v>241</v>
      </c>
      <c r="U39" s="29">
        <f t="shared" si="35"/>
        <v>0.78501628664495116</v>
      </c>
      <c r="V39" s="43">
        <f>市区町村別_多剤服薬者!AJ39</f>
        <v>58</v>
      </c>
      <c r="W39" s="43">
        <v>49</v>
      </c>
      <c r="X39" s="29">
        <f t="shared" si="36"/>
        <v>0.84482758620689657</v>
      </c>
      <c r="Y39" s="43">
        <f>市区町村別_多剤服薬者!AO39</f>
        <v>4705</v>
      </c>
      <c r="Z39" s="43">
        <f t="shared" si="37"/>
        <v>3530</v>
      </c>
      <c r="AA39" s="29">
        <f t="shared" si="38"/>
        <v>0.75026567481402762</v>
      </c>
      <c r="AC39" s="80" t="str">
        <f t="shared" si="9"/>
        <v>和泉市</v>
      </c>
      <c r="AD39" s="81">
        <f t="shared" si="10"/>
        <v>0.75033884521550553</v>
      </c>
      <c r="AE39" s="10"/>
      <c r="AF39" s="81">
        <f t="shared" si="11"/>
        <v>0.74221077731863883</v>
      </c>
      <c r="AG39" s="82">
        <v>0</v>
      </c>
    </row>
    <row r="40" spans="2:33" s="4" customFormat="1">
      <c r="B40" s="77">
        <v>35</v>
      </c>
      <c r="C40" s="57" t="s">
        <v>2</v>
      </c>
      <c r="D40" s="78">
        <f>市区町村別_多剤服薬者!F40</f>
        <v>4</v>
      </c>
      <c r="E40" s="78">
        <v>3</v>
      </c>
      <c r="F40" s="79">
        <f>IFERROR(E40/D40,"-")</f>
        <v>0.75</v>
      </c>
      <c r="G40" s="78">
        <f>市区町村別_多剤服薬者!K40</f>
        <v>12</v>
      </c>
      <c r="H40" s="78">
        <v>11</v>
      </c>
      <c r="I40" s="79">
        <f>IFERROR(H40/G40,"-")</f>
        <v>0.91666666666666663</v>
      </c>
      <c r="J40" s="78">
        <f>市区町村別_多剤服薬者!P40</f>
        <v>3470</v>
      </c>
      <c r="K40" s="78">
        <v>2395</v>
      </c>
      <c r="L40" s="79">
        <f>IFERROR(K40/J40,"-")</f>
        <v>0.69020172910662825</v>
      </c>
      <c r="M40" s="78">
        <f>市区町村別_多剤服薬者!U40</f>
        <v>3678</v>
      </c>
      <c r="N40" s="78">
        <v>2605</v>
      </c>
      <c r="O40" s="79">
        <f>IFERROR(N40/M40,"-")</f>
        <v>0.70826536160957043</v>
      </c>
      <c r="P40" s="78">
        <f>市区町村別_多剤服薬者!Z40</f>
        <v>2404</v>
      </c>
      <c r="Q40" s="78">
        <v>1724</v>
      </c>
      <c r="R40" s="79">
        <f>IFERROR(Q40/P40,"-")</f>
        <v>0.7171381031613977</v>
      </c>
      <c r="S40" s="78">
        <f>市区町村別_多剤服薬者!AE40</f>
        <v>781</v>
      </c>
      <c r="T40" s="78">
        <v>563</v>
      </c>
      <c r="U40" s="79">
        <f>IFERROR(T40/S40,"-")</f>
        <v>0.72087067861715748</v>
      </c>
      <c r="V40" s="78">
        <f>市区町村別_多剤服薬者!AJ40</f>
        <v>152</v>
      </c>
      <c r="W40" s="78">
        <v>113</v>
      </c>
      <c r="X40" s="79">
        <f>IFERROR(W40/V40,"-")</f>
        <v>0.74342105263157898</v>
      </c>
      <c r="Y40" s="78">
        <f>市区町村別_多剤服薬者!AO40</f>
        <v>10501</v>
      </c>
      <c r="Z40" s="78">
        <f>SUM(E40,H40,K40,N40,Q40,T40,W40)</f>
        <v>7414</v>
      </c>
      <c r="AA40" s="79">
        <f>IFERROR(Z40/Y40,"-")</f>
        <v>0.70602799733358723</v>
      </c>
      <c r="AC40" s="80" t="str">
        <f t="shared" si="9"/>
        <v>岸和田市</v>
      </c>
      <c r="AD40" s="81">
        <f t="shared" si="10"/>
        <v>0.75026567481402762</v>
      </c>
      <c r="AE40" s="10"/>
      <c r="AF40" s="81">
        <f t="shared" si="11"/>
        <v>0.74221077731863883</v>
      </c>
      <c r="AG40" s="82">
        <v>0</v>
      </c>
    </row>
    <row r="41" spans="2:33" s="4" customFormat="1">
      <c r="B41" s="77">
        <v>36</v>
      </c>
      <c r="C41" s="57" t="s">
        <v>3</v>
      </c>
      <c r="D41" s="78">
        <f>市区町村別_多剤服薬者!F41</f>
        <v>7</v>
      </c>
      <c r="E41" s="78">
        <v>7</v>
      </c>
      <c r="F41" s="79">
        <f t="shared" ref="F41:F47" si="39">IFERROR(E41/D41,"-")</f>
        <v>1</v>
      </c>
      <c r="G41" s="78">
        <f>市区町村別_多剤服薬者!K41</f>
        <v>12</v>
      </c>
      <c r="H41" s="78">
        <v>10</v>
      </c>
      <c r="I41" s="79">
        <f t="shared" ref="I41:I47" si="40">IFERROR(H41/G41,"-")</f>
        <v>0.83333333333333337</v>
      </c>
      <c r="J41" s="78">
        <f>市区町村別_多剤服薬者!P41</f>
        <v>932</v>
      </c>
      <c r="K41" s="78">
        <v>628</v>
      </c>
      <c r="L41" s="79">
        <f t="shared" ref="L41:L47" si="41">IFERROR(K41/J41,"-")</f>
        <v>0.67381974248927035</v>
      </c>
      <c r="M41" s="78">
        <f>市区町村別_多剤服薬者!U41</f>
        <v>1063</v>
      </c>
      <c r="N41" s="78">
        <v>775</v>
      </c>
      <c r="O41" s="79">
        <f t="shared" ref="O41:O47" si="42">IFERROR(N41/M41,"-")</f>
        <v>0.72906867356538096</v>
      </c>
      <c r="P41" s="78">
        <f>市区町村別_多剤服薬者!Z41</f>
        <v>733</v>
      </c>
      <c r="Q41" s="78">
        <v>500</v>
      </c>
      <c r="R41" s="79">
        <f t="shared" ref="R41:R47" si="43">IFERROR(Q41/P41,"-")</f>
        <v>0.68212824010914053</v>
      </c>
      <c r="S41" s="78">
        <f>市区町村別_多剤服薬者!AE41</f>
        <v>286</v>
      </c>
      <c r="T41" s="78">
        <v>206</v>
      </c>
      <c r="U41" s="79">
        <f t="shared" ref="U41:U47" si="44">IFERROR(T41/S41,"-")</f>
        <v>0.72027972027972031</v>
      </c>
      <c r="V41" s="78">
        <f>市区町村別_多剤服薬者!AJ41</f>
        <v>59</v>
      </c>
      <c r="W41" s="78">
        <v>38</v>
      </c>
      <c r="X41" s="79">
        <f t="shared" ref="X41:X47" si="45">IFERROR(W41/V41,"-")</f>
        <v>0.64406779661016944</v>
      </c>
      <c r="Y41" s="78">
        <f>市区町村別_多剤服薬者!AO41</f>
        <v>3092</v>
      </c>
      <c r="Z41" s="78">
        <f t="shared" ref="Z41:Z47" si="46">SUM(E41,H41,K41,N41,Q41,T41,W41)</f>
        <v>2164</v>
      </c>
      <c r="AA41" s="79">
        <f t="shared" ref="AA41:AA47" si="47">IFERROR(Z41/Y41,"-")</f>
        <v>0.69987063389391979</v>
      </c>
      <c r="AC41" s="80" t="str">
        <f t="shared" si="9"/>
        <v>藤井寺市</v>
      </c>
      <c r="AD41" s="81">
        <f t="shared" si="10"/>
        <v>0.75013850415512462</v>
      </c>
      <c r="AE41" s="10"/>
      <c r="AF41" s="81">
        <f t="shared" si="11"/>
        <v>0.74221077731863883</v>
      </c>
      <c r="AG41" s="82">
        <v>0</v>
      </c>
    </row>
    <row r="42" spans="2:33" s="4" customFormat="1">
      <c r="B42" s="77">
        <v>37</v>
      </c>
      <c r="C42" s="57" t="s">
        <v>4</v>
      </c>
      <c r="D42" s="78">
        <f>市区町村別_多剤服薬者!F42</f>
        <v>2</v>
      </c>
      <c r="E42" s="78">
        <v>2</v>
      </c>
      <c r="F42" s="79">
        <f t="shared" si="39"/>
        <v>1</v>
      </c>
      <c r="G42" s="78">
        <f>市区町村別_多剤服薬者!K42</f>
        <v>25</v>
      </c>
      <c r="H42" s="78">
        <v>19</v>
      </c>
      <c r="I42" s="79">
        <f t="shared" si="40"/>
        <v>0.76</v>
      </c>
      <c r="J42" s="78">
        <f>市区町村別_多剤服薬者!P42</f>
        <v>2845</v>
      </c>
      <c r="K42" s="78">
        <v>2040</v>
      </c>
      <c r="L42" s="79">
        <f t="shared" si="41"/>
        <v>0.71704745166959583</v>
      </c>
      <c r="M42" s="78">
        <f>市区町村別_多剤服薬者!U42</f>
        <v>2880</v>
      </c>
      <c r="N42" s="78">
        <v>2017</v>
      </c>
      <c r="O42" s="79">
        <f t="shared" si="42"/>
        <v>0.70034722222222223</v>
      </c>
      <c r="P42" s="78">
        <f>市区町村別_多剤服薬者!Z42</f>
        <v>2033</v>
      </c>
      <c r="Q42" s="78">
        <v>1478</v>
      </c>
      <c r="R42" s="79">
        <f t="shared" si="43"/>
        <v>0.72700442695523859</v>
      </c>
      <c r="S42" s="78">
        <f>市区町村別_多剤服薬者!AE42</f>
        <v>666</v>
      </c>
      <c r="T42" s="78">
        <v>479</v>
      </c>
      <c r="U42" s="79">
        <f t="shared" si="44"/>
        <v>0.71921921921921927</v>
      </c>
      <c r="V42" s="78">
        <f>市区町村別_多剤服薬者!AJ42</f>
        <v>126</v>
      </c>
      <c r="W42" s="78">
        <v>102</v>
      </c>
      <c r="X42" s="79">
        <f t="shared" si="45"/>
        <v>0.80952380952380953</v>
      </c>
      <c r="Y42" s="78">
        <f>市区町村別_多剤服薬者!AO42</f>
        <v>8577</v>
      </c>
      <c r="Z42" s="78">
        <f t="shared" si="46"/>
        <v>6137</v>
      </c>
      <c r="AA42" s="79">
        <f t="shared" si="47"/>
        <v>0.71551824647312579</v>
      </c>
      <c r="AC42" s="80" t="str">
        <f t="shared" si="9"/>
        <v>堺市西区</v>
      </c>
      <c r="AD42" s="81">
        <f t="shared" si="10"/>
        <v>0.74968827930174564</v>
      </c>
      <c r="AE42" s="10"/>
      <c r="AF42" s="81">
        <f t="shared" si="11"/>
        <v>0.74221077731863883</v>
      </c>
      <c r="AG42" s="82">
        <v>0</v>
      </c>
    </row>
    <row r="43" spans="2:33" s="4" customFormat="1">
      <c r="B43" s="77">
        <v>38</v>
      </c>
      <c r="C43" s="83" t="s">
        <v>46</v>
      </c>
      <c r="D43" s="78">
        <f>市区町村別_多剤服薬者!F43</f>
        <v>2</v>
      </c>
      <c r="E43" s="78">
        <v>2</v>
      </c>
      <c r="F43" s="79">
        <f t="shared" si="39"/>
        <v>1</v>
      </c>
      <c r="G43" s="78">
        <f>市区町村別_多剤服薬者!K43</f>
        <v>16</v>
      </c>
      <c r="H43" s="78">
        <v>12</v>
      </c>
      <c r="I43" s="79">
        <f t="shared" si="40"/>
        <v>0.75</v>
      </c>
      <c r="J43" s="78">
        <f>市区町村別_多剤服薬者!P43</f>
        <v>820</v>
      </c>
      <c r="K43" s="78">
        <v>607</v>
      </c>
      <c r="L43" s="79">
        <f t="shared" si="41"/>
        <v>0.74024390243902438</v>
      </c>
      <c r="M43" s="78">
        <f>市区町村別_多剤服薬者!U43</f>
        <v>786</v>
      </c>
      <c r="N43" s="78">
        <v>593</v>
      </c>
      <c r="O43" s="79">
        <f t="shared" si="42"/>
        <v>0.75445292620865145</v>
      </c>
      <c r="P43" s="78">
        <f>市区町村別_多剤服薬者!Z43</f>
        <v>502</v>
      </c>
      <c r="Q43" s="78">
        <v>352</v>
      </c>
      <c r="R43" s="79">
        <f t="shared" si="43"/>
        <v>0.70119521912350602</v>
      </c>
      <c r="S43" s="78">
        <f>市区町村別_多剤服薬者!AE43</f>
        <v>142</v>
      </c>
      <c r="T43" s="78">
        <v>108</v>
      </c>
      <c r="U43" s="79">
        <f t="shared" si="44"/>
        <v>0.76056338028169013</v>
      </c>
      <c r="V43" s="78">
        <f>市区町村別_多剤服薬者!AJ43</f>
        <v>24</v>
      </c>
      <c r="W43" s="78">
        <v>17</v>
      </c>
      <c r="X43" s="79">
        <f t="shared" si="45"/>
        <v>0.70833333333333337</v>
      </c>
      <c r="Y43" s="78">
        <f>市区町村別_多剤服薬者!AO43</f>
        <v>2292</v>
      </c>
      <c r="Z43" s="78">
        <f t="shared" si="46"/>
        <v>1691</v>
      </c>
      <c r="AA43" s="79">
        <f t="shared" si="47"/>
        <v>0.73778359511343805</v>
      </c>
      <c r="AC43" s="80" t="str">
        <f t="shared" si="9"/>
        <v>柏原市</v>
      </c>
      <c r="AD43" s="81">
        <f t="shared" si="10"/>
        <v>0.74916227860220197</v>
      </c>
      <c r="AE43" s="10"/>
      <c r="AF43" s="81">
        <f t="shared" si="11"/>
        <v>0.74221077731863883</v>
      </c>
      <c r="AG43" s="82">
        <v>0</v>
      </c>
    </row>
    <row r="44" spans="2:33" s="4" customFormat="1">
      <c r="B44" s="77">
        <v>39</v>
      </c>
      <c r="C44" s="83" t="s">
        <v>9</v>
      </c>
      <c r="D44" s="78">
        <f>市区町村別_多剤服薬者!F44</f>
        <v>8</v>
      </c>
      <c r="E44" s="78">
        <v>4</v>
      </c>
      <c r="F44" s="79">
        <f t="shared" si="39"/>
        <v>0.5</v>
      </c>
      <c r="G44" s="78">
        <f>市区町村別_多剤服薬者!K44</f>
        <v>29</v>
      </c>
      <c r="H44" s="78">
        <v>22</v>
      </c>
      <c r="I44" s="79">
        <f t="shared" si="40"/>
        <v>0.75862068965517238</v>
      </c>
      <c r="J44" s="78">
        <f>市区町村別_多剤服薬者!P44</f>
        <v>3226</v>
      </c>
      <c r="K44" s="78">
        <v>2269</v>
      </c>
      <c r="L44" s="79">
        <f t="shared" si="41"/>
        <v>0.70334779913205203</v>
      </c>
      <c r="M44" s="78">
        <f>市区町村別_多剤服薬者!U44</f>
        <v>3189</v>
      </c>
      <c r="N44" s="78">
        <v>2277</v>
      </c>
      <c r="O44" s="79">
        <f t="shared" si="42"/>
        <v>0.71401693320790216</v>
      </c>
      <c r="P44" s="78">
        <f>市区町村別_多剤服薬者!Z44</f>
        <v>2047</v>
      </c>
      <c r="Q44" s="78">
        <v>1445</v>
      </c>
      <c r="R44" s="79">
        <f t="shared" si="43"/>
        <v>0.70591108939912062</v>
      </c>
      <c r="S44" s="78">
        <f>市区町村別_多剤服薬者!AE44</f>
        <v>691</v>
      </c>
      <c r="T44" s="78">
        <v>482</v>
      </c>
      <c r="U44" s="79">
        <f t="shared" si="44"/>
        <v>0.69753979739507954</v>
      </c>
      <c r="V44" s="78">
        <f>市区町村別_多剤服薬者!AJ44</f>
        <v>119</v>
      </c>
      <c r="W44" s="78">
        <v>88</v>
      </c>
      <c r="X44" s="79">
        <f t="shared" si="45"/>
        <v>0.73949579831932777</v>
      </c>
      <c r="Y44" s="78">
        <f>市区町村別_多剤服薬者!AO44</f>
        <v>9309</v>
      </c>
      <c r="Z44" s="78">
        <f t="shared" si="46"/>
        <v>6587</v>
      </c>
      <c r="AA44" s="79">
        <f t="shared" si="47"/>
        <v>0.70759480073047587</v>
      </c>
      <c r="AC44" s="80" t="str">
        <f t="shared" si="9"/>
        <v>岬町</v>
      </c>
      <c r="AD44" s="81">
        <f t="shared" si="10"/>
        <v>0.74744027303754268</v>
      </c>
      <c r="AE44" s="10"/>
      <c r="AF44" s="81">
        <f t="shared" si="11"/>
        <v>0.74221077731863883</v>
      </c>
      <c r="AG44" s="82">
        <v>0</v>
      </c>
    </row>
    <row r="45" spans="2:33" s="4" customFormat="1">
      <c r="B45" s="77">
        <v>40</v>
      </c>
      <c r="C45" s="83" t="s">
        <v>47</v>
      </c>
      <c r="D45" s="78">
        <f>市区町村別_多剤服薬者!F45</f>
        <v>8</v>
      </c>
      <c r="E45" s="78">
        <v>5</v>
      </c>
      <c r="F45" s="79">
        <f t="shared" si="39"/>
        <v>0.625</v>
      </c>
      <c r="G45" s="78">
        <f>市区町村別_多剤服薬者!K45</f>
        <v>27</v>
      </c>
      <c r="H45" s="78">
        <v>21</v>
      </c>
      <c r="I45" s="79">
        <f t="shared" si="40"/>
        <v>0.77777777777777779</v>
      </c>
      <c r="J45" s="78">
        <f>市区町村別_多剤服薬者!P45</f>
        <v>680</v>
      </c>
      <c r="K45" s="78">
        <v>494</v>
      </c>
      <c r="L45" s="79">
        <f t="shared" si="41"/>
        <v>0.72647058823529409</v>
      </c>
      <c r="M45" s="78">
        <f>市区町村別_多剤服薬者!U45</f>
        <v>656</v>
      </c>
      <c r="N45" s="78">
        <v>499</v>
      </c>
      <c r="O45" s="79">
        <f t="shared" si="42"/>
        <v>0.76067073170731703</v>
      </c>
      <c r="P45" s="78">
        <f>市区町村別_多剤服薬者!Z45</f>
        <v>425</v>
      </c>
      <c r="Q45" s="78">
        <v>321</v>
      </c>
      <c r="R45" s="79">
        <f t="shared" si="43"/>
        <v>0.75529411764705878</v>
      </c>
      <c r="S45" s="78">
        <f>市区町村別_多剤服薬者!AE45</f>
        <v>143</v>
      </c>
      <c r="T45" s="78">
        <v>112</v>
      </c>
      <c r="U45" s="79">
        <f t="shared" si="44"/>
        <v>0.78321678321678323</v>
      </c>
      <c r="V45" s="78">
        <f>市区町村別_多剤服薬者!AJ45</f>
        <v>25</v>
      </c>
      <c r="W45" s="78">
        <v>23</v>
      </c>
      <c r="X45" s="79">
        <f t="shared" si="45"/>
        <v>0.92</v>
      </c>
      <c r="Y45" s="78">
        <f>市区町村別_多剤服薬者!AO45</f>
        <v>1964</v>
      </c>
      <c r="Z45" s="78">
        <f t="shared" si="46"/>
        <v>1475</v>
      </c>
      <c r="AA45" s="79">
        <f t="shared" si="47"/>
        <v>0.75101832993890016</v>
      </c>
      <c r="AC45" s="80" t="str">
        <f t="shared" si="9"/>
        <v>大正区</v>
      </c>
      <c r="AD45" s="81">
        <f t="shared" si="10"/>
        <v>0.74716981132075466</v>
      </c>
      <c r="AE45" s="10"/>
      <c r="AF45" s="81">
        <f t="shared" si="11"/>
        <v>0.74221077731863883</v>
      </c>
      <c r="AG45" s="82">
        <v>0</v>
      </c>
    </row>
    <row r="46" spans="2:33" s="4" customFormat="1">
      <c r="B46" s="77">
        <v>41</v>
      </c>
      <c r="C46" s="83" t="s">
        <v>14</v>
      </c>
      <c r="D46" s="78">
        <f>市区町村別_多剤服薬者!F46</f>
        <v>5</v>
      </c>
      <c r="E46" s="78">
        <v>4</v>
      </c>
      <c r="F46" s="79">
        <f t="shared" si="39"/>
        <v>0.8</v>
      </c>
      <c r="G46" s="78">
        <f>市区町村別_多剤服薬者!K46</f>
        <v>27</v>
      </c>
      <c r="H46" s="78">
        <v>18</v>
      </c>
      <c r="I46" s="79">
        <f t="shared" si="40"/>
        <v>0.66666666666666663</v>
      </c>
      <c r="J46" s="78">
        <f>市区町村別_多剤服薬者!P46</f>
        <v>1311</v>
      </c>
      <c r="K46" s="78">
        <v>934</v>
      </c>
      <c r="L46" s="79">
        <f t="shared" si="41"/>
        <v>0.71243325705568272</v>
      </c>
      <c r="M46" s="78">
        <f>市区町村別_多剤服薬者!U46</f>
        <v>1363</v>
      </c>
      <c r="N46" s="78">
        <v>1046</v>
      </c>
      <c r="O46" s="79">
        <f t="shared" si="42"/>
        <v>0.76742479823917831</v>
      </c>
      <c r="P46" s="78">
        <f>市区町村別_多剤服薬者!Z46</f>
        <v>750</v>
      </c>
      <c r="Q46" s="78">
        <v>537</v>
      </c>
      <c r="R46" s="79">
        <f t="shared" si="43"/>
        <v>0.71599999999999997</v>
      </c>
      <c r="S46" s="78">
        <f>市区町村別_多剤服薬者!AE46</f>
        <v>213</v>
      </c>
      <c r="T46" s="78">
        <v>168</v>
      </c>
      <c r="U46" s="79">
        <f t="shared" si="44"/>
        <v>0.78873239436619713</v>
      </c>
      <c r="V46" s="78">
        <f>市区町村別_多剤服薬者!AJ46</f>
        <v>44</v>
      </c>
      <c r="W46" s="78">
        <v>36</v>
      </c>
      <c r="X46" s="79">
        <f t="shared" si="45"/>
        <v>0.81818181818181823</v>
      </c>
      <c r="Y46" s="78">
        <f>市区町村別_多剤服薬者!AO46</f>
        <v>3713</v>
      </c>
      <c r="Z46" s="78">
        <f t="shared" si="46"/>
        <v>2743</v>
      </c>
      <c r="AA46" s="79">
        <f t="shared" si="47"/>
        <v>0.73875572313493132</v>
      </c>
      <c r="AC46" s="80" t="str">
        <f t="shared" si="9"/>
        <v>阿倍野区</v>
      </c>
      <c r="AD46" s="81">
        <f t="shared" si="10"/>
        <v>0.74413863404689096</v>
      </c>
      <c r="AE46" s="10"/>
      <c r="AF46" s="81">
        <f t="shared" si="11"/>
        <v>0.74221077731863883</v>
      </c>
      <c r="AG46" s="82">
        <v>0</v>
      </c>
    </row>
    <row r="47" spans="2:33" s="4" customFormat="1">
      <c r="B47" s="77">
        <v>42</v>
      </c>
      <c r="C47" s="83" t="s">
        <v>15</v>
      </c>
      <c r="D47" s="43">
        <f>市区町村別_多剤服薬者!F47</f>
        <v>35</v>
      </c>
      <c r="E47" s="43">
        <v>27</v>
      </c>
      <c r="F47" s="29">
        <f t="shared" si="39"/>
        <v>0.77142857142857146</v>
      </c>
      <c r="G47" s="43">
        <f>市区町村別_多剤服薬者!K47</f>
        <v>68</v>
      </c>
      <c r="H47" s="43">
        <v>55</v>
      </c>
      <c r="I47" s="29">
        <f t="shared" si="40"/>
        <v>0.80882352941176472</v>
      </c>
      <c r="J47" s="43">
        <f>市区町村別_多剤服薬者!P47</f>
        <v>3599</v>
      </c>
      <c r="K47" s="43">
        <v>2592</v>
      </c>
      <c r="L47" s="29">
        <f t="shared" si="41"/>
        <v>0.72020005557099198</v>
      </c>
      <c r="M47" s="43">
        <f>市区町村別_多剤服薬者!U47</f>
        <v>3198</v>
      </c>
      <c r="N47" s="43">
        <v>2328</v>
      </c>
      <c r="O47" s="29">
        <f t="shared" si="42"/>
        <v>0.72795497185741087</v>
      </c>
      <c r="P47" s="43">
        <f>市区町村別_多剤服薬者!Z47</f>
        <v>2056</v>
      </c>
      <c r="Q47" s="43">
        <v>1510</v>
      </c>
      <c r="R47" s="29">
        <f t="shared" si="43"/>
        <v>0.73443579766536971</v>
      </c>
      <c r="S47" s="43">
        <f>市区町村別_多剤服薬者!AE47</f>
        <v>656</v>
      </c>
      <c r="T47" s="43">
        <v>498</v>
      </c>
      <c r="U47" s="29">
        <f t="shared" si="44"/>
        <v>0.75914634146341464</v>
      </c>
      <c r="V47" s="43">
        <f>市区町村別_多剤服薬者!AJ47</f>
        <v>124</v>
      </c>
      <c r="W47" s="43">
        <v>91</v>
      </c>
      <c r="X47" s="29">
        <f t="shared" si="45"/>
        <v>0.7338709677419355</v>
      </c>
      <c r="Y47" s="43">
        <f>市区町村別_多剤服薬者!AO47</f>
        <v>9736</v>
      </c>
      <c r="Z47" s="43">
        <f t="shared" si="46"/>
        <v>7101</v>
      </c>
      <c r="AA47" s="29">
        <f t="shared" si="47"/>
        <v>0.72935497124075599</v>
      </c>
      <c r="AC47" s="80" t="str">
        <f t="shared" si="9"/>
        <v>松原市</v>
      </c>
      <c r="AD47" s="81">
        <f t="shared" si="10"/>
        <v>0.74278987639788108</v>
      </c>
      <c r="AE47" s="10"/>
      <c r="AF47" s="81">
        <f t="shared" si="11"/>
        <v>0.74221077731863883</v>
      </c>
      <c r="AG47" s="82">
        <v>0</v>
      </c>
    </row>
    <row r="48" spans="2:33" s="4" customFormat="1">
      <c r="B48" s="77">
        <v>43</v>
      </c>
      <c r="C48" s="83" t="s">
        <v>10</v>
      </c>
      <c r="D48" s="78">
        <f>市区町村別_多剤服薬者!F48</f>
        <v>17</v>
      </c>
      <c r="E48" s="78">
        <v>12</v>
      </c>
      <c r="F48" s="79">
        <f>IFERROR(E48/D48,"-")</f>
        <v>0.70588235294117652</v>
      </c>
      <c r="G48" s="78">
        <f>市区町村別_多剤服薬者!K48</f>
        <v>34</v>
      </c>
      <c r="H48" s="78">
        <v>29</v>
      </c>
      <c r="I48" s="79">
        <f>IFERROR(H48/G48,"-")</f>
        <v>0.8529411764705882</v>
      </c>
      <c r="J48" s="78">
        <f>市区町村別_多剤服薬者!P48</f>
        <v>2111</v>
      </c>
      <c r="K48" s="78">
        <v>1519</v>
      </c>
      <c r="L48" s="79">
        <f>IFERROR(K48/J48,"-")</f>
        <v>0.71956418758882046</v>
      </c>
      <c r="M48" s="78">
        <f>市区町村別_多剤服薬者!U48</f>
        <v>2064</v>
      </c>
      <c r="N48" s="78">
        <v>1525</v>
      </c>
      <c r="O48" s="79">
        <f>IFERROR(N48/M48,"-")</f>
        <v>0.7388565891472868</v>
      </c>
      <c r="P48" s="78">
        <f>市区町村別_多剤服薬者!Z48</f>
        <v>1316</v>
      </c>
      <c r="Q48" s="78">
        <v>973</v>
      </c>
      <c r="R48" s="79">
        <f>IFERROR(Q48/P48,"-")</f>
        <v>0.73936170212765961</v>
      </c>
      <c r="S48" s="78">
        <f>市区町村別_多剤服薬者!AE48</f>
        <v>432</v>
      </c>
      <c r="T48" s="78">
        <v>349</v>
      </c>
      <c r="U48" s="79">
        <f>IFERROR(T48/S48,"-")</f>
        <v>0.80787037037037035</v>
      </c>
      <c r="V48" s="78">
        <f>市区町村別_多剤服薬者!AJ48</f>
        <v>78</v>
      </c>
      <c r="W48" s="78">
        <v>61</v>
      </c>
      <c r="X48" s="79">
        <f>IFERROR(W48/V48,"-")</f>
        <v>0.78205128205128205</v>
      </c>
      <c r="Y48" s="78">
        <f>市区町村別_多剤服薬者!AO48</f>
        <v>6052</v>
      </c>
      <c r="Z48" s="78">
        <f>SUM(E48,H48,K48,N48,Q48,T48,W48)</f>
        <v>4468</v>
      </c>
      <c r="AA48" s="79">
        <f>IFERROR(Z48/Y48,"-")</f>
        <v>0.73826834104428285</v>
      </c>
      <c r="AC48" s="80" t="str">
        <f t="shared" si="9"/>
        <v>摂津市</v>
      </c>
      <c r="AD48" s="81">
        <f t="shared" si="10"/>
        <v>0.74168514412416853</v>
      </c>
      <c r="AE48" s="10"/>
      <c r="AF48" s="81">
        <f t="shared" si="11"/>
        <v>0.74221077731863883</v>
      </c>
      <c r="AG48" s="82">
        <v>0</v>
      </c>
    </row>
    <row r="49" spans="2:33" s="4" customFormat="1">
      <c r="B49" s="77">
        <v>44</v>
      </c>
      <c r="C49" s="83" t="s">
        <v>22</v>
      </c>
      <c r="D49" s="78">
        <f>市区町村別_多剤服薬者!F49</f>
        <v>10</v>
      </c>
      <c r="E49" s="78">
        <v>9</v>
      </c>
      <c r="F49" s="79">
        <f t="shared" ref="F49:F55" si="48">IFERROR(E49/D49,"-")</f>
        <v>0.9</v>
      </c>
      <c r="G49" s="78">
        <f>市区町村別_多剤服薬者!K49</f>
        <v>26</v>
      </c>
      <c r="H49" s="78">
        <v>21</v>
      </c>
      <c r="I49" s="79">
        <f t="shared" ref="I49:I55" si="49">IFERROR(H49/G49,"-")</f>
        <v>0.80769230769230771</v>
      </c>
      <c r="J49" s="78">
        <f>市区町村別_多剤服薬者!P49</f>
        <v>2469</v>
      </c>
      <c r="K49" s="78">
        <v>1824</v>
      </c>
      <c r="L49" s="79">
        <f t="shared" ref="L49:L55" si="50">IFERROR(K49/J49,"-")</f>
        <v>0.73876063183475094</v>
      </c>
      <c r="M49" s="78">
        <f>市区町村別_多剤服薬者!U49</f>
        <v>2296</v>
      </c>
      <c r="N49" s="78">
        <v>1746</v>
      </c>
      <c r="O49" s="79">
        <f t="shared" ref="O49:O55" si="51">IFERROR(N49/M49,"-")</f>
        <v>0.76045296167247389</v>
      </c>
      <c r="P49" s="78">
        <f>市区町村別_多剤服薬者!Z49</f>
        <v>1426</v>
      </c>
      <c r="Q49" s="78">
        <v>1093</v>
      </c>
      <c r="R49" s="79">
        <f t="shared" ref="R49:R55" si="52">IFERROR(Q49/P49,"-")</f>
        <v>0.76647966339410945</v>
      </c>
      <c r="S49" s="78">
        <f>市区町村別_多剤服薬者!AE49</f>
        <v>414</v>
      </c>
      <c r="T49" s="78">
        <v>318</v>
      </c>
      <c r="U49" s="79">
        <f t="shared" ref="U49:U55" si="53">IFERROR(T49/S49,"-")</f>
        <v>0.76811594202898548</v>
      </c>
      <c r="V49" s="78">
        <f>市区町村別_多剤服薬者!AJ49</f>
        <v>87</v>
      </c>
      <c r="W49" s="78">
        <v>70</v>
      </c>
      <c r="X49" s="79">
        <f t="shared" ref="X49:X55" si="54">IFERROR(W49/V49,"-")</f>
        <v>0.8045977011494253</v>
      </c>
      <c r="Y49" s="78">
        <f>市区町村別_多剤服薬者!AO49</f>
        <v>6728</v>
      </c>
      <c r="Z49" s="78">
        <f t="shared" ref="Z49:Z55" si="55">SUM(E49,H49,K49,N49,Q49,T49,W49)</f>
        <v>5081</v>
      </c>
      <c r="AA49" s="79">
        <f t="shared" ref="AA49:AA55" si="56">IFERROR(Z49/Y49,"-")</f>
        <v>0.75520214030915578</v>
      </c>
      <c r="AC49" s="80" t="str">
        <f t="shared" si="9"/>
        <v>堺市美原区</v>
      </c>
      <c r="AD49" s="81">
        <f t="shared" si="10"/>
        <v>0.74028629856850714</v>
      </c>
      <c r="AF49" s="90">
        <f t="shared" si="11"/>
        <v>0.74221077731863883</v>
      </c>
      <c r="AG49" s="82">
        <v>0</v>
      </c>
    </row>
    <row r="50" spans="2:33" s="4" customFormat="1">
      <c r="B50" s="77">
        <v>45</v>
      </c>
      <c r="C50" s="83" t="s">
        <v>48</v>
      </c>
      <c r="D50" s="78">
        <f>市区町村別_多剤服薬者!F50</f>
        <v>13</v>
      </c>
      <c r="E50" s="78">
        <v>9</v>
      </c>
      <c r="F50" s="79">
        <f t="shared" si="48"/>
        <v>0.69230769230769229</v>
      </c>
      <c r="G50" s="78">
        <f>市区町村別_多剤服薬者!K50</f>
        <v>36</v>
      </c>
      <c r="H50" s="78">
        <v>29</v>
      </c>
      <c r="I50" s="79">
        <f t="shared" si="49"/>
        <v>0.80555555555555558</v>
      </c>
      <c r="J50" s="78">
        <f>市区町村別_多剤服薬者!P50</f>
        <v>877</v>
      </c>
      <c r="K50" s="78">
        <v>644</v>
      </c>
      <c r="L50" s="79">
        <f t="shared" si="50"/>
        <v>0.73432155074116301</v>
      </c>
      <c r="M50" s="78">
        <f>市区町村別_多剤服薬者!U50</f>
        <v>798</v>
      </c>
      <c r="N50" s="78">
        <v>604</v>
      </c>
      <c r="O50" s="79">
        <f t="shared" si="51"/>
        <v>0.75689223057644106</v>
      </c>
      <c r="P50" s="78">
        <f>市区町村別_多剤服薬者!Z50</f>
        <v>483</v>
      </c>
      <c r="Q50" s="78">
        <v>361</v>
      </c>
      <c r="R50" s="79">
        <f t="shared" si="52"/>
        <v>0.7474120082815735</v>
      </c>
      <c r="S50" s="78">
        <f>市区町村別_多剤服薬者!AE50</f>
        <v>128</v>
      </c>
      <c r="T50" s="78">
        <v>109</v>
      </c>
      <c r="U50" s="79">
        <f t="shared" si="53"/>
        <v>0.8515625</v>
      </c>
      <c r="V50" s="78">
        <f>市区町村別_多剤服薬者!AJ50</f>
        <v>25</v>
      </c>
      <c r="W50" s="78">
        <v>21</v>
      </c>
      <c r="X50" s="79">
        <f t="shared" si="54"/>
        <v>0.84</v>
      </c>
      <c r="Y50" s="78">
        <f>市区町村別_多剤服薬者!AO50</f>
        <v>2360</v>
      </c>
      <c r="Z50" s="78">
        <f t="shared" si="55"/>
        <v>1777</v>
      </c>
      <c r="AA50" s="79">
        <f t="shared" si="56"/>
        <v>0.75296610169491529</v>
      </c>
      <c r="AC50" s="80" t="str">
        <f t="shared" si="9"/>
        <v>富田林市</v>
      </c>
      <c r="AD50" s="81">
        <f t="shared" si="10"/>
        <v>0.73964697895451459</v>
      </c>
      <c r="AF50" s="90">
        <f t="shared" si="11"/>
        <v>0.74221077731863883</v>
      </c>
      <c r="AG50" s="82">
        <v>0</v>
      </c>
    </row>
    <row r="51" spans="2:33" s="4" customFormat="1">
      <c r="B51" s="77">
        <v>46</v>
      </c>
      <c r="C51" s="83" t="s">
        <v>26</v>
      </c>
      <c r="D51" s="78">
        <f>市区町村別_多剤服薬者!F51</f>
        <v>15</v>
      </c>
      <c r="E51" s="78">
        <v>11</v>
      </c>
      <c r="F51" s="79">
        <f t="shared" si="48"/>
        <v>0.73333333333333328</v>
      </c>
      <c r="G51" s="78">
        <f>市区町村別_多剤服薬者!K51</f>
        <v>29</v>
      </c>
      <c r="H51" s="78">
        <v>22</v>
      </c>
      <c r="I51" s="79">
        <f t="shared" si="49"/>
        <v>0.75862068965517238</v>
      </c>
      <c r="J51" s="78">
        <f>市区町村別_多剤服薬者!P51</f>
        <v>993</v>
      </c>
      <c r="K51" s="78">
        <v>722</v>
      </c>
      <c r="L51" s="79">
        <f t="shared" si="50"/>
        <v>0.72708962739174221</v>
      </c>
      <c r="M51" s="78">
        <f>市区町村別_多剤服薬者!U51</f>
        <v>963</v>
      </c>
      <c r="N51" s="78">
        <v>698</v>
      </c>
      <c r="O51" s="79">
        <f t="shared" si="51"/>
        <v>0.72481827622014539</v>
      </c>
      <c r="P51" s="78">
        <f>市区町村別_多剤服薬者!Z51</f>
        <v>660</v>
      </c>
      <c r="Q51" s="78">
        <v>509</v>
      </c>
      <c r="R51" s="79">
        <f t="shared" si="52"/>
        <v>0.77121212121212124</v>
      </c>
      <c r="S51" s="78">
        <f>市区町村別_多剤服薬者!AE51</f>
        <v>243</v>
      </c>
      <c r="T51" s="78">
        <v>188</v>
      </c>
      <c r="U51" s="79">
        <f t="shared" si="53"/>
        <v>0.77366255144032925</v>
      </c>
      <c r="V51" s="78">
        <f>市区町村別_多剤服薬者!AJ51</f>
        <v>43</v>
      </c>
      <c r="W51" s="78">
        <v>29</v>
      </c>
      <c r="X51" s="79">
        <f t="shared" si="54"/>
        <v>0.67441860465116277</v>
      </c>
      <c r="Y51" s="78">
        <f>市区町村別_多剤服薬者!AO51</f>
        <v>2946</v>
      </c>
      <c r="Z51" s="78">
        <f t="shared" si="55"/>
        <v>2179</v>
      </c>
      <c r="AA51" s="79">
        <f t="shared" si="56"/>
        <v>0.73964697895451459</v>
      </c>
      <c r="AC51" s="80" t="str">
        <f t="shared" si="9"/>
        <v>守口市</v>
      </c>
      <c r="AD51" s="81">
        <f t="shared" si="10"/>
        <v>0.73875572313493132</v>
      </c>
      <c r="AF51" s="91">
        <f t="shared" si="11"/>
        <v>0.74221077731863883</v>
      </c>
      <c r="AG51" s="89">
        <v>0</v>
      </c>
    </row>
    <row r="52" spans="2:33" s="4" customFormat="1">
      <c r="B52" s="77">
        <v>47</v>
      </c>
      <c r="C52" s="83" t="s">
        <v>16</v>
      </c>
      <c r="D52" s="78">
        <f>市区町村別_多剤服薬者!F52</f>
        <v>14</v>
      </c>
      <c r="E52" s="78">
        <v>10</v>
      </c>
      <c r="F52" s="79">
        <f t="shared" si="48"/>
        <v>0.7142857142857143</v>
      </c>
      <c r="G52" s="78">
        <f>市区町村別_多剤服薬者!K52</f>
        <v>42</v>
      </c>
      <c r="H52" s="78">
        <v>31</v>
      </c>
      <c r="I52" s="79">
        <f t="shared" si="49"/>
        <v>0.73809523809523814</v>
      </c>
      <c r="J52" s="78">
        <f>市区町村別_多剤服薬者!P52</f>
        <v>2348</v>
      </c>
      <c r="K52" s="78">
        <v>1708</v>
      </c>
      <c r="L52" s="79">
        <f t="shared" si="50"/>
        <v>0.72742759795570699</v>
      </c>
      <c r="M52" s="78">
        <f>市区町村別_多剤服薬者!U52</f>
        <v>2044</v>
      </c>
      <c r="N52" s="78">
        <v>1503</v>
      </c>
      <c r="O52" s="79">
        <f t="shared" si="51"/>
        <v>0.73532289628180036</v>
      </c>
      <c r="P52" s="78">
        <f>市区町村別_多剤服薬者!Z52</f>
        <v>1176</v>
      </c>
      <c r="Q52" s="78">
        <v>850</v>
      </c>
      <c r="R52" s="79">
        <f t="shared" si="52"/>
        <v>0.72278911564625847</v>
      </c>
      <c r="S52" s="78">
        <f>市区町村別_多剤服薬者!AE52</f>
        <v>315</v>
      </c>
      <c r="T52" s="78">
        <v>248</v>
      </c>
      <c r="U52" s="79">
        <f t="shared" si="53"/>
        <v>0.78730158730158728</v>
      </c>
      <c r="V52" s="78">
        <f>市区町村別_多剤服薬者!AJ52</f>
        <v>66</v>
      </c>
      <c r="W52" s="78">
        <v>49</v>
      </c>
      <c r="X52" s="79">
        <f t="shared" si="54"/>
        <v>0.74242424242424243</v>
      </c>
      <c r="Y52" s="78">
        <f>市区町村別_多剤服薬者!AO52</f>
        <v>6005</v>
      </c>
      <c r="Z52" s="78">
        <f t="shared" si="55"/>
        <v>4399</v>
      </c>
      <c r="AA52" s="79">
        <f t="shared" si="56"/>
        <v>0.73255620316403003</v>
      </c>
      <c r="AC52" s="80" t="str">
        <f t="shared" si="9"/>
        <v>堺市南区</v>
      </c>
      <c r="AD52" s="81">
        <f t="shared" si="10"/>
        <v>0.7385263157894737</v>
      </c>
      <c r="AF52" s="91">
        <f t="shared" si="11"/>
        <v>0.74221077731863883</v>
      </c>
      <c r="AG52" s="89">
        <v>0</v>
      </c>
    </row>
    <row r="53" spans="2:33" s="4" customFormat="1">
      <c r="B53" s="77">
        <v>48</v>
      </c>
      <c r="C53" s="83" t="s">
        <v>27</v>
      </c>
      <c r="D53" s="78">
        <f>市区町村別_多剤服薬者!F53</f>
        <v>2</v>
      </c>
      <c r="E53" s="78">
        <v>1</v>
      </c>
      <c r="F53" s="79">
        <f t="shared" si="48"/>
        <v>0.5</v>
      </c>
      <c r="G53" s="78">
        <f>市区町村別_多剤服薬者!K53</f>
        <v>19</v>
      </c>
      <c r="H53" s="78">
        <v>17</v>
      </c>
      <c r="I53" s="79">
        <f t="shared" si="49"/>
        <v>0.89473684210526316</v>
      </c>
      <c r="J53" s="78">
        <f>市区町村別_多剤服薬者!P53</f>
        <v>1244</v>
      </c>
      <c r="K53" s="78">
        <v>876</v>
      </c>
      <c r="L53" s="79">
        <f t="shared" si="50"/>
        <v>0.70418006430868163</v>
      </c>
      <c r="M53" s="78">
        <f>市区町村別_多剤服薬者!U53</f>
        <v>1186</v>
      </c>
      <c r="N53" s="78">
        <v>868</v>
      </c>
      <c r="O53" s="79">
        <f t="shared" si="51"/>
        <v>0.73187183811129852</v>
      </c>
      <c r="P53" s="78">
        <f>市区町村別_多剤服薬者!Z53</f>
        <v>799</v>
      </c>
      <c r="Q53" s="78">
        <v>589</v>
      </c>
      <c r="R53" s="79">
        <f t="shared" si="52"/>
        <v>0.73717146433041303</v>
      </c>
      <c r="S53" s="78">
        <f>市区町村別_多剤服薬者!AE53</f>
        <v>322</v>
      </c>
      <c r="T53" s="78">
        <v>248</v>
      </c>
      <c r="U53" s="79">
        <f t="shared" si="53"/>
        <v>0.77018633540372672</v>
      </c>
      <c r="V53" s="78">
        <f>市区町村別_多剤服薬者!AJ53</f>
        <v>55</v>
      </c>
      <c r="W53" s="78">
        <v>45</v>
      </c>
      <c r="X53" s="79">
        <f t="shared" si="54"/>
        <v>0.81818181818181823</v>
      </c>
      <c r="Y53" s="78">
        <f>市区町村別_多剤服薬者!AO53</f>
        <v>3627</v>
      </c>
      <c r="Z53" s="78">
        <f t="shared" si="55"/>
        <v>2644</v>
      </c>
      <c r="AA53" s="79">
        <f t="shared" si="56"/>
        <v>0.72897711607389026</v>
      </c>
      <c r="AC53" s="80" t="str">
        <f t="shared" si="9"/>
        <v>茨木市</v>
      </c>
      <c r="AD53" s="81">
        <f t="shared" si="10"/>
        <v>0.73826834104428285</v>
      </c>
      <c r="AF53" s="91">
        <f t="shared" si="11"/>
        <v>0.74221077731863883</v>
      </c>
      <c r="AG53" s="89">
        <v>0</v>
      </c>
    </row>
    <row r="54" spans="2:33" s="4" customFormat="1">
      <c r="B54" s="77">
        <v>49</v>
      </c>
      <c r="C54" s="83" t="s">
        <v>28</v>
      </c>
      <c r="D54" s="78">
        <f>市区町村別_多剤服薬者!F54</f>
        <v>4</v>
      </c>
      <c r="E54" s="78">
        <v>2</v>
      </c>
      <c r="F54" s="79">
        <f t="shared" si="48"/>
        <v>0.5</v>
      </c>
      <c r="G54" s="78">
        <f>市区町村別_多剤服薬者!K54</f>
        <v>10</v>
      </c>
      <c r="H54" s="78">
        <v>8</v>
      </c>
      <c r="I54" s="79">
        <f t="shared" si="49"/>
        <v>0.8</v>
      </c>
      <c r="J54" s="78">
        <f>市区町村別_多剤服薬者!P54</f>
        <v>1245</v>
      </c>
      <c r="K54" s="78">
        <v>933</v>
      </c>
      <c r="L54" s="79">
        <f t="shared" si="50"/>
        <v>0.74939759036144582</v>
      </c>
      <c r="M54" s="78">
        <f>市区町村別_多剤服薬者!U54</f>
        <v>1285</v>
      </c>
      <c r="N54" s="78">
        <v>958</v>
      </c>
      <c r="O54" s="79">
        <f t="shared" si="51"/>
        <v>0.74552529182879379</v>
      </c>
      <c r="P54" s="78">
        <f>市区町村別_多剤服薬者!Z54</f>
        <v>620</v>
      </c>
      <c r="Q54" s="78">
        <v>450</v>
      </c>
      <c r="R54" s="79">
        <f t="shared" si="52"/>
        <v>0.72580645161290325</v>
      </c>
      <c r="S54" s="78">
        <f>市区町村別_多剤服薬者!AE54</f>
        <v>198</v>
      </c>
      <c r="T54" s="78">
        <v>146</v>
      </c>
      <c r="U54" s="79">
        <f t="shared" si="53"/>
        <v>0.73737373737373735</v>
      </c>
      <c r="V54" s="78">
        <f>市区町村別_多剤服薬者!AJ54</f>
        <v>36</v>
      </c>
      <c r="W54" s="78">
        <v>27</v>
      </c>
      <c r="X54" s="79">
        <f t="shared" si="54"/>
        <v>0.75</v>
      </c>
      <c r="Y54" s="78">
        <f>市区町村別_多剤服薬者!AO54</f>
        <v>3398</v>
      </c>
      <c r="Z54" s="78">
        <f t="shared" si="55"/>
        <v>2524</v>
      </c>
      <c r="AA54" s="79">
        <f t="shared" si="56"/>
        <v>0.74278987639788108</v>
      </c>
      <c r="AC54" s="80" t="str">
        <f t="shared" si="9"/>
        <v>泉大津市</v>
      </c>
      <c r="AD54" s="81">
        <f t="shared" si="10"/>
        <v>0.73778359511343805</v>
      </c>
      <c r="AF54" s="91">
        <f t="shared" si="11"/>
        <v>0.74221077731863883</v>
      </c>
      <c r="AG54" s="89">
        <v>0</v>
      </c>
    </row>
    <row r="55" spans="2:33" s="4" customFormat="1">
      <c r="B55" s="77">
        <v>50</v>
      </c>
      <c r="C55" s="83" t="s">
        <v>17</v>
      </c>
      <c r="D55" s="43">
        <f>市区町村別_多剤服薬者!F55</f>
        <v>5</v>
      </c>
      <c r="E55" s="43">
        <v>3</v>
      </c>
      <c r="F55" s="29">
        <f t="shared" si="48"/>
        <v>0.6</v>
      </c>
      <c r="G55" s="43">
        <f>市区町村別_多剤服薬者!K55</f>
        <v>26</v>
      </c>
      <c r="H55" s="43">
        <v>21</v>
      </c>
      <c r="I55" s="29">
        <f t="shared" si="49"/>
        <v>0.80769230769230771</v>
      </c>
      <c r="J55" s="43">
        <f>市区町村別_多剤服薬者!P55</f>
        <v>1021</v>
      </c>
      <c r="K55" s="43">
        <v>793</v>
      </c>
      <c r="L55" s="29">
        <f t="shared" si="50"/>
        <v>0.77668952007835457</v>
      </c>
      <c r="M55" s="43">
        <f>市区町村別_多剤服薬者!U55</f>
        <v>976</v>
      </c>
      <c r="N55" s="43">
        <v>737</v>
      </c>
      <c r="O55" s="29">
        <f t="shared" si="51"/>
        <v>0.75512295081967218</v>
      </c>
      <c r="P55" s="43">
        <f>市区町村別_多剤服薬者!Z55</f>
        <v>485</v>
      </c>
      <c r="Q55" s="43">
        <v>372</v>
      </c>
      <c r="R55" s="29">
        <f t="shared" si="52"/>
        <v>0.76701030927835057</v>
      </c>
      <c r="S55" s="43">
        <f>市区町村別_多剤服薬者!AE55</f>
        <v>125</v>
      </c>
      <c r="T55" s="43">
        <v>97</v>
      </c>
      <c r="U55" s="29">
        <f t="shared" si="53"/>
        <v>0.77600000000000002</v>
      </c>
      <c r="V55" s="43">
        <f>市区町村別_多剤服薬者!AJ55</f>
        <v>24</v>
      </c>
      <c r="W55" s="43">
        <v>17</v>
      </c>
      <c r="X55" s="29">
        <f t="shared" si="54"/>
        <v>0.70833333333333337</v>
      </c>
      <c r="Y55" s="43">
        <f>市区町村別_多剤服薬者!AO55</f>
        <v>2662</v>
      </c>
      <c r="Z55" s="43">
        <f t="shared" si="55"/>
        <v>2040</v>
      </c>
      <c r="AA55" s="29">
        <f t="shared" si="56"/>
        <v>0.76634109691960928</v>
      </c>
      <c r="AC55" s="80" t="str">
        <f t="shared" si="9"/>
        <v>東住吉区</v>
      </c>
      <c r="AD55" s="81">
        <f t="shared" si="10"/>
        <v>0.73747436273073541</v>
      </c>
      <c r="AF55" s="91">
        <f t="shared" si="11"/>
        <v>0.74221077731863883</v>
      </c>
      <c r="AG55" s="89">
        <v>0</v>
      </c>
    </row>
    <row r="56" spans="2:33" s="4" customFormat="1">
      <c r="B56" s="77">
        <v>51</v>
      </c>
      <c r="C56" s="83" t="s">
        <v>49</v>
      </c>
      <c r="D56" s="78">
        <f>市区町村別_多剤服薬者!F56</f>
        <v>13</v>
      </c>
      <c r="E56" s="78">
        <v>12</v>
      </c>
      <c r="F56" s="79">
        <f>IFERROR(E56/D56,"-")</f>
        <v>0.92307692307692313</v>
      </c>
      <c r="G56" s="78">
        <f>市区町村別_多剤服薬者!K56</f>
        <v>45</v>
      </c>
      <c r="H56" s="78">
        <v>36</v>
      </c>
      <c r="I56" s="79">
        <f>IFERROR(H56/G56,"-")</f>
        <v>0.8</v>
      </c>
      <c r="J56" s="78">
        <f>市区町村別_多剤服薬者!P56</f>
        <v>1360</v>
      </c>
      <c r="K56" s="78">
        <v>1006</v>
      </c>
      <c r="L56" s="79">
        <f>IFERROR(K56/J56,"-")</f>
        <v>0.73970588235294121</v>
      </c>
      <c r="M56" s="78">
        <f>市区町村別_多剤服薬者!U56</f>
        <v>1299</v>
      </c>
      <c r="N56" s="78">
        <v>987</v>
      </c>
      <c r="O56" s="79">
        <f>IFERROR(N56/M56,"-")</f>
        <v>0.75981524249422627</v>
      </c>
      <c r="P56" s="78">
        <f>市区町村別_多剤服薬者!Z56</f>
        <v>720</v>
      </c>
      <c r="Q56" s="78">
        <v>540</v>
      </c>
      <c r="R56" s="79">
        <f>IFERROR(Q56/P56,"-")</f>
        <v>0.75</v>
      </c>
      <c r="S56" s="78">
        <f>市区町村別_多剤服薬者!AE56</f>
        <v>212</v>
      </c>
      <c r="T56" s="78">
        <v>161</v>
      </c>
      <c r="U56" s="79">
        <f>IFERROR(T56/S56,"-")</f>
        <v>0.75943396226415094</v>
      </c>
      <c r="V56" s="78">
        <f>市区町村別_多剤服薬者!AJ56</f>
        <v>40</v>
      </c>
      <c r="W56" s="78">
        <v>26</v>
      </c>
      <c r="X56" s="79">
        <f>IFERROR(W56/V56,"-")</f>
        <v>0.65</v>
      </c>
      <c r="Y56" s="78">
        <f>市区町村別_多剤服薬者!AO56</f>
        <v>3689</v>
      </c>
      <c r="Z56" s="78">
        <f>SUM(E56,H56,K56,N56,Q56,T56,W56)</f>
        <v>2768</v>
      </c>
      <c r="AA56" s="79">
        <f>IFERROR(Z56/Y56,"-")</f>
        <v>0.75033884521550553</v>
      </c>
      <c r="AC56" s="80" t="str">
        <f t="shared" si="9"/>
        <v>田尻町</v>
      </c>
      <c r="AD56" s="81">
        <f t="shared" si="10"/>
        <v>0.73469387755102045</v>
      </c>
      <c r="AF56" s="91">
        <f t="shared" si="11"/>
        <v>0.74221077731863883</v>
      </c>
      <c r="AG56" s="89">
        <v>0</v>
      </c>
    </row>
    <row r="57" spans="2:33" s="4" customFormat="1">
      <c r="B57" s="77">
        <v>52</v>
      </c>
      <c r="C57" s="83" t="s">
        <v>5</v>
      </c>
      <c r="D57" s="78">
        <f>市区町村別_多剤服薬者!F57</f>
        <v>1</v>
      </c>
      <c r="E57" s="78">
        <v>1</v>
      </c>
      <c r="F57" s="79">
        <f t="shared" ref="F57:F63" si="57">IFERROR(E57/D57,"-")</f>
        <v>1</v>
      </c>
      <c r="G57" s="78">
        <f>市区町村別_多剤服薬者!K57</f>
        <v>5</v>
      </c>
      <c r="H57" s="78">
        <v>3</v>
      </c>
      <c r="I57" s="79">
        <f t="shared" ref="I57:I63" si="58">IFERROR(H57/G57,"-")</f>
        <v>0.6</v>
      </c>
      <c r="J57" s="78">
        <f>市区町村別_多剤服薬者!P57</f>
        <v>1098</v>
      </c>
      <c r="K57" s="78">
        <v>764</v>
      </c>
      <c r="L57" s="79">
        <f t="shared" ref="L57:L63" si="59">IFERROR(K57/J57,"-")</f>
        <v>0.69581056466302371</v>
      </c>
      <c r="M57" s="78">
        <f>市区町村別_多剤服薬者!U57</f>
        <v>1015</v>
      </c>
      <c r="N57" s="78">
        <v>736</v>
      </c>
      <c r="O57" s="79">
        <f t="shared" ref="O57:O63" si="60">IFERROR(N57/M57,"-")</f>
        <v>0.72512315270935956</v>
      </c>
      <c r="P57" s="78">
        <f>市区町村別_多剤服薬者!Z57</f>
        <v>614</v>
      </c>
      <c r="Q57" s="78">
        <v>443</v>
      </c>
      <c r="R57" s="79">
        <f t="shared" ref="R57:R63" si="61">IFERROR(Q57/P57,"-")</f>
        <v>0.72149837133550487</v>
      </c>
      <c r="S57" s="78">
        <f>市区町村別_多剤服薬者!AE57</f>
        <v>230</v>
      </c>
      <c r="T57" s="78">
        <v>172</v>
      </c>
      <c r="U57" s="79">
        <f t="shared" ref="U57:U63" si="62">IFERROR(T57/S57,"-")</f>
        <v>0.74782608695652175</v>
      </c>
      <c r="V57" s="78">
        <f>市区町村別_多剤服薬者!AJ57</f>
        <v>49</v>
      </c>
      <c r="W57" s="78">
        <v>34</v>
      </c>
      <c r="X57" s="79">
        <f t="shared" ref="X57:X63" si="63">IFERROR(W57/V57,"-")</f>
        <v>0.69387755102040816</v>
      </c>
      <c r="Y57" s="78">
        <f>市区町村別_多剤服薬者!AO57</f>
        <v>3012</v>
      </c>
      <c r="Z57" s="78">
        <f t="shared" ref="Z57:Z63" si="64">SUM(E57,H57,K57,N57,Q57,T57,W57)</f>
        <v>2153</v>
      </c>
      <c r="AA57" s="79">
        <f t="shared" ref="AA57:AA63" si="65">IFERROR(Z57/Y57,"-")</f>
        <v>0.71480743691899074</v>
      </c>
      <c r="AC57" s="80" t="str">
        <f t="shared" si="9"/>
        <v>北区</v>
      </c>
      <c r="AD57" s="81">
        <f t="shared" si="10"/>
        <v>0.7343822304488663</v>
      </c>
      <c r="AF57" s="91">
        <f t="shared" si="11"/>
        <v>0.74221077731863883</v>
      </c>
      <c r="AG57" s="89">
        <v>0</v>
      </c>
    </row>
    <row r="58" spans="2:33" s="4" customFormat="1">
      <c r="B58" s="77">
        <v>53</v>
      </c>
      <c r="C58" s="83" t="s">
        <v>23</v>
      </c>
      <c r="D58" s="78">
        <f>市区町村別_多剤服薬者!F58</f>
        <v>10</v>
      </c>
      <c r="E58" s="78">
        <v>8</v>
      </c>
      <c r="F58" s="79">
        <f t="shared" si="57"/>
        <v>0.8</v>
      </c>
      <c r="G58" s="78">
        <f>市区町村別_多剤服薬者!K58</f>
        <v>17</v>
      </c>
      <c r="H58" s="78">
        <v>13</v>
      </c>
      <c r="I58" s="79">
        <f t="shared" si="58"/>
        <v>0.76470588235294112</v>
      </c>
      <c r="J58" s="78">
        <f>市区町村別_多剤服薬者!P58</f>
        <v>764</v>
      </c>
      <c r="K58" s="78">
        <v>558</v>
      </c>
      <c r="L58" s="79">
        <f t="shared" si="59"/>
        <v>0.73036649214659688</v>
      </c>
      <c r="M58" s="78">
        <f>市区町村別_多剤服薬者!U58</f>
        <v>770</v>
      </c>
      <c r="N58" s="78">
        <v>570</v>
      </c>
      <c r="O58" s="79">
        <f t="shared" si="60"/>
        <v>0.74025974025974028</v>
      </c>
      <c r="P58" s="78">
        <f>市区町村別_多剤服薬者!Z58</f>
        <v>386</v>
      </c>
      <c r="Q58" s="78">
        <v>306</v>
      </c>
      <c r="R58" s="79">
        <f t="shared" si="61"/>
        <v>0.79274611398963735</v>
      </c>
      <c r="S58" s="78">
        <f>市区町村別_多剤服薬者!AE58</f>
        <v>112</v>
      </c>
      <c r="T58" s="78">
        <v>86</v>
      </c>
      <c r="U58" s="79">
        <f t="shared" si="62"/>
        <v>0.7678571428571429</v>
      </c>
      <c r="V58" s="78">
        <f>市区町村別_多剤服薬者!AJ58</f>
        <v>30</v>
      </c>
      <c r="W58" s="78">
        <v>24</v>
      </c>
      <c r="X58" s="79">
        <f t="shared" si="63"/>
        <v>0.8</v>
      </c>
      <c r="Y58" s="78">
        <f>市区町村別_多剤服薬者!AO58</f>
        <v>2089</v>
      </c>
      <c r="Z58" s="78">
        <f t="shared" si="64"/>
        <v>1565</v>
      </c>
      <c r="AA58" s="79">
        <f t="shared" si="65"/>
        <v>0.74916227860220197</v>
      </c>
      <c r="AC58" s="80" t="str">
        <f t="shared" si="9"/>
        <v>門真市</v>
      </c>
      <c r="AD58" s="81">
        <f t="shared" si="10"/>
        <v>0.73403903407211379</v>
      </c>
      <c r="AF58" s="91">
        <f t="shared" si="11"/>
        <v>0.74221077731863883</v>
      </c>
      <c r="AG58" s="89">
        <v>0</v>
      </c>
    </row>
    <row r="59" spans="2:33" s="4" customFormat="1">
      <c r="B59" s="77">
        <v>54</v>
      </c>
      <c r="C59" s="83" t="s">
        <v>29</v>
      </c>
      <c r="D59" s="78">
        <f>市区町村別_多剤服薬者!F59</f>
        <v>11</v>
      </c>
      <c r="E59" s="78">
        <v>8</v>
      </c>
      <c r="F59" s="79">
        <f t="shared" si="57"/>
        <v>0.72727272727272729</v>
      </c>
      <c r="G59" s="78">
        <f>市区町村別_多剤服薬者!K59</f>
        <v>27</v>
      </c>
      <c r="H59" s="78">
        <v>21</v>
      </c>
      <c r="I59" s="79">
        <f t="shared" si="58"/>
        <v>0.77777777777777779</v>
      </c>
      <c r="J59" s="78">
        <f>市区町村別_多剤服薬者!P59</f>
        <v>1097</v>
      </c>
      <c r="K59" s="78">
        <v>800</v>
      </c>
      <c r="L59" s="79">
        <f t="shared" si="59"/>
        <v>0.72926162260711025</v>
      </c>
      <c r="M59" s="78">
        <f>市区町村別_多剤服薬者!U59</f>
        <v>1037</v>
      </c>
      <c r="N59" s="78">
        <v>795</v>
      </c>
      <c r="O59" s="79">
        <f t="shared" si="60"/>
        <v>0.76663452266152365</v>
      </c>
      <c r="P59" s="78">
        <f>市区町村別_多剤服薬者!Z59</f>
        <v>603</v>
      </c>
      <c r="Q59" s="78">
        <v>462</v>
      </c>
      <c r="R59" s="79">
        <f t="shared" si="61"/>
        <v>0.76616915422885568</v>
      </c>
      <c r="S59" s="78">
        <f>市区町村別_多剤服薬者!AE59</f>
        <v>209</v>
      </c>
      <c r="T59" s="78">
        <v>162</v>
      </c>
      <c r="U59" s="79">
        <f t="shared" si="62"/>
        <v>0.77511961722488043</v>
      </c>
      <c r="V59" s="78">
        <f>市区町村別_多剤服薬者!AJ59</f>
        <v>42</v>
      </c>
      <c r="W59" s="78">
        <v>28</v>
      </c>
      <c r="X59" s="79">
        <f t="shared" si="63"/>
        <v>0.66666666666666663</v>
      </c>
      <c r="Y59" s="78">
        <f>市区町村別_多剤服薬者!AO59</f>
        <v>3026</v>
      </c>
      <c r="Z59" s="78">
        <f t="shared" si="64"/>
        <v>2276</v>
      </c>
      <c r="AA59" s="79">
        <f t="shared" si="65"/>
        <v>0.75214805023132847</v>
      </c>
      <c r="AC59" s="80" t="str">
        <f t="shared" si="9"/>
        <v>交野市</v>
      </c>
      <c r="AD59" s="81">
        <f t="shared" si="10"/>
        <v>0.7337526205450734</v>
      </c>
      <c r="AF59" s="91">
        <f t="shared" si="11"/>
        <v>0.74221077731863883</v>
      </c>
      <c r="AG59" s="89">
        <v>0</v>
      </c>
    </row>
    <row r="60" spans="2:33" s="4" customFormat="1">
      <c r="B60" s="77">
        <v>55</v>
      </c>
      <c r="C60" s="83" t="s">
        <v>18</v>
      </c>
      <c r="D60" s="78">
        <f>市区町村別_多剤服薬者!F60</f>
        <v>3</v>
      </c>
      <c r="E60" s="78">
        <v>2</v>
      </c>
      <c r="F60" s="79">
        <f t="shared" si="57"/>
        <v>0.66666666666666663</v>
      </c>
      <c r="G60" s="78">
        <f>市区町村別_多剤服薬者!K60</f>
        <v>21</v>
      </c>
      <c r="H60" s="78">
        <v>17</v>
      </c>
      <c r="I60" s="79">
        <f t="shared" si="58"/>
        <v>0.80952380952380953</v>
      </c>
      <c r="J60" s="78">
        <f>市区町村別_多剤服薬者!P60</f>
        <v>1147</v>
      </c>
      <c r="K60" s="78">
        <v>843</v>
      </c>
      <c r="L60" s="79">
        <f t="shared" si="59"/>
        <v>0.73496076721883175</v>
      </c>
      <c r="M60" s="78">
        <f>市区町村別_多剤服薬者!U60</f>
        <v>1118</v>
      </c>
      <c r="N60" s="78">
        <v>807</v>
      </c>
      <c r="O60" s="79">
        <f t="shared" si="60"/>
        <v>0.72182468694096602</v>
      </c>
      <c r="P60" s="78">
        <f>市区町村別_多剤服薬者!Z60</f>
        <v>572</v>
      </c>
      <c r="Q60" s="78">
        <v>422</v>
      </c>
      <c r="R60" s="79">
        <f t="shared" si="61"/>
        <v>0.73776223776223782</v>
      </c>
      <c r="S60" s="78">
        <f>市区町村別_多剤服薬者!AE60</f>
        <v>147</v>
      </c>
      <c r="T60" s="78">
        <v>113</v>
      </c>
      <c r="U60" s="79">
        <f t="shared" si="62"/>
        <v>0.76870748299319724</v>
      </c>
      <c r="V60" s="78">
        <f>市区町村別_多剤服薬者!AJ60</f>
        <v>15</v>
      </c>
      <c r="W60" s="78">
        <v>15</v>
      </c>
      <c r="X60" s="79">
        <f t="shared" si="63"/>
        <v>1</v>
      </c>
      <c r="Y60" s="78">
        <f>市区町村別_多剤服薬者!AO60</f>
        <v>3023</v>
      </c>
      <c r="Z60" s="78">
        <f t="shared" si="64"/>
        <v>2219</v>
      </c>
      <c r="AA60" s="79">
        <f t="shared" si="65"/>
        <v>0.73403903407211379</v>
      </c>
      <c r="AC60" s="80" t="str">
        <f t="shared" si="9"/>
        <v>寝屋川市</v>
      </c>
      <c r="AD60" s="81">
        <f t="shared" si="10"/>
        <v>0.73255620316403003</v>
      </c>
      <c r="AF60" s="91">
        <f t="shared" si="11"/>
        <v>0.74221077731863883</v>
      </c>
      <c r="AG60" s="89">
        <v>0</v>
      </c>
    </row>
    <row r="61" spans="2:33" s="4" customFormat="1">
      <c r="B61" s="77">
        <v>56</v>
      </c>
      <c r="C61" s="83" t="s">
        <v>11</v>
      </c>
      <c r="D61" s="78">
        <f>市区町村別_多剤服薬者!F61</f>
        <v>1</v>
      </c>
      <c r="E61" s="78">
        <v>1</v>
      </c>
      <c r="F61" s="79">
        <f t="shared" si="57"/>
        <v>1</v>
      </c>
      <c r="G61" s="78">
        <f>市区町村別_多剤服薬者!K61</f>
        <v>12</v>
      </c>
      <c r="H61" s="78">
        <v>8</v>
      </c>
      <c r="I61" s="79">
        <f t="shared" si="58"/>
        <v>0.66666666666666663</v>
      </c>
      <c r="J61" s="78">
        <f>市区町村別_多剤服薬者!P61</f>
        <v>740</v>
      </c>
      <c r="K61" s="78">
        <v>523</v>
      </c>
      <c r="L61" s="79">
        <f t="shared" si="59"/>
        <v>0.70675675675675675</v>
      </c>
      <c r="M61" s="78">
        <f>市区町村別_多剤服薬者!U61</f>
        <v>623</v>
      </c>
      <c r="N61" s="78">
        <v>478</v>
      </c>
      <c r="O61" s="79">
        <f t="shared" si="60"/>
        <v>0.7672552166934189</v>
      </c>
      <c r="P61" s="78">
        <f>市区町村別_多剤服薬者!Z61</f>
        <v>330</v>
      </c>
      <c r="Q61" s="78">
        <v>256</v>
      </c>
      <c r="R61" s="79">
        <f t="shared" si="61"/>
        <v>0.77575757575757576</v>
      </c>
      <c r="S61" s="78">
        <f>市区町村別_多剤服薬者!AE61</f>
        <v>81</v>
      </c>
      <c r="T61" s="78">
        <v>60</v>
      </c>
      <c r="U61" s="79">
        <f t="shared" si="62"/>
        <v>0.7407407407407407</v>
      </c>
      <c r="V61" s="78">
        <f>市区町村別_多剤服薬者!AJ61</f>
        <v>17</v>
      </c>
      <c r="W61" s="78">
        <v>12</v>
      </c>
      <c r="X61" s="79">
        <f t="shared" si="63"/>
        <v>0.70588235294117652</v>
      </c>
      <c r="Y61" s="78">
        <f>市区町村別_多剤服薬者!AO61</f>
        <v>1804</v>
      </c>
      <c r="Z61" s="78">
        <f t="shared" si="64"/>
        <v>1338</v>
      </c>
      <c r="AA61" s="79">
        <f t="shared" si="65"/>
        <v>0.74168514412416853</v>
      </c>
      <c r="AC61" s="80" t="str">
        <f t="shared" si="9"/>
        <v>枚方市</v>
      </c>
      <c r="AD61" s="81">
        <f t="shared" si="10"/>
        <v>0.72935497124075599</v>
      </c>
      <c r="AF61" s="91">
        <f t="shared" si="11"/>
        <v>0.74221077731863883</v>
      </c>
      <c r="AG61" s="89">
        <v>0</v>
      </c>
    </row>
    <row r="62" spans="2:33" s="4" customFormat="1">
      <c r="B62" s="77">
        <v>57</v>
      </c>
      <c r="C62" s="83" t="s">
        <v>50</v>
      </c>
      <c r="D62" s="78">
        <f>市区町村別_多剤服薬者!F62</f>
        <v>4</v>
      </c>
      <c r="E62" s="78">
        <v>3</v>
      </c>
      <c r="F62" s="79">
        <f t="shared" si="57"/>
        <v>0.75</v>
      </c>
      <c r="G62" s="78">
        <f>市区町村別_多剤服薬者!K62</f>
        <v>12</v>
      </c>
      <c r="H62" s="78">
        <v>9</v>
      </c>
      <c r="I62" s="79">
        <f t="shared" si="58"/>
        <v>0.75</v>
      </c>
      <c r="J62" s="78">
        <f>市区町村別_多剤服薬者!P62</f>
        <v>553</v>
      </c>
      <c r="K62" s="78">
        <v>415</v>
      </c>
      <c r="L62" s="79">
        <f t="shared" si="59"/>
        <v>0.75045207956600357</v>
      </c>
      <c r="M62" s="78">
        <f>市区町村別_多剤服薬者!U62</f>
        <v>552</v>
      </c>
      <c r="N62" s="78">
        <v>407</v>
      </c>
      <c r="O62" s="79">
        <f t="shared" si="60"/>
        <v>0.7373188405797102</v>
      </c>
      <c r="P62" s="78">
        <f>市区町村別_多剤服薬者!Z62</f>
        <v>299</v>
      </c>
      <c r="Q62" s="78">
        <v>232</v>
      </c>
      <c r="R62" s="79">
        <f t="shared" si="61"/>
        <v>0.77591973244147161</v>
      </c>
      <c r="S62" s="78">
        <f>市区町村別_多剤服薬者!AE62</f>
        <v>118</v>
      </c>
      <c r="T62" s="78">
        <v>96</v>
      </c>
      <c r="U62" s="79">
        <f t="shared" si="62"/>
        <v>0.81355932203389836</v>
      </c>
      <c r="V62" s="78">
        <f>市区町村別_多剤服薬者!AJ62</f>
        <v>13</v>
      </c>
      <c r="W62" s="78">
        <v>9</v>
      </c>
      <c r="X62" s="79">
        <f t="shared" si="63"/>
        <v>0.69230769230769229</v>
      </c>
      <c r="Y62" s="78">
        <f>市区町村別_多剤服薬者!AO62</f>
        <v>1551</v>
      </c>
      <c r="Z62" s="78">
        <f t="shared" si="64"/>
        <v>1171</v>
      </c>
      <c r="AA62" s="79">
        <f t="shared" si="65"/>
        <v>0.75499677627337203</v>
      </c>
      <c r="AC62" s="80" t="str">
        <f t="shared" si="9"/>
        <v>河内長野市</v>
      </c>
      <c r="AD62" s="81">
        <f t="shared" si="10"/>
        <v>0.72897711607389026</v>
      </c>
      <c r="AF62" s="91">
        <f t="shared" si="11"/>
        <v>0.74221077731863883</v>
      </c>
      <c r="AG62" s="89">
        <v>0</v>
      </c>
    </row>
    <row r="63" spans="2:33" s="4" customFormat="1">
      <c r="B63" s="77">
        <v>58</v>
      </c>
      <c r="C63" s="83" t="s">
        <v>30</v>
      </c>
      <c r="D63" s="43">
        <f>市区町村別_多剤服薬者!F63</f>
        <v>2</v>
      </c>
      <c r="E63" s="43">
        <v>1</v>
      </c>
      <c r="F63" s="29">
        <f t="shared" si="57"/>
        <v>0.5</v>
      </c>
      <c r="G63" s="43">
        <f>市区町村別_多剤服薬者!K63</f>
        <v>8</v>
      </c>
      <c r="H63" s="43">
        <v>7</v>
      </c>
      <c r="I63" s="29">
        <f t="shared" si="58"/>
        <v>0.875</v>
      </c>
      <c r="J63" s="43">
        <f>市区町村別_多剤服薬者!P63</f>
        <v>646</v>
      </c>
      <c r="K63" s="43">
        <v>477</v>
      </c>
      <c r="L63" s="29">
        <f t="shared" si="59"/>
        <v>0.73839009287925694</v>
      </c>
      <c r="M63" s="43">
        <f>市区町村別_多剤服薬者!U63</f>
        <v>630</v>
      </c>
      <c r="N63" s="43">
        <v>468</v>
      </c>
      <c r="O63" s="29">
        <f t="shared" si="60"/>
        <v>0.74285714285714288</v>
      </c>
      <c r="P63" s="43">
        <f>市区町村別_多剤服薬者!Z63</f>
        <v>367</v>
      </c>
      <c r="Q63" s="43">
        <v>276</v>
      </c>
      <c r="R63" s="29">
        <f t="shared" si="61"/>
        <v>0.75204359673024523</v>
      </c>
      <c r="S63" s="43">
        <f>市区町村別_多剤服薬者!AE63</f>
        <v>126</v>
      </c>
      <c r="T63" s="43">
        <v>101</v>
      </c>
      <c r="U63" s="29">
        <f t="shared" si="62"/>
        <v>0.80158730158730163</v>
      </c>
      <c r="V63" s="43">
        <f>市区町村別_多剤服薬者!AJ63</f>
        <v>26</v>
      </c>
      <c r="W63" s="43">
        <v>24</v>
      </c>
      <c r="X63" s="29">
        <f t="shared" si="63"/>
        <v>0.92307692307692313</v>
      </c>
      <c r="Y63" s="43">
        <f>市区町村別_多剤服薬者!AO63</f>
        <v>1805</v>
      </c>
      <c r="Z63" s="43">
        <f t="shared" si="64"/>
        <v>1354</v>
      </c>
      <c r="AA63" s="29">
        <f t="shared" si="65"/>
        <v>0.75013850415512462</v>
      </c>
      <c r="AC63" s="80" t="str">
        <f t="shared" si="9"/>
        <v>福島区</v>
      </c>
      <c r="AD63" s="81">
        <f t="shared" si="10"/>
        <v>0.72892441860465118</v>
      </c>
      <c r="AF63" s="91">
        <f t="shared" si="11"/>
        <v>0.74221077731863883</v>
      </c>
      <c r="AG63" s="89">
        <v>0</v>
      </c>
    </row>
    <row r="64" spans="2:33" s="4" customFormat="1">
      <c r="B64" s="77">
        <v>59</v>
      </c>
      <c r="C64" s="83" t="s">
        <v>24</v>
      </c>
      <c r="D64" s="78">
        <f>市区町村別_多剤服薬者!F64</f>
        <v>8</v>
      </c>
      <c r="E64" s="78">
        <v>7</v>
      </c>
      <c r="F64" s="79">
        <f>IFERROR(E64/D64,"-")</f>
        <v>0.875</v>
      </c>
      <c r="G64" s="78">
        <f>市区町村別_多剤服薬者!K64</f>
        <v>26</v>
      </c>
      <c r="H64" s="78">
        <v>22</v>
      </c>
      <c r="I64" s="79">
        <f>IFERROR(H64/G64,"-")</f>
        <v>0.84615384615384615</v>
      </c>
      <c r="J64" s="78">
        <f>市区町村別_多剤服薬者!P64</f>
        <v>4528</v>
      </c>
      <c r="K64" s="78">
        <v>3418</v>
      </c>
      <c r="L64" s="79">
        <f>IFERROR(K64/J64,"-")</f>
        <v>0.75485865724381629</v>
      </c>
      <c r="M64" s="78">
        <f>市区町村別_多剤服薬者!U64</f>
        <v>4392</v>
      </c>
      <c r="N64" s="78">
        <v>3271</v>
      </c>
      <c r="O64" s="79">
        <f>IFERROR(N64/M64,"-")</f>
        <v>0.74476320582877964</v>
      </c>
      <c r="P64" s="78">
        <f>市区町村別_多剤服薬者!Z64</f>
        <v>2541</v>
      </c>
      <c r="Q64" s="78">
        <v>1924</v>
      </c>
      <c r="R64" s="79">
        <f>IFERROR(Q64/P64,"-")</f>
        <v>0.75718221172766631</v>
      </c>
      <c r="S64" s="78">
        <f>市区町村別_多剤服薬者!AE64</f>
        <v>694</v>
      </c>
      <c r="T64" s="78">
        <v>549</v>
      </c>
      <c r="U64" s="79">
        <f>IFERROR(T64/S64,"-")</f>
        <v>0.79106628242074928</v>
      </c>
      <c r="V64" s="78">
        <f>市区町村別_多剤服薬者!AJ64</f>
        <v>121</v>
      </c>
      <c r="W64" s="78">
        <v>89</v>
      </c>
      <c r="X64" s="79">
        <f>IFERROR(W64/V64,"-")</f>
        <v>0.73553719008264462</v>
      </c>
      <c r="Y64" s="78">
        <f>市区町村別_多剤服薬者!AO64</f>
        <v>12310</v>
      </c>
      <c r="Z64" s="78">
        <f>SUM(E64,H64,K64,N64,Q64,T64,W64)</f>
        <v>9280</v>
      </c>
      <c r="AA64" s="79">
        <f>IFERROR(Z64/Y64,"-")</f>
        <v>0.75385865150284326</v>
      </c>
      <c r="AC64" s="80" t="str">
        <f t="shared" si="9"/>
        <v>千早赤阪村</v>
      </c>
      <c r="AD64" s="81">
        <f t="shared" si="10"/>
        <v>0.72680412371134018</v>
      </c>
      <c r="AF64" s="91">
        <f t="shared" si="11"/>
        <v>0.74221077731863883</v>
      </c>
      <c r="AG64" s="89">
        <v>0</v>
      </c>
    </row>
    <row r="65" spans="2:33" s="4" customFormat="1">
      <c r="B65" s="77">
        <v>60</v>
      </c>
      <c r="C65" s="83" t="s">
        <v>51</v>
      </c>
      <c r="D65" s="78">
        <f>市区町村別_多剤服薬者!F65</f>
        <v>5</v>
      </c>
      <c r="E65" s="78">
        <v>3</v>
      </c>
      <c r="F65" s="79">
        <f t="shared" ref="F65:F71" si="66">IFERROR(E65/D65,"-")</f>
        <v>0.6</v>
      </c>
      <c r="G65" s="78">
        <f>市区町村別_多剤服薬者!K65</f>
        <v>14</v>
      </c>
      <c r="H65" s="78">
        <v>10</v>
      </c>
      <c r="I65" s="79">
        <f t="shared" ref="I65:I71" si="67">IFERROR(H65/G65,"-")</f>
        <v>0.7142857142857143</v>
      </c>
      <c r="J65" s="78">
        <f>市区町村別_多剤服薬者!P65</f>
        <v>584</v>
      </c>
      <c r="K65" s="78">
        <v>435</v>
      </c>
      <c r="L65" s="79">
        <f t="shared" ref="L65:L71" si="68">IFERROR(K65/J65,"-")</f>
        <v>0.74486301369863017</v>
      </c>
      <c r="M65" s="78">
        <f>市区町村別_多剤服薬者!U65</f>
        <v>547</v>
      </c>
      <c r="N65" s="78">
        <v>409</v>
      </c>
      <c r="O65" s="79">
        <f t="shared" ref="O65:O71" si="69">IFERROR(N65/M65,"-")</f>
        <v>0.74771480804387569</v>
      </c>
      <c r="P65" s="78">
        <f>市区町村別_多剤服薬者!Z65</f>
        <v>350</v>
      </c>
      <c r="Q65" s="78">
        <v>280</v>
      </c>
      <c r="R65" s="79">
        <f t="shared" ref="R65:R71" si="70">IFERROR(Q65/P65,"-")</f>
        <v>0.8</v>
      </c>
      <c r="S65" s="78">
        <f>市区町村別_多剤服薬者!AE65</f>
        <v>118</v>
      </c>
      <c r="T65" s="78">
        <v>93</v>
      </c>
      <c r="U65" s="79">
        <f t="shared" ref="U65:U71" si="71">IFERROR(T65/S65,"-")</f>
        <v>0.78813559322033899</v>
      </c>
      <c r="V65" s="78">
        <f>市区町村別_多剤服薬者!AJ65</f>
        <v>24</v>
      </c>
      <c r="W65" s="78">
        <v>19</v>
      </c>
      <c r="X65" s="79">
        <f t="shared" ref="X65:X71" si="72">IFERROR(W65/V65,"-")</f>
        <v>0.79166666666666663</v>
      </c>
      <c r="Y65" s="78">
        <f>市区町村別_多剤服薬者!AO65</f>
        <v>1642</v>
      </c>
      <c r="Z65" s="78">
        <f t="shared" ref="Z65:Z71" si="73">SUM(E65,H65,K65,N65,Q65,T65,W65)</f>
        <v>1249</v>
      </c>
      <c r="AA65" s="79">
        <f t="shared" ref="AA65:AA71" si="74">IFERROR(Z65/Y65,"-")</f>
        <v>0.76065773447015839</v>
      </c>
      <c r="AC65" s="80" t="str">
        <f t="shared" si="9"/>
        <v>熊取町</v>
      </c>
      <c r="AD65" s="81">
        <f t="shared" si="10"/>
        <v>0.72626728110599081</v>
      </c>
      <c r="AF65" s="91">
        <f t="shared" si="11"/>
        <v>0.74221077731863883</v>
      </c>
      <c r="AG65" s="89">
        <v>0</v>
      </c>
    </row>
    <row r="66" spans="2:33" s="4" customFormat="1">
      <c r="B66" s="77">
        <v>61</v>
      </c>
      <c r="C66" s="83" t="s">
        <v>19</v>
      </c>
      <c r="D66" s="78">
        <f>市区町村別_多剤服薬者!F66</f>
        <v>0</v>
      </c>
      <c r="E66" s="78">
        <v>0</v>
      </c>
      <c r="F66" s="79" t="str">
        <f t="shared" si="66"/>
        <v>-</v>
      </c>
      <c r="G66" s="78">
        <f>市区町村別_多剤服薬者!K66</f>
        <v>0</v>
      </c>
      <c r="H66" s="78">
        <v>0</v>
      </c>
      <c r="I66" s="79" t="str">
        <f t="shared" si="67"/>
        <v>-</v>
      </c>
      <c r="J66" s="78">
        <f>市区町村別_多剤服薬者!P66</f>
        <v>481</v>
      </c>
      <c r="K66" s="78">
        <v>354</v>
      </c>
      <c r="L66" s="79">
        <f t="shared" si="68"/>
        <v>0.73596673596673601</v>
      </c>
      <c r="M66" s="78">
        <f>市区町村別_多剤服薬者!U66</f>
        <v>418</v>
      </c>
      <c r="N66" s="78">
        <v>293</v>
      </c>
      <c r="O66" s="79">
        <f t="shared" si="69"/>
        <v>0.70095693779904311</v>
      </c>
      <c r="P66" s="78">
        <f>市区町村別_多剤服薬者!Z66</f>
        <v>236</v>
      </c>
      <c r="Q66" s="78">
        <v>170</v>
      </c>
      <c r="R66" s="79">
        <f t="shared" si="70"/>
        <v>0.72033898305084743</v>
      </c>
      <c r="S66" s="78">
        <f>市区町村別_多剤服薬者!AE66</f>
        <v>69</v>
      </c>
      <c r="T66" s="78">
        <v>51</v>
      </c>
      <c r="U66" s="79">
        <f t="shared" si="71"/>
        <v>0.73913043478260865</v>
      </c>
      <c r="V66" s="78">
        <f>市区町村別_多剤服薬者!AJ66</f>
        <v>7</v>
      </c>
      <c r="W66" s="78">
        <v>5</v>
      </c>
      <c r="X66" s="79">
        <f t="shared" si="72"/>
        <v>0.7142857142857143</v>
      </c>
      <c r="Y66" s="78">
        <f>市区町村別_多剤服薬者!AO66</f>
        <v>1211</v>
      </c>
      <c r="Z66" s="78">
        <f t="shared" si="73"/>
        <v>873</v>
      </c>
      <c r="AA66" s="79">
        <f t="shared" si="74"/>
        <v>0.72089182493806769</v>
      </c>
      <c r="AC66" s="80" t="str">
        <f t="shared" si="9"/>
        <v>天王寺区</v>
      </c>
      <c r="AD66" s="81">
        <f t="shared" si="10"/>
        <v>0.72512755102040816</v>
      </c>
      <c r="AF66" s="91">
        <f t="shared" si="11"/>
        <v>0.74221077731863883</v>
      </c>
      <c r="AG66" s="89">
        <v>0</v>
      </c>
    </row>
    <row r="67" spans="2:33" s="4" customFormat="1">
      <c r="B67" s="77">
        <v>62</v>
      </c>
      <c r="C67" s="83" t="s">
        <v>20</v>
      </c>
      <c r="D67" s="78">
        <f>市区町村別_多剤服薬者!F67</f>
        <v>6</v>
      </c>
      <c r="E67" s="78">
        <v>3</v>
      </c>
      <c r="F67" s="79">
        <f t="shared" si="66"/>
        <v>0.5</v>
      </c>
      <c r="G67" s="78">
        <f>市区町村別_多剤服薬者!K67</f>
        <v>10</v>
      </c>
      <c r="H67" s="78">
        <v>8</v>
      </c>
      <c r="I67" s="79">
        <f t="shared" si="67"/>
        <v>0.8</v>
      </c>
      <c r="J67" s="78">
        <f>市区町村別_多剤服薬者!P67</f>
        <v>703</v>
      </c>
      <c r="K67" s="78">
        <v>509</v>
      </c>
      <c r="L67" s="79">
        <f t="shared" si="68"/>
        <v>0.72403982930298716</v>
      </c>
      <c r="M67" s="78">
        <f>市区町村別_多剤服薬者!U67</f>
        <v>665</v>
      </c>
      <c r="N67" s="78">
        <v>492</v>
      </c>
      <c r="O67" s="79">
        <f t="shared" si="69"/>
        <v>0.73984962406015042</v>
      </c>
      <c r="P67" s="78">
        <f>市区町村別_多剤服薬者!Z67</f>
        <v>376</v>
      </c>
      <c r="Q67" s="78">
        <v>277</v>
      </c>
      <c r="R67" s="79">
        <f t="shared" si="70"/>
        <v>0.73670212765957444</v>
      </c>
      <c r="S67" s="78">
        <f>市区町村別_多剤服薬者!AE67</f>
        <v>129</v>
      </c>
      <c r="T67" s="78">
        <v>98</v>
      </c>
      <c r="U67" s="79">
        <f t="shared" si="71"/>
        <v>0.75968992248062017</v>
      </c>
      <c r="V67" s="78">
        <f>市区町村別_多剤服薬者!AJ67</f>
        <v>19</v>
      </c>
      <c r="W67" s="78">
        <v>13</v>
      </c>
      <c r="X67" s="79">
        <f t="shared" si="72"/>
        <v>0.68421052631578949</v>
      </c>
      <c r="Y67" s="78">
        <f>市区町村別_多剤服薬者!AO67</f>
        <v>1908</v>
      </c>
      <c r="Z67" s="78">
        <f t="shared" si="73"/>
        <v>1400</v>
      </c>
      <c r="AA67" s="79">
        <f t="shared" si="74"/>
        <v>0.7337526205450734</v>
      </c>
      <c r="AC67" s="80" t="str">
        <f t="shared" si="9"/>
        <v>能勢町</v>
      </c>
      <c r="AD67" s="81">
        <f t="shared" si="10"/>
        <v>0.72123893805309736</v>
      </c>
      <c r="AF67" s="91">
        <f t="shared" si="11"/>
        <v>0.74221077731863883</v>
      </c>
      <c r="AG67" s="89">
        <v>0</v>
      </c>
    </row>
    <row r="68" spans="2:33" s="4" customFormat="1">
      <c r="B68" s="77">
        <v>63</v>
      </c>
      <c r="C68" s="83" t="s">
        <v>31</v>
      </c>
      <c r="D68" s="78">
        <f>市区町村別_多剤服薬者!F68</f>
        <v>0</v>
      </c>
      <c r="E68" s="78">
        <v>0</v>
      </c>
      <c r="F68" s="79" t="str">
        <f t="shared" si="66"/>
        <v>-</v>
      </c>
      <c r="G68" s="78">
        <f>市区町村別_多剤服薬者!K68</f>
        <v>1</v>
      </c>
      <c r="H68" s="78">
        <v>1</v>
      </c>
      <c r="I68" s="79">
        <f t="shared" si="67"/>
        <v>1</v>
      </c>
      <c r="J68" s="78">
        <f>市区町村別_多剤服薬者!P68</f>
        <v>484</v>
      </c>
      <c r="K68" s="78">
        <v>341</v>
      </c>
      <c r="L68" s="79">
        <f t="shared" si="68"/>
        <v>0.70454545454545459</v>
      </c>
      <c r="M68" s="78">
        <f>市区町村別_多剤服薬者!U68</f>
        <v>505</v>
      </c>
      <c r="N68" s="78">
        <v>347</v>
      </c>
      <c r="O68" s="79">
        <f t="shared" si="69"/>
        <v>0.68712871287128718</v>
      </c>
      <c r="P68" s="78">
        <f>市区町村別_多剤服薬者!Z68</f>
        <v>323</v>
      </c>
      <c r="Q68" s="78">
        <v>242</v>
      </c>
      <c r="R68" s="79">
        <f t="shared" si="70"/>
        <v>0.74922600619195046</v>
      </c>
      <c r="S68" s="78">
        <f>市区町村別_多剤服薬者!AE68</f>
        <v>111</v>
      </c>
      <c r="T68" s="78">
        <v>84</v>
      </c>
      <c r="U68" s="79">
        <f t="shared" si="71"/>
        <v>0.7567567567567568</v>
      </c>
      <c r="V68" s="78">
        <f>市区町村別_多剤服薬者!AJ68</f>
        <v>16</v>
      </c>
      <c r="W68" s="78">
        <v>12</v>
      </c>
      <c r="X68" s="79">
        <f t="shared" si="72"/>
        <v>0.75</v>
      </c>
      <c r="Y68" s="78">
        <f>市区町村別_多剤服薬者!AO68</f>
        <v>1440</v>
      </c>
      <c r="Z68" s="78">
        <f t="shared" si="73"/>
        <v>1027</v>
      </c>
      <c r="AA68" s="79">
        <f t="shared" si="74"/>
        <v>0.71319444444444446</v>
      </c>
      <c r="AC68" s="80" t="str">
        <f t="shared" si="9"/>
        <v>四條畷市</v>
      </c>
      <c r="AD68" s="81">
        <f t="shared" si="10"/>
        <v>0.72089182493806769</v>
      </c>
      <c r="AF68" s="91">
        <f t="shared" si="11"/>
        <v>0.74221077731863883</v>
      </c>
      <c r="AG68" s="89">
        <v>0</v>
      </c>
    </row>
    <row r="69" spans="2:33" s="4" customFormat="1">
      <c r="B69" s="77">
        <v>64</v>
      </c>
      <c r="C69" s="83" t="s">
        <v>52</v>
      </c>
      <c r="D69" s="78">
        <f>市区町村別_多剤服薬者!F69</f>
        <v>12</v>
      </c>
      <c r="E69" s="78">
        <v>9</v>
      </c>
      <c r="F69" s="79">
        <f t="shared" si="66"/>
        <v>0.75</v>
      </c>
      <c r="G69" s="78">
        <f>市区町村別_多剤服薬者!K69</f>
        <v>25</v>
      </c>
      <c r="H69" s="78">
        <v>22</v>
      </c>
      <c r="I69" s="79">
        <f t="shared" si="67"/>
        <v>0.88</v>
      </c>
      <c r="J69" s="78">
        <f>市区町村別_多剤服薬者!P69</f>
        <v>574</v>
      </c>
      <c r="K69" s="78">
        <v>411</v>
      </c>
      <c r="L69" s="79">
        <f t="shared" si="68"/>
        <v>0.71602787456445993</v>
      </c>
      <c r="M69" s="78">
        <f>市区町村別_多剤服薬者!U69</f>
        <v>488</v>
      </c>
      <c r="N69" s="78">
        <v>335</v>
      </c>
      <c r="O69" s="79">
        <f t="shared" si="69"/>
        <v>0.68647540983606559</v>
      </c>
      <c r="P69" s="78">
        <f>市区町村別_多剤服薬者!Z69</f>
        <v>260</v>
      </c>
      <c r="Q69" s="78">
        <v>186</v>
      </c>
      <c r="R69" s="79">
        <f t="shared" si="70"/>
        <v>0.7153846153846154</v>
      </c>
      <c r="S69" s="78">
        <f>市区町村別_多剤服薬者!AE69</f>
        <v>100</v>
      </c>
      <c r="T69" s="78">
        <v>73</v>
      </c>
      <c r="U69" s="79">
        <f t="shared" si="71"/>
        <v>0.73</v>
      </c>
      <c r="V69" s="78">
        <f>市区町村別_多剤服薬者!AJ69</f>
        <v>18</v>
      </c>
      <c r="W69" s="78">
        <v>17</v>
      </c>
      <c r="X69" s="79">
        <f t="shared" si="72"/>
        <v>0.94444444444444442</v>
      </c>
      <c r="Y69" s="78">
        <f>市区町村別_多剤服薬者!AO69</f>
        <v>1477</v>
      </c>
      <c r="Z69" s="78">
        <f t="shared" si="73"/>
        <v>1053</v>
      </c>
      <c r="AA69" s="79">
        <f t="shared" si="74"/>
        <v>0.71293161814488826</v>
      </c>
      <c r="AC69" s="80" t="str">
        <f t="shared" si="9"/>
        <v>島本町</v>
      </c>
      <c r="AD69" s="81">
        <f t="shared" si="10"/>
        <v>0.71798561151079132</v>
      </c>
      <c r="AF69" s="91">
        <f t="shared" si="11"/>
        <v>0.74221077731863883</v>
      </c>
      <c r="AG69" s="89">
        <v>0</v>
      </c>
    </row>
    <row r="70" spans="2:33" s="4" customFormat="1">
      <c r="B70" s="77">
        <v>65</v>
      </c>
      <c r="C70" s="83" t="s">
        <v>12</v>
      </c>
      <c r="D70" s="78">
        <f>市区町村別_多剤服薬者!F70</f>
        <v>0</v>
      </c>
      <c r="E70" s="78">
        <v>0</v>
      </c>
      <c r="F70" s="79" t="str">
        <f t="shared" si="66"/>
        <v>-</v>
      </c>
      <c r="G70" s="78">
        <f>市区町村別_多剤服薬者!K70</f>
        <v>4</v>
      </c>
      <c r="H70" s="78">
        <v>3</v>
      </c>
      <c r="I70" s="79">
        <f t="shared" si="67"/>
        <v>0.75</v>
      </c>
      <c r="J70" s="78">
        <f>市区町村別_多剤服薬者!P70</f>
        <v>248</v>
      </c>
      <c r="K70" s="78">
        <v>166</v>
      </c>
      <c r="L70" s="79">
        <f t="shared" si="68"/>
        <v>0.66935483870967738</v>
      </c>
      <c r="M70" s="78">
        <f>市区町村別_多剤服薬者!U70</f>
        <v>241</v>
      </c>
      <c r="N70" s="78">
        <v>169</v>
      </c>
      <c r="O70" s="79">
        <f t="shared" si="69"/>
        <v>0.70124481327800825</v>
      </c>
      <c r="P70" s="78">
        <f>市区町村別_多剤服薬者!Z70</f>
        <v>141</v>
      </c>
      <c r="Q70" s="78">
        <v>116</v>
      </c>
      <c r="R70" s="79">
        <f t="shared" si="70"/>
        <v>0.82269503546099287</v>
      </c>
      <c r="S70" s="78">
        <f>市区町村別_多剤服薬者!AE70</f>
        <v>55</v>
      </c>
      <c r="T70" s="78">
        <v>42</v>
      </c>
      <c r="U70" s="79">
        <f t="shared" si="71"/>
        <v>0.76363636363636367</v>
      </c>
      <c r="V70" s="78">
        <f>市区町村別_多剤服薬者!AJ70</f>
        <v>6</v>
      </c>
      <c r="W70" s="78">
        <v>3</v>
      </c>
      <c r="X70" s="79">
        <f t="shared" si="72"/>
        <v>0.5</v>
      </c>
      <c r="Y70" s="78">
        <f>市区町村別_多剤服薬者!AO70</f>
        <v>695</v>
      </c>
      <c r="Z70" s="78">
        <f t="shared" si="73"/>
        <v>499</v>
      </c>
      <c r="AA70" s="79">
        <f t="shared" si="74"/>
        <v>0.71798561151079132</v>
      </c>
      <c r="AC70" s="80" t="str">
        <f t="shared" si="9"/>
        <v>吹田市</v>
      </c>
      <c r="AD70" s="81">
        <f t="shared" si="10"/>
        <v>0.71551824647312579</v>
      </c>
      <c r="AF70" s="91">
        <f t="shared" si="11"/>
        <v>0.74221077731863883</v>
      </c>
      <c r="AG70" s="89">
        <v>0</v>
      </c>
    </row>
    <row r="71" spans="2:33" s="4" customFormat="1">
      <c r="B71" s="77">
        <v>66</v>
      </c>
      <c r="C71" s="83" t="s">
        <v>6</v>
      </c>
      <c r="D71" s="43">
        <f>市区町村別_多剤服薬者!F71</f>
        <v>2</v>
      </c>
      <c r="E71" s="43">
        <v>1</v>
      </c>
      <c r="F71" s="29">
        <f t="shared" si="66"/>
        <v>0.5</v>
      </c>
      <c r="G71" s="43">
        <f>市区町村別_多剤服薬者!K71</f>
        <v>2</v>
      </c>
      <c r="H71" s="43">
        <v>2</v>
      </c>
      <c r="I71" s="29">
        <f t="shared" si="67"/>
        <v>1</v>
      </c>
      <c r="J71" s="43">
        <f>市区町村別_多剤服薬者!P71</f>
        <v>267</v>
      </c>
      <c r="K71" s="43">
        <v>192</v>
      </c>
      <c r="L71" s="29">
        <f t="shared" si="68"/>
        <v>0.7191011235955056</v>
      </c>
      <c r="M71" s="43">
        <f>市区町村別_多剤服薬者!U71</f>
        <v>247</v>
      </c>
      <c r="N71" s="43">
        <v>165</v>
      </c>
      <c r="O71" s="29">
        <f t="shared" si="69"/>
        <v>0.66801619433198378</v>
      </c>
      <c r="P71" s="43">
        <f>市区町村別_多剤服薬者!Z71</f>
        <v>123</v>
      </c>
      <c r="Q71" s="43">
        <v>88</v>
      </c>
      <c r="R71" s="29">
        <f t="shared" si="70"/>
        <v>0.71544715447154472</v>
      </c>
      <c r="S71" s="43">
        <f>市区町村別_多剤服薬者!AE71</f>
        <v>64</v>
      </c>
      <c r="T71" s="43">
        <v>47</v>
      </c>
      <c r="U71" s="29">
        <f t="shared" si="71"/>
        <v>0.734375</v>
      </c>
      <c r="V71" s="43">
        <f>市区町村別_多剤服薬者!AJ71</f>
        <v>12</v>
      </c>
      <c r="W71" s="43">
        <v>10</v>
      </c>
      <c r="X71" s="29">
        <f t="shared" si="72"/>
        <v>0.83333333333333337</v>
      </c>
      <c r="Y71" s="43">
        <f>市区町村別_多剤服薬者!AO71</f>
        <v>717</v>
      </c>
      <c r="Z71" s="43">
        <f t="shared" si="73"/>
        <v>505</v>
      </c>
      <c r="AA71" s="29">
        <f t="shared" si="74"/>
        <v>0.70432357043235705</v>
      </c>
      <c r="AC71" s="80" t="str">
        <f t="shared" ref="AC71:AC79" si="75">INDEX($C$6:$C$79,MATCH(AD71,AA$6:AA$79,0))</f>
        <v>箕面市</v>
      </c>
      <c r="AD71" s="81">
        <f t="shared" ref="AD71:AD79" si="76">LARGE(AA$6:AA$79,ROW(A66))</f>
        <v>0.71480743691899074</v>
      </c>
      <c r="AF71" s="91">
        <f t="shared" ref="AF71:AF79" si="77">$AA$80</f>
        <v>0.74221077731863883</v>
      </c>
      <c r="AG71" s="89">
        <v>0</v>
      </c>
    </row>
    <row r="72" spans="2:33" s="4" customFormat="1">
      <c r="B72" s="77">
        <v>67</v>
      </c>
      <c r="C72" s="83" t="s">
        <v>7</v>
      </c>
      <c r="D72" s="78">
        <f>市区町村別_多剤服薬者!F72</f>
        <v>4</v>
      </c>
      <c r="E72" s="78">
        <v>4</v>
      </c>
      <c r="F72" s="79">
        <f>IFERROR(E72/D72,"-")</f>
        <v>1</v>
      </c>
      <c r="G72" s="78">
        <f>市区町村別_多剤服薬者!K72</f>
        <v>7</v>
      </c>
      <c r="H72" s="78">
        <v>7</v>
      </c>
      <c r="I72" s="79">
        <f>IFERROR(H72/G72,"-")</f>
        <v>1</v>
      </c>
      <c r="J72" s="78">
        <f>市区町村別_多剤服薬者!P72</f>
        <v>76</v>
      </c>
      <c r="K72" s="78">
        <v>52</v>
      </c>
      <c r="L72" s="79">
        <f>IFERROR(K72/J72,"-")</f>
        <v>0.68421052631578949</v>
      </c>
      <c r="M72" s="78">
        <f>市区町村別_多剤服薬者!U72</f>
        <v>82</v>
      </c>
      <c r="N72" s="78">
        <v>61</v>
      </c>
      <c r="O72" s="79">
        <f>IFERROR(N72/M72,"-")</f>
        <v>0.74390243902439024</v>
      </c>
      <c r="P72" s="78">
        <f>市区町村別_多剤服薬者!Z72</f>
        <v>41</v>
      </c>
      <c r="Q72" s="78">
        <v>26</v>
      </c>
      <c r="R72" s="79">
        <f>IFERROR(Q72/P72,"-")</f>
        <v>0.63414634146341464</v>
      </c>
      <c r="S72" s="78">
        <f>市区町村別_多剤服薬者!AE72</f>
        <v>9</v>
      </c>
      <c r="T72" s="78">
        <v>7</v>
      </c>
      <c r="U72" s="79">
        <f>IFERROR(T72/S72,"-")</f>
        <v>0.77777777777777779</v>
      </c>
      <c r="V72" s="78">
        <f>市区町村別_多剤服薬者!AJ72</f>
        <v>7</v>
      </c>
      <c r="W72" s="78">
        <v>6</v>
      </c>
      <c r="X72" s="79">
        <f>IFERROR(W72/V72,"-")</f>
        <v>0.8571428571428571</v>
      </c>
      <c r="Y72" s="78">
        <f>市区町村別_多剤服薬者!AO72</f>
        <v>226</v>
      </c>
      <c r="Z72" s="78">
        <f>SUM(E72,H72,K72,N72,Q72,T72,W72)</f>
        <v>163</v>
      </c>
      <c r="AA72" s="79">
        <f>IFERROR(Z72/Y72,"-")</f>
        <v>0.72123893805309736</v>
      </c>
      <c r="AC72" s="80" t="str">
        <f t="shared" si="75"/>
        <v>中央区</v>
      </c>
      <c r="AD72" s="81">
        <f t="shared" si="76"/>
        <v>0.71372549019607845</v>
      </c>
      <c r="AF72" s="91">
        <f t="shared" si="77"/>
        <v>0.74221077731863883</v>
      </c>
      <c r="AG72" s="89">
        <v>0</v>
      </c>
    </row>
    <row r="73" spans="2:33" s="4" customFormat="1">
      <c r="B73" s="77">
        <v>68</v>
      </c>
      <c r="C73" s="83" t="s">
        <v>53</v>
      </c>
      <c r="D73" s="78">
        <f>市区町村別_多剤服薬者!F73</f>
        <v>1</v>
      </c>
      <c r="E73" s="78">
        <v>1</v>
      </c>
      <c r="F73" s="79">
        <f t="shared" ref="F73:F79" si="78">IFERROR(E73/D73,"-")</f>
        <v>1</v>
      </c>
      <c r="G73" s="78">
        <f>市区町村別_多剤服薬者!K73</f>
        <v>6</v>
      </c>
      <c r="H73" s="78">
        <v>5</v>
      </c>
      <c r="I73" s="79">
        <f t="shared" ref="I73:I79" si="79">IFERROR(H73/G73,"-")</f>
        <v>0.83333333333333337</v>
      </c>
      <c r="J73" s="78">
        <f>市区町村別_多剤服薬者!P73</f>
        <v>157</v>
      </c>
      <c r="K73" s="78">
        <v>116</v>
      </c>
      <c r="L73" s="79">
        <f t="shared" ref="L73:L79" si="80">IFERROR(K73/J73,"-")</f>
        <v>0.73885350318471332</v>
      </c>
      <c r="M73" s="78">
        <f>市区町村別_多剤服薬者!U73</f>
        <v>176</v>
      </c>
      <c r="N73" s="78">
        <v>144</v>
      </c>
      <c r="O73" s="79">
        <f t="shared" ref="O73:O79" si="81">IFERROR(N73/M73,"-")</f>
        <v>0.81818181818181823</v>
      </c>
      <c r="P73" s="78">
        <f>市区町村別_多剤服薬者!Z73</f>
        <v>108</v>
      </c>
      <c r="Q73" s="78">
        <v>87</v>
      </c>
      <c r="R73" s="79">
        <f t="shared" ref="R73:R79" si="82">IFERROR(Q73/P73,"-")</f>
        <v>0.80555555555555558</v>
      </c>
      <c r="S73" s="78">
        <f>市区町村別_多剤服薬者!AE73</f>
        <v>42</v>
      </c>
      <c r="T73" s="78">
        <v>33</v>
      </c>
      <c r="U73" s="79">
        <f t="shared" ref="U73:U79" si="83">IFERROR(T73/S73,"-")</f>
        <v>0.7857142857142857</v>
      </c>
      <c r="V73" s="78">
        <f>市区町村別_多剤服薬者!AJ73</f>
        <v>6</v>
      </c>
      <c r="W73" s="78">
        <v>5</v>
      </c>
      <c r="X73" s="79">
        <f t="shared" ref="X73:X79" si="84">IFERROR(W73/V73,"-")</f>
        <v>0.83333333333333337</v>
      </c>
      <c r="Y73" s="78">
        <f>市区町村別_多剤服薬者!AO73</f>
        <v>496</v>
      </c>
      <c r="Z73" s="78">
        <f t="shared" ref="Z73:Z79" si="85">SUM(E73,H73,K73,N73,Q73,T73,W73)</f>
        <v>391</v>
      </c>
      <c r="AA73" s="79">
        <f t="shared" ref="AA73:AA79" si="86">IFERROR(Z73/Y73,"-")</f>
        <v>0.78830645161290325</v>
      </c>
      <c r="AC73" s="80" t="str">
        <f t="shared" si="75"/>
        <v>大阪狭山市</v>
      </c>
      <c r="AD73" s="81">
        <f t="shared" si="76"/>
        <v>0.71319444444444446</v>
      </c>
      <c r="AF73" s="91">
        <f t="shared" si="77"/>
        <v>0.74221077731863883</v>
      </c>
      <c r="AG73" s="89">
        <v>0</v>
      </c>
    </row>
    <row r="74" spans="2:33" s="4" customFormat="1">
      <c r="B74" s="77">
        <v>69</v>
      </c>
      <c r="C74" s="83" t="s">
        <v>54</v>
      </c>
      <c r="D74" s="78">
        <f>市区町村別_多剤服薬者!F74</f>
        <v>4</v>
      </c>
      <c r="E74" s="78">
        <v>4</v>
      </c>
      <c r="F74" s="79">
        <f t="shared" si="78"/>
        <v>1</v>
      </c>
      <c r="G74" s="78">
        <f>市区町村別_多剤服薬者!K74</f>
        <v>12</v>
      </c>
      <c r="H74" s="78">
        <v>11</v>
      </c>
      <c r="I74" s="79">
        <f t="shared" si="79"/>
        <v>0.91666666666666663</v>
      </c>
      <c r="J74" s="78">
        <f>市区町村別_多剤服薬者!P74</f>
        <v>489</v>
      </c>
      <c r="K74" s="78">
        <v>350</v>
      </c>
      <c r="L74" s="79">
        <f t="shared" si="80"/>
        <v>0.71574642126789367</v>
      </c>
      <c r="M74" s="78">
        <f>市区町村別_多剤服薬者!U74</f>
        <v>325</v>
      </c>
      <c r="N74" s="78">
        <v>234</v>
      </c>
      <c r="O74" s="79">
        <f t="shared" si="81"/>
        <v>0.72</v>
      </c>
      <c r="P74" s="78">
        <f>市区町村別_多剤服薬者!Z74</f>
        <v>189</v>
      </c>
      <c r="Q74" s="78">
        <v>139</v>
      </c>
      <c r="R74" s="79">
        <f t="shared" si="82"/>
        <v>0.73544973544973546</v>
      </c>
      <c r="S74" s="78">
        <f>市区町村別_多剤服薬者!AE74</f>
        <v>59</v>
      </c>
      <c r="T74" s="78">
        <v>44</v>
      </c>
      <c r="U74" s="79">
        <f t="shared" si="83"/>
        <v>0.74576271186440679</v>
      </c>
      <c r="V74" s="78">
        <f>市区町村別_多剤服薬者!AJ74</f>
        <v>7</v>
      </c>
      <c r="W74" s="78">
        <v>6</v>
      </c>
      <c r="X74" s="79">
        <f t="shared" si="84"/>
        <v>0.8571428571428571</v>
      </c>
      <c r="Y74" s="78">
        <f>市区町村別_多剤服薬者!AO74</f>
        <v>1085</v>
      </c>
      <c r="Z74" s="78">
        <f t="shared" si="85"/>
        <v>788</v>
      </c>
      <c r="AA74" s="79">
        <f t="shared" si="86"/>
        <v>0.72626728110599081</v>
      </c>
      <c r="AC74" s="80" t="str">
        <f t="shared" si="75"/>
        <v>阪南市</v>
      </c>
      <c r="AD74" s="81">
        <f t="shared" si="76"/>
        <v>0.71293161814488826</v>
      </c>
      <c r="AF74" s="91">
        <f t="shared" si="77"/>
        <v>0.74221077731863883</v>
      </c>
      <c r="AG74" s="89">
        <v>0</v>
      </c>
    </row>
    <row r="75" spans="2:33" s="4" customFormat="1">
      <c r="B75" s="77">
        <v>70</v>
      </c>
      <c r="C75" s="83" t="s">
        <v>55</v>
      </c>
      <c r="D75" s="78">
        <f>市区町村別_多剤服薬者!F75</f>
        <v>0</v>
      </c>
      <c r="E75" s="78">
        <v>0</v>
      </c>
      <c r="F75" s="79" t="str">
        <f t="shared" si="78"/>
        <v>-</v>
      </c>
      <c r="G75" s="78">
        <f>市区町村別_多剤服薬者!K75</f>
        <v>2</v>
      </c>
      <c r="H75" s="78">
        <v>2</v>
      </c>
      <c r="I75" s="79">
        <f t="shared" si="79"/>
        <v>1</v>
      </c>
      <c r="J75" s="78">
        <f>市区町村別_多剤服薬者!P75</f>
        <v>69</v>
      </c>
      <c r="K75" s="78">
        <v>54</v>
      </c>
      <c r="L75" s="79">
        <f t="shared" si="80"/>
        <v>0.78260869565217395</v>
      </c>
      <c r="M75" s="78">
        <f>市区町村別_多剤服薬者!U75</f>
        <v>79</v>
      </c>
      <c r="N75" s="78">
        <v>54</v>
      </c>
      <c r="O75" s="79">
        <f t="shared" si="81"/>
        <v>0.68354430379746833</v>
      </c>
      <c r="P75" s="78">
        <f>市区町村別_多剤服薬者!Z75</f>
        <v>32</v>
      </c>
      <c r="Q75" s="78">
        <v>24</v>
      </c>
      <c r="R75" s="79">
        <f t="shared" si="82"/>
        <v>0.75</v>
      </c>
      <c r="S75" s="78">
        <f>市区町村別_多剤服薬者!AE75</f>
        <v>13</v>
      </c>
      <c r="T75" s="78">
        <v>10</v>
      </c>
      <c r="U75" s="79">
        <f t="shared" si="83"/>
        <v>0.76923076923076927</v>
      </c>
      <c r="V75" s="78">
        <f>市区町村別_多剤服薬者!AJ75</f>
        <v>1</v>
      </c>
      <c r="W75" s="78">
        <v>0</v>
      </c>
      <c r="X75" s="79">
        <f t="shared" si="84"/>
        <v>0</v>
      </c>
      <c r="Y75" s="78">
        <f>市区町村別_多剤服薬者!AO75</f>
        <v>196</v>
      </c>
      <c r="Z75" s="78">
        <f t="shared" si="85"/>
        <v>144</v>
      </c>
      <c r="AA75" s="79">
        <f t="shared" si="86"/>
        <v>0.73469387755102045</v>
      </c>
      <c r="AC75" s="80" t="str">
        <f t="shared" si="75"/>
        <v>高槻市</v>
      </c>
      <c r="AD75" s="81">
        <f t="shared" si="76"/>
        <v>0.70759480073047587</v>
      </c>
      <c r="AF75" s="91">
        <f t="shared" si="77"/>
        <v>0.74221077731863883</v>
      </c>
      <c r="AG75" s="89">
        <v>0</v>
      </c>
    </row>
    <row r="76" spans="2:33" s="4" customFormat="1">
      <c r="B76" s="77">
        <v>71</v>
      </c>
      <c r="C76" s="83" t="s">
        <v>56</v>
      </c>
      <c r="D76" s="78">
        <f>市区町村別_多剤服薬者!F76</f>
        <v>0</v>
      </c>
      <c r="E76" s="78">
        <v>0</v>
      </c>
      <c r="F76" s="79" t="str">
        <f t="shared" si="78"/>
        <v>-</v>
      </c>
      <c r="G76" s="78">
        <f>市区町村別_多剤服薬者!K76</f>
        <v>1</v>
      </c>
      <c r="H76" s="78">
        <v>1</v>
      </c>
      <c r="I76" s="79">
        <f t="shared" si="79"/>
        <v>1</v>
      </c>
      <c r="J76" s="78">
        <f>市区町村別_多剤服薬者!P76</f>
        <v>207</v>
      </c>
      <c r="K76" s="78">
        <v>144</v>
      </c>
      <c r="L76" s="79">
        <f t="shared" si="80"/>
        <v>0.69565217391304346</v>
      </c>
      <c r="M76" s="78">
        <f>市区町村別_多剤服薬者!U76</f>
        <v>193</v>
      </c>
      <c r="N76" s="78">
        <v>148</v>
      </c>
      <c r="O76" s="79">
        <f t="shared" si="81"/>
        <v>0.76683937823834192</v>
      </c>
      <c r="P76" s="78">
        <f>市区町村別_多剤服薬者!Z76</f>
        <v>129</v>
      </c>
      <c r="Q76" s="78">
        <v>105</v>
      </c>
      <c r="R76" s="79">
        <f t="shared" si="82"/>
        <v>0.81395348837209303</v>
      </c>
      <c r="S76" s="78">
        <f>市区町村別_多剤服薬者!AE76</f>
        <v>46</v>
      </c>
      <c r="T76" s="78">
        <v>33</v>
      </c>
      <c r="U76" s="79">
        <f t="shared" si="83"/>
        <v>0.71739130434782605</v>
      </c>
      <c r="V76" s="78">
        <f>市区町村別_多剤服薬者!AJ76</f>
        <v>10</v>
      </c>
      <c r="W76" s="78">
        <v>7</v>
      </c>
      <c r="X76" s="79">
        <f t="shared" si="84"/>
        <v>0.7</v>
      </c>
      <c r="Y76" s="78">
        <f>市区町村別_多剤服薬者!AO76</f>
        <v>586</v>
      </c>
      <c r="Z76" s="78">
        <f t="shared" si="85"/>
        <v>438</v>
      </c>
      <c r="AA76" s="79">
        <f t="shared" si="86"/>
        <v>0.74744027303754268</v>
      </c>
      <c r="AC76" s="80" t="str">
        <f t="shared" si="75"/>
        <v>豊中市</v>
      </c>
      <c r="AD76" s="81">
        <f t="shared" si="76"/>
        <v>0.70602799733358723</v>
      </c>
      <c r="AF76" s="91">
        <f t="shared" si="77"/>
        <v>0.74221077731863883</v>
      </c>
      <c r="AG76" s="89">
        <v>0</v>
      </c>
    </row>
    <row r="77" spans="2:33" s="4" customFormat="1">
      <c r="B77" s="77">
        <v>72</v>
      </c>
      <c r="C77" s="83" t="s">
        <v>32</v>
      </c>
      <c r="D77" s="78">
        <f>市区町村別_多剤服薬者!F77</f>
        <v>0</v>
      </c>
      <c r="E77" s="78">
        <v>0</v>
      </c>
      <c r="F77" s="79" t="str">
        <f t="shared" si="78"/>
        <v>-</v>
      </c>
      <c r="G77" s="78">
        <f>市区町村別_多剤服薬者!K77</f>
        <v>1</v>
      </c>
      <c r="H77" s="78">
        <v>1</v>
      </c>
      <c r="I77" s="79">
        <f t="shared" si="79"/>
        <v>1</v>
      </c>
      <c r="J77" s="78">
        <f>市区町村別_多剤服薬者!P77</f>
        <v>124</v>
      </c>
      <c r="K77" s="78">
        <v>97</v>
      </c>
      <c r="L77" s="79">
        <f t="shared" si="80"/>
        <v>0.782258064516129</v>
      </c>
      <c r="M77" s="78">
        <f>市区町村別_多剤服薬者!U77</f>
        <v>111</v>
      </c>
      <c r="N77" s="78">
        <v>86</v>
      </c>
      <c r="O77" s="79">
        <f t="shared" si="81"/>
        <v>0.77477477477477474</v>
      </c>
      <c r="P77" s="78">
        <f>市区町村別_多剤服薬者!Z77</f>
        <v>66</v>
      </c>
      <c r="Q77" s="78">
        <v>52</v>
      </c>
      <c r="R77" s="79">
        <f t="shared" si="82"/>
        <v>0.78787878787878785</v>
      </c>
      <c r="S77" s="78">
        <f>市区町村別_多剤服薬者!AE77</f>
        <v>30</v>
      </c>
      <c r="T77" s="78">
        <v>26</v>
      </c>
      <c r="U77" s="79">
        <f t="shared" si="83"/>
        <v>0.8666666666666667</v>
      </c>
      <c r="V77" s="78">
        <f>市区町村別_多剤服薬者!AJ77</f>
        <v>6</v>
      </c>
      <c r="W77" s="78">
        <v>5</v>
      </c>
      <c r="X77" s="79">
        <f t="shared" si="84"/>
        <v>0.83333333333333337</v>
      </c>
      <c r="Y77" s="78">
        <f>市区町村別_多剤服薬者!AO77</f>
        <v>338</v>
      </c>
      <c r="Z77" s="78">
        <f t="shared" si="85"/>
        <v>267</v>
      </c>
      <c r="AA77" s="79">
        <f t="shared" si="86"/>
        <v>0.7899408284023669</v>
      </c>
      <c r="AC77" s="80" t="str">
        <f t="shared" si="75"/>
        <v>豊能町</v>
      </c>
      <c r="AD77" s="81">
        <f t="shared" si="76"/>
        <v>0.70432357043235705</v>
      </c>
      <c r="AF77" s="91">
        <f t="shared" si="77"/>
        <v>0.74221077731863883</v>
      </c>
      <c r="AG77" s="89">
        <v>0</v>
      </c>
    </row>
    <row r="78" spans="2:33" s="4" customFormat="1">
      <c r="B78" s="77">
        <v>73</v>
      </c>
      <c r="C78" s="83" t="s">
        <v>33</v>
      </c>
      <c r="D78" s="78">
        <f>市区町村別_多剤服薬者!F78</f>
        <v>0</v>
      </c>
      <c r="E78" s="78">
        <v>0</v>
      </c>
      <c r="F78" s="79" t="str">
        <f t="shared" si="78"/>
        <v>-</v>
      </c>
      <c r="G78" s="78">
        <f>市区町村別_多剤服薬者!K78</f>
        <v>2</v>
      </c>
      <c r="H78" s="78">
        <v>1</v>
      </c>
      <c r="I78" s="79">
        <f t="shared" si="79"/>
        <v>0.5</v>
      </c>
      <c r="J78" s="78">
        <f>市区町村別_多剤服薬者!P78</f>
        <v>143</v>
      </c>
      <c r="K78" s="78">
        <v>106</v>
      </c>
      <c r="L78" s="79">
        <f t="shared" si="80"/>
        <v>0.74125874125874125</v>
      </c>
      <c r="M78" s="78">
        <f>市区町村別_多剤服薬者!U78</f>
        <v>142</v>
      </c>
      <c r="N78" s="78">
        <v>100</v>
      </c>
      <c r="O78" s="79">
        <f t="shared" si="81"/>
        <v>0.70422535211267601</v>
      </c>
      <c r="P78" s="78">
        <f>市区町村別_多剤服薬者!Z78</f>
        <v>127</v>
      </c>
      <c r="Q78" s="78">
        <v>83</v>
      </c>
      <c r="R78" s="79">
        <f t="shared" si="82"/>
        <v>0.65354330708661412</v>
      </c>
      <c r="S78" s="78">
        <f>市区町村別_多剤服薬者!AE78</f>
        <v>43</v>
      </c>
      <c r="T78" s="78">
        <v>31</v>
      </c>
      <c r="U78" s="79">
        <f t="shared" si="83"/>
        <v>0.72093023255813948</v>
      </c>
      <c r="V78" s="78">
        <f>市区町村別_多剤服薬者!AJ78</f>
        <v>3</v>
      </c>
      <c r="W78" s="78">
        <v>2</v>
      </c>
      <c r="X78" s="79">
        <f t="shared" si="84"/>
        <v>0.66666666666666663</v>
      </c>
      <c r="Y78" s="78">
        <f>市区町村別_多剤服薬者!AO78</f>
        <v>460</v>
      </c>
      <c r="Z78" s="78">
        <f t="shared" si="85"/>
        <v>323</v>
      </c>
      <c r="AA78" s="79">
        <f t="shared" si="86"/>
        <v>0.70217391304347831</v>
      </c>
      <c r="AC78" s="80" t="str">
        <f t="shared" si="75"/>
        <v>河南町</v>
      </c>
      <c r="AD78" s="81">
        <f t="shared" si="76"/>
        <v>0.70217391304347831</v>
      </c>
      <c r="AF78" s="91">
        <f t="shared" si="77"/>
        <v>0.74221077731863883</v>
      </c>
      <c r="AG78" s="89">
        <v>0</v>
      </c>
    </row>
    <row r="79" spans="2:33" s="4" customFormat="1" ht="14.25" thickBot="1">
      <c r="B79" s="77">
        <v>74</v>
      </c>
      <c r="C79" s="33" t="s">
        <v>34</v>
      </c>
      <c r="D79" s="43">
        <f>市区町村別_多剤服薬者!F79</f>
        <v>1</v>
      </c>
      <c r="E79" s="43">
        <v>1</v>
      </c>
      <c r="F79" s="29">
        <f t="shared" si="78"/>
        <v>1</v>
      </c>
      <c r="G79" s="43">
        <f>市区町村別_多剤服薬者!K79</f>
        <v>2</v>
      </c>
      <c r="H79" s="43">
        <v>2</v>
      </c>
      <c r="I79" s="29">
        <f t="shared" si="79"/>
        <v>1</v>
      </c>
      <c r="J79" s="43">
        <f>市区町村別_多剤服薬者!P79</f>
        <v>76</v>
      </c>
      <c r="K79" s="43">
        <v>56</v>
      </c>
      <c r="L79" s="29">
        <f t="shared" si="80"/>
        <v>0.73684210526315785</v>
      </c>
      <c r="M79" s="43">
        <f>市区町村別_多剤服薬者!U79</f>
        <v>64</v>
      </c>
      <c r="N79" s="43">
        <v>46</v>
      </c>
      <c r="O79" s="29">
        <f t="shared" si="81"/>
        <v>0.71875</v>
      </c>
      <c r="P79" s="43">
        <f>市区町村別_多剤服薬者!Z79</f>
        <v>33</v>
      </c>
      <c r="Q79" s="43">
        <v>22</v>
      </c>
      <c r="R79" s="29">
        <f t="shared" si="82"/>
        <v>0.66666666666666663</v>
      </c>
      <c r="S79" s="43">
        <f>市区町村別_多剤服薬者!AE79</f>
        <v>15</v>
      </c>
      <c r="T79" s="43">
        <v>12</v>
      </c>
      <c r="U79" s="29">
        <f t="shared" si="83"/>
        <v>0.8</v>
      </c>
      <c r="V79" s="43">
        <f>市区町村別_多剤服薬者!AJ79</f>
        <v>3</v>
      </c>
      <c r="W79" s="43">
        <v>2</v>
      </c>
      <c r="X79" s="29">
        <f t="shared" si="84"/>
        <v>0.66666666666666663</v>
      </c>
      <c r="Y79" s="43">
        <f>市区町村別_多剤服薬者!AO79</f>
        <v>194</v>
      </c>
      <c r="Z79" s="43">
        <f t="shared" si="85"/>
        <v>141</v>
      </c>
      <c r="AA79" s="29">
        <f t="shared" si="86"/>
        <v>0.72680412371134018</v>
      </c>
      <c r="AC79" s="80" t="str">
        <f t="shared" si="75"/>
        <v>池田市</v>
      </c>
      <c r="AD79" s="81">
        <f t="shared" si="76"/>
        <v>0.69987063389391979</v>
      </c>
      <c r="AF79" s="91">
        <f t="shared" si="77"/>
        <v>0.74221077731863883</v>
      </c>
      <c r="AG79" s="89">
        <v>999</v>
      </c>
    </row>
    <row r="80" spans="2:33" s="4" customFormat="1" ht="14.25" thickTop="1">
      <c r="B80" s="123" t="s">
        <v>0</v>
      </c>
      <c r="C80" s="123"/>
      <c r="D80" s="41">
        <f>地区別_多剤服薬者!F14</f>
        <v>602</v>
      </c>
      <c r="E80" s="41">
        <f>地区別_慎重投与!E14</f>
        <v>474</v>
      </c>
      <c r="F80" s="30">
        <f>地区別_慎重投与!F14</f>
        <v>0.78737541528239208</v>
      </c>
      <c r="G80" s="41">
        <f>地区別_多剤服薬者!K14</f>
        <v>1652</v>
      </c>
      <c r="H80" s="41">
        <f>地区別_慎重投与!H14</f>
        <v>1303</v>
      </c>
      <c r="I80" s="30">
        <f>地区別_慎重投与!I14</f>
        <v>0.78874092009685226</v>
      </c>
      <c r="J80" s="41">
        <f>地区別_多剤服薬者!P14</f>
        <v>75398</v>
      </c>
      <c r="K80" s="41">
        <f>地区別_慎重投与!K14</f>
        <v>55293</v>
      </c>
      <c r="L80" s="30">
        <f>地区別_慎重投与!L14</f>
        <v>0.73334836467810816</v>
      </c>
      <c r="M80" s="41">
        <f>地区別_多剤服薬者!U14</f>
        <v>73871</v>
      </c>
      <c r="N80" s="41">
        <f>地区別_慎重投与!N14</f>
        <v>54779</v>
      </c>
      <c r="O80" s="30">
        <f>地区別_慎重投与!O14</f>
        <v>0.74154945783866466</v>
      </c>
      <c r="P80" s="41">
        <f>地区別_多剤服薬者!Z14</f>
        <v>46014</v>
      </c>
      <c r="Q80" s="41">
        <f>地区別_慎重投与!Q14</f>
        <v>34404</v>
      </c>
      <c r="R80" s="30">
        <f>地区別_慎重投与!R14</f>
        <v>0.74768548702568782</v>
      </c>
      <c r="S80" s="41">
        <f>地区別_多剤服薬者!AE14</f>
        <v>14823</v>
      </c>
      <c r="T80" s="41">
        <f>地区別_慎重投与!T14</f>
        <v>11318</v>
      </c>
      <c r="U80" s="30">
        <f>地区別_慎重投与!U14</f>
        <v>0.76354314241381638</v>
      </c>
      <c r="V80" s="41">
        <f>地区別_多剤服薬者!AJ14</f>
        <v>2777</v>
      </c>
      <c r="W80" s="41">
        <f>地区別_慎重投与!W14</f>
        <v>2106</v>
      </c>
      <c r="X80" s="30">
        <f>地区別_慎重投与!X14</f>
        <v>0.75837234425639177</v>
      </c>
      <c r="Y80" s="41">
        <f>地区別_多剤服薬者!AO14</f>
        <v>215137</v>
      </c>
      <c r="Z80" s="41">
        <f>地区別_慎重投与!Z14</f>
        <v>159677</v>
      </c>
      <c r="AA80" s="30">
        <f>地区別_慎重投与!AA14</f>
        <v>0.74221077731863883</v>
      </c>
      <c r="AF80" s="5"/>
      <c r="AG80" s="5"/>
    </row>
    <row r="81" spans="32:33" s="4" customFormat="1">
      <c r="AF81" s="5"/>
      <c r="AG81" s="5"/>
    </row>
  </sheetData>
  <mergeCells count="13">
    <mergeCell ref="B80:C80"/>
    <mergeCell ref="AC3:AC4"/>
    <mergeCell ref="B3:B5"/>
    <mergeCell ref="C3:C5"/>
    <mergeCell ref="D3:F4"/>
    <mergeCell ref="G3:I4"/>
    <mergeCell ref="J3:L4"/>
    <mergeCell ref="M3:O4"/>
    <mergeCell ref="P3:R4"/>
    <mergeCell ref="S3:U4"/>
    <mergeCell ref="V3:X4"/>
    <mergeCell ref="Y3:AA4"/>
    <mergeCell ref="AC5:AD5"/>
  </mergeCells>
  <phoneticPr fontId="3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2-16.多剤服薬者に係る分析</oddHeader>
  </headerFooter>
  <rowBreaks count="1" manualBreakCount="1">
    <brk id="54" max="26" man="1"/>
  </rowBreaks>
  <colBreaks count="1" manualBreakCount="1">
    <brk id="15" max="79" man="1"/>
  </colBreaks>
  <ignoredErrors>
    <ignoredError sqref="AD8:AD79" emptyCellReferenc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2425-48F8-480A-A925-EF85971CF645}">
  <dimension ref="A1:B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2" ht="16.5" customHeight="1">
      <c r="A1" s="13" t="s">
        <v>205</v>
      </c>
      <c r="B1" s="13"/>
    </row>
    <row r="2" spans="1:2" ht="16.5" customHeight="1">
      <c r="A2" s="14" t="s">
        <v>163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2-16.多剤服薬者に係る分析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123</v>
      </c>
    </row>
    <row r="2" spans="1:1" ht="16.5" customHeight="1">
      <c r="A2" s="14" t="s">
        <v>117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2-16.多剤服薬者に係る分析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124</v>
      </c>
    </row>
    <row r="2" spans="1:1" ht="16.5" customHeight="1">
      <c r="A2" s="14" t="s">
        <v>117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2-16.多剤服薬者に係る分析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80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25" style="6" customWidth="1"/>
    <col min="3" max="3" width="18.625" style="6" customWidth="1"/>
    <col min="4" max="43" width="11.625" style="6" customWidth="1"/>
    <col min="44" max="44" width="9" style="6"/>
    <col min="45" max="45" width="11.375" style="4" bestFit="1" customWidth="1"/>
    <col min="46" max="46" width="9.125" style="4" bestFit="1" customWidth="1"/>
    <col min="47" max="47" width="12" style="4" customWidth="1"/>
    <col min="48" max="48" width="10.125" style="4" customWidth="1"/>
    <col min="49" max="49" width="9.125" style="4" customWidth="1"/>
    <col min="50" max="16384" width="9" style="6"/>
  </cols>
  <sheetData>
    <row r="1" spans="1:52" ht="16.5" customHeight="1">
      <c r="A1" s="14" t="s">
        <v>195</v>
      </c>
    </row>
    <row r="2" spans="1:52" ht="16.5" customHeight="1">
      <c r="A2" s="14" t="s">
        <v>197</v>
      </c>
    </row>
    <row r="3" spans="1:52" ht="8.25" customHeight="1">
      <c r="B3" s="120"/>
      <c r="C3" s="124" t="s">
        <v>95</v>
      </c>
      <c r="D3" s="120" t="s">
        <v>65</v>
      </c>
      <c r="E3" s="120"/>
      <c r="F3" s="120"/>
      <c r="G3" s="120"/>
      <c r="H3" s="120"/>
      <c r="I3" s="120" t="s">
        <v>66</v>
      </c>
      <c r="J3" s="120"/>
      <c r="K3" s="120"/>
      <c r="L3" s="120"/>
      <c r="M3" s="120"/>
      <c r="N3" s="120" t="s">
        <v>67</v>
      </c>
      <c r="O3" s="120"/>
      <c r="P3" s="120"/>
      <c r="Q3" s="120"/>
      <c r="R3" s="120"/>
      <c r="S3" s="120" t="s">
        <v>68</v>
      </c>
      <c r="T3" s="120"/>
      <c r="U3" s="120"/>
      <c r="V3" s="120"/>
      <c r="W3" s="120"/>
      <c r="X3" s="120" t="s">
        <v>69</v>
      </c>
      <c r="Y3" s="120"/>
      <c r="Z3" s="120"/>
      <c r="AA3" s="120"/>
      <c r="AB3" s="120"/>
      <c r="AC3" s="120" t="s">
        <v>70</v>
      </c>
      <c r="AD3" s="120"/>
      <c r="AE3" s="120"/>
      <c r="AF3" s="120"/>
      <c r="AG3" s="120"/>
      <c r="AH3" s="120" t="s">
        <v>71</v>
      </c>
      <c r="AI3" s="120"/>
      <c r="AJ3" s="120"/>
      <c r="AK3" s="120"/>
      <c r="AL3" s="120"/>
      <c r="AM3" s="120" t="s">
        <v>72</v>
      </c>
      <c r="AN3" s="120"/>
      <c r="AO3" s="120"/>
      <c r="AP3" s="120"/>
      <c r="AQ3" s="120"/>
      <c r="AS3" s="126" t="s">
        <v>114</v>
      </c>
    </row>
    <row r="4" spans="1:52" ht="8.25" customHeight="1">
      <c r="B4" s="120"/>
      <c r="C4" s="124"/>
      <c r="D4" s="120"/>
      <c r="E4" s="120"/>
      <c r="F4" s="120"/>
      <c r="G4" s="120"/>
      <c r="H4" s="120"/>
      <c r="I4" s="120"/>
      <c r="J4" s="120"/>
      <c r="K4" s="125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S4" s="127"/>
      <c r="AU4" s="6"/>
    </row>
    <row r="5" spans="1:52" ht="72" customHeight="1">
      <c r="B5" s="120"/>
      <c r="C5" s="124"/>
      <c r="D5" s="16" t="s">
        <v>74</v>
      </c>
      <c r="E5" s="16" t="s">
        <v>115</v>
      </c>
      <c r="F5" s="16" t="s">
        <v>116</v>
      </c>
      <c r="G5" s="16" t="s">
        <v>187</v>
      </c>
      <c r="H5" s="16" t="s">
        <v>188</v>
      </c>
      <c r="I5" s="16" t="s">
        <v>74</v>
      </c>
      <c r="J5" s="16" t="s">
        <v>115</v>
      </c>
      <c r="K5" s="16" t="s">
        <v>116</v>
      </c>
      <c r="L5" s="16" t="s">
        <v>187</v>
      </c>
      <c r="M5" s="16" t="s">
        <v>188</v>
      </c>
      <c r="N5" s="16" t="s">
        <v>74</v>
      </c>
      <c r="O5" s="16" t="s">
        <v>115</v>
      </c>
      <c r="P5" s="16" t="s">
        <v>116</v>
      </c>
      <c r="Q5" s="16" t="s">
        <v>187</v>
      </c>
      <c r="R5" s="16" t="s">
        <v>188</v>
      </c>
      <c r="S5" s="16" t="s">
        <v>74</v>
      </c>
      <c r="T5" s="16" t="s">
        <v>115</v>
      </c>
      <c r="U5" s="16" t="s">
        <v>116</v>
      </c>
      <c r="V5" s="16" t="s">
        <v>187</v>
      </c>
      <c r="W5" s="16" t="s">
        <v>188</v>
      </c>
      <c r="X5" s="16" t="s">
        <v>74</v>
      </c>
      <c r="Y5" s="16" t="s">
        <v>115</v>
      </c>
      <c r="Z5" s="16" t="s">
        <v>116</v>
      </c>
      <c r="AA5" s="16" t="s">
        <v>187</v>
      </c>
      <c r="AB5" s="16" t="s">
        <v>188</v>
      </c>
      <c r="AC5" s="16" t="s">
        <v>74</v>
      </c>
      <c r="AD5" s="16" t="s">
        <v>115</v>
      </c>
      <c r="AE5" s="16" t="s">
        <v>116</v>
      </c>
      <c r="AF5" s="16" t="s">
        <v>187</v>
      </c>
      <c r="AG5" s="16" t="s">
        <v>188</v>
      </c>
      <c r="AH5" s="16" t="s">
        <v>74</v>
      </c>
      <c r="AI5" s="16" t="s">
        <v>115</v>
      </c>
      <c r="AJ5" s="16" t="s">
        <v>116</v>
      </c>
      <c r="AK5" s="16" t="s">
        <v>187</v>
      </c>
      <c r="AL5" s="16" t="s">
        <v>188</v>
      </c>
      <c r="AM5" s="16" t="s">
        <v>74</v>
      </c>
      <c r="AN5" s="16" t="s">
        <v>115</v>
      </c>
      <c r="AO5" s="16" t="s">
        <v>116</v>
      </c>
      <c r="AP5" s="16" t="s">
        <v>187</v>
      </c>
      <c r="AQ5" s="16" t="s">
        <v>188</v>
      </c>
      <c r="AS5" s="116" t="s">
        <v>119</v>
      </c>
      <c r="AT5" s="117"/>
      <c r="AU5" s="118" t="s">
        <v>120</v>
      </c>
      <c r="AV5" s="119"/>
      <c r="AW5" s="7"/>
      <c r="AX5" s="87" t="s">
        <v>121</v>
      </c>
      <c r="AY5" s="87" t="s">
        <v>122</v>
      </c>
      <c r="AZ5" s="12"/>
    </row>
    <row r="6" spans="1:52" s="4" customFormat="1">
      <c r="B6" s="18">
        <v>1</v>
      </c>
      <c r="C6" s="31" t="s">
        <v>58</v>
      </c>
      <c r="D6" s="42">
        <v>1121</v>
      </c>
      <c r="E6" s="42">
        <v>279</v>
      </c>
      <c r="F6" s="42">
        <v>223</v>
      </c>
      <c r="G6" s="28">
        <f>IFERROR(F6/D6,"-")</f>
        <v>0.19892952720785012</v>
      </c>
      <c r="H6" s="28">
        <f>IFERROR(F6/E6,"-")</f>
        <v>0.79928315412186379</v>
      </c>
      <c r="I6" s="42">
        <v>3102</v>
      </c>
      <c r="J6" s="42">
        <v>789</v>
      </c>
      <c r="K6" s="42">
        <v>654</v>
      </c>
      <c r="L6" s="28">
        <f>IFERROR(K6/I6,"-")</f>
        <v>0.21083172147001933</v>
      </c>
      <c r="M6" s="28">
        <f>IFERROR(K6/J6,"-")</f>
        <v>0.82889733840304181</v>
      </c>
      <c r="N6" s="42">
        <v>121183</v>
      </c>
      <c r="O6" s="42">
        <v>29983</v>
      </c>
      <c r="P6" s="42">
        <v>20048</v>
      </c>
      <c r="Q6" s="28">
        <f>IFERROR(P6/N6,"-")</f>
        <v>0.16543574593796159</v>
      </c>
      <c r="R6" s="28">
        <f>IFERROR(P6/O6,"-")</f>
        <v>0.66864556582063173</v>
      </c>
      <c r="S6" s="42">
        <v>103548</v>
      </c>
      <c r="T6" s="42">
        <v>28082</v>
      </c>
      <c r="U6" s="42">
        <v>20882</v>
      </c>
      <c r="V6" s="28">
        <f>IFERROR(U6/S6,"-")</f>
        <v>0.20166492834241126</v>
      </c>
      <c r="W6" s="28">
        <f>IFERROR(U6/T6,"-")</f>
        <v>0.74360800512783987</v>
      </c>
      <c r="X6" s="42">
        <v>72298</v>
      </c>
      <c r="Y6" s="42">
        <v>17658</v>
      </c>
      <c r="Z6" s="42">
        <v>14007</v>
      </c>
      <c r="AA6" s="28">
        <f>IFERROR(Z6/X6,"-")</f>
        <v>0.19373979916456888</v>
      </c>
      <c r="AB6" s="28">
        <f>IFERROR(Z6/Y6,"-")</f>
        <v>0.79323819232076109</v>
      </c>
      <c r="AC6" s="42">
        <v>32903</v>
      </c>
      <c r="AD6" s="42">
        <v>5725</v>
      </c>
      <c r="AE6" s="42">
        <v>4632</v>
      </c>
      <c r="AF6" s="28">
        <f>IFERROR(AE6/AC6,"-")</f>
        <v>0.14077743670789897</v>
      </c>
      <c r="AG6" s="28">
        <f>IFERROR(AE6/AD6,"-")</f>
        <v>0.80908296943231439</v>
      </c>
      <c r="AH6" s="42">
        <v>11069</v>
      </c>
      <c r="AI6" s="42">
        <v>1156</v>
      </c>
      <c r="AJ6" s="42">
        <v>879</v>
      </c>
      <c r="AK6" s="28">
        <f>IFERROR(AJ6/AH6,"-")</f>
        <v>7.941096756707923E-2</v>
      </c>
      <c r="AL6" s="28">
        <f>IFERROR(AJ6/AI6,"-")</f>
        <v>0.76038062283737029</v>
      </c>
      <c r="AM6" s="42">
        <f>SUM(D6,I6,N6,S6,X6,AC6,AH6)</f>
        <v>345224</v>
      </c>
      <c r="AN6" s="42">
        <f>SUM(E6,J6,O6,T6,Y6,AD6,AI6)</f>
        <v>83672</v>
      </c>
      <c r="AO6" s="42">
        <f>SUM(F6,K6,P6,U6,Z6,AE6,AJ6)</f>
        <v>61325</v>
      </c>
      <c r="AP6" s="28">
        <f>IFERROR(AO6/AM6,"-")</f>
        <v>0.17763828702523579</v>
      </c>
      <c r="AQ6" s="28">
        <f>IFERROR(AO6/AN6,"-")</f>
        <v>0.73292140740032508</v>
      </c>
      <c r="AS6" s="80" t="str">
        <f t="shared" ref="AS6:AS37" si="0">INDEX($C$6:$C$79,MATCH(AT6,AP$6:AP$79,0))</f>
        <v>泉大津市</v>
      </c>
      <c r="AT6" s="81">
        <f>LARGE(AP$6:AP$79,ROW(A1))</f>
        <v>0.23371061486693179</v>
      </c>
      <c r="AU6" s="80" t="str">
        <f t="shared" ref="AU6:AU37" si="1">INDEX($C$6:$C$79,MATCH(AV6,AQ$6:AQ$79,0))</f>
        <v>住吉区</v>
      </c>
      <c r="AV6" s="81">
        <f>LARGE(AQ$6:AQ$79,ROW(C1))</f>
        <v>0.76134233220847392</v>
      </c>
      <c r="AW6" s="10"/>
      <c r="AX6" s="34">
        <f>$AP$80</f>
        <v>0.17521725320280496</v>
      </c>
      <c r="AY6" s="34">
        <f>$AQ$80</f>
        <v>0.7069363800961479</v>
      </c>
      <c r="AZ6" s="44">
        <v>0</v>
      </c>
    </row>
    <row r="7" spans="1:52" s="4" customFormat="1">
      <c r="B7" s="18">
        <v>2</v>
      </c>
      <c r="C7" s="31" t="s">
        <v>96</v>
      </c>
      <c r="D7" s="42">
        <v>26</v>
      </c>
      <c r="E7" s="42">
        <v>5</v>
      </c>
      <c r="F7" s="42">
        <v>4</v>
      </c>
      <c r="G7" s="28">
        <f t="shared" ref="G7:G70" si="2">IFERROR(F7/D7,"-")</f>
        <v>0.15384615384615385</v>
      </c>
      <c r="H7" s="28">
        <f t="shared" ref="H7:H70" si="3">IFERROR(F7/E7,"-")</f>
        <v>0.8</v>
      </c>
      <c r="I7" s="42">
        <v>125</v>
      </c>
      <c r="J7" s="42">
        <v>28</v>
      </c>
      <c r="K7" s="42">
        <v>25</v>
      </c>
      <c r="L7" s="28">
        <f t="shared" ref="L7:L70" si="4">IFERROR(K7/I7,"-")</f>
        <v>0.2</v>
      </c>
      <c r="M7" s="28">
        <f t="shared" ref="M7:M70" si="5">IFERROR(K7/J7,"-")</f>
        <v>0.8928571428571429</v>
      </c>
      <c r="N7" s="42">
        <v>4418</v>
      </c>
      <c r="O7" s="42">
        <v>1066</v>
      </c>
      <c r="P7" s="42">
        <v>661</v>
      </c>
      <c r="Q7" s="28">
        <f t="shared" ref="Q7:Q70" si="6">IFERROR(P7/N7,"-")</f>
        <v>0.14961521050248983</v>
      </c>
      <c r="R7" s="28">
        <f t="shared" ref="R7:R70" si="7">IFERROR(P7/O7,"-")</f>
        <v>0.62007504690431525</v>
      </c>
      <c r="S7" s="42">
        <v>3651</v>
      </c>
      <c r="T7" s="42">
        <v>1014</v>
      </c>
      <c r="U7" s="42">
        <v>723</v>
      </c>
      <c r="V7" s="28">
        <f t="shared" ref="V7:V70" si="8">IFERROR(U7/S7,"-")</f>
        <v>0.19802793755135578</v>
      </c>
      <c r="W7" s="28">
        <f t="shared" ref="W7:W70" si="9">IFERROR(U7/T7,"-")</f>
        <v>0.71301775147928992</v>
      </c>
      <c r="X7" s="42">
        <v>2723</v>
      </c>
      <c r="Y7" s="42">
        <v>662</v>
      </c>
      <c r="Z7" s="42">
        <v>525</v>
      </c>
      <c r="AA7" s="28">
        <f t="shared" ref="AA7:AA70" si="10">IFERROR(Z7/X7,"-")</f>
        <v>0.19280205655526991</v>
      </c>
      <c r="AB7" s="28">
        <f t="shared" ref="AB7:AB70" si="11">IFERROR(Z7/Y7,"-")</f>
        <v>0.79305135951661632</v>
      </c>
      <c r="AC7" s="42">
        <v>1270</v>
      </c>
      <c r="AD7" s="42">
        <v>213</v>
      </c>
      <c r="AE7" s="42">
        <v>168</v>
      </c>
      <c r="AF7" s="28">
        <f t="shared" ref="AF7:AF70" si="12">IFERROR(AE7/AC7,"-")</f>
        <v>0.13228346456692913</v>
      </c>
      <c r="AG7" s="28">
        <f t="shared" ref="AG7:AG70" si="13">IFERROR(AE7/AD7,"-")</f>
        <v>0.78873239436619713</v>
      </c>
      <c r="AH7" s="42">
        <v>408</v>
      </c>
      <c r="AI7" s="42">
        <v>32</v>
      </c>
      <c r="AJ7" s="42">
        <v>27</v>
      </c>
      <c r="AK7" s="28">
        <f t="shared" ref="AK7:AK70" si="14">IFERROR(AJ7/AH7,"-")</f>
        <v>6.6176470588235295E-2</v>
      </c>
      <c r="AL7" s="28">
        <f t="shared" ref="AL7:AL70" si="15">IFERROR(AJ7/AI7,"-")</f>
        <v>0.84375</v>
      </c>
      <c r="AM7" s="42">
        <f t="shared" ref="AM7:AM70" si="16">SUM(D7,I7,N7,S7,X7,AC7,AH7)</f>
        <v>12621</v>
      </c>
      <c r="AN7" s="42">
        <f t="shared" ref="AN7:AN70" si="17">SUM(E7,J7,O7,T7,Y7,AD7,AI7)</f>
        <v>3020</v>
      </c>
      <c r="AO7" s="42">
        <f t="shared" ref="AO7:AO70" si="18">SUM(F7,K7,P7,U7,Z7,AE7,AJ7)</f>
        <v>2133</v>
      </c>
      <c r="AP7" s="28">
        <f t="shared" ref="AP7:AP70" si="19">IFERROR(AO7/AM7,"-")</f>
        <v>0.16900404088424056</v>
      </c>
      <c r="AQ7" s="28">
        <f t="shared" ref="AQ7:AQ70" si="20">IFERROR(AO7/AN7,"-")</f>
        <v>0.7062913907284768</v>
      </c>
      <c r="AS7" s="80" t="str">
        <f t="shared" si="0"/>
        <v>池田市</v>
      </c>
      <c r="AT7" s="81">
        <f t="shared" ref="AT7:AT70" si="21">LARGE(AP$6:AP$79,ROW(A2))</f>
        <v>0.2026610736055581</v>
      </c>
      <c r="AU7" s="80" t="str">
        <f t="shared" si="1"/>
        <v>東成区</v>
      </c>
      <c r="AV7" s="81">
        <f t="shared" ref="AV7:AV70" si="22">LARGE(AQ$6:AQ$79,ROW(C2))</f>
        <v>0.7574642126789366</v>
      </c>
      <c r="AW7" s="10"/>
      <c r="AX7" s="34">
        <f t="shared" ref="AX7:AX70" si="23">$AP$80</f>
        <v>0.17521725320280496</v>
      </c>
      <c r="AY7" s="34">
        <f t="shared" ref="AY7:AY70" si="24">$AQ$80</f>
        <v>0.7069363800961479</v>
      </c>
      <c r="AZ7" s="44">
        <v>0</v>
      </c>
    </row>
    <row r="8" spans="1:52" s="4" customFormat="1">
      <c r="B8" s="18">
        <v>3</v>
      </c>
      <c r="C8" s="31" t="s">
        <v>97</v>
      </c>
      <c r="D8" s="42">
        <v>25</v>
      </c>
      <c r="E8" s="42">
        <v>3</v>
      </c>
      <c r="F8" s="42">
        <v>2</v>
      </c>
      <c r="G8" s="28">
        <f t="shared" si="2"/>
        <v>0.08</v>
      </c>
      <c r="H8" s="28">
        <f t="shared" si="3"/>
        <v>0.66666666666666663</v>
      </c>
      <c r="I8" s="42">
        <v>94</v>
      </c>
      <c r="J8" s="42">
        <v>24</v>
      </c>
      <c r="K8" s="42">
        <v>19</v>
      </c>
      <c r="L8" s="28">
        <f t="shared" si="4"/>
        <v>0.20212765957446807</v>
      </c>
      <c r="M8" s="28">
        <f t="shared" si="5"/>
        <v>0.79166666666666663</v>
      </c>
      <c r="N8" s="42">
        <v>2773</v>
      </c>
      <c r="O8" s="42">
        <v>673</v>
      </c>
      <c r="P8" s="42">
        <v>419</v>
      </c>
      <c r="Q8" s="28">
        <f t="shared" si="6"/>
        <v>0.15109989181391995</v>
      </c>
      <c r="R8" s="28">
        <f t="shared" si="7"/>
        <v>0.62258543833580982</v>
      </c>
      <c r="S8" s="42">
        <v>2297</v>
      </c>
      <c r="T8" s="42">
        <v>635</v>
      </c>
      <c r="U8" s="42">
        <v>445</v>
      </c>
      <c r="V8" s="28">
        <f t="shared" si="8"/>
        <v>0.1937309534175011</v>
      </c>
      <c r="W8" s="28">
        <f t="shared" si="9"/>
        <v>0.70078740157480313</v>
      </c>
      <c r="X8" s="42">
        <v>1748</v>
      </c>
      <c r="Y8" s="42">
        <v>428</v>
      </c>
      <c r="Z8" s="42">
        <v>336</v>
      </c>
      <c r="AA8" s="28">
        <f t="shared" si="10"/>
        <v>0.19221967963386727</v>
      </c>
      <c r="AB8" s="28">
        <f t="shared" si="11"/>
        <v>0.78504672897196259</v>
      </c>
      <c r="AC8" s="42">
        <v>824</v>
      </c>
      <c r="AD8" s="42">
        <v>151</v>
      </c>
      <c r="AE8" s="42">
        <v>133</v>
      </c>
      <c r="AF8" s="28">
        <f t="shared" si="12"/>
        <v>0.16140776699029127</v>
      </c>
      <c r="AG8" s="28">
        <f t="shared" si="13"/>
        <v>0.88079470198675491</v>
      </c>
      <c r="AH8" s="42">
        <v>263</v>
      </c>
      <c r="AI8" s="42">
        <v>25</v>
      </c>
      <c r="AJ8" s="42">
        <v>22</v>
      </c>
      <c r="AK8" s="28">
        <f t="shared" si="14"/>
        <v>8.3650190114068435E-2</v>
      </c>
      <c r="AL8" s="28">
        <f t="shared" si="15"/>
        <v>0.88</v>
      </c>
      <c r="AM8" s="42">
        <f t="shared" si="16"/>
        <v>8024</v>
      </c>
      <c r="AN8" s="42">
        <f t="shared" si="17"/>
        <v>1939</v>
      </c>
      <c r="AO8" s="42">
        <f t="shared" si="18"/>
        <v>1376</v>
      </c>
      <c r="AP8" s="28">
        <f t="shared" si="19"/>
        <v>0.17148554336989033</v>
      </c>
      <c r="AQ8" s="28">
        <f t="shared" si="20"/>
        <v>0.70964414646725116</v>
      </c>
      <c r="AS8" s="80" t="str">
        <f t="shared" si="0"/>
        <v>柏原市</v>
      </c>
      <c r="AT8" s="81">
        <f t="shared" si="21"/>
        <v>0.20076886112445941</v>
      </c>
      <c r="AU8" s="80" t="str">
        <f t="shared" si="1"/>
        <v>西成区</v>
      </c>
      <c r="AV8" s="81">
        <f t="shared" si="22"/>
        <v>0.75662042875157631</v>
      </c>
      <c r="AW8" s="10"/>
      <c r="AX8" s="34">
        <f t="shared" si="23"/>
        <v>0.17521725320280496</v>
      </c>
      <c r="AY8" s="34">
        <f t="shared" si="24"/>
        <v>0.7069363800961479</v>
      </c>
      <c r="AZ8" s="44">
        <v>0</v>
      </c>
    </row>
    <row r="9" spans="1:52" s="4" customFormat="1">
      <c r="B9" s="18">
        <v>4</v>
      </c>
      <c r="C9" s="31" t="s">
        <v>98</v>
      </c>
      <c r="D9" s="42">
        <v>33</v>
      </c>
      <c r="E9" s="42">
        <v>11</v>
      </c>
      <c r="F9" s="42">
        <v>9</v>
      </c>
      <c r="G9" s="28">
        <f t="shared" si="2"/>
        <v>0.27272727272727271</v>
      </c>
      <c r="H9" s="28">
        <f t="shared" si="3"/>
        <v>0.81818181818181823</v>
      </c>
      <c r="I9" s="42">
        <v>76</v>
      </c>
      <c r="J9" s="42">
        <v>18</v>
      </c>
      <c r="K9" s="42">
        <v>16</v>
      </c>
      <c r="L9" s="28">
        <f t="shared" si="4"/>
        <v>0.21052631578947367</v>
      </c>
      <c r="M9" s="28">
        <f t="shared" si="5"/>
        <v>0.88888888888888884</v>
      </c>
      <c r="N9" s="42">
        <v>3204</v>
      </c>
      <c r="O9" s="42">
        <v>874</v>
      </c>
      <c r="P9" s="42">
        <v>606</v>
      </c>
      <c r="Q9" s="28">
        <f t="shared" si="6"/>
        <v>0.18913857677902621</v>
      </c>
      <c r="R9" s="28">
        <f t="shared" si="7"/>
        <v>0.69336384439359267</v>
      </c>
      <c r="S9" s="42">
        <v>2829</v>
      </c>
      <c r="T9" s="42">
        <v>780</v>
      </c>
      <c r="U9" s="42">
        <v>591</v>
      </c>
      <c r="V9" s="28">
        <f t="shared" si="8"/>
        <v>0.20890774125132555</v>
      </c>
      <c r="W9" s="28">
        <f t="shared" si="9"/>
        <v>0.75769230769230766</v>
      </c>
      <c r="X9" s="42">
        <v>1883</v>
      </c>
      <c r="Y9" s="42">
        <v>485</v>
      </c>
      <c r="Z9" s="42">
        <v>375</v>
      </c>
      <c r="AA9" s="28">
        <f t="shared" si="10"/>
        <v>0.19915029208709506</v>
      </c>
      <c r="AB9" s="28">
        <f t="shared" si="11"/>
        <v>0.77319587628865982</v>
      </c>
      <c r="AC9" s="42">
        <v>851</v>
      </c>
      <c r="AD9" s="42">
        <v>172</v>
      </c>
      <c r="AE9" s="42">
        <v>132</v>
      </c>
      <c r="AF9" s="28">
        <f t="shared" si="12"/>
        <v>0.15511163337250294</v>
      </c>
      <c r="AG9" s="28">
        <f t="shared" si="13"/>
        <v>0.76744186046511631</v>
      </c>
      <c r="AH9" s="42">
        <v>279</v>
      </c>
      <c r="AI9" s="42">
        <v>36</v>
      </c>
      <c r="AJ9" s="42">
        <v>24</v>
      </c>
      <c r="AK9" s="28">
        <f t="shared" si="14"/>
        <v>8.6021505376344093E-2</v>
      </c>
      <c r="AL9" s="28">
        <f t="shared" si="15"/>
        <v>0.66666666666666663</v>
      </c>
      <c r="AM9" s="42">
        <f t="shared" si="16"/>
        <v>9155</v>
      </c>
      <c r="AN9" s="42">
        <f t="shared" si="17"/>
        <v>2376</v>
      </c>
      <c r="AO9" s="42">
        <f t="shared" si="18"/>
        <v>1753</v>
      </c>
      <c r="AP9" s="28">
        <f t="shared" si="19"/>
        <v>0.19148006553795741</v>
      </c>
      <c r="AQ9" s="28">
        <f t="shared" si="20"/>
        <v>0.73779461279461278</v>
      </c>
      <c r="AS9" s="80" t="str">
        <f t="shared" si="0"/>
        <v>住之江区</v>
      </c>
      <c r="AT9" s="81">
        <f t="shared" si="21"/>
        <v>0.19497251488776912</v>
      </c>
      <c r="AU9" s="80" t="str">
        <f t="shared" si="1"/>
        <v>平野区</v>
      </c>
      <c r="AV9" s="81">
        <f t="shared" si="22"/>
        <v>0.75287276754811017</v>
      </c>
      <c r="AW9" s="10"/>
      <c r="AX9" s="34">
        <f t="shared" si="23"/>
        <v>0.17521725320280496</v>
      </c>
      <c r="AY9" s="34">
        <f t="shared" si="24"/>
        <v>0.7069363800961479</v>
      </c>
      <c r="AZ9" s="44">
        <v>0</v>
      </c>
    </row>
    <row r="10" spans="1:52" s="4" customFormat="1">
      <c r="B10" s="18">
        <v>5</v>
      </c>
      <c r="C10" s="31" t="s">
        <v>99</v>
      </c>
      <c r="D10" s="42">
        <v>24</v>
      </c>
      <c r="E10" s="42">
        <v>4</v>
      </c>
      <c r="F10" s="42">
        <v>3</v>
      </c>
      <c r="G10" s="28">
        <f t="shared" si="2"/>
        <v>0.125</v>
      </c>
      <c r="H10" s="28">
        <f t="shared" si="3"/>
        <v>0.75</v>
      </c>
      <c r="I10" s="42">
        <v>58</v>
      </c>
      <c r="J10" s="42">
        <v>19</v>
      </c>
      <c r="K10" s="42">
        <v>15</v>
      </c>
      <c r="L10" s="28">
        <f t="shared" si="4"/>
        <v>0.25862068965517243</v>
      </c>
      <c r="M10" s="28">
        <f t="shared" si="5"/>
        <v>0.78947368421052633</v>
      </c>
      <c r="N10" s="42">
        <v>2877</v>
      </c>
      <c r="O10" s="42">
        <v>629</v>
      </c>
      <c r="P10" s="42">
        <v>399</v>
      </c>
      <c r="Q10" s="28">
        <f t="shared" si="6"/>
        <v>0.13868613138686131</v>
      </c>
      <c r="R10" s="28">
        <f t="shared" si="7"/>
        <v>0.6343402225755167</v>
      </c>
      <c r="S10" s="42">
        <v>2343</v>
      </c>
      <c r="T10" s="42">
        <v>556</v>
      </c>
      <c r="U10" s="42">
        <v>380</v>
      </c>
      <c r="V10" s="28">
        <f t="shared" si="8"/>
        <v>0.16218523260776782</v>
      </c>
      <c r="W10" s="28">
        <f t="shared" si="9"/>
        <v>0.68345323741007191</v>
      </c>
      <c r="X10" s="42">
        <v>1599</v>
      </c>
      <c r="Y10" s="42">
        <v>349</v>
      </c>
      <c r="Z10" s="42">
        <v>266</v>
      </c>
      <c r="AA10" s="28">
        <f t="shared" si="10"/>
        <v>0.16635397123202</v>
      </c>
      <c r="AB10" s="28">
        <f t="shared" si="11"/>
        <v>0.76217765042979946</v>
      </c>
      <c r="AC10" s="42">
        <v>749</v>
      </c>
      <c r="AD10" s="42">
        <v>118</v>
      </c>
      <c r="AE10" s="42">
        <v>89</v>
      </c>
      <c r="AF10" s="28">
        <f t="shared" si="12"/>
        <v>0.11882510013351134</v>
      </c>
      <c r="AG10" s="28">
        <f t="shared" si="13"/>
        <v>0.75423728813559321</v>
      </c>
      <c r="AH10" s="42">
        <v>280</v>
      </c>
      <c r="AI10" s="42">
        <v>27</v>
      </c>
      <c r="AJ10" s="42">
        <v>22</v>
      </c>
      <c r="AK10" s="28">
        <f t="shared" si="14"/>
        <v>7.857142857142857E-2</v>
      </c>
      <c r="AL10" s="28">
        <f t="shared" si="15"/>
        <v>0.81481481481481477</v>
      </c>
      <c r="AM10" s="42">
        <f t="shared" si="16"/>
        <v>7930</v>
      </c>
      <c r="AN10" s="42">
        <f t="shared" si="17"/>
        <v>1702</v>
      </c>
      <c r="AO10" s="42">
        <f t="shared" si="18"/>
        <v>1174</v>
      </c>
      <c r="AP10" s="28">
        <f t="shared" si="19"/>
        <v>0.1480453972257251</v>
      </c>
      <c r="AQ10" s="28">
        <f t="shared" si="20"/>
        <v>0.68977673325499411</v>
      </c>
      <c r="AS10" s="80" t="str">
        <f t="shared" si="0"/>
        <v>天王寺区</v>
      </c>
      <c r="AT10" s="81">
        <f t="shared" si="21"/>
        <v>0.19203919167176975</v>
      </c>
      <c r="AU10" s="80" t="str">
        <f t="shared" si="1"/>
        <v>西淀川区</v>
      </c>
      <c r="AV10" s="81">
        <f t="shared" si="22"/>
        <v>0.75135722041259501</v>
      </c>
      <c r="AW10" s="10"/>
      <c r="AX10" s="34">
        <f t="shared" si="23"/>
        <v>0.17521725320280496</v>
      </c>
      <c r="AY10" s="34">
        <f t="shared" si="24"/>
        <v>0.7069363800961479</v>
      </c>
      <c r="AZ10" s="44">
        <v>0</v>
      </c>
    </row>
    <row r="11" spans="1:52" s="4" customFormat="1">
      <c r="B11" s="18">
        <v>6</v>
      </c>
      <c r="C11" s="31" t="s">
        <v>100</v>
      </c>
      <c r="D11" s="42">
        <v>35</v>
      </c>
      <c r="E11" s="42">
        <v>9</v>
      </c>
      <c r="F11" s="42">
        <v>8</v>
      </c>
      <c r="G11" s="28">
        <f t="shared" si="2"/>
        <v>0.22857142857142856</v>
      </c>
      <c r="H11" s="28">
        <f t="shared" si="3"/>
        <v>0.88888888888888884</v>
      </c>
      <c r="I11" s="42">
        <v>126</v>
      </c>
      <c r="J11" s="42">
        <v>34</v>
      </c>
      <c r="K11" s="42">
        <v>27</v>
      </c>
      <c r="L11" s="28">
        <f t="shared" si="4"/>
        <v>0.21428571428571427</v>
      </c>
      <c r="M11" s="28">
        <f t="shared" si="5"/>
        <v>0.79411764705882348</v>
      </c>
      <c r="N11" s="42">
        <v>4056</v>
      </c>
      <c r="O11" s="42">
        <v>970</v>
      </c>
      <c r="P11" s="42">
        <v>630</v>
      </c>
      <c r="Q11" s="28">
        <f t="shared" si="6"/>
        <v>0.15532544378698224</v>
      </c>
      <c r="R11" s="28">
        <f t="shared" si="7"/>
        <v>0.64948453608247425</v>
      </c>
      <c r="S11" s="42">
        <v>3446</v>
      </c>
      <c r="T11" s="42">
        <v>933</v>
      </c>
      <c r="U11" s="42">
        <v>678</v>
      </c>
      <c r="V11" s="28">
        <f t="shared" si="8"/>
        <v>0.1967498549042368</v>
      </c>
      <c r="W11" s="28">
        <f t="shared" si="9"/>
        <v>0.72668810289389063</v>
      </c>
      <c r="X11" s="42">
        <v>2347</v>
      </c>
      <c r="Y11" s="42">
        <v>527</v>
      </c>
      <c r="Z11" s="42">
        <v>414</v>
      </c>
      <c r="AA11" s="28">
        <f t="shared" si="10"/>
        <v>0.17639539838091181</v>
      </c>
      <c r="AB11" s="28">
        <f t="shared" si="11"/>
        <v>0.78557874762808344</v>
      </c>
      <c r="AC11" s="42">
        <v>987</v>
      </c>
      <c r="AD11" s="42">
        <v>168</v>
      </c>
      <c r="AE11" s="42">
        <v>134</v>
      </c>
      <c r="AF11" s="28">
        <f t="shared" si="12"/>
        <v>0.13576494427558258</v>
      </c>
      <c r="AG11" s="28">
        <f t="shared" si="13"/>
        <v>0.79761904761904767</v>
      </c>
      <c r="AH11" s="42">
        <v>321</v>
      </c>
      <c r="AI11" s="42">
        <v>49</v>
      </c>
      <c r="AJ11" s="42">
        <v>38</v>
      </c>
      <c r="AK11" s="28">
        <f t="shared" si="14"/>
        <v>0.11838006230529595</v>
      </c>
      <c r="AL11" s="28">
        <f t="shared" si="15"/>
        <v>0.77551020408163263</v>
      </c>
      <c r="AM11" s="42">
        <f t="shared" si="16"/>
        <v>11318</v>
      </c>
      <c r="AN11" s="42">
        <f t="shared" si="17"/>
        <v>2690</v>
      </c>
      <c r="AO11" s="42">
        <f t="shared" si="18"/>
        <v>1929</v>
      </c>
      <c r="AP11" s="28">
        <f t="shared" si="19"/>
        <v>0.17043647287506627</v>
      </c>
      <c r="AQ11" s="28">
        <f t="shared" si="20"/>
        <v>0.71710037174721186</v>
      </c>
      <c r="AS11" s="80" t="str">
        <f t="shared" si="0"/>
        <v>河内長野市</v>
      </c>
      <c r="AT11" s="81">
        <f t="shared" si="21"/>
        <v>0.19175257731958764</v>
      </c>
      <c r="AU11" s="80" t="str">
        <f t="shared" si="1"/>
        <v>泉大津市</v>
      </c>
      <c r="AV11" s="81">
        <f t="shared" si="22"/>
        <v>0.74682306940371457</v>
      </c>
      <c r="AW11" s="10"/>
      <c r="AX11" s="34">
        <f t="shared" si="23"/>
        <v>0.17521725320280496</v>
      </c>
      <c r="AY11" s="34">
        <f t="shared" si="24"/>
        <v>0.7069363800961479</v>
      </c>
      <c r="AZ11" s="44">
        <v>0</v>
      </c>
    </row>
    <row r="12" spans="1:52" s="4" customFormat="1">
      <c r="B12" s="18">
        <v>7</v>
      </c>
      <c r="C12" s="31" t="s">
        <v>101</v>
      </c>
      <c r="D12" s="42">
        <v>47</v>
      </c>
      <c r="E12" s="42">
        <v>9</v>
      </c>
      <c r="F12" s="42">
        <v>7</v>
      </c>
      <c r="G12" s="28">
        <f t="shared" si="2"/>
        <v>0.14893617021276595</v>
      </c>
      <c r="H12" s="28">
        <f t="shared" si="3"/>
        <v>0.77777777777777779</v>
      </c>
      <c r="I12" s="42">
        <v>110</v>
      </c>
      <c r="J12" s="42">
        <v>25</v>
      </c>
      <c r="K12" s="42">
        <v>24</v>
      </c>
      <c r="L12" s="28">
        <f t="shared" si="4"/>
        <v>0.21818181818181817</v>
      </c>
      <c r="M12" s="28">
        <f t="shared" si="5"/>
        <v>0.96</v>
      </c>
      <c r="N12" s="42">
        <v>3733</v>
      </c>
      <c r="O12" s="42">
        <v>928</v>
      </c>
      <c r="P12" s="42">
        <v>620</v>
      </c>
      <c r="Q12" s="28">
        <f t="shared" si="6"/>
        <v>0.1660862577015805</v>
      </c>
      <c r="R12" s="28">
        <f t="shared" si="7"/>
        <v>0.6681034482758621</v>
      </c>
      <c r="S12" s="42">
        <v>3046</v>
      </c>
      <c r="T12" s="42">
        <v>870</v>
      </c>
      <c r="U12" s="42">
        <v>658</v>
      </c>
      <c r="V12" s="28">
        <f t="shared" si="8"/>
        <v>0.21602101116217992</v>
      </c>
      <c r="W12" s="28">
        <f t="shared" si="9"/>
        <v>0.7563218390804598</v>
      </c>
      <c r="X12" s="42">
        <v>1952</v>
      </c>
      <c r="Y12" s="42">
        <v>476</v>
      </c>
      <c r="Z12" s="42">
        <v>379</v>
      </c>
      <c r="AA12" s="28">
        <f t="shared" si="10"/>
        <v>0.19415983606557377</v>
      </c>
      <c r="AB12" s="28">
        <f t="shared" si="11"/>
        <v>0.79621848739495793</v>
      </c>
      <c r="AC12" s="42">
        <v>826</v>
      </c>
      <c r="AD12" s="42">
        <v>173</v>
      </c>
      <c r="AE12" s="42">
        <v>141</v>
      </c>
      <c r="AF12" s="28">
        <f t="shared" si="12"/>
        <v>0.17070217917675545</v>
      </c>
      <c r="AG12" s="28">
        <f t="shared" si="13"/>
        <v>0.81502890173410403</v>
      </c>
      <c r="AH12" s="42">
        <v>314</v>
      </c>
      <c r="AI12" s="42">
        <v>42</v>
      </c>
      <c r="AJ12" s="42">
        <v>26</v>
      </c>
      <c r="AK12" s="28">
        <f t="shared" si="14"/>
        <v>8.2802547770700632E-2</v>
      </c>
      <c r="AL12" s="28">
        <f t="shared" si="15"/>
        <v>0.61904761904761907</v>
      </c>
      <c r="AM12" s="42">
        <f t="shared" si="16"/>
        <v>10028</v>
      </c>
      <c r="AN12" s="42">
        <f t="shared" si="17"/>
        <v>2523</v>
      </c>
      <c r="AO12" s="42">
        <f t="shared" si="18"/>
        <v>1855</v>
      </c>
      <c r="AP12" s="28">
        <f t="shared" si="19"/>
        <v>0.18498205025927403</v>
      </c>
      <c r="AQ12" s="28">
        <f t="shared" si="20"/>
        <v>0.73523583036068174</v>
      </c>
      <c r="AS12" s="80" t="str">
        <f t="shared" si="0"/>
        <v>此花区</v>
      </c>
      <c r="AT12" s="81">
        <f t="shared" si="21"/>
        <v>0.19148006553795741</v>
      </c>
      <c r="AU12" s="80" t="str">
        <f t="shared" si="1"/>
        <v>浪速区</v>
      </c>
      <c r="AV12" s="81">
        <f t="shared" si="22"/>
        <v>0.74667847652790076</v>
      </c>
      <c r="AW12" s="10"/>
      <c r="AX12" s="34">
        <f t="shared" si="23"/>
        <v>0.17521725320280496</v>
      </c>
      <c r="AY12" s="34">
        <f t="shared" si="24"/>
        <v>0.7069363800961479</v>
      </c>
      <c r="AZ12" s="44">
        <v>0</v>
      </c>
    </row>
    <row r="13" spans="1:52" s="4" customFormat="1">
      <c r="B13" s="18">
        <v>8</v>
      </c>
      <c r="C13" s="31" t="s">
        <v>59</v>
      </c>
      <c r="D13" s="42">
        <v>22</v>
      </c>
      <c r="E13" s="42">
        <v>8</v>
      </c>
      <c r="F13" s="42">
        <v>7</v>
      </c>
      <c r="G13" s="28">
        <f t="shared" si="2"/>
        <v>0.31818181818181818</v>
      </c>
      <c r="H13" s="28">
        <f t="shared" si="3"/>
        <v>0.875</v>
      </c>
      <c r="I13" s="42">
        <v>80</v>
      </c>
      <c r="J13" s="42">
        <v>23</v>
      </c>
      <c r="K13" s="42">
        <v>19</v>
      </c>
      <c r="L13" s="28">
        <f t="shared" si="4"/>
        <v>0.23749999999999999</v>
      </c>
      <c r="M13" s="28">
        <f t="shared" si="5"/>
        <v>0.82608695652173914</v>
      </c>
      <c r="N13" s="42">
        <v>2703</v>
      </c>
      <c r="O13" s="42">
        <v>718</v>
      </c>
      <c r="P13" s="42">
        <v>462</v>
      </c>
      <c r="Q13" s="28">
        <f t="shared" si="6"/>
        <v>0.17092119866814651</v>
      </c>
      <c r="R13" s="28">
        <f t="shared" si="7"/>
        <v>0.64345403899721454</v>
      </c>
      <c r="S13" s="42">
        <v>2350</v>
      </c>
      <c r="T13" s="42">
        <v>697</v>
      </c>
      <c r="U13" s="42">
        <v>516</v>
      </c>
      <c r="V13" s="28">
        <f t="shared" si="8"/>
        <v>0.21957446808510639</v>
      </c>
      <c r="W13" s="28">
        <f t="shared" si="9"/>
        <v>0.74031563845050219</v>
      </c>
      <c r="X13" s="42">
        <v>1764</v>
      </c>
      <c r="Y13" s="42">
        <v>485</v>
      </c>
      <c r="Z13" s="42">
        <v>385</v>
      </c>
      <c r="AA13" s="28">
        <f t="shared" si="10"/>
        <v>0.21825396825396826</v>
      </c>
      <c r="AB13" s="28">
        <f t="shared" si="11"/>
        <v>0.79381443298969068</v>
      </c>
      <c r="AC13" s="42">
        <v>929</v>
      </c>
      <c r="AD13" s="42">
        <v>183</v>
      </c>
      <c r="AE13" s="42">
        <v>153</v>
      </c>
      <c r="AF13" s="28">
        <f t="shared" si="12"/>
        <v>0.16469321851453175</v>
      </c>
      <c r="AG13" s="28">
        <f t="shared" si="13"/>
        <v>0.83606557377049184</v>
      </c>
      <c r="AH13" s="42">
        <v>317</v>
      </c>
      <c r="AI13" s="42">
        <v>37</v>
      </c>
      <c r="AJ13" s="42">
        <v>26</v>
      </c>
      <c r="AK13" s="28">
        <f t="shared" si="14"/>
        <v>8.2018927444794956E-2</v>
      </c>
      <c r="AL13" s="28">
        <f t="shared" si="15"/>
        <v>0.70270270270270274</v>
      </c>
      <c r="AM13" s="42">
        <f>SUM(D13,I13,N13,S13,X13,AC13,AH13)</f>
        <v>8165</v>
      </c>
      <c r="AN13" s="42">
        <f t="shared" si="17"/>
        <v>2151</v>
      </c>
      <c r="AO13" s="42">
        <f t="shared" si="18"/>
        <v>1568</v>
      </c>
      <c r="AP13" s="28">
        <f t="shared" si="19"/>
        <v>0.19203919167176975</v>
      </c>
      <c r="AQ13" s="28">
        <f t="shared" si="20"/>
        <v>0.72896327289632734</v>
      </c>
      <c r="AS13" s="80" t="str">
        <f t="shared" si="0"/>
        <v>阿倍野区</v>
      </c>
      <c r="AT13" s="81">
        <f t="shared" si="21"/>
        <v>0.190905552672548</v>
      </c>
      <c r="AU13" s="80" t="str">
        <f t="shared" si="1"/>
        <v>岬町</v>
      </c>
      <c r="AV13" s="81">
        <f t="shared" si="22"/>
        <v>0.74649681528662415</v>
      </c>
      <c r="AW13" s="10"/>
      <c r="AX13" s="34">
        <f t="shared" si="23"/>
        <v>0.17521725320280496</v>
      </c>
      <c r="AY13" s="34">
        <f t="shared" si="24"/>
        <v>0.7069363800961479</v>
      </c>
      <c r="AZ13" s="44">
        <v>0</v>
      </c>
    </row>
    <row r="14" spans="1:52" s="4" customFormat="1">
      <c r="B14" s="18">
        <v>9</v>
      </c>
      <c r="C14" s="31" t="s">
        <v>102</v>
      </c>
      <c r="D14" s="42">
        <v>11</v>
      </c>
      <c r="E14" s="42">
        <v>4</v>
      </c>
      <c r="F14" s="42">
        <v>4</v>
      </c>
      <c r="G14" s="28">
        <f t="shared" si="2"/>
        <v>0.36363636363636365</v>
      </c>
      <c r="H14" s="28">
        <f t="shared" si="3"/>
        <v>1</v>
      </c>
      <c r="I14" s="42">
        <v>43</v>
      </c>
      <c r="J14" s="42">
        <v>12</v>
      </c>
      <c r="K14" s="42">
        <v>10</v>
      </c>
      <c r="L14" s="28">
        <f t="shared" si="4"/>
        <v>0.23255813953488372</v>
      </c>
      <c r="M14" s="28">
        <f t="shared" si="5"/>
        <v>0.83333333333333337</v>
      </c>
      <c r="N14" s="42">
        <v>1859</v>
      </c>
      <c r="O14" s="42">
        <v>406</v>
      </c>
      <c r="P14" s="42">
        <v>286</v>
      </c>
      <c r="Q14" s="28">
        <f t="shared" si="6"/>
        <v>0.15384615384615385</v>
      </c>
      <c r="R14" s="28">
        <f t="shared" si="7"/>
        <v>0.70443349753694584</v>
      </c>
      <c r="S14" s="42">
        <v>1534</v>
      </c>
      <c r="T14" s="42">
        <v>351</v>
      </c>
      <c r="U14" s="42">
        <v>262</v>
      </c>
      <c r="V14" s="28">
        <f t="shared" si="8"/>
        <v>0.17079530638852672</v>
      </c>
      <c r="W14" s="28">
        <f t="shared" si="9"/>
        <v>0.74643874643874641</v>
      </c>
      <c r="X14" s="42">
        <v>1053</v>
      </c>
      <c r="Y14" s="42">
        <v>245</v>
      </c>
      <c r="Z14" s="42">
        <v>201</v>
      </c>
      <c r="AA14" s="28">
        <f t="shared" si="10"/>
        <v>0.19088319088319089</v>
      </c>
      <c r="AB14" s="28">
        <f t="shared" si="11"/>
        <v>0.82040816326530608</v>
      </c>
      <c r="AC14" s="42">
        <v>510</v>
      </c>
      <c r="AD14" s="42">
        <v>88</v>
      </c>
      <c r="AE14" s="42">
        <v>63</v>
      </c>
      <c r="AF14" s="28">
        <f t="shared" si="12"/>
        <v>0.12352941176470589</v>
      </c>
      <c r="AG14" s="28">
        <f t="shared" si="13"/>
        <v>0.71590909090909094</v>
      </c>
      <c r="AH14" s="42">
        <v>174</v>
      </c>
      <c r="AI14" s="42">
        <v>23</v>
      </c>
      <c r="AJ14" s="42">
        <v>17</v>
      </c>
      <c r="AK14" s="28">
        <f t="shared" si="14"/>
        <v>9.7701149425287362E-2</v>
      </c>
      <c r="AL14" s="28">
        <f t="shared" si="15"/>
        <v>0.73913043478260865</v>
      </c>
      <c r="AM14" s="42">
        <f t="shared" si="16"/>
        <v>5184</v>
      </c>
      <c r="AN14" s="42">
        <f t="shared" si="17"/>
        <v>1129</v>
      </c>
      <c r="AO14" s="42">
        <f t="shared" si="18"/>
        <v>843</v>
      </c>
      <c r="AP14" s="28">
        <f t="shared" si="19"/>
        <v>0.16261574074074073</v>
      </c>
      <c r="AQ14" s="28">
        <f t="shared" si="20"/>
        <v>0.74667847652790076</v>
      </c>
      <c r="AS14" s="80" t="str">
        <f t="shared" si="0"/>
        <v>豊中市</v>
      </c>
      <c r="AT14" s="81">
        <f t="shared" si="21"/>
        <v>0.18999457210059706</v>
      </c>
      <c r="AU14" s="80" t="str">
        <f t="shared" si="1"/>
        <v>生野区</v>
      </c>
      <c r="AV14" s="81">
        <f t="shared" si="22"/>
        <v>0.74379639448568402</v>
      </c>
      <c r="AX14" s="34">
        <f t="shared" si="23"/>
        <v>0.17521725320280496</v>
      </c>
      <c r="AY14" s="34">
        <f t="shared" si="24"/>
        <v>0.7069363800961479</v>
      </c>
      <c r="AZ14" s="44">
        <v>0</v>
      </c>
    </row>
    <row r="15" spans="1:52" s="4" customFormat="1">
      <c r="B15" s="18">
        <v>10</v>
      </c>
      <c r="C15" s="31" t="s">
        <v>60</v>
      </c>
      <c r="D15" s="42">
        <v>41</v>
      </c>
      <c r="E15" s="42">
        <v>9</v>
      </c>
      <c r="F15" s="42">
        <v>7</v>
      </c>
      <c r="G15" s="28">
        <f t="shared" si="2"/>
        <v>0.17073170731707318</v>
      </c>
      <c r="H15" s="28">
        <f t="shared" si="3"/>
        <v>0.77777777777777779</v>
      </c>
      <c r="I15" s="42">
        <v>84</v>
      </c>
      <c r="J15" s="42">
        <v>25</v>
      </c>
      <c r="K15" s="42">
        <v>22</v>
      </c>
      <c r="L15" s="28">
        <f t="shared" si="4"/>
        <v>0.26190476190476192</v>
      </c>
      <c r="M15" s="28">
        <f t="shared" si="5"/>
        <v>0.88</v>
      </c>
      <c r="N15" s="42">
        <v>4565</v>
      </c>
      <c r="O15" s="42">
        <v>1019</v>
      </c>
      <c r="P15" s="42">
        <v>699</v>
      </c>
      <c r="Q15" s="28">
        <f t="shared" si="6"/>
        <v>0.15312157721796277</v>
      </c>
      <c r="R15" s="28">
        <f t="shared" si="7"/>
        <v>0.68596663395485769</v>
      </c>
      <c r="S15" s="42">
        <v>3703</v>
      </c>
      <c r="T15" s="42">
        <v>941</v>
      </c>
      <c r="U15" s="42">
        <v>721</v>
      </c>
      <c r="V15" s="28">
        <f t="shared" si="8"/>
        <v>0.19470699432892249</v>
      </c>
      <c r="W15" s="28">
        <f t="shared" si="9"/>
        <v>0.76620616365568539</v>
      </c>
      <c r="X15" s="42">
        <v>2451</v>
      </c>
      <c r="Y15" s="42">
        <v>558</v>
      </c>
      <c r="Z15" s="42">
        <v>449</v>
      </c>
      <c r="AA15" s="28">
        <f t="shared" si="10"/>
        <v>0.1831905344757242</v>
      </c>
      <c r="AB15" s="28">
        <f t="shared" si="11"/>
        <v>0.80465949820788529</v>
      </c>
      <c r="AC15" s="42">
        <v>1065</v>
      </c>
      <c r="AD15" s="42">
        <v>181</v>
      </c>
      <c r="AE15" s="42">
        <v>154</v>
      </c>
      <c r="AF15" s="28">
        <f t="shared" si="12"/>
        <v>0.14460093896713616</v>
      </c>
      <c r="AG15" s="28">
        <f t="shared" si="13"/>
        <v>0.850828729281768</v>
      </c>
      <c r="AH15" s="42">
        <v>374</v>
      </c>
      <c r="AI15" s="42">
        <v>30</v>
      </c>
      <c r="AJ15" s="42">
        <v>24</v>
      </c>
      <c r="AK15" s="28">
        <f t="shared" si="14"/>
        <v>6.4171122994652413E-2</v>
      </c>
      <c r="AL15" s="28">
        <f t="shared" si="15"/>
        <v>0.8</v>
      </c>
      <c r="AM15" s="42">
        <f t="shared" si="16"/>
        <v>12283</v>
      </c>
      <c r="AN15" s="42">
        <f t="shared" si="17"/>
        <v>2763</v>
      </c>
      <c r="AO15" s="42">
        <f t="shared" si="18"/>
        <v>2076</v>
      </c>
      <c r="AP15" s="28">
        <f t="shared" si="19"/>
        <v>0.16901408450704225</v>
      </c>
      <c r="AQ15" s="28">
        <f t="shared" si="20"/>
        <v>0.75135722041259501</v>
      </c>
      <c r="AS15" s="80" t="str">
        <f t="shared" si="0"/>
        <v>堺市南区</v>
      </c>
      <c r="AT15" s="81">
        <f t="shared" si="21"/>
        <v>0.18873922199705964</v>
      </c>
      <c r="AU15" s="80" t="str">
        <f t="shared" si="1"/>
        <v>泉佐野市</v>
      </c>
      <c r="AV15" s="81">
        <f t="shared" si="22"/>
        <v>0.73796122576610379</v>
      </c>
      <c r="AX15" s="34">
        <f t="shared" si="23"/>
        <v>0.17521725320280496</v>
      </c>
      <c r="AY15" s="34">
        <f t="shared" si="24"/>
        <v>0.7069363800961479</v>
      </c>
      <c r="AZ15" s="44">
        <v>0</v>
      </c>
    </row>
    <row r="16" spans="1:52" s="4" customFormat="1">
      <c r="B16" s="18">
        <v>11</v>
      </c>
      <c r="C16" s="31" t="s">
        <v>61</v>
      </c>
      <c r="D16" s="42">
        <v>71</v>
      </c>
      <c r="E16" s="42">
        <v>15</v>
      </c>
      <c r="F16" s="42">
        <v>11</v>
      </c>
      <c r="G16" s="28">
        <f t="shared" si="2"/>
        <v>0.15492957746478872</v>
      </c>
      <c r="H16" s="28">
        <f t="shared" si="3"/>
        <v>0.73333333333333328</v>
      </c>
      <c r="I16" s="42">
        <v>174</v>
      </c>
      <c r="J16" s="42">
        <v>46</v>
      </c>
      <c r="K16" s="42">
        <v>41</v>
      </c>
      <c r="L16" s="28">
        <f t="shared" si="4"/>
        <v>0.23563218390804597</v>
      </c>
      <c r="M16" s="28">
        <f t="shared" si="5"/>
        <v>0.89130434782608692</v>
      </c>
      <c r="N16" s="42">
        <v>7679</v>
      </c>
      <c r="O16" s="42">
        <v>1758</v>
      </c>
      <c r="P16" s="42">
        <v>1184</v>
      </c>
      <c r="Q16" s="28">
        <f t="shared" si="6"/>
        <v>0.15418674306550331</v>
      </c>
      <c r="R16" s="28">
        <f t="shared" si="7"/>
        <v>0.67349260523321952</v>
      </c>
      <c r="S16" s="42">
        <v>6463</v>
      </c>
      <c r="T16" s="42">
        <v>1566</v>
      </c>
      <c r="U16" s="42">
        <v>1159</v>
      </c>
      <c r="V16" s="28">
        <f t="shared" si="8"/>
        <v>0.17932848522358039</v>
      </c>
      <c r="W16" s="28">
        <f t="shared" si="9"/>
        <v>0.74010217113665389</v>
      </c>
      <c r="X16" s="42">
        <v>4246</v>
      </c>
      <c r="Y16" s="42">
        <v>935</v>
      </c>
      <c r="Z16" s="42">
        <v>734</v>
      </c>
      <c r="AA16" s="28">
        <f t="shared" si="10"/>
        <v>0.17286858219500706</v>
      </c>
      <c r="AB16" s="28">
        <f t="shared" si="11"/>
        <v>0.78502673796791445</v>
      </c>
      <c r="AC16" s="42">
        <v>1956</v>
      </c>
      <c r="AD16" s="42">
        <v>300</v>
      </c>
      <c r="AE16" s="42">
        <v>243</v>
      </c>
      <c r="AF16" s="28">
        <f t="shared" si="12"/>
        <v>0.12423312883435583</v>
      </c>
      <c r="AG16" s="28">
        <f t="shared" si="13"/>
        <v>0.81</v>
      </c>
      <c r="AH16" s="42">
        <v>610</v>
      </c>
      <c r="AI16" s="42">
        <v>52</v>
      </c>
      <c r="AJ16" s="42">
        <v>41</v>
      </c>
      <c r="AK16" s="28">
        <f t="shared" si="14"/>
        <v>6.7213114754098358E-2</v>
      </c>
      <c r="AL16" s="28">
        <f t="shared" si="15"/>
        <v>0.78846153846153844</v>
      </c>
      <c r="AM16" s="42">
        <f t="shared" si="16"/>
        <v>21199</v>
      </c>
      <c r="AN16" s="42">
        <f t="shared" si="17"/>
        <v>4672</v>
      </c>
      <c r="AO16" s="42">
        <f t="shared" si="18"/>
        <v>3413</v>
      </c>
      <c r="AP16" s="28">
        <f t="shared" si="19"/>
        <v>0.16099816029057976</v>
      </c>
      <c r="AQ16" s="28">
        <f t="shared" si="20"/>
        <v>0.7305222602739726</v>
      </c>
      <c r="AS16" s="80" t="str">
        <f t="shared" si="0"/>
        <v>平野区</v>
      </c>
      <c r="AT16" s="81">
        <f t="shared" si="21"/>
        <v>0.18853141034530579</v>
      </c>
      <c r="AU16" s="80" t="str">
        <f t="shared" si="1"/>
        <v>此花区</v>
      </c>
      <c r="AV16" s="81">
        <f t="shared" si="22"/>
        <v>0.73779461279461278</v>
      </c>
      <c r="AX16" s="34">
        <f t="shared" si="23"/>
        <v>0.17521725320280496</v>
      </c>
      <c r="AY16" s="34">
        <f t="shared" si="24"/>
        <v>0.7069363800961479</v>
      </c>
      <c r="AZ16" s="44">
        <v>0</v>
      </c>
    </row>
    <row r="17" spans="2:52" s="4" customFormat="1">
      <c r="B17" s="18">
        <v>12</v>
      </c>
      <c r="C17" s="31" t="s">
        <v>103</v>
      </c>
      <c r="D17" s="42">
        <v>38</v>
      </c>
      <c r="E17" s="42">
        <v>9</v>
      </c>
      <c r="F17" s="42">
        <v>8</v>
      </c>
      <c r="G17" s="28">
        <f t="shared" si="2"/>
        <v>0.21052631578947367</v>
      </c>
      <c r="H17" s="28">
        <f t="shared" si="3"/>
        <v>0.88888888888888884</v>
      </c>
      <c r="I17" s="42">
        <v>92</v>
      </c>
      <c r="J17" s="42">
        <v>19</v>
      </c>
      <c r="K17" s="42">
        <v>16</v>
      </c>
      <c r="L17" s="28">
        <f t="shared" si="4"/>
        <v>0.17391304347826086</v>
      </c>
      <c r="M17" s="28">
        <f t="shared" si="5"/>
        <v>0.84210526315789469</v>
      </c>
      <c r="N17" s="42">
        <v>3697</v>
      </c>
      <c r="O17" s="42">
        <v>846</v>
      </c>
      <c r="P17" s="42">
        <v>572</v>
      </c>
      <c r="Q17" s="28">
        <f t="shared" si="6"/>
        <v>0.15472004327833377</v>
      </c>
      <c r="R17" s="28">
        <f t="shared" si="7"/>
        <v>0.67612293144208035</v>
      </c>
      <c r="S17" s="42">
        <v>3222</v>
      </c>
      <c r="T17" s="42">
        <v>815</v>
      </c>
      <c r="U17" s="42">
        <v>642</v>
      </c>
      <c r="V17" s="28">
        <f t="shared" si="8"/>
        <v>0.19925512104283055</v>
      </c>
      <c r="W17" s="28">
        <f t="shared" si="9"/>
        <v>0.78773006134969326</v>
      </c>
      <c r="X17" s="42">
        <v>2436</v>
      </c>
      <c r="Y17" s="42">
        <v>546</v>
      </c>
      <c r="Z17" s="42">
        <v>439</v>
      </c>
      <c r="AA17" s="28">
        <f t="shared" si="10"/>
        <v>0.18021346469622332</v>
      </c>
      <c r="AB17" s="28">
        <f t="shared" si="11"/>
        <v>0.80402930402930406</v>
      </c>
      <c r="AC17" s="42">
        <v>1121</v>
      </c>
      <c r="AD17" s="42">
        <v>173</v>
      </c>
      <c r="AE17" s="42">
        <v>142</v>
      </c>
      <c r="AF17" s="28">
        <f t="shared" si="12"/>
        <v>0.12667261373773417</v>
      </c>
      <c r="AG17" s="28">
        <f t="shared" si="13"/>
        <v>0.82080924855491333</v>
      </c>
      <c r="AH17" s="42">
        <v>413</v>
      </c>
      <c r="AI17" s="42">
        <v>37</v>
      </c>
      <c r="AJ17" s="42">
        <v>33</v>
      </c>
      <c r="AK17" s="28">
        <f t="shared" si="14"/>
        <v>7.990314769975787E-2</v>
      </c>
      <c r="AL17" s="28">
        <f t="shared" si="15"/>
        <v>0.89189189189189189</v>
      </c>
      <c r="AM17" s="42">
        <f t="shared" si="16"/>
        <v>11019</v>
      </c>
      <c r="AN17" s="42">
        <f t="shared" si="17"/>
        <v>2445</v>
      </c>
      <c r="AO17" s="42">
        <f t="shared" si="18"/>
        <v>1852</v>
      </c>
      <c r="AP17" s="28">
        <f t="shared" si="19"/>
        <v>0.16807332788819312</v>
      </c>
      <c r="AQ17" s="28">
        <f t="shared" si="20"/>
        <v>0.7574642126789366</v>
      </c>
      <c r="AS17" s="80" t="str">
        <f t="shared" si="0"/>
        <v>高石市</v>
      </c>
      <c r="AT17" s="81">
        <f t="shared" si="21"/>
        <v>0.18637346791636625</v>
      </c>
      <c r="AU17" s="80" t="str">
        <f t="shared" si="1"/>
        <v>住之江区</v>
      </c>
      <c r="AV17" s="81">
        <f t="shared" si="22"/>
        <v>0.73749187784275505</v>
      </c>
      <c r="AX17" s="34">
        <f t="shared" si="23"/>
        <v>0.17521725320280496</v>
      </c>
      <c r="AY17" s="34">
        <f t="shared" si="24"/>
        <v>0.7069363800961479</v>
      </c>
      <c r="AZ17" s="44">
        <v>0</v>
      </c>
    </row>
    <row r="18" spans="2:52" s="4" customFormat="1">
      <c r="B18" s="18">
        <v>13</v>
      </c>
      <c r="C18" s="31" t="s">
        <v>104</v>
      </c>
      <c r="D18" s="42">
        <v>84</v>
      </c>
      <c r="E18" s="42">
        <v>23</v>
      </c>
      <c r="F18" s="42">
        <v>21</v>
      </c>
      <c r="G18" s="28">
        <f t="shared" si="2"/>
        <v>0.25</v>
      </c>
      <c r="H18" s="28">
        <f t="shared" si="3"/>
        <v>0.91304347826086951</v>
      </c>
      <c r="I18" s="42">
        <v>193</v>
      </c>
      <c r="J18" s="42">
        <v>55</v>
      </c>
      <c r="K18" s="42">
        <v>44</v>
      </c>
      <c r="L18" s="28">
        <f t="shared" si="4"/>
        <v>0.22797927461139897</v>
      </c>
      <c r="M18" s="28">
        <f t="shared" si="5"/>
        <v>0.8</v>
      </c>
      <c r="N18" s="42">
        <v>6514</v>
      </c>
      <c r="O18" s="42">
        <v>1716</v>
      </c>
      <c r="P18" s="42">
        <v>1167</v>
      </c>
      <c r="Q18" s="28">
        <f t="shared" si="6"/>
        <v>0.17915259441203563</v>
      </c>
      <c r="R18" s="28">
        <f t="shared" si="7"/>
        <v>0.68006993006993011</v>
      </c>
      <c r="S18" s="42">
        <v>5681</v>
      </c>
      <c r="T18" s="42">
        <v>1569</v>
      </c>
      <c r="U18" s="42">
        <v>1174</v>
      </c>
      <c r="V18" s="28">
        <f t="shared" si="8"/>
        <v>0.20665375814117232</v>
      </c>
      <c r="W18" s="28">
        <f t="shared" si="9"/>
        <v>0.74824729126832379</v>
      </c>
      <c r="X18" s="42">
        <v>3957</v>
      </c>
      <c r="Y18" s="42">
        <v>983</v>
      </c>
      <c r="Z18" s="42">
        <v>806</v>
      </c>
      <c r="AA18" s="28">
        <f t="shared" si="10"/>
        <v>0.20368966388678292</v>
      </c>
      <c r="AB18" s="28">
        <f t="shared" si="11"/>
        <v>0.81993896236012209</v>
      </c>
      <c r="AC18" s="42">
        <v>1774</v>
      </c>
      <c r="AD18" s="42">
        <v>298</v>
      </c>
      <c r="AE18" s="42">
        <v>239</v>
      </c>
      <c r="AF18" s="28">
        <f t="shared" si="12"/>
        <v>0.13472378804960541</v>
      </c>
      <c r="AG18" s="28">
        <f t="shared" si="13"/>
        <v>0.80201342281879195</v>
      </c>
      <c r="AH18" s="42">
        <v>689</v>
      </c>
      <c r="AI18" s="42">
        <v>71</v>
      </c>
      <c r="AJ18" s="42">
        <v>56</v>
      </c>
      <c r="AK18" s="28">
        <f t="shared" si="14"/>
        <v>8.1277213352685049E-2</v>
      </c>
      <c r="AL18" s="28">
        <f t="shared" si="15"/>
        <v>0.78873239436619713</v>
      </c>
      <c r="AM18" s="42">
        <f t="shared" si="16"/>
        <v>18892</v>
      </c>
      <c r="AN18" s="42">
        <f t="shared" si="17"/>
        <v>4715</v>
      </c>
      <c r="AO18" s="42">
        <f t="shared" si="18"/>
        <v>3507</v>
      </c>
      <c r="AP18" s="28">
        <f t="shared" si="19"/>
        <v>0.18563413084903663</v>
      </c>
      <c r="AQ18" s="28">
        <f t="shared" si="20"/>
        <v>0.74379639448568402</v>
      </c>
      <c r="AS18" s="80" t="str">
        <f t="shared" si="0"/>
        <v>忠岡町</v>
      </c>
      <c r="AT18" s="81">
        <f t="shared" si="21"/>
        <v>0.18618618618618618</v>
      </c>
      <c r="AU18" s="80" t="str">
        <f t="shared" si="1"/>
        <v>忠岡町</v>
      </c>
      <c r="AV18" s="81">
        <f t="shared" si="22"/>
        <v>0.73699851411589901</v>
      </c>
      <c r="AX18" s="34">
        <f t="shared" si="23"/>
        <v>0.17521725320280496</v>
      </c>
      <c r="AY18" s="34">
        <f t="shared" si="24"/>
        <v>0.7069363800961479</v>
      </c>
      <c r="AZ18" s="44">
        <v>0</v>
      </c>
    </row>
    <row r="19" spans="2:52" s="4" customFormat="1">
      <c r="B19" s="18">
        <v>14</v>
      </c>
      <c r="C19" s="31" t="s">
        <v>105</v>
      </c>
      <c r="D19" s="42">
        <v>39</v>
      </c>
      <c r="E19" s="42">
        <v>7</v>
      </c>
      <c r="F19" s="42">
        <v>5</v>
      </c>
      <c r="G19" s="28">
        <f t="shared" si="2"/>
        <v>0.12820512820512819</v>
      </c>
      <c r="H19" s="28">
        <f t="shared" si="3"/>
        <v>0.7142857142857143</v>
      </c>
      <c r="I19" s="42">
        <v>101</v>
      </c>
      <c r="J19" s="42">
        <v>22</v>
      </c>
      <c r="K19" s="42">
        <v>16</v>
      </c>
      <c r="L19" s="28">
        <f t="shared" si="4"/>
        <v>0.15841584158415842</v>
      </c>
      <c r="M19" s="28">
        <f t="shared" si="5"/>
        <v>0.72727272727272729</v>
      </c>
      <c r="N19" s="42">
        <v>4779</v>
      </c>
      <c r="O19" s="42">
        <v>1136</v>
      </c>
      <c r="P19" s="42">
        <v>730</v>
      </c>
      <c r="Q19" s="28">
        <f t="shared" si="6"/>
        <v>0.15275162167817535</v>
      </c>
      <c r="R19" s="28">
        <f t="shared" si="7"/>
        <v>0.64260563380281688</v>
      </c>
      <c r="S19" s="42">
        <v>4178</v>
      </c>
      <c r="T19" s="42">
        <v>1171</v>
      </c>
      <c r="U19" s="42">
        <v>828</v>
      </c>
      <c r="V19" s="28">
        <f t="shared" si="8"/>
        <v>0.19818094782192436</v>
      </c>
      <c r="W19" s="28">
        <f t="shared" si="9"/>
        <v>0.7070879590093937</v>
      </c>
      <c r="X19" s="42">
        <v>3178</v>
      </c>
      <c r="Y19" s="42">
        <v>776</v>
      </c>
      <c r="Z19" s="42">
        <v>588</v>
      </c>
      <c r="AA19" s="28">
        <f t="shared" si="10"/>
        <v>0.18502202643171806</v>
      </c>
      <c r="AB19" s="28">
        <f t="shared" si="11"/>
        <v>0.75773195876288657</v>
      </c>
      <c r="AC19" s="42">
        <v>1525</v>
      </c>
      <c r="AD19" s="42">
        <v>244</v>
      </c>
      <c r="AE19" s="42">
        <v>186</v>
      </c>
      <c r="AF19" s="28">
        <f t="shared" si="12"/>
        <v>0.1219672131147541</v>
      </c>
      <c r="AG19" s="28">
        <f t="shared" si="13"/>
        <v>0.76229508196721307</v>
      </c>
      <c r="AH19" s="42">
        <v>550</v>
      </c>
      <c r="AI19" s="42">
        <v>65</v>
      </c>
      <c r="AJ19" s="42">
        <v>47</v>
      </c>
      <c r="AK19" s="28">
        <f t="shared" si="14"/>
        <v>8.545454545454545E-2</v>
      </c>
      <c r="AL19" s="28">
        <f t="shared" si="15"/>
        <v>0.72307692307692306</v>
      </c>
      <c r="AM19" s="42">
        <f t="shared" si="16"/>
        <v>14350</v>
      </c>
      <c r="AN19" s="42">
        <f t="shared" si="17"/>
        <v>3421</v>
      </c>
      <c r="AO19" s="42">
        <f t="shared" si="18"/>
        <v>2400</v>
      </c>
      <c r="AP19" s="28">
        <f t="shared" si="19"/>
        <v>0.1672473867595819</v>
      </c>
      <c r="AQ19" s="28">
        <f t="shared" si="20"/>
        <v>0.70154925460391704</v>
      </c>
      <c r="AS19" s="80" t="str">
        <f t="shared" si="0"/>
        <v>生野区</v>
      </c>
      <c r="AT19" s="81">
        <f t="shared" si="21"/>
        <v>0.18563413084903663</v>
      </c>
      <c r="AU19" s="80" t="str">
        <f t="shared" si="1"/>
        <v>鶴見区</v>
      </c>
      <c r="AV19" s="81">
        <f t="shared" si="22"/>
        <v>0.7362459546925566</v>
      </c>
      <c r="AX19" s="34">
        <f t="shared" si="23"/>
        <v>0.17521725320280496</v>
      </c>
      <c r="AY19" s="34">
        <f t="shared" si="24"/>
        <v>0.7069363800961479</v>
      </c>
      <c r="AZ19" s="44">
        <v>0</v>
      </c>
    </row>
    <row r="20" spans="2:52" s="4" customFormat="1">
      <c r="B20" s="18">
        <v>15</v>
      </c>
      <c r="C20" s="31" t="s">
        <v>106</v>
      </c>
      <c r="D20" s="42">
        <v>80</v>
      </c>
      <c r="E20" s="42">
        <v>20</v>
      </c>
      <c r="F20" s="42">
        <v>14</v>
      </c>
      <c r="G20" s="28">
        <f t="shared" si="2"/>
        <v>0.17499999999999999</v>
      </c>
      <c r="H20" s="28">
        <f t="shared" si="3"/>
        <v>0.7</v>
      </c>
      <c r="I20" s="42">
        <v>208</v>
      </c>
      <c r="J20" s="42">
        <v>68</v>
      </c>
      <c r="K20" s="42">
        <v>58</v>
      </c>
      <c r="L20" s="28">
        <f t="shared" si="4"/>
        <v>0.27884615384615385</v>
      </c>
      <c r="M20" s="28">
        <f t="shared" si="5"/>
        <v>0.8529411764705882</v>
      </c>
      <c r="N20" s="42">
        <v>8283</v>
      </c>
      <c r="O20" s="42">
        <v>2141</v>
      </c>
      <c r="P20" s="42">
        <v>1403</v>
      </c>
      <c r="Q20" s="28">
        <f t="shared" si="6"/>
        <v>0.16938307376554387</v>
      </c>
      <c r="R20" s="28">
        <f t="shared" si="7"/>
        <v>0.65530126109294717</v>
      </c>
      <c r="S20" s="42">
        <v>6810</v>
      </c>
      <c r="T20" s="42">
        <v>1923</v>
      </c>
      <c r="U20" s="42">
        <v>1444</v>
      </c>
      <c r="V20" s="28">
        <f t="shared" si="8"/>
        <v>0.21204111600587372</v>
      </c>
      <c r="W20" s="28">
        <f t="shared" si="9"/>
        <v>0.75091003640145604</v>
      </c>
      <c r="X20" s="42">
        <v>4887</v>
      </c>
      <c r="Y20" s="42">
        <v>1254</v>
      </c>
      <c r="Z20" s="42">
        <v>968</v>
      </c>
      <c r="AA20" s="28">
        <f t="shared" si="10"/>
        <v>0.19807652956824229</v>
      </c>
      <c r="AB20" s="28">
        <f t="shared" si="11"/>
        <v>0.77192982456140347</v>
      </c>
      <c r="AC20" s="42">
        <v>2078</v>
      </c>
      <c r="AD20" s="42">
        <v>376</v>
      </c>
      <c r="AE20" s="42">
        <v>297</v>
      </c>
      <c r="AF20" s="28">
        <f t="shared" si="12"/>
        <v>0.14292589027911454</v>
      </c>
      <c r="AG20" s="28">
        <f t="shared" si="13"/>
        <v>0.78989361702127658</v>
      </c>
      <c r="AH20" s="42">
        <v>680</v>
      </c>
      <c r="AI20" s="42">
        <v>71</v>
      </c>
      <c r="AJ20" s="42">
        <v>47</v>
      </c>
      <c r="AK20" s="28">
        <f t="shared" si="14"/>
        <v>6.9117647058823534E-2</v>
      </c>
      <c r="AL20" s="28">
        <f t="shared" si="15"/>
        <v>0.6619718309859155</v>
      </c>
      <c r="AM20" s="42">
        <f t="shared" si="16"/>
        <v>23026</v>
      </c>
      <c r="AN20" s="42">
        <f t="shared" si="17"/>
        <v>5853</v>
      </c>
      <c r="AO20" s="42">
        <f t="shared" si="18"/>
        <v>4231</v>
      </c>
      <c r="AP20" s="28">
        <f t="shared" si="19"/>
        <v>0.18374880569790672</v>
      </c>
      <c r="AQ20" s="28">
        <f t="shared" si="20"/>
        <v>0.72287715701349731</v>
      </c>
      <c r="AS20" s="80" t="str">
        <f t="shared" si="0"/>
        <v>住吉区</v>
      </c>
      <c r="AT20" s="81">
        <f t="shared" si="21"/>
        <v>0.18549307997990225</v>
      </c>
      <c r="AU20" s="80" t="str">
        <f t="shared" si="1"/>
        <v>大正区</v>
      </c>
      <c r="AV20" s="81">
        <f t="shared" si="22"/>
        <v>0.73523583036068174</v>
      </c>
      <c r="AX20" s="34">
        <f t="shared" si="23"/>
        <v>0.17521725320280496</v>
      </c>
      <c r="AY20" s="34">
        <f t="shared" si="24"/>
        <v>0.7069363800961479</v>
      </c>
      <c r="AZ20" s="44">
        <v>0</v>
      </c>
    </row>
    <row r="21" spans="2:52" s="4" customFormat="1">
      <c r="B21" s="18">
        <v>16</v>
      </c>
      <c r="C21" s="31" t="s">
        <v>62</v>
      </c>
      <c r="D21" s="42">
        <v>36</v>
      </c>
      <c r="E21" s="42">
        <v>14</v>
      </c>
      <c r="F21" s="42">
        <v>12</v>
      </c>
      <c r="G21" s="28">
        <f t="shared" si="2"/>
        <v>0.33333333333333331</v>
      </c>
      <c r="H21" s="28">
        <f t="shared" si="3"/>
        <v>0.8571428571428571</v>
      </c>
      <c r="I21" s="42">
        <v>115</v>
      </c>
      <c r="J21" s="42">
        <v>32</v>
      </c>
      <c r="K21" s="42">
        <v>24</v>
      </c>
      <c r="L21" s="28">
        <f t="shared" si="4"/>
        <v>0.20869565217391303</v>
      </c>
      <c r="M21" s="28">
        <f t="shared" si="5"/>
        <v>0.75</v>
      </c>
      <c r="N21" s="42">
        <v>4980</v>
      </c>
      <c r="O21" s="42">
        <v>1338</v>
      </c>
      <c r="P21" s="42">
        <v>873</v>
      </c>
      <c r="Q21" s="28">
        <f t="shared" si="6"/>
        <v>0.17530120481927711</v>
      </c>
      <c r="R21" s="28">
        <f t="shared" si="7"/>
        <v>0.65246636771300448</v>
      </c>
      <c r="S21" s="42">
        <v>4394</v>
      </c>
      <c r="T21" s="42">
        <v>1327</v>
      </c>
      <c r="U21" s="42">
        <v>964</v>
      </c>
      <c r="V21" s="28">
        <f t="shared" si="8"/>
        <v>0.21939007737824306</v>
      </c>
      <c r="W21" s="28">
        <f t="shared" si="9"/>
        <v>0.72645064054257724</v>
      </c>
      <c r="X21" s="42">
        <v>3518</v>
      </c>
      <c r="Y21" s="42">
        <v>955</v>
      </c>
      <c r="Z21" s="42">
        <v>731</v>
      </c>
      <c r="AA21" s="28">
        <f t="shared" si="10"/>
        <v>0.20778851620238772</v>
      </c>
      <c r="AB21" s="28">
        <f t="shared" si="11"/>
        <v>0.76544502617801047</v>
      </c>
      <c r="AC21" s="42">
        <v>1796</v>
      </c>
      <c r="AD21" s="42">
        <v>349</v>
      </c>
      <c r="AE21" s="42">
        <v>294</v>
      </c>
      <c r="AF21" s="28">
        <f t="shared" si="12"/>
        <v>0.16369710467706014</v>
      </c>
      <c r="AG21" s="28">
        <f t="shared" si="13"/>
        <v>0.84240687679083093</v>
      </c>
      <c r="AH21" s="42">
        <v>577</v>
      </c>
      <c r="AI21" s="42">
        <v>59</v>
      </c>
      <c r="AJ21" s="42">
        <v>45</v>
      </c>
      <c r="AK21" s="28">
        <f t="shared" si="14"/>
        <v>7.7989601386481797E-2</v>
      </c>
      <c r="AL21" s="28">
        <f t="shared" si="15"/>
        <v>0.76271186440677963</v>
      </c>
      <c r="AM21" s="42">
        <f t="shared" si="16"/>
        <v>15416</v>
      </c>
      <c r="AN21" s="42">
        <f t="shared" si="17"/>
        <v>4074</v>
      </c>
      <c r="AO21" s="42">
        <f t="shared" si="18"/>
        <v>2943</v>
      </c>
      <c r="AP21" s="28">
        <f t="shared" si="19"/>
        <v>0.190905552672548</v>
      </c>
      <c r="AQ21" s="28">
        <f t="shared" si="20"/>
        <v>0.72238586156111928</v>
      </c>
      <c r="AS21" s="80" t="str">
        <f t="shared" si="0"/>
        <v>大正区</v>
      </c>
      <c r="AT21" s="81">
        <f t="shared" si="21"/>
        <v>0.18498205025927403</v>
      </c>
      <c r="AU21" s="80" t="str">
        <f t="shared" si="1"/>
        <v>柏原市</v>
      </c>
      <c r="AV21" s="81">
        <f t="shared" si="22"/>
        <v>0.73452883263009849</v>
      </c>
      <c r="AX21" s="34">
        <f t="shared" si="23"/>
        <v>0.17521725320280496</v>
      </c>
      <c r="AY21" s="34">
        <f t="shared" si="24"/>
        <v>0.7069363800961479</v>
      </c>
      <c r="AZ21" s="44">
        <v>0</v>
      </c>
    </row>
    <row r="22" spans="2:52" s="4" customFormat="1">
      <c r="B22" s="18">
        <v>17</v>
      </c>
      <c r="C22" s="31" t="s">
        <v>107</v>
      </c>
      <c r="D22" s="42">
        <v>79</v>
      </c>
      <c r="E22" s="42">
        <v>14</v>
      </c>
      <c r="F22" s="42">
        <v>10</v>
      </c>
      <c r="G22" s="28">
        <f t="shared" si="2"/>
        <v>0.12658227848101267</v>
      </c>
      <c r="H22" s="28">
        <f t="shared" si="3"/>
        <v>0.7142857142857143</v>
      </c>
      <c r="I22" s="42">
        <v>199</v>
      </c>
      <c r="J22" s="42">
        <v>48</v>
      </c>
      <c r="K22" s="42">
        <v>39</v>
      </c>
      <c r="L22" s="28">
        <f t="shared" si="4"/>
        <v>0.19597989949748743</v>
      </c>
      <c r="M22" s="28">
        <f t="shared" si="5"/>
        <v>0.8125</v>
      </c>
      <c r="N22" s="42">
        <v>7276</v>
      </c>
      <c r="O22" s="42">
        <v>1872</v>
      </c>
      <c r="P22" s="42">
        <v>1318</v>
      </c>
      <c r="Q22" s="28">
        <f t="shared" si="6"/>
        <v>0.18114348543155581</v>
      </c>
      <c r="R22" s="28">
        <f t="shared" si="7"/>
        <v>0.70405982905982911</v>
      </c>
      <c r="S22" s="42">
        <v>6455</v>
      </c>
      <c r="T22" s="42">
        <v>1754</v>
      </c>
      <c r="U22" s="42">
        <v>1340</v>
      </c>
      <c r="V22" s="28">
        <f t="shared" si="8"/>
        <v>0.20759101471727343</v>
      </c>
      <c r="W22" s="28">
        <f t="shared" si="9"/>
        <v>0.76396807297605474</v>
      </c>
      <c r="X22" s="42">
        <v>4842</v>
      </c>
      <c r="Y22" s="42">
        <v>1180</v>
      </c>
      <c r="Z22" s="42">
        <v>964</v>
      </c>
      <c r="AA22" s="28">
        <f t="shared" si="10"/>
        <v>0.19909128459314332</v>
      </c>
      <c r="AB22" s="28">
        <f t="shared" si="11"/>
        <v>0.81694915254237288</v>
      </c>
      <c r="AC22" s="42">
        <v>2242</v>
      </c>
      <c r="AD22" s="42">
        <v>366</v>
      </c>
      <c r="AE22" s="42">
        <v>311</v>
      </c>
      <c r="AF22" s="28">
        <f t="shared" si="12"/>
        <v>0.13871543264942016</v>
      </c>
      <c r="AG22" s="28">
        <f t="shared" si="13"/>
        <v>0.84972677595628421</v>
      </c>
      <c r="AH22" s="42">
        <v>800</v>
      </c>
      <c r="AI22" s="42">
        <v>100</v>
      </c>
      <c r="AJ22" s="42">
        <v>79</v>
      </c>
      <c r="AK22" s="28">
        <f t="shared" si="14"/>
        <v>9.8750000000000004E-2</v>
      </c>
      <c r="AL22" s="28">
        <f t="shared" si="15"/>
        <v>0.79</v>
      </c>
      <c r="AM22" s="42">
        <f t="shared" si="16"/>
        <v>21893</v>
      </c>
      <c r="AN22" s="42">
        <f t="shared" si="17"/>
        <v>5334</v>
      </c>
      <c r="AO22" s="42">
        <f t="shared" si="18"/>
        <v>4061</v>
      </c>
      <c r="AP22" s="28">
        <f t="shared" si="19"/>
        <v>0.18549307997990225</v>
      </c>
      <c r="AQ22" s="28">
        <f t="shared" si="20"/>
        <v>0.76134233220847392</v>
      </c>
      <c r="AS22" s="80" t="str">
        <f t="shared" si="0"/>
        <v>藤井寺市</v>
      </c>
      <c r="AT22" s="81">
        <f t="shared" si="21"/>
        <v>0.18482490272373542</v>
      </c>
      <c r="AU22" s="80" t="str">
        <f t="shared" si="1"/>
        <v>大阪市</v>
      </c>
      <c r="AV22" s="81">
        <f t="shared" si="22"/>
        <v>0.73292140740032508</v>
      </c>
      <c r="AX22" s="34">
        <f t="shared" si="23"/>
        <v>0.17521725320280496</v>
      </c>
      <c r="AY22" s="34">
        <f t="shared" si="24"/>
        <v>0.7069363800961479</v>
      </c>
      <c r="AZ22" s="44">
        <v>0</v>
      </c>
    </row>
    <row r="23" spans="2:52" s="4" customFormat="1">
      <c r="B23" s="18">
        <v>18</v>
      </c>
      <c r="C23" s="31" t="s">
        <v>63</v>
      </c>
      <c r="D23" s="42">
        <v>51</v>
      </c>
      <c r="E23" s="42">
        <v>15</v>
      </c>
      <c r="F23" s="42">
        <v>11</v>
      </c>
      <c r="G23" s="28">
        <f t="shared" si="2"/>
        <v>0.21568627450980393</v>
      </c>
      <c r="H23" s="28">
        <f t="shared" si="3"/>
        <v>0.73333333333333328</v>
      </c>
      <c r="I23" s="42">
        <v>141</v>
      </c>
      <c r="J23" s="42">
        <v>34</v>
      </c>
      <c r="K23" s="42">
        <v>30</v>
      </c>
      <c r="L23" s="28">
        <f t="shared" si="4"/>
        <v>0.21276595744680851</v>
      </c>
      <c r="M23" s="28">
        <f t="shared" si="5"/>
        <v>0.88235294117647056</v>
      </c>
      <c r="N23" s="42">
        <v>6493</v>
      </c>
      <c r="O23" s="42">
        <v>1580</v>
      </c>
      <c r="P23" s="42">
        <v>1034</v>
      </c>
      <c r="Q23" s="28">
        <f t="shared" si="6"/>
        <v>0.1592484213768674</v>
      </c>
      <c r="R23" s="28">
        <f t="shared" si="7"/>
        <v>0.65443037974683549</v>
      </c>
      <c r="S23" s="42">
        <v>5839</v>
      </c>
      <c r="T23" s="42">
        <v>1576</v>
      </c>
      <c r="U23" s="42">
        <v>1151</v>
      </c>
      <c r="V23" s="28">
        <f t="shared" si="8"/>
        <v>0.1971227949991437</v>
      </c>
      <c r="W23" s="28">
        <f t="shared" si="9"/>
        <v>0.73032994923857864</v>
      </c>
      <c r="X23" s="42">
        <v>4297</v>
      </c>
      <c r="Y23" s="42">
        <v>1065</v>
      </c>
      <c r="Z23" s="42">
        <v>848</v>
      </c>
      <c r="AA23" s="28">
        <f t="shared" si="10"/>
        <v>0.19734698626949035</v>
      </c>
      <c r="AB23" s="28">
        <f t="shared" si="11"/>
        <v>0.79624413145539907</v>
      </c>
      <c r="AC23" s="42">
        <v>2122</v>
      </c>
      <c r="AD23" s="42">
        <v>362</v>
      </c>
      <c r="AE23" s="42">
        <v>298</v>
      </c>
      <c r="AF23" s="28">
        <f t="shared" si="12"/>
        <v>0.14043355325164938</v>
      </c>
      <c r="AG23" s="28">
        <f t="shared" si="13"/>
        <v>0.82320441988950277</v>
      </c>
      <c r="AH23" s="42">
        <v>719</v>
      </c>
      <c r="AI23" s="42">
        <v>58</v>
      </c>
      <c r="AJ23" s="42">
        <v>41</v>
      </c>
      <c r="AK23" s="28">
        <f t="shared" si="14"/>
        <v>5.702364394993046E-2</v>
      </c>
      <c r="AL23" s="28">
        <f t="shared" si="15"/>
        <v>0.7068965517241379</v>
      </c>
      <c r="AM23" s="42">
        <f t="shared" si="16"/>
        <v>19662</v>
      </c>
      <c r="AN23" s="42">
        <f t="shared" si="17"/>
        <v>4690</v>
      </c>
      <c r="AO23" s="42">
        <f t="shared" si="18"/>
        <v>3413</v>
      </c>
      <c r="AP23" s="28">
        <f t="shared" si="19"/>
        <v>0.17358356220120028</v>
      </c>
      <c r="AQ23" s="28">
        <f t="shared" si="20"/>
        <v>0.7277185501066098</v>
      </c>
      <c r="AS23" s="80" t="str">
        <f t="shared" si="0"/>
        <v>吹田市</v>
      </c>
      <c r="AT23" s="81">
        <f t="shared" si="21"/>
        <v>0.18478541882109617</v>
      </c>
      <c r="AU23" s="80" t="str">
        <f t="shared" si="1"/>
        <v>堺市堺区</v>
      </c>
      <c r="AV23" s="81">
        <f t="shared" si="22"/>
        <v>0.73217317487266553</v>
      </c>
      <c r="AX23" s="34">
        <f t="shared" si="23"/>
        <v>0.17521725320280496</v>
      </c>
      <c r="AY23" s="34">
        <f t="shared" si="24"/>
        <v>0.7069363800961479</v>
      </c>
      <c r="AZ23" s="44">
        <v>0</v>
      </c>
    </row>
    <row r="24" spans="2:52" s="4" customFormat="1">
      <c r="B24" s="18">
        <v>19</v>
      </c>
      <c r="C24" s="31" t="s">
        <v>108</v>
      </c>
      <c r="D24" s="42">
        <v>72</v>
      </c>
      <c r="E24" s="42">
        <v>18</v>
      </c>
      <c r="F24" s="42">
        <v>14</v>
      </c>
      <c r="G24" s="28">
        <f t="shared" si="2"/>
        <v>0.19444444444444445</v>
      </c>
      <c r="H24" s="28">
        <f t="shared" si="3"/>
        <v>0.77777777777777779</v>
      </c>
      <c r="I24" s="42">
        <v>174</v>
      </c>
      <c r="J24" s="42">
        <v>45</v>
      </c>
      <c r="K24" s="42">
        <v>37</v>
      </c>
      <c r="L24" s="28">
        <f t="shared" si="4"/>
        <v>0.21264367816091953</v>
      </c>
      <c r="M24" s="28">
        <f t="shared" si="5"/>
        <v>0.82222222222222219</v>
      </c>
      <c r="N24" s="42">
        <v>4754</v>
      </c>
      <c r="O24" s="42">
        <v>1158</v>
      </c>
      <c r="P24" s="42">
        <v>809</v>
      </c>
      <c r="Q24" s="28">
        <f t="shared" si="6"/>
        <v>0.17017248632730334</v>
      </c>
      <c r="R24" s="28">
        <f t="shared" si="7"/>
        <v>0.69861830742659758</v>
      </c>
      <c r="S24" s="42">
        <v>4002</v>
      </c>
      <c r="T24" s="42">
        <v>1016</v>
      </c>
      <c r="U24" s="42">
        <v>793</v>
      </c>
      <c r="V24" s="28">
        <f t="shared" si="8"/>
        <v>0.19815092453773114</v>
      </c>
      <c r="W24" s="28">
        <f t="shared" si="9"/>
        <v>0.78051181102362199</v>
      </c>
      <c r="X24" s="42">
        <v>2771</v>
      </c>
      <c r="Y24" s="42">
        <v>665</v>
      </c>
      <c r="Z24" s="42">
        <v>531</v>
      </c>
      <c r="AA24" s="28">
        <f t="shared" si="10"/>
        <v>0.19162757127390834</v>
      </c>
      <c r="AB24" s="28">
        <f t="shared" si="11"/>
        <v>0.7984962406015037</v>
      </c>
      <c r="AC24" s="42">
        <v>1285</v>
      </c>
      <c r="AD24" s="42">
        <v>223</v>
      </c>
      <c r="AE24" s="42">
        <v>182</v>
      </c>
      <c r="AF24" s="28">
        <f t="shared" si="12"/>
        <v>0.14163424124513618</v>
      </c>
      <c r="AG24" s="28">
        <f t="shared" si="13"/>
        <v>0.81614349775784756</v>
      </c>
      <c r="AH24" s="42">
        <v>446</v>
      </c>
      <c r="AI24" s="42">
        <v>47</v>
      </c>
      <c r="AJ24" s="42">
        <v>34</v>
      </c>
      <c r="AK24" s="28">
        <f t="shared" si="14"/>
        <v>7.623318385650224E-2</v>
      </c>
      <c r="AL24" s="28">
        <f t="shared" si="15"/>
        <v>0.72340425531914898</v>
      </c>
      <c r="AM24" s="42">
        <f t="shared" si="16"/>
        <v>13504</v>
      </c>
      <c r="AN24" s="42">
        <f t="shared" si="17"/>
        <v>3172</v>
      </c>
      <c r="AO24" s="42">
        <f t="shared" si="18"/>
        <v>2400</v>
      </c>
      <c r="AP24" s="28">
        <f t="shared" si="19"/>
        <v>0.17772511848341233</v>
      </c>
      <c r="AQ24" s="28">
        <f t="shared" si="20"/>
        <v>0.75662042875157631</v>
      </c>
      <c r="AS24" s="80" t="str">
        <f t="shared" si="0"/>
        <v>城東区</v>
      </c>
      <c r="AT24" s="81">
        <f t="shared" si="21"/>
        <v>0.18374880569790672</v>
      </c>
      <c r="AU24" s="80" t="str">
        <f t="shared" si="1"/>
        <v>高石市</v>
      </c>
      <c r="AV24" s="81">
        <f t="shared" si="22"/>
        <v>0.73194903256252952</v>
      </c>
      <c r="AX24" s="34">
        <f t="shared" si="23"/>
        <v>0.17521725320280496</v>
      </c>
      <c r="AY24" s="34">
        <f t="shared" si="24"/>
        <v>0.7069363800961479</v>
      </c>
      <c r="AZ24" s="44">
        <v>0</v>
      </c>
    </row>
    <row r="25" spans="2:52" s="4" customFormat="1">
      <c r="B25" s="18">
        <v>20</v>
      </c>
      <c r="C25" s="31" t="s">
        <v>109</v>
      </c>
      <c r="D25" s="42">
        <v>55</v>
      </c>
      <c r="E25" s="42">
        <v>20</v>
      </c>
      <c r="F25" s="42">
        <v>17</v>
      </c>
      <c r="G25" s="28">
        <f t="shared" si="2"/>
        <v>0.30909090909090908</v>
      </c>
      <c r="H25" s="28">
        <f t="shared" si="3"/>
        <v>0.85</v>
      </c>
      <c r="I25" s="42">
        <v>167</v>
      </c>
      <c r="J25" s="42">
        <v>37</v>
      </c>
      <c r="K25" s="42">
        <v>32</v>
      </c>
      <c r="L25" s="28">
        <f t="shared" si="4"/>
        <v>0.19161676646706588</v>
      </c>
      <c r="M25" s="28">
        <f t="shared" si="5"/>
        <v>0.86486486486486491</v>
      </c>
      <c r="N25" s="42">
        <v>7486</v>
      </c>
      <c r="O25" s="42">
        <v>1837</v>
      </c>
      <c r="P25" s="42">
        <v>1214</v>
      </c>
      <c r="Q25" s="28">
        <f t="shared" si="6"/>
        <v>0.16216938284798291</v>
      </c>
      <c r="R25" s="28">
        <f t="shared" si="7"/>
        <v>0.66086009798584644</v>
      </c>
      <c r="S25" s="42">
        <v>6109</v>
      </c>
      <c r="T25" s="42">
        <v>1652</v>
      </c>
      <c r="U25" s="42">
        <v>1192</v>
      </c>
      <c r="V25" s="28">
        <f t="shared" si="8"/>
        <v>0.1951219512195122</v>
      </c>
      <c r="W25" s="28">
        <f t="shared" si="9"/>
        <v>0.72154963680387407</v>
      </c>
      <c r="X25" s="42">
        <v>4212</v>
      </c>
      <c r="Y25" s="42">
        <v>1031</v>
      </c>
      <c r="Z25" s="42">
        <v>812</v>
      </c>
      <c r="AA25" s="28">
        <f t="shared" si="10"/>
        <v>0.19278252611585944</v>
      </c>
      <c r="AB25" s="28">
        <f t="shared" si="11"/>
        <v>0.7875848690591658</v>
      </c>
      <c r="AC25" s="42">
        <v>1876</v>
      </c>
      <c r="AD25" s="42">
        <v>328</v>
      </c>
      <c r="AE25" s="42">
        <v>269</v>
      </c>
      <c r="AF25" s="28">
        <f t="shared" si="12"/>
        <v>0.14339019189765459</v>
      </c>
      <c r="AG25" s="28">
        <f t="shared" si="13"/>
        <v>0.82012195121951215</v>
      </c>
      <c r="AH25" s="42">
        <v>676</v>
      </c>
      <c r="AI25" s="42">
        <v>75</v>
      </c>
      <c r="AJ25" s="42">
        <v>53</v>
      </c>
      <c r="AK25" s="28">
        <f t="shared" si="14"/>
        <v>7.8402366863905323E-2</v>
      </c>
      <c r="AL25" s="28">
        <f t="shared" si="15"/>
        <v>0.70666666666666667</v>
      </c>
      <c r="AM25" s="42">
        <f t="shared" si="16"/>
        <v>20581</v>
      </c>
      <c r="AN25" s="42">
        <f t="shared" si="17"/>
        <v>4980</v>
      </c>
      <c r="AO25" s="42">
        <f t="shared" si="18"/>
        <v>3589</v>
      </c>
      <c r="AP25" s="28">
        <f t="shared" si="19"/>
        <v>0.17438414071230746</v>
      </c>
      <c r="AQ25" s="28">
        <f t="shared" si="20"/>
        <v>0.72068273092369473</v>
      </c>
      <c r="AS25" s="80" t="str">
        <f t="shared" si="0"/>
        <v>堺市東区</v>
      </c>
      <c r="AT25" s="81">
        <f t="shared" si="21"/>
        <v>0.18345927791771621</v>
      </c>
      <c r="AU25" s="80" t="str">
        <f t="shared" si="1"/>
        <v>東淀川区</v>
      </c>
      <c r="AV25" s="81">
        <f t="shared" si="22"/>
        <v>0.7305222602739726</v>
      </c>
      <c r="AX25" s="34">
        <f t="shared" si="23"/>
        <v>0.17521725320280496</v>
      </c>
      <c r="AY25" s="34">
        <f t="shared" si="24"/>
        <v>0.7069363800961479</v>
      </c>
      <c r="AZ25" s="44">
        <v>0</v>
      </c>
    </row>
    <row r="26" spans="2:52" s="4" customFormat="1">
      <c r="B26" s="18">
        <v>21</v>
      </c>
      <c r="C26" s="31" t="s">
        <v>110</v>
      </c>
      <c r="D26" s="42">
        <v>52</v>
      </c>
      <c r="E26" s="42">
        <v>9</v>
      </c>
      <c r="F26" s="42">
        <v>8</v>
      </c>
      <c r="G26" s="28">
        <f t="shared" si="2"/>
        <v>0.15384615384615385</v>
      </c>
      <c r="H26" s="28">
        <f t="shared" si="3"/>
        <v>0.88888888888888884</v>
      </c>
      <c r="I26" s="42">
        <v>111</v>
      </c>
      <c r="J26" s="42">
        <v>30</v>
      </c>
      <c r="K26" s="42">
        <v>27</v>
      </c>
      <c r="L26" s="28">
        <f t="shared" si="4"/>
        <v>0.24324324324324326</v>
      </c>
      <c r="M26" s="28">
        <f t="shared" si="5"/>
        <v>0.9</v>
      </c>
      <c r="N26" s="42">
        <v>4902</v>
      </c>
      <c r="O26" s="42">
        <v>1114</v>
      </c>
      <c r="P26" s="42">
        <v>745</v>
      </c>
      <c r="Q26" s="28">
        <f t="shared" si="6"/>
        <v>0.15197878416972666</v>
      </c>
      <c r="R26" s="28">
        <f t="shared" si="7"/>
        <v>0.66876122082585276</v>
      </c>
      <c r="S26" s="42">
        <v>4348</v>
      </c>
      <c r="T26" s="42">
        <v>1085</v>
      </c>
      <c r="U26" s="42">
        <v>812</v>
      </c>
      <c r="V26" s="28">
        <f t="shared" si="8"/>
        <v>0.18675252989880406</v>
      </c>
      <c r="W26" s="28">
        <f t="shared" si="9"/>
        <v>0.74838709677419357</v>
      </c>
      <c r="X26" s="42">
        <v>2801</v>
      </c>
      <c r="Y26" s="42">
        <v>641</v>
      </c>
      <c r="Z26" s="42">
        <v>517</v>
      </c>
      <c r="AA26" s="28">
        <f t="shared" si="10"/>
        <v>0.18457693680828274</v>
      </c>
      <c r="AB26" s="28">
        <f t="shared" si="11"/>
        <v>0.80655226209048358</v>
      </c>
      <c r="AC26" s="42">
        <v>1146</v>
      </c>
      <c r="AD26" s="42">
        <v>182</v>
      </c>
      <c r="AE26" s="42">
        <v>142</v>
      </c>
      <c r="AF26" s="28">
        <f t="shared" si="12"/>
        <v>0.12390924956369982</v>
      </c>
      <c r="AG26" s="28">
        <f t="shared" si="13"/>
        <v>0.78021978021978022</v>
      </c>
      <c r="AH26" s="42">
        <v>335</v>
      </c>
      <c r="AI26" s="42">
        <v>29</v>
      </c>
      <c r="AJ26" s="42">
        <v>24</v>
      </c>
      <c r="AK26" s="28">
        <f t="shared" si="14"/>
        <v>7.1641791044776124E-2</v>
      </c>
      <c r="AL26" s="28">
        <f t="shared" si="15"/>
        <v>0.82758620689655171</v>
      </c>
      <c r="AM26" s="42">
        <f t="shared" si="16"/>
        <v>13695</v>
      </c>
      <c r="AN26" s="42">
        <f t="shared" si="17"/>
        <v>3090</v>
      </c>
      <c r="AO26" s="42">
        <f t="shared" si="18"/>
        <v>2275</v>
      </c>
      <c r="AP26" s="28">
        <f t="shared" si="19"/>
        <v>0.16611902154070829</v>
      </c>
      <c r="AQ26" s="28">
        <f t="shared" si="20"/>
        <v>0.7362459546925566</v>
      </c>
      <c r="AS26" s="80" t="str">
        <f t="shared" si="0"/>
        <v>泉南市</v>
      </c>
      <c r="AT26" s="81">
        <f t="shared" si="21"/>
        <v>0.18055861007257532</v>
      </c>
      <c r="AU26" s="80" t="str">
        <f t="shared" si="1"/>
        <v>天王寺区</v>
      </c>
      <c r="AV26" s="81">
        <f t="shared" si="22"/>
        <v>0.72896327289632734</v>
      </c>
      <c r="AX26" s="34">
        <f t="shared" si="23"/>
        <v>0.17521725320280496</v>
      </c>
      <c r="AY26" s="34">
        <f t="shared" si="24"/>
        <v>0.7069363800961479</v>
      </c>
      <c r="AZ26" s="44">
        <v>0</v>
      </c>
    </row>
    <row r="27" spans="2:52" s="4" customFormat="1">
      <c r="B27" s="18">
        <v>22</v>
      </c>
      <c r="C27" s="31" t="s">
        <v>64</v>
      </c>
      <c r="D27" s="42">
        <v>54</v>
      </c>
      <c r="E27" s="42">
        <v>17</v>
      </c>
      <c r="F27" s="42">
        <v>12</v>
      </c>
      <c r="G27" s="28">
        <f t="shared" si="2"/>
        <v>0.22222222222222221</v>
      </c>
      <c r="H27" s="28">
        <f t="shared" si="3"/>
        <v>0.70588235294117652</v>
      </c>
      <c r="I27" s="42">
        <v>171</v>
      </c>
      <c r="J27" s="42">
        <v>49</v>
      </c>
      <c r="K27" s="42">
        <v>41</v>
      </c>
      <c r="L27" s="28">
        <f t="shared" si="4"/>
        <v>0.23976608187134502</v>
      </c>
      <c r="M27" s="28">
        <f t="shared" si="5"/>
        <v>0.83673469387755106</v>
      </c>
      <c r="N27" s="42">
        <v>6550</v>
      </c>
      <c r="O27" s="42">
        <v>1757</v>
      </c>
      <c r="P27" s="42">
        <v>1186</v>
      </c>
      <c r="Q27" s="28">
        <f t="shared" si="6"/>
        <v>0.18106870229007632</v>
      </c>
      <c r="R27" s="28">
        <f t="shared" si="7"/>
        <v>0.67501422879908934</v>
      </c>
      <c r="S27" s="42">
        <v>5325</v>
      </c>
      <c r="T27" s="42">
        <v>1591</v>
      </c>
      <c r="U27" s="42">
        <v>1196</v>
      </c>
      <c r="V27" s="28">
        <f t="shared" si="8"/>
        <v>0.22460093896713615</v>
      </c>
      <c r="W27" s="28">
        <f t="shared" si="9"/>
        <v>0.75172847265870524</v>
      </c>
      <c r="X27" s="42">
        <v>3346</v>
      </c>
      <c r="Y27" s="42">
        <v>873</v>
      </c>
      <c r="Z27" s="42">
        <v>696</v>
      </c>
      <c r="AA27" s="28">
        <f t="shared" si="10"/>
        <v>0.20800956365809922</v>
      </c>
      <c r="AB27" s="28">
        <f t="shared" si="11"/>
        <v>0.79725085910652926</v>
      </c>
      <c r="AC27" s="42">
        <v>1487</v>
      </c>
      <c r="AD27" s="42">
        <v>285</v>
      </c>
      <c r="AE27" s="42">
        <v>234</v>
      </c>
      <c r="AF27" s="28">
        <f t="shared" si="12"/>
        <v>0.15736381977135172</v>
      </c>
      <c r="AG27" s="28">
        <f t="shared" si="13"/>
        <v>0.82105263157894737</v>
      </c>
      <c r="AH27" s="42">
        <v>531</v>
      </c>
      <c r="AI27" s="42">
        <v>45</v>
      </c>
      <c r="AJ27" s="42">
        <v>40</v>
      </c>
      <c r="AK27" s="28">
        <f t="shared" si="14"/>
        <v>7.5329566854990579E-2</v>
      </c>
      <c r="AL27" s="28">
        <f t="shared" si="15"/>
        <v>0.88888888888888884</v>
      </c>
      <c r="AM27" s="42">
        <f t="shared" si="16"/>
        <v>17464</v>
      </c>
      <c r="AN27" s="42">
        <f t="shared" si="17"/>
        <v>4617</v>
      </c>
      <c r="AO27" s="42">
        <f t="shared" si="18"/>
        <v>3405</v>
      </c>
      <c r="AP27" s="28">
        <f t="shared" si="19"/>
        <v>0.19497251488776912</v>
      </c>
      <c r="AQ27" s="28">
        <f t="shared" si="20"/>
        <v>0.73749187784275505</v>
      </c>
      <c r="AS27" s="80" t="str">
        <f t="shared" si="0"/>
        <v>田尻町</v>
      </c>
      <c r="AT27" s="81">
        <f t="shared" si="21"/>
        <v>0.17932296431838976</v>
      </c>
      <c r="AU27" s="80" t="str">
        <f t="shared" si="1"/>
        <v>北区</v>
      </c>
      <c r="AV27" s="81">
        <f t="shared" si="22"/>
        <v>0.72785449646345568</v>
      </c>
      <c r="AX27" s="34">
        <f t="shared" si="23"/>
        <v>0.17521725320280496</v>
      </c>
      <c r="AY27" s="34">
        <f t="shared" si="24"/>
        <v>0.7069363800961479</v>
      </c>
      <c r="AZ27" s="44">
        <v>0</v>
      </c>
    </row>
    <row r="28" spans="2:52" s="4" customFormat="1">
      <c r="B28" s="18">
        <v>23</v>
      </c>
      <c r="C28" s="31" t="s">
        <v>111</v>
      </c>
      <c r="D28" s="42">
        <v>92</v>
      </c>
      <c r="E28" s="42">
        <v>20</v>
      </c>
      <c r="F28" s="42">
        <v>16</v>
      </c>
      <c r="G28" s="28">
        <f t="shared" si="2"/>
        <v>0.17391304347826086</v>
      </c>
      <c r="H28" s="28">
        <f t="shared" si="3"/>
        <v>0.8</v>
      </c>
      <c r="I28" s="42">
        <v>286</v>
      </c>
      <c r="J28" s="42">
        <v>67</v>
      </c>
      <c r="K28" s="42">
        <v>49</v>
      </c>
      <c r="L28" s="28">
        <f t="shared" si="4"/>
        <v>0.17132867132867133</v>
      </c>
      <c r="M28" s="28">
        <f t="shared" si="5"/>
        <v>0.73134328358208955</v>
      </c>
      <c r="N28" s="42">
        <v>10281</v>
      </c>
      <c r="O28" s="42">
        <v>2659</v>
      </c>
      <c r="P28" s="42">
        <v>1857</v>
      </c>
      <c r="Q28" s="28">
        <f t="shared" si="6"/>
        <v>0.18062445287423404</v>
      </c>
      <c r="R28" s="28">
        <f t="shared" si="7"/>
        <v>0.69838285069575023</v>
      </c>
      <c r="S28" s="42">
        <v>9354</v>
      </c>
      <c r="T28" s="42">
        <v>2592</v>
      </c>
      <c r="U28" s="42">
        <v>1997</v>
      </c>
      <c r="V28" s="28">
        <f t="shared" si="8"/>
        <v>0.21349155441522344</v>
      </c>
      <c r="W28" s="28">
        <f t="shared" si="9"/>
        <v>0.77044753086419748</v>
      </c>
      <c r="X28" s="42">
        <v>5967</v>
      </c>
      <c r="Y28" s="42">
        <v>1444</v>
      </c>
      <c r="Z28" s="42">
        <v>1166</v>
      </c>
      <c r="AA28" s="28">
        <f t="shared" si="10"/>
        <v>0.19540807776101893</v>
      </c>
      <c r="AB28" s="28">
        <f t="shared" si="11"/>
        <v>0.80747922437673125</v>
      </c>
      <c r="AC28" s="42">
        <v>2268</v>
      </c>
      <c r="AD28" s="42">
        <v>380</v>
      </c>
      <c r="AE28" s="42">
        <v>302</v>
      </c>
      <c r="AF28" s="28">
        <f t="shared" si="12"/>
        <v>0.13315696649029982</v>
      </c>
      <c r="AG28" s="28">
        <f t="shared" si="13"/>
        <v>0.79473684210526319</v>
      </c>
      <c r="AH28" s="42">
        <v>596</v>
      </c>
      <c r="AI28" s="42">
        <v>61</v>
      </c>
      <c r="AJ28" s="42">
        <v>51</v>
      </c>
      <c r="AK28" s="28">
        <f t="shared" si="14"/>
        <v>8.557046979865772E-2</v>
      </c>
      <c r="AL28" s="28">
        <f t="shared" si="15"/>
        <v>0.83606557377049184</v>
      </c>
      <c r="AM28" s="42">
        <f t="shared" si="16"/>
        <v>28844</v>
      </c>
      <c r="AN28" s="42">
        <f t="shared" si="17"/>
        <v>7223</v>
      </c>
      <c r="AO28" s="42">
        <f t="shared" si="18"/>
        <v>5438</v>
      </c>
      <c r="AP28" s="28">
        <f t="shared" si="19"/>
        <v>0.18853141034530579</v>
      </c>
      <c r="AQ28" s="28">
        <f t="shared" si="20"/>
        <v>0.75287276754811017</v>
      </c>
      <c r="AS28" s="80" t="str">
        <f t="shared" si="0"/>
        <v>岬町</v>
      </c>
      <c r="AT28" s="81">
        <f t="shared" si="21"/>
        <v>0.17865853658536585</v>
      </c>
      <c r="AU28" s="80" t="str">
        <f t="shared" si="1"/>
        <v>東住吉区</v>
      </c>
      <c r="AV28" s="81">
        <f t="shared" si="22"/>
        <v>0.7277185501066098</v>
      </c>
      <c r="AX28" s="34">
        <f t="shared" si="23"/>
        <v>0.17521725320280496</v>
      </c>
      <c r="AY28" s="34">
        <f t="shared" si="24"/>
        <v>0.7069363800961479</v>
      </c>
      <c r="AZ28" s="44">
        <v>0</v>
      </c>
    </row>
    <row r="29" spans="2:52" s="4" customFormat="1">
      <c r="B29" s="18">
        <v>24</v>
      </c>
      <c r="C29" s="31" t="s">
        <v>112</v>
      </c>
      <c r="D29" s="42">
        <v>39</v>
      </c>
      <c r="E29" s="42">
        <v>14</v>
      </c>
      <c r="F29" s="42">
        <v>12</v>
      </c>
      <c r="G29" s="28">
        <f t="shared" si="2"/>
        <v>0.30769230769230771</v>
      </c>
      <c r="H29" s="28">
        <f t="shared" si="3"/>
        <v>0.8571428571428571</v>
      </c>
      <c r="I29" s="42">
        <v>106</v>
      </c>
      <c r="J29" s="42">
        <v>20</v>
      </c>
      <c r="K29" s="42">
        <v>15</v>
      </c>
      <c r="L29" s="28">
        <f t="shared" si="4"/>
        <v>0.14150943396226415</v>
      </c>
      <c r="M29" s="28">
        <f t="shared" si="5"/>
        <v>0.75</v>
      </c>
      <c r="N29" s="42">
        <v>4331</v>
      </c>
      <c r="O29" s="42">
        <v>1035</v>
      </c>
      <c r="P29" s="42">
        <v>687</v>
      </c>
      <c r="Q29" s="28">
        <f t="shared" si="6"/>
        <v>0.15862387439390441</v>
      </c>
      <c r="R29" s="28">
        <f t="shared" si="7"/>
        <v>0.663768115942029</v>
      </c>
      <c r="S29" s="42">
        <v>3691</v>
      </c>
      <c r="T29" s="42">
        <v>982</v>
      </c>
      <c r="U29" s="42">
        <v>719</v>
      </c>
      <c r="V29" s="28">
        <f t="shared" si="8"/>
        <v>0.1947981576808453</v>
      </c>
      <c r="W29" s="28">
        <f t="shared" si="9"/>
        <v>0.73217922606924646</v>
      </c>
      <c r="X29" s="42">
        <v>2609</v>
      </c>
      <c r="Y29" s="42">
        <v>644</v>
      </c>
      <c r="Z29" s="42">
        <v>515</v>
      </c>
      <c r="AA29" s="28">
        <f t="shared" si="10"/>
        <v>0.19739363740896895</v>
      </c>
      <c r="AB29" s="28">
        <f t="shared" si="11"/>
        <v>0.7996894409937888</v>
      </c>
      <c r="AC29" s="42">
        <v>1215</v>
      </c>
      <c r="AD29" s="42">
        <v>223</v>
      </c>
      <c r="AE29" s="42">
        <v>171</v>
      </c>
      <c r="AF29" s="28">
        <f t="shared" si="12"/>
        <v>0.14074074074074075</v>
      </c>
      <c r="AG29" s="28">
        <f t="shared" si="13"/>
        <v>0.76681614349775784</v>
      </c>
      <c r="AH29" s="42">
        <v>399</v>
      </c>
      <c r="AI29" s="42">
        <v>51</v>
      </c>
      <c r="AJ29" s="42">
        <v>42</v>
      </c>
      <c r="AK29" s="28">
        <f t="shared" si="14"/>
        <v>0.10526315789473684</v>
      </c>
      <c r="AL29" s="28">
        <f t="shared" si="15"/>
        <v>0.82352941176470584</v>
      </c>
      <c r="AM29" s="42">
        <f t="shared" si="16"/>
        <v>12390</v>
      </c>
      <c r="AN29" s="42">
        <f t="shared" si="17"/>
        <v>2969</v>
      </c>
      <c r="AO29" s="42">
        <f t="shared" si="18"/>
        <v>2161</v>
      </c>
      <c r="AP29" s="28">
        <f t="shared" si="19"/>
        <v>0.17441485068603713</v>
      </c>
      <c r="AQ29" s="28">
        <f t="shared" si="20"/>
        <v>0.72785449646345568</v>
      </c>
      <c r="AS29" s="80" t="str">
        <f t="shared" si="0"/>
        <v>中央区</v>
      </c>
      <c r="AT29" s="81">
        <f t="shared" si="21"/>
        <v>0.17830089733131338</v>
      </c>
      <c r="AU29" s="80" t="str">
        <f t="shared" si="1"/>
        <v>能勢町</v>
      </c>
      <c r="AV29" s="81">
        <f t="shared" si="22"/>
        <v>0.72668810289389063</v>
      </c>
      <c r="AX29" s="34">
        <f t="shared" si="23"/>
        <v>0.17521725320280496</v>
      </c>
      <c r="AY29" s="34">
        <f t="shared" si="24"/>
        <v>0.7069363800961479</v>
      </c>
      <c r="AZ29" s="44">
        <v>0</v>
      </c>
    </row>
    <row r="30" spans="2:52" s="4" customFormat="1">
      <c r="B30" s="18">
        <v>25</v>
      </c>
      <c r="C30" s="31" t="s">
        <v>113</v>
      </c>
      <c r="D30" s="42">
        <v>15</v>
      </c>
      <c r="E30" s="42">
        <v>2</v>
      </c>
      <c r="F30" s="42">
        <v>1</v>
      </c>
      <c r="G30" s="28">
        <f t="shared" si="2"/>
        <v>6.6666666666666666E-2</v>
      </c>
      <c r="H30" s="28">
        <f t="shared" si="3"/>
        <v>0.5</v>
      </c>
      <c r="I30" s="42">
        <v>68</v>
      </c>
      <c r="J30" s="42">
        <v>9</v>
      </c>
      <c r="K30" s="42">
        <v>8</v>
      </c>
      <c r="L30" s="28">
        <f t="shared" si="4"/>
        <v>0.11764705882352941</v>
      </c>
      <c r="M30" s="28">
        <f t="shared" si="5"/>
        <v>0.88888888888888884</v>
      </c>
      <c r="N30" s="42">
        <v>2990</v>
      </c>
      <c r="O30" s="42">
        <v>753</v>
      </c>
      <c r="P30" s="42">
        <v>487</v>
      </c>
      <c r="Q30" s="28">
        <f t="shared" si="6"/>
        <v>0.162876254180602</v>
      </c>
      <c r="R30" s="28">
        <f t="shared" si="7"/>
        <v>0.64674634794156705</v>
      </c>
      <c r="S30" s="42">
        <v>2478</v>
      </c>
      <c r="T30" s="42">
        <v>686</v>
      </c>
      <c r="U30" s="42">
        <v>497</v>
      </c>
      <c r="V30" s="28">
        <f t="shared" si="8"/>
        <v>0.20056497175141244</v>
      </c>
      <c r="W30" s="28">
        <f t="shared" si="9"/>
        <v>0.72448979591836737</v>
      </c>
      <c r="X30" s="42">
        <v>1711</v>
      </c>
      <c r="Y30" s="42">
        <v>451</v>
      </c>
      <c r="Z30" s="42">
        <v>362</v>
      </c>
      <c r="AA30" s="28">
        <f t="shared" si="10"/>
        <v>0.21157218001168906</v>
      </c>
      <c r="AB30" s="28">
        <f t="shared" si="11"/>
        <v>0.80266075388026603</v>
      </c>
      <c r="AC30" s="42">
        <v>1001</v>
      </c>
      <c r="AD30" s="42">
        <v>189</v>
      </c>
      <c r="AE30" s="42">
        <v>155</v>
      </c>
      <c r="AF30" s="28">
        <f t="shared" si="12"/>
        <v>0.15484515484515485</v>
      </c>
      <c r="AG30" s="28">
        <f t="shared" si="13"/>
        <v>0.82010582010582012</v>
      </c>
      <c r="AH30" s="42">
        <v>318</v>
      </c>
      <c r="AI30" s="42">
        <v>34</v>
      </c>
      <c r="AJ30" s="42">
        <v>20</v>
      </c>
      <c r="AK30" s="28">
        <f t="shared" si="14"/>
        <v>6.2893081761006289E-2</v>
      </c>
      <c r="AL30" s="28">
        <f t="shared" si="15"/>
        <v>0.58823529411764708</v>
      </c>
      <c r="AM30" s="42">
        <f t="shared" si="16"/>
        <v>8581</v>
      </c>
      <c r="AN30" s="42">
        <f t="shared" si="17"/>
        <v>2124</v>
      </c>
      <c r="AO30" s="42">
        <f t="shared" si="18"/>
        <v>1530</v>
      </c>
      <c r="AP30" s="28">
        <f t="shared" si="19"/>
        <v>0.17830089733131338</v>
      </c>
      <c r="AQ30" s="28">
        <f t="shared" si="20"/>
        <v>0.72033898305084743</v>
      </c>
      <c r="AS30" s="80" t="str">
        <f t="shared" si="0"/>
        <v>松原市</v>
      </c>
      <c r="AT30" s="81">
        <f t="shared" si="21"/>
        <v>0.17777545254787067</v>
      </c>
      <c r="AU30" s="80" t="str">
        <f t="shared" si="1"/>
        <v>堺市中区</v>
      </c>
      <c r="AV30" s="81">
        <f t="shared" si="22"/>
        <v>0.72618745237490478</v>
      </c>
      <c r="AX30" s="34">
        <f t="shared" si="23"/>
        <v>0.17521725320280496</v>
      </c>
      <c r="AY30" s="34">
        <f t="shared" si="24"/>
        <v>0.7069363800961479</v>
      </c>
      <c r="AZ30" s="44">
        <v>0</v>
      </c>
    </row>
    <row r="31" spans="2:52" s="4" customFormat="1">
      <c r="B31" s="18">
        <v>26</v>
      </c>
      <c r="C31" s="31" t="s">
        <v>36</v>
      </c>
      <c r="D31" s="42">
        <v>520</v>
      </c>
      <c r="E31" s="42">
        <v>143</v>
      </c>
      <c r="F31" s="42">
        <v>111</v>
      </c>
      <c r="G31" s="28">
        <f t="shared" si="2"/>
        <v>0.21346153846153845</v>
      </c>
      <c r="H31" s="28">
        <f t="shared" si="3"/>
        <v>0.77622377622377625</v>
      </c>
      <c r="I31" s="42">
        <v>1165</v>
      </c>
      <c r="J31" s="42">
        <v>299</v>
      </c>
      <c r="K31" s="42">
        <v>243</v>
      </c>
      <c r="L31" s="28">
        <f t="shared" si="4"/>
        <v>0.20858369098712445</v>
      </c>
      <c r="M31" s="28">
        <f t="shared" si="5"/>
        <v>0.81270903010033446</v>
      </c>
      <c r="N31" s="42">
        <v>47815</v>
      </c>
      <c r="O31" s="42">
        <v>12027</v>
      </c>
      <c r="P31" s="42">
        <v>7866</v>
      </c>
      <c r="Q31" s="28">
        <f t="shared" si="6"/>
        <v>0.16450904527867824</v>
      </c>
      <c r="R31" s="28">
        <f t="shared" si="7"/>
        <v>0.65402843601895733</v>
      </c>
      <c r="S31" s="42">
        <v>37109</v>
      </c>
      <c r="T31" s="42">
        <v>10023</v>
      </c>
      <c r="U31" s="42">
        <v>7215</v>
      </c>
      <c r="V31" s="28">
        <f t="shared" si="8"/>
        <v>0.19442722789619768</v>
      </c>
      <c r="W31" s="28">
        <f t="shared" si="9"/>
        <v>0.71984435797665369</v>
      </c>
      <c r="X31" s="42">
        <v>22780</v>
      </c>
      <c r="Y31" s="42">
        <v>5422</v>
      </c>
      <c r="Z31" s="42">
        <v>4178</v>
      </c>
      <c r="AA31" s="28">
        <f t="shared" si="10"/>
        <v>0.18340649692712907</v>
      </c>
      <c r="AB31" s="28">
        <f t="shared" si="11"/>
        <v>0.77056436739210621</v>
      </c>
      <c r="AC31" s="42">
        <v>10343</v>
      </c>
      <c r="AD31" s="42">
        <v>1581</v>
      </c>
      <c r="AE31" s="42">
        <v>1297</v>
      </c>
      <c r="AF31" s="28">
        <f t="shared" si="12"/>
        <v>0.12539882045828096</v>
      </c>
      <c r="AG31" s="28">
        <f t="shared" si="13"/>
        <v>0.8203668564199873</v>
      </c>
      <c r="AH31" s="42">
        <v>3458</v>
      </c>
      <c r="AI31" s="42">
        <v>331</v>
      </c>
      <c r="AJ31" s="42">
        <v>255</v>
      </c>
      <c r="AK31" s="28">
        <f t="shared" si="14"/>
        <v>7.3742047426257951E-2</v>
      </c>
      <c r="AL31" s="28">
        <f t="shared" si="15"/>
        <v>0.77039274924471302</v>
      </c>
      <c r="AM31" s="42">
        <f t="shared" si="16"/>
        <v>123190</v>
      </c>
      <c r="AN31" s="42">
        <f t="shared" si="17"/>
        <v>29826</v>
      </c>
      <c r="AO31" s="42">
        <f t="shared" si="18"/>
        <v>21165</v>
      </c>
      <c r="AP31" s="28">
        <f t="shared" si="19"/>
        <v>0.17180777660524393</v>
      </c>
      <c r="AQ31" s="28">
        <f t="shared" si="20"/>
        <v>0.70961577147455246</v>
      </c>
      <c r="AS31" s="80" t="str">
        <f t="shared" si="0"/>
        <v>西成区</v>
      </c>
      <c r="AT31" s="81">
        <f t="shared" si="21"/>
        <v>0.17772511848341233</v>
      </c>
      <c r="AU31" s="80" t="str">
        <f t="shared" si="1"/>
        <v>城東区</v>
      </c>
      <c r="AV31" s="81">
        <f t="shared" si="22"/>
        <v>0.72287715701349731</v>
      </c>
      <c r="AX31" s="34">
        <f t="shared" si="23"/>
        <v>0.17521725320280496</v>
      </c>
      <c r="AY31" s="34">
        <f t="shared" si="24"/>
        <v>0.7069363800961479</v>
      </c>
      <c r="AZ31" s="44">
        <v>0</v>
      </c>
    </row>
    <row r="32" spans="2:52" s="4" customFormat="1">
      <c r="B32" s="18">
        <v>27</v>
      </c>
      <c r="C32" s="31" t="s">
        <v>37</v>
      </c>
      <c r="D32" s="42">
        <v>102</v>
      </c>
      <c r="E32" s="42">
        <v>26</v>
      </c>
      <c r="F32" s="42">
        <v>20</v>
      </c>
      <c r="G32" s="28">
        <f t="shared" si="2"/>
        <v>0.19607843137254902</v>
      </c>
      <c r="H32" s="28">
        <f t="shared" si="3"/>
        <v>0.76923076923076927</v>
      </c>
      <c r="I32" s="42">
        <v>181</v>
      </c>
      <c r="J32" s="42">
        <v>48</v>
      </c>
      <c r="K32" s="42">
        <v>41</v>
      </c>
      <c r="L32" s="28">
        <f t="shared" si="4"/>
        <v>0.22651933701657459</v>
      </c>
      <c r="M32" s="28">
        <f t="shared" si="5"/>
        <v>0.85416666666666663</v>
      </c>
      <c r="N32" s="42">
        <v>7316</v>
      </c>
      <c r="O32" s="42">
        <v>1757</v>
      </c>
      <c r="P32" s="42">
        <v>1161</v>
      </c>
      <c r="Q32" s="28">
        <f t="shared" si="6"/>
        <v>0.15869327501366867</v>
      </c>
      <c r="R32" s="28">
        <f t="shared" si="7"/>
        <v>0.66078542970973253</v>
      </c>
      <c r="S32" s="42">
        <v>5903</v>
      </c>
      <c r="T32" s="42">
        <v>1548</v>
      </c>
      <c r="U32" s="42">
        <v>1165</v>
      </c>
      <c r="V32" s="28">
        <f t="shared" si="8"/>
        <v>0.19735727596137556</v>
      </c>
      <c r="W32" s="28">
        <f t="shared" si="9"/>
        <v>0.75258397932816534</v>
      </c>
      <c r="X32" s="42">
        <v>4154</v>
      </c>
      <c r="Y32" s="42">
        <v>950</v>
      </c>
      <c r="Z32" s="42">
        <v>754</v>
      </c>
      <c r="AA32" s="28">
        <f t="shared" si="10"/>
        <v>0.18151179585941263</v>
      </c>
      <c r="AB32" s="28">
        <f t="shared" si="11"/>
        <v>0.79368421052631577</v>
      </c>
      <c r="AC32" s="42">
        <v>2165</v>
      </c>
      <c r="AD32" s="42">
        <v>309</v>
      </c>
      <c r="AE32" s="42">
        <v>256</v>
      </c>
      <c r="AF32" s="28">
        <f t="shared" si="12"/>
        <v>0.11824480369515011</v>
      </c>
      <c r="AG32" s="28">
        <f t="shared" si="13"/>
        <v>0.82847896440129454</v>
      </c>
      <c r="AH32" s="42">
        <v>731</v>
      </c>
      <c r="AI32" s="42">
        <v>74</v>
      </c>
      <c r="AJ32" s="42">
        <v>53</v>
      </c>
      <c r="AK32" s="28">
        <f t="shared" si="14"/>
        <v>7.2503419972640218E-2</v>
      </c>
      <c r="AL32" s="28">
        <f t="shared" si="15"/>
        <v>0.71621621621621623</v>
      </c>
      <c r="AM32" s="42">
        <f t="shared" si="16"/>
        <v>20552</v>
      </c>
      <c r="AN32" s="42">
        <f t="shared" si="17"/>
        <v>4712</v>
      </c>
      <c r="AO32" s="42">
        <f t="shared" si="18"/>
        <v>3450</v>
      </c>
      <c r="AP32" s="28">
        <f t="shared" si="19"/>
        <v>0.16786687427014402</v>
      </c>
      <c r="AQ32" s="28">
        <f t="shared" si="20"/>
        <v>0.73217317487266553</v>
      </c>
      <c r="AS32" s="80" t="str">
        <f t="shared" si="0"/>
        <v>大阪市</v>
      </c>
      <c r="AT32" s="81">
        <f t="shared" si="21"/>
        <v>0.17763828702523579</v>
      </c>
      <c r="AU32" s="80" t="str">
        <f t="shared" si="1"/>
        <v>阿倍野区</v>
      </c>
      <c r="AV32" s="81">
        <f t="shared" si="22"/>
        <v>0.72238586156111928</v>
      </c>
      <c r="AX32" s="34">
        <f t="shared" si="23"/>
        <v>0.17521725320280496</v>
      </c>
      <c r="AY32" s="34">
        <f t="shared" si="24"/>
        <v>0.7069363800961479</v>
      </c>
      <c r="AZ32" s="44">
        <v>0</v>
      </c>
    </row>
    <row r="33" spans="2:52" s="4" customFormat="1">
      <c r="B33" s="18">
        <v>28</v>
      </c>
      <c r="C33" s="31" t="s">
        <v>38</v>
      </c>
      <c r="D33" s="42">
        <v>86</v>
      </c>
      <c r="E33" s="42">
        <v>20</v>
      </c>
      <c r="F33" s="42">
        <v>18</v>
      </c>
      <c r="G33" s="28">
        <f t="shared" si="2"/>
        <v>0.20930232558139536</v>
      </c>
      <c r="H33" s="28">
        <f t="shared" si="3"/>
        <v>0.9</v>
      </c>
      <c r="I33" s="42">
        <v>164</v>
      </c>
      <c r="J33" s="42">
        <v>39</v>
      </c>
      <c r="K33" s="42">
        <v>29</v>
      </c>
      <c r="L33" s="28">
        <f t="shared" si="4"/>
        <v>0.17682926829268292</v>
      </c>
      <c r="M33" s="28">
        <f t="shared" si="5"/>
        <v>0.74358974358974361</v>
      </c>
      <c r="N33" s="42">
        <v>6993</v>
      </c>
      <c r="O33" s="42">
        <v>1730</v>
      </c>
      <c r="P33" s="42">
        <v>1169</v>
      </c>
      <c r="Q33" s="28">
        <f t="shared" si="6"/>
        <v>0.16716716716716717</v>
      </c>
      <c r="R33" s="28">
        <f t="shared" si="7"/>
        <v>0.67572254335260118</v>
      </c>
      <c r="S33" s="42">
        <v>5045</v>
      </c>
      <c r="T33" s="42">
        <v>1349</v>
      </c>
      <c r="U33" s="42">
        <v>1008</v>
      </c>
      <c r="V33" s="28">
        <f t="shared" si="8"/>
        <v>0.19980178394449952</v>
      </c>
      <c r="W33" s="28">
        <f t="shared" si="9"/>
        <v>0.74722016308376571</v>
      </c>
      <c r="X33" s="42">
        <v>2858</v>
      </c>
      <c r="Y33" s="42">
        <v>602</v>
      </c>
      <c r="Z33" s="42">
        <v>482</v>
      </c>
      <c r="AA33" s="28">
        <f t="shared" si="10"/>
        <v>0.16864940517844645</v>
      </c>
      <c r="AB33" s="28">
        <f t="shared" si="11"/>
        <v>0.80066445182724255</v>
      </c>
      <c r="AC33" s="42">
        <v>1183</v>
      </c>
      <c r="AD33" s="42">
        <v>162</v>
      </c>
      <c r="AE33" s="42">
        <v>128</v>
      </c>
      <c r="AF33" s="28">
        <f t="shared" si="12"/>
        <v>0.10819949281487742</v>
      </c>
      <c r="AG33" s="28">
        <f t="shared" si="13"/>
        <v>0.79012345679012341</v>
      </c>
      <c r="AH33" s="42">
        <v>448</v>
      </c>
      <c r="AI33" s="42">
        <v>35</v>
      </c>
      <c r="AJ33" s="42">
        <v>25</v>
      </c>
      <c r="AK33" s="28">
        <f t="shared" si="14"/>
        <v>5.5803571428571432E-2</v>
      </c>
      <c r="AL33" s="28">
        <f t="shared" si="15"/>
        <v>0.7142857142857143</v>
      </c>
      <c r="AM33" s="42">
        <f t="shared" si="16"/>
        <v>16777</v>
      </c>
      <c r="AN33" s="42">
        <f t="shared" si="17"/>
        <v>3937</v>
      </c>
      <c r="AO33" s="42">
        <f t="shared" si="18"/>
        <v>2859</v>
      </c>
      <c r="AP33" s="28">
        <f t="shared" si="19"/>
        <v>0.17041187339810454</v>
      </c>
      <c r="AQ33" s="28">
        <f t="shared" si="20"/>
        <v>0.72618745237490478</v>
      </c>
      <c r="AS33" s="80" t="str">
        <f t="shared" si="0"/>
        <v>熊取町</v>
      </c>
      <c r="AT33" s="81">
        <f t="shared" si="21"/>
        <v>0.17760680962514322</v>
      </c>
      <c r="AU33" s="80" t="str">
        <f t="shared" si="1"/>
        <v>門真市</v>
      </c>
      <c r="AV33" s="81">
        <f t="shared" si="22"/>
        <v>0.72130756382724892</v>
      </c>
      <c r="AX33" s="34">
        <f t="shared" si="23"/>
        <v>0.17521725320280496</v>
      </c>
      <c r="AY33" s="34">
        <f t="shared" si="24"/>
        <v>0.7069363800961479</v>
      </c>
      <c r="AZ33" s="44">
        <v>0</v>
      </c>
    </row>
    <row r="34" spans="2:52" s="4" customFormat="1">
      <c r="B34" s="18">
        <v>29</v>
      </c>
      <c r="C34" s="31" t="s">
        <v>39</v>
      </c>
      <c r="D34" s="42">
        <v>53</v>
      </c>
      <c r="E34" s="42">
        <v>18</v>
      </c>
      <c r="F34" s="42">
        <v>11</v>
      </c>
      <c r="G34" s="28">
        <f t="shared" si="2"/>
        <v>0.20754716981132076</v>
      </c>
      <c r="H34" s="28">
        <f t="shared" si="3"/>
        <v>0.61111111111111116</v>
      </c>
      <c r="I34" s="42">
        <v>126</v>
      </c>
      <c r="J34" s="42">
        <v>27</v>
      </c>
      <c r="K34" s="42">
        <v>24</v>
      </c>
      <c r="L34" s="28">
        <f t="shared" si="4"/>
        <v>0.19047619047619047</v>
      </c>
      <c r="M34" s="28">
        <f t="shared" si="5"/>
        <v>0.88888888888888884</v>
      </c>
      <c r="N34" s="42">
        <v>5455</v>
      </c>
      <c r="O34" s="42">
        <v>1435</v>
      </c>
      <c r="P34" s="42">
        <v>973</v>
      </c>
      <c r="Q34" s="28">
        <f t="shared" si="6"/>
        <v>0.17836846929422548</v>
      </c>
      <c r="R34" s="28">
        <f t="shared" si="7"/>
        <v>0.67804878048780493</v>
      </c>
      <c r="S34" s="42">
        <v>4332</v>
      </c>
      <c r="T34" s="42">
        <v>1259</v>
      </c>
      <c r="U34" s="42">
        <v>859</v>
      </c>
      <c r="V34" s="28">
        <f t="shared" si="8"/>
        <v>0.19829178208679593</v>
      </c>
      <c r="W34" s="28">
        <f t="shared" si="9"/>
        <v>0.68228752978554408</v>
      </c>
      <c r="X34" s="42">
        <v>2698</v>
      </c>
      <c r="Y34" s="42">
        <v>705</v>
      </c>
      <c r="Z34" s="42">
        <v>543</v>
      </c>
      <c r="AA34" s="28">
        <f t="shared" si="10"/>
        <v>0.20126019273535953</v>
      </c>
      <c r="AB34" s="28">
        <f t="shared" si="11"/>
        <v>0.77021276595744681</v>
      </c>
      <c r="AC34" s="42">
        <v>1197</v>
      </c>
      <c r="AD34" s="42">
        <v>215</v>
      </c>
      <c r="AE34" s="42">
        <v>180</v>
      </c>
      <c r="AF34" s="28">
        <f t="shared" si="12"/>
        <v>0.15037593984962405</v>
      </c>
      <c r="AG34" s="28">
        <f t="shared" si="13"/>
        <v>0.83720930232558144</v>
      </c>
      <c r="AH34" s="42">
        <v>431</v>
      </c>
      <c r="AI34" s="42">
        <v>39</v>
      </c>
      <c r="AJ34" s="42">
        <v>32</v>
      </c>
      <c r="AK34" s="28">
        <f t="shared" si="14"/>
        <v>7.4245939675174011E-2</v>
      </c>
      <c r="AL34" s="28">
        <f t="shared" si="15"/>
        <v>0.82051282051282048</v>
      </c>
      <c r="AM34" s="42">
        <f t="shared" si="16"/>
        <v>14292</v>
      </c>
      <c r="AN34" s="42">
        <f t="shared" si="17"/>
        <v>3698</v>
      </c>
      <c r="AO34" s="42">
        <f t="shared" si="18"/>
        <v>2622</v>
      </c>
      <c r="AP34" s="28">
        <f t="shared" si="19"/>
        <v>0.18345927791771621</v>
      </c>
      <c r="AQ34" s="28">
        <f t="shared" si="20"/>
        <v>0.70903190914007574</v>
      </c>
      <c r="AS34" s="80" t="str">
        <f t="shared" si="0"/>
        <v>東大阪市</v>
      </c>
      <c r="AT34" s="81">
        <f t="shared" si="21"/>
        <v>0.17686527492421086</v>
      </c>
      <c r="AU34" s="80" t="str">
        <f t="shared" si="1"/>
        <v>淀川区</v>
      </c>
      <c r="AV34" s="81">
        <f t="shared" si="22"/>
        <v>0.72068273092369473</v>
      </c>
      <c r="AX34" s="34">
        <f t="shared" si="23"/>
        <v>0.17521725320280496</v>
      </c>
      <c r="AY34" s="34">
        <f t="shared" si="24"/>
        <v>0.7069363800961479</v>
      </c>
      <c r="AZ34" s="44">
        <v>0</v>
      </c>
    </row>
    <row r="35" spans="2:52" s="4" customFormat="1">
      <c r="B35" s="18">
        <v>30</v>
      </c>
      <c r="C35" s="31" t="s">
        <v>40</v>
      </c>
      <c r="D35" s="42">
        <v>72</v>
      </c>
      <c r="E35" s="42">
        <v>26</v>
      </c>
      <c r="F35" s="42">
        <v>20</v>
      </c>
      <c r="G35" s="28">
        <f t="shared" si="2"/>
        <v>0.27777777777777779</v>
      </c>
      <c r="H35" s="28">
        <f t="shared" si="3"/>
        <v>0.76923076923076927</v>
      </c>
      <c r="I35" s="42">
        <v>137</v>
      </c>
      <c r="J35" s="42">
        <v>44</v>
      </c>
      <c r="K35" s="42">
        <v>36</v>
      </c>
      <c r="L35" s="28">
        <f t="shared" si="4"/>
        <v>0.26277372262773724</v>
      </c>
      <c r="M35" s="28">
        <f t="shared" si="5"/>
        <v>0.81818181818181823</v>
      </c>
      <c r="N35" s="42">
        <v>7043</v>
      </c>
      <c r="O35" s="42">
        <v>1765</v>
      </c>
      <c r="P35" s="42">
        <v>1168</v>
      </c>
      <c r="Q35" s="28">
        <f t="shared" si="6"/>
        <v>0.1658384211273605</v>
      </c>
      <c r="R35" s="28">
        <f t="shared" si="7"/>
        <v>0.66175637393767706</v>
      </c>
      <c r="S35" s="42">
        <v>5717</v>
      </c>
      <c r="T35" s="42">
        <v>1501</v>
      </c>
      <c r="U35" s="42">
        <v>1087</v>
      </c>
      <c r="V35" s="28">
        <f t="shared" si="8"/>
        <v>0.19013468602413852</v>
      </c>
      <c r="W35" s="28">
        <f t="shared" si="9"/>
        <v>0.72418387741505663</v>
      </c>
      <c r="X35" s="42">
        <v>3722</v>
      </c>
      <c r="Y35" s="42">
        <v>840</v>
      </c>
      <c r="Z35" s="42">
        <v>655</v>
      </c>
      <c r="AA35" s="28">
        <f t="shared" si="10"/>
        <v>0.17598065556152606</v>
      </c>
      <c r="AB35" s="28">
        <f t="shared" si="11"/>
        <v>0.77976190476190477</v>
      </c>
      <c r="AC35" s="42">
        <v>1752</v>
      </c>
      <c r="AD35" s="42">
        <v>244</v>
      </c>
      <c r="AE35" s="42">
        <v>206</v>
      </c>
      <c r="AF35" s="28">
        <f t="shared" si="12"/>
        <v>0.11757990867579908</v>
      </c>
      <c r="AG35" s="28">
        <f t="shared" si="13"/>
        <v>0.84426229508196726</v>
      </c>
      <c r="AH35" s="42">
        <v>583</v>
      </c>
      <c r="AI35" s="42">
        <v>50</v>
      </c>
      <c r="AJ35" s="42">
        <v>36</v>
      </c>
      <c r="AK35" s="28">
        <f t="shared" si="14"/>
        <v>6.1749571183533448E-2</v>
      </c>
      <c r="AL35" s="28">
        <f t="shared" si="15"/>
        <v>0.72</v>
      </c>
      <c r="AM35" s="42">
        <f t="shared" si="16"/>
        <v>19026</v>
      </c>
      <c r="AN35" s="42">
        <f t="shared" si="17"/>
        <v>4470</v>
      </c>
      <c r="AO35" s="42">
        <f t="shared" si="18"/>
        <v>3208</v>
      </c>
      <c r="AP35" s="28">
        <f t="shared" si="19"/>
        <v>0.16861137390938716</v>
      </c>
      <c r="AQ35" s="28">
        <f t="shared" si="20"/>
        <v>0.71767337807606268</v>
      </c>
      <c r="AS35" s="80" t="str">
        <f t="shared" si="0"/>
        <v>北区</v>
      </c>
      <c r="AT35" s="81">
        <f t="shared" si="21"/>
        <v>0.17441485068603713</v>
      </c>
      <c r="AU35" s="80" t="str">
        <f t="shared" si="1"/>
        <v>泉南市</v>
      </c>
      <c r="AV35" s="81">
        <f t="shared" si="22"/>
        <v>0.7204914436156209</v>
      </c>
      <c r="AX35" s="34">
        <f t="shared" si="23"/>
        <v>0.17521725320280496</v>
      </c>
      <c r="AY35" s="34">
        <f t="shared" si="24"/>
        <v>0.7069363800961479</v>
      </c>
      <c r="AZ35" s="44">
        <v>0</v>
      </c>
    </row>
    <row r="36" spans="2:52" s="4" customFormat="1">
      <c r="B36" s="18">
        <v>31</v>
      </c>
      <c r="C36" s="31" t="s">
        <v>41</v>
      </c>
      <c r="D36" s="42">
        <v>124</v>
      </c>
      <c r="E36" s="42">
        <v>30</v>
      </c>
      <c r="F36" s="42">
        <v>24</v>
      </c>
      <c r="G36" s="28">
        <f t="shared" si="2"/>
        <v>0.19354838709677419</v>
      </c>
      <c r="H36" s="28">
        <f t="shared" si="3"/>
        <v>0.8</v>
      </c>
      <c r="I36" s="42">
        <v>302</v>
      </c>
      <c r="J36" s="42">
        <v>80</v>
      </c>
      <c r="K36" s="42">
        <v>66</v>
      </c>
      <c r="L36" s="28">
        <f t="shared" si="4"/>
        <v>0.2185430463576159</v>
      </c>
      <c r="M36" s="28">
        <f t="shared" si="5"/>
        <v>0.82499999999999996</v>
      </c>
      <c r="N36" s="42">
        <v>10471</v>
      </c>
      <c r="O36" s="42">
        <v>2927</v>
      </c>
      <c r="P36" s="42">
        <v>1805</v>
      </c>
      <c r="Q36" s="28">
        <f t="shared" si="6"/>
        <v>0.17238086142679782</v>
      </c>
      <c r="R36" s="28">
        <f t="shared" si="7"/>
        <v>0.6166723607789546</v>
      </c>
      <c r="S36" s="42">
        <v>7638</v>
      </c>
      <c r="T36" s="42">
        <v>2281</v>
      </c>
      <c r="U36" s="42">
        <v>1630</v>
      </c>
      <c r="V36" s="28">
        <f t="shared" si="8"/>
        <v>0.21340665095574757</v>
      </c>
      <c r="W36" s="28">
        <f t="shared" si="9"/>
        <v>0.71459886014905738</v>
      </c>
      <c r="X36" s="42">
        <v>4268</v>
      </c>
      <c r="Y36" s="42">
        <v>1225</v>
      </c>
      <c r="Z36" s="42">
        <v>897</v>
      </c>
      <c r="AA36" s="28">
        <f t="shared" si="10"/>
        <v>0.21016869728209933</v>
      </c>
      <c r="AB36" s="28">
        <f t="shared" si="11"/>
        <v>0.73224489795918368</v>
      </c>
      <c r="AC36" s="42">
        <v>1799</v>
      </c>
      <c r="AD36" s="42">
        <v>335</v>
      </c>
      <c r="AE36" s="42">
        <v>267</v>
      </c>
      <c r="AF36" s="28">
        <f t="shared" si="12"/>
        <v>0.14841578654808227</v>
      </c>
      <c r="AG36" s="28">
        <f t="shared" si="13"/>
        <v>0.79701492537313434</v>
      </c>
      <c r="AH36" s="42">
        <v>565</v>
      </c>
      <c r="AI36" s="42">
        <v>71</v>
      </c>
      <c r="AJ36" s="42">
        <v>61</v>
      </c>
      <c r="AK36" s="28">
        <f t="shared" si="14"/>
        <v>0.1079646017699115</v>
      </c>
      <c r="AL36" s="28">
        <f t="shared" si="15"/>
        <v>0.85915492957746475</v>
      </c>
      <c r="AM36" s="42">
        <f t="shared" si="16"/>
        <v>25167</v>
      </c>
      <c r="AN36" s="42">
        <f t="shared" si="17"/>
        <v>6949</v>
      </c>
      <c r="AO36" s="42">
        <f t="shared" si="18"/>
        <v>4750</v>
      </c>
      <c r="AP36" s="28">
        <f t="shared" si="19"/>
        <v>0.18873922199705964</v>
      </c>
      <c r="AQ36" s="28">
        <f t="shared" si="20"/>
        <v>0.68355159015685707</v>
      </c>
      <c r="AS36" s="80" t="str">
        <f t="shared" si="0"/>
        <v>淀川区</v>
      </c>
      <c r="AT36" s="81">
        <f t="shared" si="21"/>
        <v>0.17438414071230746</v>
      </c>
      <c r="AU36" s="80" t="str">
        <f t="shared" si="1"/>
        <v>中央区</v>
      </c>
      <c r="AV36" s="81">
        <f t="shared" si="22"/>
        <v>0.72033898305084743</v>
      </c>
      <c r="AX36" s="34">
        <f t="shared" si="23"/>
        <v>0.17521725320280496</v>
      </c>
      <c r="AY36" s="34">
        <f t="shared" si="24"/>
        <v>0.7069363800961479</v>
      </c>
      <c r="AZ36" s="44">
        <v>0</v>
      </c>
    </row>
    <row r="37" spans="2:52" s="4" customFormat="1">
      <c r="B37" s="18">
        <v>32</v>
      </c>
      <c r="C37" s="31" t="s">
        <v>42</v>
      </c>
      <c r="D37" s="42">
        <v>66</v>
      </c>
      <c r="E37" s="42">
        <v>19</v>
      </c>
      <c r="F37" s="42">
        <v>14</v>
      </c>
      <c r="G37" s="28">
        <f t="shared" si="2"/>
        <v>0.21212121212121213</v>
      </c>
      <c r="H37" s="28">
        <f t="shared" si="3"/>
        <v>0.73684210526315785</v>
      </c>
      <c r="I37" s="42">
        <v>190</v>
      </c>
      <c r="J37" s="42">
        <v>46</v>
      </c>
      <c r="K37" s="42">
        <v>33</v>
      </c>
      <c r="L37" s="28">
        <f t="shared" si="4"/>
        <v>0.1736842105263158</v>
      </c>
      <c r="M37" s="28">
        <f t="shared" si="5"/>
        <v>0.71739130434782605</v>
      </c>
      <c r="N37" s="42">
        <v>8057</v>
      </c>
      <c r="O37" s="42">
        <v>1785</v>
      </c>
      <c r="P37" s="42">
        <v>1168</v>
      </c>
      <c r="Q37" s="28">
        <f t="shared" si="6"/>
        <v>0.14496710934591039</v>
      </c>
      <c r="R37" s="28">
        <f t="shared" si="7"/>
        <v>0.65434173669467788</v>
      </c>
      <c r="S37" s="42">
        <v>6708</v>
      </c>
      <c r="T37" s="42">
        <v>1648</v>
      </c>
      <c r="U37" s="42">
        <v>1156</v>
      </c>
      <c r="V37" s="28">
        <f t="shared" si="8"/>
        <v>0.17233154442456769</v>
      </c>
      <c r="W37" s="28">
        <f t="shared" si="9"/>
        <v>0.70145631067961167</v>
      </c>
      <c r="X37" s="42">
        <v>4038</v>
      </c>
      <c r="Y37" s="42">
        <v>891</v>
      </c>
      <c r="Z37" s="42">
        <v>683</v>
      </c>
      <c r="AA37" s="28">
        <f t="shared" si="10"/>
        <v>0.16914314016840021</v>
      </c>
      <c r="AB37" s="28">
        <f t="shared" si="11"/>
        <v>0.76655443322109984</v>
      </c>
      <c r="AC37" s="42">
        <v>1766</v>
      </c>
      <c r="AD37" s="42">
        <v>252</v>
      </c>
      <c r="AE37" s="42">
        <v>207</v>
      </c>
      <c r="AF37" s="28">
        <f t="shared" si="12"/>
        <v>0.11721404303510759</v>
      </c>
      <c r="AG37" s="28">
        <f t="shared" si="13"/>
        <v>0.8214285714285714</v>
      </c>
      <c r="AH37" s="42">
        <v>542</v>
      </c>
      <c r="AI37" s="42">
        <v>48</v>
      </c>
      <c r="AJ37" s="42">
        <v>37</v>
      </c>
      <c r="AK37" s="28">
        <f t="shared" si="14"/>
        <v>6.8265682656826573E-2</v>
      </c>
      <c r="AL37" s="28">
        <f t="shared" si="15"/>
        <v>0.77083333333333337</v>
      </c>
      <c r="AM37" s="42">
        <f t="shared" si="16"/>
        <v>21367</v>
      </c>
      <c r="AN37" s="42">
        <f t="shared" si="17"/>
        <v>4689</v>
      </c>
      <c r="AO37" s="42">
        <f t="shared" si="18"/>
        <v>3298</v>
      </c>
      <c r="AP37" s="28">
        <f t="shared" si="19"/>
        <v>0.15435016614405392</v>
      </c>
      <c r="AQ37" s="28">
        <f t="shared" si="20"/>
        <v>0.7033482618895287</v>
      </c>
      <c r="AS37" s="80" t="str">
        <f t="shared" si="0"/>
        <v>東住吉区</v>
      </c>
      <c r="AT37" s="81">
        <f t="shared" si="21"/>
        <v>0.17358356220120028</v>
      </c>
      <c r="AU37" s="80" t="str">
        <f t="shared" si="1"/>
        <v>岸和田市</v>
      </c>
      <c r="AV37" s="81">
        <f t="shared" si="22"/>
        <v>0.71886936592818951</v>
      </c>
      <c r="AX37" s="34">
        <f t="shared" si="23"/>
        <v>0.17521725320280496</v>
      </c>
      <c r="AY37" s="34">
        <f t="shared" si="24"/>
        <v>0.7069363800961479</v>
      </c>
      <c r="AZ37" s="44">
        <v>0</v>
      </c>
    </row>
    <row r="38" spans="2:52" s="4" customFormat="1">
      <c r="B38" s="18">
        <v>33</v>
      </c>
      <c r="C38" s="31" t="s">
        <v>43</v>
      </c>
      <c r="D38" s="42">
        <v>17</v>
      </c>
      <c r="E38" s="42">
        <v>4</v>
      </c>
      <c r="F38" s="42">
        <v>4</v>
      </c>
      <c r="G38" s="28">
        <f t="shared" si="2"/>
        <v>0.23529411764705882</v>
      </c>
      <c r="H38" s="28">
        <f t="shared" si="3"/>
        <v>1</v>
      </c>
      <c r="I38" s="42">
        <v>65</v>
      </c>
      <c r="J38" s="42">
        <v>15</v>
      </c>
      <c r="K38" s="42">
        <v>14</v>
      </c>
      <c r="L38" s="28">
        <f t="shared" si="4"/>
        <v>0.2153846153846154</v>
      </c>
      <c r="M38" s="28">
        <f t="shared" si="5"/>
        <v>0.93333333333333335</v>
      </c>
      <c r="N38" s="42">
        <v>2480</v>
      </c>
      <c r="O38" s="42">
        <v>628</v>
      </c>
      <c r="P38" s="42">
        <v>422</v>
      </c>
      <c r="Q38" s="28">
        <f t="shared" si="6"/>
        <v>0.17016129032258065</v>
      </c>
      <c r="R38" s="28">
        <f t="shared" si="7"/>
        <v>0.67197452229299359</v>
      </c>
      <c r="S38" s="42">
        <v>1766</v>
      </c>
      <c r="T38" s="42">
        <v>437</v>
      </c>
      <c r="U38" s="42">
        <v>310</v>
      </c>
      <c r="V38" s="28">
        <f t="shared" si="8"/>
        <v>0.17553793884484711</v>
      </c>
      <c r="W38" s="28">
        <f t="shared" si="9"/>
        <v>0.70938215102974833</v>
      </c>
      <c r="X38" s="42">
        <v>1042</v>
      </c>
      <c r="Y38" s="42">
        <v>209</v>
      </c>
      <c r="Z38" s="42">
        <v>164</v>
      </c>
      <c r="AA38" s="28">
        <f t="shared" si="10"/>
        <v>0.15738963531669867</v>
      </c>
      <c r="AB38" s="28">
        <f t="shared" si="11"/>
        <v>0.78468899521531099</v>
      </c>
      <c r="AC38" s="42">
        <v>481</v>
      </c>
      <c r="AD38" s="42">
        <v>64</v>
      </c>
      <c r="AE38" s="42">
        <v>53</v>
      </c>
      <c r="AF38" s="28">
        <f t="shared" si="12"/>
        <v>0.11018711018711019</v>
      </c>
      <c r="AG38" s="28">
        <f t="shared" si="13"/>
        <v>0.828125</v>
      </c>
      <c r="AH38" s="42">
        <v>158</v>
      </c>
      <c r="AI38" s="42">
        <v>14</v>
      </c>
      <c r="AJ38" s="42">
        <v>11</v>
      </c>
      <c r="AK38" s="28">
        <f t="shared" si="14"/>
        <v>6.9620253164556958E-2</v>
      </c>
      <c r="AL38" s="28">
        <f t="shared" si="15"/>
        <v>0.7857142857142857</v>
      </c>
      <c r="AM38" s="42">
        <f t="shared" si="16"/>
        <v>6009</v>
      </c>
      <c r="AN38" s="42">
        <f t="shared" si="17"/>
        <v>1371</v>
      </c>
      <c r="AO38" s="42">
        <f t="shared" si="18"/>
        <v>978</v>
      </c>
      <c r="AP38" s="28">
        <f t="shared" si="19"/>
        <v>0.16275586620069896</v>
      </c>
      <c r="AQ38" s="28">
        <f t="shared" si="20"/>
        <v>0.71334792122538293</v>
      </c>
      <c r="AS38" s="80" t="str">
        <f t="shared" ref="AS38:AS69" si="25">INDEX($C$6:$C$79,MATCH(AT38,AP$6:AP$79,0))</f>
        <v>羽曳野市</v>
      </c>
      <c r="AT38" s="81">
        <f t="shared" si="21"/>
        <v>0.173052727896603</v>
      </c>
      <c r="AU38" s="80" t="str">
        <f t="shared" ref="AU38:AU69" si="26">INDEX($C$6:$C$79,MATCH(AV38,AQ$6:AQ$79,0))</f>
        <v>堺市西区</v>
      </c>
      <c r="AV38" s="81">
        <f t="shared" si="22"/>
        <v>0.71767337807606268</v>
      </c>
      <c r="AX38" s="34">
        <f t="shared" si="23"/>
        <v>0.17521725320280496</v>
      </c>
      <c r="AY38" s="34">
        <f t="shared" si="24"/>
        <v>0.7069363800961479</v>
      </c>
      <c r="AZ38" s="44">
        <v>0</v>
      </c>
    </row>
    <row r="39" spans="2:52" s="4" customFormat="1">
      <c r="B39" s="18">
        <v>34</v>
      </c>
      <c r="C39" s="31" t="s">
        <v>45</v>
      </c>
      <c r="D39" s="42">
        <v>126</v>
      </c>
      <c r="E39" s="42">
        <v>35</v>
      </c>
      <c r="F39" s="42">
        <v>29</v>
      </c>
      <c r="G39" s="28">
        <f t="shared" si="2"/>
        <v>0.23015873015873015</v>
      </c>
      <c r="H39" s="28">
        <f t="shared" si="3"/>
        <v>0.82857142857142863</v>
      </c>
      <c r="I39" s="42">
        <v>268</v>
      </c>
      <c r="J39" s="42">
        <v>68</v>
      </c>
      <c r="K39" s="42">
        <v>55</v>
      </c>
      <c r="L39" s="28">
        <f t="shared" si="4"/>
        <v>0.20522388059701493</v>
      </c>
      <c r="M39" s="28">
        <f t="shared" si="5"/>
        <v>0.80882352941176472</v>
      </c>
      <c r="N39" s="42">
        <v>10346</v>
      </c>
      <c r="O39" s="42">
        <v>2578</v>
      </c>
      <c r="P39" s="42">
        <v>1678</v>
      </c>
      <c r="Q39" s="28">
        <f t="shared" si="6"/>
        <v>0.16218828532766286</v>
      </c>
      <c r="R39" s="28">
        <f t="shared" si="7"/>
        <v>0.65089216446858034</v>
      </c>
      <c r="S39" s="42">
        <v>8207</v>
      </c>
      <c r="T39" s="42">
        <v>2199</v>
      </c>
      <c r="U39" s="42">
        <v>1630</v>
      </c>
      <c r="V39" s="28">
        <f t="shared" si="8"/>
        <v>0.19861094187888387</v>
      </c>
      <c r="W39" s="28">
        <f t="shared" si="9"/>
        <v>0.74124602091859937</v>
      </c>
      <c r="X39" s="42">
        <v>5244</v>
      </c>
      <c r="Y39" s="42">
        <v>1201</v>
      </c>
      <c r="Z39" s="42">
        <v>948</v>
      </c>
      <c r="AA39" s="28">
        <f t="shared" si="10"/>
        <v>0.18077803203661327</v>
      </c>
      <c r="AB39" s="28">
        <f t="shared" si="11"/>
        <v>0.78934221482098255</v>
      </c>
      <c r="AC39" s="42">
        <v>2309</v>
      </c>
      <c r="AD39" s="42">
        <v>387</v>
      </c>
      <c r="AE39" s="42">
        <v>307</v>
      </c>
      <c r="AF39" s="28">
        <f t="shared" si="12"/>
        <v>0.13295799047206583</v>
      </c>
      <c r="AG39" s="28">
        <f t="shared" si="13"/>
        <v>0.79328165374677007</v>
      </c>
      <c r="AH39" s="42">
        <v>727</v>
      </c>
      <c r="AI39" s="42">
        <v>77</v>
      </c>
      <c r="AJ39" s="42">
        <v>58</v>
      </c>
      <c r="AK39" s="28">
        <f t="shared" si="14"/>
        <v>7.9779917469050887E-2</v>
      </c>
      <c r="AL39" s="28">
        <f t="shared" si="15"/>
        <v>0.75324675324675328</v>
      </c>
      <c r="AM39" s="42">
        <f t="shared" si="16"/>
        <v>27227</v>
      </c>
      <c r="AN39" s="42">
        <f t="shared" si="17"/>
        <v>6545</v>
      </c>
      <c r="AO39" s="42">
        <f t="shared" si="18"/>
        <v>4705</v>
      </c>
      <c r="AP39" s="28">
        <f t="shared" si="19"/>
        <v>0.17280640540639805</v>
      </c>
      <c r="AQ39" s="28">
        <f t="shared" si="20"/>
        <v>0.71886936592818951</v>
      </c>
      <c r="AS39" s="80" t="str">
        <f t="shared" si="25"/>
        <v>岸和田市</v>
      </c>
      <c r="AT39" s="81">
        <f t="shared" si="21"/>
        <v>0.17280640540639805</v>
      </c>
      <c r="AU39" s="80" t="str">
        <f t="shared" si="26"/>
        <v>熊取町</v>
      </c>
      <c r="AV39" s="81">
        <f t="shared" si="22"/>
        <v>0.71759259259259256</v>
      </c>
      <c r="AX39" s="34">
        <f t="shared" si="23"/>
        <v>0.17521725320280496</v>
      </c>
      <c r="AY39" s="34">
        <f t="shared" si="24"/>
        <v>0.7069363800961479</v>
      </c>
      <c r="AZ39" s="44">
        <v>0</v>
      </c>
    </row>
    <row r="40" spans="2:52" s="4" customFormat="1">
      <c r="B40" s="18">
        <v>35</v>
      </c>
      <c r="C40" s="31" t="s">
        <v>2</v>
      </c>
      <c r="D40" s="42">
        <v>27</v>
      </c>
      <c r="E40" s="42">
        <v>5</v>
      </c>
      <c r="F40" s="42">
        <v>4</v>
      </c>
      <c r="G40" s="28">
        <f t="shared" si="2"/>
        <v>0.14814814814814814</v>
      </c>
      <c r="H40" s="28">
        <f t="shared" si="3"/>
        <v>0.8</v>
      </c>
      <c r="I40" s="42">
        <v>59</v>
      </c>
      <c r="J40" s="42">
        <v>16</v>
      </c>
      <c r="K40" s="42">
        <v>12</v>
      </c>
      <c r="L40" s="28">
        <f t="shared" si="4"/>
        <v>0.20338983050847459</v>
      </c>
      <c r="M40" s="28">
        <f t="shared" si="5"/>
        <v>0.75</v>
      </c>
      <c r="N40" s="42">
        <v>20421</v>
      </c>
      <c r="O40" s="42">
        <v>5637</v>
      </c>
      <c r="P40" s="42">
        <v>3470</v>
      </c>
      <c r="Q40" s="28">
        <f t="shared" si="6"/>
        <v>0.16992311835855248</v>
      </c>
      <c r="R40" s="28">
        <f t="shared" si="7"/>
        <v>0.61557566081248893</v>
      </c>
      <c r="S40" s="42">
        <v>17032</v>
      </c>
      <c r="T40" s="42">
        <v>5250</v>
      </c>
      <c r="U40" s="42">
        <v>3678</v>
      </c>
      <c r="V40" s="28">
        <f t="shared" si="8"/>
        <v>0.21594645373414748</v>
      </c>
      <c r="W40" s="28">
        <f t="shared" si="9"/>
        <v>0.70057142857142862</v>
      </c>
      <c r="X40" s="42">
        <v>11346</v>
      </c>
      <c r="Y40" s="42">
        <v>3205</v>
      </c>
      <c r="Z40" s="42">
        <v>2404</v>
      </c>
      <c r="AA40" s="28">
        <f t="shared" si="10"/>
        <v>0.21188083906222457</v>
      </c>
      <c r="AB40" s="28">
        <f t="shared" si="11"/>
        <v>0.75007800312012485</v>
      </c>
      <c r="AC40" s="42">
        <v>4836</v>
      </c>
      <c r="AD40" s="42">
        <v>1024</v>
      </c>
      <c r="AE40" s="42">
        <v>781</v>
      </c>
      <c r="AF40" s="28">
        <f t="shared" si="12"/>
        <v>0.16149710504549214</v>
      </c>
      <c r="AG40" s="28">
        <f t="shared" si="13"/>
        <v>0.7626953125</v>
      </c>
      <c r="AH40" s="42">
        <v>1549</v>
      </c>
      <c r="AI40" s="42">
        <v>192</v>
      </c>
      <c r="AJ40" s="42">
        <v>152</v>
      </c>
      <c r="AK40" s="28">
        <f t="shared" si="14"/>
        <v>9.8127824402840541E-2</v>
      </c>
      <c r="AL40" s="28">
        <f t="shared" si="15"/>
        <v>0.79166666666666663</v>
      </c>
      <c r="AM40" s="42">
        <f t="shared" si="16"/>
        <v>55270</v>
      </c>
      <c r="AN40" s="42">
        <f t="shared" si="17"/>
        <v>15329</v>
      </c>
      <c r="AO40" s="42">
        <f t="shared" si="18"/>
        <v>10501</v>
      </c>
      <c r="AP40" s="28">
        <f t="shared" si="19"/>
        <v>0.18999457210059706</v>
      </c>
      <c r="AQ40" s="28">
        <f t="shared" si="20"/>
        <v>0.68504142475047292</v>
      </c>
      <c r="AS40" s="80" t="str">
        <f t="shared" si="25"/>
        <v>泉佐野市</v>
      </c>
      <c r="AT40" s="81">
        <f t="shared" si="21"/>
        <v>0.17274191187234667</v>
      </c>
      <c r="AU40" s="80" t="str">
        <f t="shared" si="26"/>
        <v>港区</v>
      </c>
      <c r="AV40" s="81">
        <f t="shared" si="22"/>
        <v>0.71710037174721186</v>
      </c>
      <c r="AX40" s="34">
        <f t="shared" si="23"/>
        <v>0.17521725320280496</v>
      </c>
      <c r="AY40" s="34">
        <f t="shared" si="24"/>
        <v>0.7069363800961479</v>
      </c>
      <c r="AZ40" s="44">
        <v>0</v>
      </c>
    </row>
    <row r="41" spans="2:52" s="4" customFormat="1">
      <c r="B41" s="18">
        <v>36</v>
      </c>
      <c r="C41" s="31" t="s">
        <v>3</v>
      </c>
      <c r="D41" s="42">
        <v>27</v>
      </c>
      <c r="E41" s="42">
        <v>8</v>
      </c>
      <c r="F41" s="42">
        <v>7</v>
      </c>
      <c r="G41" s="28">
        <f t="shared" si="2"/>
        <v>0.25925925925925924</v>
      </c>
      <c r="H41" s="28">
        <f t="shared" si="3"/>
        <v>0.875</v>
      </c>
      <c r="I41" s="42">
        <v>50</v>
      </c>
      <c r="J41" s="42">
        <v>12</v>
      </c>
      <c r="K41" s="42">
        <v>12</v>
      </c>
      <c r="L41" s="28">
        <f t="shared" si="4"/>
        <v>0.24</v>
      </c>
      <c r="M41" s="28">
        <f t="shared" si="5"/>
        <v>1</v>
      </c>
      <c r="N41" s="42">
        <v>5513</v>
      </c>
      <c r="O41" s="42">
        <v>1555</v>
      </c>
      <c r="P41" s="42">
        <v>932</v>
      </c>
      <c r="Q41" s="28">
        <f t="shared" si="6"/>
        <v>0.16905496100126974</v>
      </c>
      <c r="R41" s="28">
        <f t="shared" si="7"/>
        <v>0.59935691318327977</v>
      </c>
      <c r="S41" s="42">
        <v>4575</v>
      </c>
      <c r="T41" s="42">
        <v>1536</v>
      </c>
      <c r="U41" s="42">
        <v>1063</v>
      </c>
      <c r="V41" s="28">
        <f t="shared" si="8"/>
        <v>0.23234972677595628</v>
      </c>
      <c r="W41" s="28">
        <f t="shared" si="9"/>
        <v>0.69205729166666663</v>
      </c>
      <c r="X41" s="42">
        <v>3079</v>
      </c>
      <c r="Y41" s="42">
        <v>976</v>
      </c>
      <c r="Z41" s="42">
        <v>733</v>
      </c>
      <c r="AA41" s="28">
        <f t="shared" si="10"/>
        <v>0.2380643065930497</v>
      </c>
      <c r="AB41" s="28">
        <f t="shared" si="11"/>
        <v>0.75102459016393441</v>
      </c>
      <c r="AC41" s="42">
        <v>1488</v>
      </c>
      <c r="AD41" s="42">
        <v>371</v>
      </c>
      <c r="AE41" s="42">
        <v>286</v>
      </c>
      <c r="AF41" s="28">
        <f t="shared" si="12"/>
        <v>0.19220430107526881</v>
      </c>
      <c r="AG41" s="28">
        <f t="shared" si="13"/>
        <v>0.77088948787061995</v>
      </c>
      <c r="AH41" s="42">
        <v>525</v>
      </c>
      <c r="AI41" s="42">
        <v>85</v>
      </c>
      <c r="AJ41" s="42">
        <v>59</v>
      </c>
      <c r="AK41" s="28">
        <f t="shared" si="14"/>
        <v>0.11238095238095239</v>
      </c>
      <c r="AL41" s="28">
        <f t="shared" si="15"/>
        <v>0.69411764705882351</v>
      </c>
      <c r="AM41" s="42">
        <f t="shared" si="16"/>
        <v>15257</v>
      </c>
      <c r="AN41" s="42">
        <f t="shared" si="17"/>
        <v>4543</v>
      </c>
      <c r="AO41" s="42">
        <f t="shared" si="18"/>
        <v>3092</v>
      </c>
      <c r="AP41" s="28">
        <f t="shared" si="19"/>
        <v>0.2026610736055581</v>
      </c>
      <c r="AQ41" s="28">
        <f t="shared" si="20"/>
        <v>0.68060752806515523</v>
      </c>
      <c r="AS41" s="80" t="str">
        <f t="shared" si="25"/>
        <v>茨木市</v>
      </c>
      <c r="AT41" s="81">
        <f t="shared" si="21"/>
        <v>0.17236272499430394</v>
      </c>
      <c r="AU41" s="80" t="str">
        <f t="shared" si="26"/>
        <v>貝塚市</v>
      </c>
      <c r="AV41" s="81">
        <f t="shared" si="22"/>
        <v>0.71626549963530273</v>
      </c>
      <c r="AX41" s="34">
        <f t="shared" si="23"/>
        <v>0.17521725320280496</v>
      </c>
      <c r="AY41" s="34">
        <f t="shared" si="24"/>
        <v>0.7069363800961479</v>
      </c>
      <c r="AZ41" s="44">
        <v>0</v>
      </c>
    </row>
    <row r="42" spans="2:52" s="4" customFormat="1">
      <c r="B42" s="18">
        <v>37</v>
      </c>
      <c r="C42" s="31" t="s">
        <v>4</v>
      </c>
      <c r="D42" s="42">
        <v>26</v>
      </c>
      <c r="E42" s="42">
        <v>6</v>
      </c>
      <c r="F42" s="42">
        <v>2</v>
      </c>
      <c r="G42" s="28">
        <f t="shared" si="2"/>
        <v>7.6923076923076927E-2</v>
      </c>
      <c r="H42" s="28">
        <f t="shared" si="3"/>
        <v>0.33333333333333331</v>
      </c>
      <c r="I42" s="42">
        <v>125</v>
      </c>
      <c r="J42" s="42">
        <v>33</v>
      </c>
      <c r="K42" s="42">
        <v>25</v>
      </c>
      <c r="L42" s="28">
        <f t="shared" si="4"/>
        <v>0.2</v>
      </c>
      <c r="M42" s="28">
        <f t="shared" si="5"/>
        <v>0.75757575757575757</v>
      </c>
      <c r="N42" s="42">
        <v>17331</v>
      </c>
      <c r="O42" s="42">
        <v>4576</v>
      </c>
      <c r="P42" s="42">
        <v>2845</v>
      </c>
      <c r="Q42" s="28">
        <f t="shared" si="6"/>
        <v>0.16415671340372742</v>
      </c>
      <c r="R42" s="28">
        <f t="shared" si="7"/>
        <v>0.62172202797202802</v>
      </c>
      <c r="S42" s="42">
        <v>14044</v>
      </c>
      <c r="T42" s="42">
        <v>4235</v>
      </c>
      <c r="U42" s="42">
        <v>2880</v>
      </c>
      <c r="V42" s="28">
        <f t="shared" si="8"/>
        <v>0.20506978068926232</v>
      </c>
      <c r="W42" s="28">
        <f t="shared" si="9"/>
        <v>0.68004722550177099</v>
      </c>
      <c r="X42" s="42">
        <v>9496</v>
      </c>
      <c r="Y42" s="42">
        <v>2693</v>
      </c>
      <c r="Z42" s="42">
        <v>2033</v>
      </c>
      <c r="AA42" s="28">
        <f t="shared" si="10"/>
        <v>0.21409014321819714</v>
      </c>
      <c r="AB42" s="28">
        <f t="shared" si="11"/>
        <v>0.75492016338655776</v>
      </c>
      <c r="AC42" s="42">
        <v>4029</v>
      </c>
      <c r="AD42" s="42">
        <v>873</v>
      </c>
      <c r="AE42" s="42">
        <v>666</v>
      </c>
      <c r="AF42" s="28">
        <f t="shared" si="12"/>
        <v>0.16530156366344007</v>
      </c>
      <c r="AG42" s="28">
        <f t="shared" si="13"/>
        <v>0.76288659793814428</v>
      </c>
      <c r="AH42" s="42">
        <v>1365</v>
      </c>
      <c r="AI42" s="42">
        <v>150</v>
      </c>
      <c r="AJ42" s="42">
        <v>126</v>
      </c>
      <c r="AK42" s="28">
        <f t="shared" si="14"/>
        <v>9.2307692307692313E-2</v>
      </c>
      <c r="AL42" s="28">
        <f t="shared" si="15"/>
        <v>0.84</v>
      </c>
      <c r="AM42" s="42">
        <f t="shared" si="16"/>
        <v>46416</v>
      </c>
      <c r="AN42" s="42">
        <f t="shared" si="17"/>
        <v>12566</v>
      </c>
      <c r="AO42" s="42">
        <f t="shared" si="18"/>
        <v>8577</v>
      </c>
      <c r="AP42" s="28">
        <f t="shared" si="19"/>
        <v>0.18478541882109617</v>
      </c>
      <c r="AQ42" s="28">
        <f t="shared" si="20"/>
        <v>0.68255610377208342</v>
      </c>
      <c r="AS42" s="80" t="str">
        <f t="shared" si="25"/>
        <v>八尾市</v>
      </c>
      <c r="AT42" s="81">
        <f t="shared" si="21"/>
        <v>0.17203641198731717</v>
      </c>
      <c r="AU42" s="80" t="str">
        <f t="shared" si="26"/>
        <v>大東市</v>
      </c>
      <c r="AV42" s="81">
        <f t="shared" si="22"/>
        <v>0.71367292225201073</v>
      </c>
      <c r="AX42" s="34">
        <f t="shared" si="23"/>
        <v>0.17521725320280496</v>
      </c>
      <c r="AY42" s="34">
        <f t="shared" si="24"/>
        <v>0.7069363800961479</v>
      </c>
      <c r="AZ42" s="44">
        <v>0</v>
      </c>
    </row>
    <row r="43" spans="2:52" s="4" customFormat="1">
      <c r="B43" s="18">
        <v>38</v>
      </c>
      <c r="C43" s="32" t="s">
        <v>46</v>
      </c>
      <c r="D43" s="42">
        <v>27</v>
      </c>
      <c r="E43" s="42">
        <v>2</v>
      </c>
      <c r="F43" s="42">
        <v>2</v>
      </c>
      <c r="G43" s="28">
        <f t="shared" si="2"/>
        <v>7.407407407407407E-2</v>
      </c>
      <c r="H43" s="28">
        <f t="shared" si="3"/>
        <v>1</v>
      </c>
      <c r="I43" s="42">
        <v>58</v>
      </c>
      <c r="J43" s="42">
        <v>22</v>
      </c>
      <c r="K43" s="42">
        <v>16</v>
      </c>
      <c r="L43" s="28">
        <f t="shared" si="4"/>
        <v>0.27586206896551724</v>
      </c>
      <c r="M43" s="28">
        <f t="shared" si="5"/>
        <v>0.72727272727272729</v>
      </c>
      <c r="N43" s="42">
        <v>3783</v>
      </c>
      <c r="O43" s="42">
        <v>1195</v>
      </c>
      <c r="P43" s="42">
        <v>820</v>
      </c>
      <c r="Q43" s="28">
        <f t="shared" si="6"/>
        <v>0.21675918583135079</v>
      </c>
      <c r="R43" s="28">
        <f t="shared" si="7"/>
        <v>0.68619246861924688</v>
      </c>
      <c r="S43" s="42">
        <v>2947</v>
      </c>
      <c r="T43" s="42">
        <v>1020</v>
      </c>
      <c r="U43" s="42">
        <v>786</v>
      </c>
      <c r="V43" s="28">
        <f t="shared" si="8"/>
        <v>0.26671191041737358</v>
      </c>
      <c r="W43" s="28">
        <f t="shared" si="9"/>
        <v>0.77058823529411768</v>
      </c>
      <c r="X43" s="42">
        <v>1915</v>
      </c>
      <c r="Y43" s="42">
        <v>609</v>
      </c>
      <c r="Z43" s="42">
        <v>502</v>
      </c>
      <c r="AA43" s="28">
        <f t="shared" si="10"/>
        <v>0.26214099216710185</v>
      </c>
      <c r="AB43" s="28">
        <f t="shared" si="11"/>
        <v>0.82430213464696223</v>
      </c>
      <c r="AC43" s="42">
        <v>813</v>
      </c>
      <c r="AD43" s="42">
        <v>191</v>
      </c>
      <c r="AE43" s="42">
        <v>142</v>
      </c>
      <c r="AF43" s="28">
        <f t="shared" si="12"/>
        <v>0.17466174661746617</v>
      </c>
      <c r="AG43" s="28">
        <f t="shared" si="13"/>
        <v>0.74345549738219896</v>
      </c>
      <c r="AH43" s="42">
        <v>264</v>
      </c>
      <c r="AI43" s="42">
        <v>30</v>
      </c>
      <c r="AJ43" s="42">
        <v>24</v>
      </c>
      <c r="AK43" s="28">
        <f t="shared" si="14"/>
        <v>9.0909090909090912E-2</v>
      </c>
      <c r="AL43" s="28">
        <f t="shared" si="15"/>
        <v>0.8</v>
      </c>
      <c r="AM43" s="42">
        <f t="shared" si="16"/>
        <v>9807</v>
      </c>
      <c r="AN43" s="42">
        <f t="shared" si="17"/>
        <v>3069</v>
      </c>
      <c r="AO43" s="42">
        <f t="shared" si="18"/>
        <v>2292</v>
      </c>
      <c r="AP43" s="28">
        <f t="shared" si="19"/>
        <v>0.23371061486693179</v>
      </c>
      <c r="AQ43" s="28">
        <f t="shared" si="20"/>
        <v>0.74682306940371457</v>
      </c>
      <c r="AS43" s="80" t="str">
        <f t="shared" si="25"/>
        <v>堺市</v>
      </c>
      <c r="AT43" s="81">
        <f t="shared" si="21"/>
        <v>0.17180777660524393</v>
      </c>
      <c r="AU43" s="80" t="str">
        <f t="shared" si="26"/>
        <v>堺市美原区</v>
      </c>
      <c r="AV43" s="81">
        <f t="shared" si="22"/>
        <v>0.71334792122538293</v>
      </c>
      <c r="AX43" s="34">
        <f t="shared" si="23"/>
        <v>0.17521725320280496</v>
      </c>
      <c r="AY43" s="34">
        <f t="shared" si="24"/>
        <v>0.7069363800961479</v>
      </c>
      <c r="AZ43" s="44">
        <v>0</v>
      </c>
    </row>
    <row r="44" spans="2:52" s="4" customFormat="1">
      <c r="B44" s="18">
        <v>39</v>
      </c>
      <c r="C44" s="32" t="s">
        <v>9</v>
      </c>
      <c r="D44" s="42">
        <v>53</v>
      </c>
      <c r="E44" s="42">
        <v>8</v>
      </c>
      <c r="F44" s="42">
        <v>8</v>
      </c>
      <c r="G44" s="28">
        <f t="shared" si="2"/>
        <v>0.15094339622641509</v>
      </c>
      <c r="H44" s="28">
        <f t="shared" si="3"/>
        <v>1</v>
      </c>
      <c r="I44" s="42">
        <v>151</v>
      </c>
      <c r="J44" s="42">
        <v>40</v>
      </c>
      <c r="K44" s="42">
        <v>29</v>
      </c>
      <c r="L44" s="28">
        <f t="shared" si="4"/>
        <v>0.19205298013245034</v>
      </c>
      <c r="M44" s="28">
        <f t="shared" si="5"/>
        <v>0.72499999999999998</v>
      </c>
      <c r="N44" s="42">
        <v>21987</v>
      </c>
      <c r="O44" s="42">
        <v>5275</v>
      </c>
      <c r="P44" s="42">
        <v>3226</v>
      </c>
      <c r="Q44" s="28">
        <f t="shared" si="6"/>
        <v>0.14672306362850776</v>
      </c>
      <c r="R44" s="28">
        <f t="shared" si="7"/>
        <v>0.61156398104265408</v>
      </c>
      <c r="S44" s="42">
        <v>17015</v>
      </c>
      <c r="T44" s="42">
        <v>4604</v>
      </c>
      <c r="U44" s="42">
        <v>3189</v>
      </c>
      <c r="V44" s="28">
        <f t="shared" si="8"/>
        <v>0.18742286218042903</v>
      </c>
      <c r="W44" s="28">
        <f t="shared" si="9"/>
        <v>0.69265855777584706</v>
      </c>
      <c r="X44" s="42">
        <v>10329</v>
      </c>
      <c r="Y44" s="42">
        <v>2721</v>
      </c>
      <c r="Z44" s="42">
        <v>2047</v>
      </c>
      <c r="AA44" s="28">
        <f t="shared" si="10"/>
        <v>0.19817988188595217</v>
      </c>
      <c r="AB44" s="28">
        <f t="shared" si="11"/>
        <v>0.75229694965086369</v>
      </c>
      <c r="AC44" s="42">
        <v>4570</v>
      </c>
      <c r="AD44" s="42">
        <v>896</v>
      </c>
      <c r="AE44" s="42">
        <v>691</v>
      </c>
      <c r="AF44" s="28">
        <f t="shared" si="12"/>
        <v>0.15120350109409189</v>
      </c>
      <c r="AG44" s="28">
        <f t="shared" si="13"/>
        <v>0.7712053571428571</v>
      </c>
      <c r="AH44" s="42">
        <v>1414</v>
      </c>
      <c r="AI44" s="42">
        <v>152</v>
      </c>
      <c r="AJ44" s="42">
        <v>119</v>
      </c>
      <c r="AK44" s="28">
        <f t="shared" si="14"/>
        <v>8.4158415841584164E-2</v>
      </c>
      <c r="AL44" s="28">
        <f t="shared" si="15"/>
        <v>0.78289473684210531</v>
      </c>
      <c r="AM44" s="42">
        <f t="shared" si="16"/>
        <v>55519</v>
      </c>
      <c r="AN44" s="42">
        <f t="shared" si="17"/>
        <v>13696</v>
      </c>
      <c r="AO44" s="42">
        <f t="shared" si="18"/>
        <v>9309</v>
      </c>
      <c r="AP44" s="28">
        <f t="shared" si="19"/>
        <v>0.16767232839208199</v>
      </c>
      <c r="AQ44" s="28">
        <f t="shared" si="20"/>
        <v>0.6796875</v>
      </c>
      <c r="AS44" s="80" t="str">
        <f t="shared" si="25"/>
        <v>福島区</v>
      </c>
      <c r="AT44" s="81">
        <f t="shared" si="21"/>
        <v>0.17148554336989033</v>
      </c>
      <c r="AU44" s="80" t="str">
        <f t="shared" si="26"/>
        <v>東大阪市</v>
      </c>
      <c r="AV44" s="81">
        <f t="shared" si="22"/>
        <v>0.71024694207246708</v>
      </c>
      <c r="AX44" s="34">
        <f t="shared" si="23"/>
        <v>0.17521725320280496</v>
      </c>
      <c r="AY44" s="34">
        <f t="shared" si="24"/>
        <v>0.7069363800961479</v>
      </c>
      <c r="AZ44" s="44">
        <v>0</v>
      </c>
    </row>
    <row r="45" spans="2:52" s="4" customFormat="1">
      <c r="B45" s="18">
        <v>40</v>
      </c>
      <c r="C45" s="32" t="s">
        <v>47</v>
      </c>
      <c r="D45" s="42">
        <v>69</v>
      </c>
      <c r="E45" s="42">
        <v>9</v>
      </c>
      <c r="F45" s="42">
        <v>8</v>
      </c>
      <c r="G45" s="28">
        <f t="shared" si="2"/>
        <v>0.11594202898550725</v>
      </c>
      <c r="H45" s="28">
        <f t="shared" si="3"/>
        <v>0.88888888888888884</v>
      </c>
      <c r="I45" s="42">
        <v>150</v>
      </c>
      <c r="J45" s="42">
        <v>32</v>
      </c>
      <c r="K45" s="42">
        <v>27</v>
      </c>
      <c r="L45" s="28">
        <f t="shared" si="4"/>
        <v>0.18</v>
      </c>
      <c r="M45" s="28">
        <f t="shared" si="5"/>
        <v>0.84375</v>
      </c>
      <c r="N45" s="42">
        <v>4566</v>
      </c>
      <c r="O45" s="42">
        <v>1046</v>
      </c>
      <c r="P45" s="42">
        <v>680</v>
      </c>
      <c r="Q45" s="28">
        <f t="shared" si="6"/>
        <v>0.14892685063512923</v>
      </c>
      <c r="R45" s="28">
        <f t="shared" si="7"/>
        <v>0.65009560229445507</v>
      </c>
      <c r="S45" s="42">
        <v>3599</v>
      </c>
      <c r="T45" s="42">
        <v>881</v>
      </c>
      <c r="U45" s="42">
        <v>656</v>
      </c>
      <c r="V45" s="28">
        <f t="shared" si="8"/>
        <v>0.18227285357043624</v>
      </c>
      <c r="W45" s="28">
        <f t="shared" si="9"/>
        <v>0.74460839954597047</v>
      </c>
      <c r="X45" s="42">
        <v>2381</v>
      </c>
      <c r="Y45" s="42">
        <v>562</v>
      </c>
      <c r="Z45" s="42">
        <v>425</v>
      </c>
      <c r="AA45" s="28">
        <f t="shared" si="10"/>
        <v>0.17849643007139857</v>
      </c>
      <c r="AB45" s="28">
        <f t="shared" si="11"/>
        <v>0.75622775800711739</v>
      </c>
      <c r="AC45" s="42">
        <v>1019</v>
      </c>
      <c r="AD45" s="42">
        <v>181</v>
      </c>
      <c r="AE45" s="42">
        <v>143</v>
      </c>
      <c r="AF45" s="28">
        <f t="shared" si="12"/>
        <v>0.14033366045142295</v>
      </c>
      <c r="AG45" s="28">
        <f t="shared" si="13"/>
        <v>0.79005524861878451</v>
      </c>
      <c r="AH45" s="42">
        <v>281</v>
      </c>
      <c r="AI45" s="42">
        <v>31</v>
      </c>
      <c r="AJ45" s="42">
        <v>25</v>
      </c>
      <c r="AK45" s="28">
        <f t="shared" si="14"/>
        <v>8.8967971530249115E-2</v>
      </c>
      <c r="AL45" s="28">
        <f t="shared" si="15"/>
        <v>0.80645161290322576</v>
      </c>
      <c r="AM45" s="42">
        <f t="shared" si="16"/>
        <v>12065</v>
      </c>
      <c r="AN45" s="42">
        <f t="shared" si="17"/>
        <v>2742</v>
      </c>
      <c r="AO45" s="42">
        <f t="shared" si="18"/>
        <v>1964</v>
      </c>
      <c r="AP45" s="28">
        <f t="shared" si="19"/>
        <v>0.16278491504351431</v>
      </c>
      <c r="AQ45" s="28">
        <f t="shared" si="20"/>
        <v>0.71626549963530273</v>
      </c>
      <c r="AS45" s="80" t="str">
        <f t="shared" si="25"/>
        <v>港区</v>
      </c>
      <c r="AT45" s="81">
        <f t="shared" si="21"/>
        <v>0.17043647287506627</v>
      </c>
      <c r="AU45" s="80" t="str">
        <f t="shared" si="26"/>
        <v>田尻町</v>
      </c>
      <c r="AV45" s="81">
        <f t="shared" si="22"/>
        <v>0.71014492753623193</v>
      </c>
      <c r="AX45" s="34">
        <f t="shared" si="23"/>
        <v>0.17521725320280496</v>
      </c>
      <c r="AY45" s="34">
        <f t="shared" si="24"/>
        <v>0.7069363800961479</v>
      </c>
      <c r="AZ45" s="44">
        <v>0</v>
      </c>
    </row>
    <row r="46" spans="2:52" s="4" customFormat="1">
      <c r="B46" s="18">
        <v>41</v>
      </c>
      <c r="C46" s="32" t="s">
        <v>14</v>
      </c>
      <c r="D46" s="42">
        <v>20</v>
      </c>
      <c r="E46" s="42">
        <v>6</v>
      </c>
      <c r="F46" s="42">
        <v>5</v>
      </c>
      <c r="G46" s="28">
        <f t="shared" si="2"/>
        <v>0.25</v>
      </c>
      <c r="H46" s="28">
        <f t="shared" si="3"/>
        <v>0.83333333333333337</v>
      </c>
      <c r="I46" s="42">
        <v>127</v>
      </c>
      <c r="J46" s="42">
        <v>35</v>
      </c>
      <c r="K46" s="42">
        <v>27</v>
      </c>
      <c r="L46" s="28">
        <f t="shared" si="4"/>
        <v>0.2125984251968504</v>
      </c>
      <c r="M46" s="28">
        <f t="shared" si="5"/>
        <v>0.77142857142857146</v>
      </c>
      <c r="N46" s="42">
        <v>8413</v>
      </c>
      <c r="O46" s="42">
        <v>2042</v>
      </c>
      <c r="P46" s="42">
        <v>1311</v>
      </c>
      <c r="Q46" s="28">
        <f t="shared" si="6"/>
        <v>0.15583026268869607</v>
      </c>
      <c r="R46" s="28">
        <f t="shared" si="7"/>
        <v>0.64201762977473065</v>
      </c>
      <c r="S46" s="42">
        <v>7096</v>
      </c>
      <c r="T46" s="42">
        <v>1888</v>
      </c>
      <c r="U46" s="42">
        <v>1363</v>
      </c>
      <c r="V46" s="28">
        <f t="shared" si="8"/>
        <v>0.19208004509582863</v>
      </c>
      <c r="W46" s="28">
        <f t="shared" si="9"/>
        <v>0.72192796610169496</v>
      </c>
      <c r="X46" s="42">
        <v>4190</v>
      </c>
      <c r="Y46" s="42">
        <v>1004</v>
      </c>
      <c r="Z46" s="42">
        <v>750</v>
      </c>
      <c r="AA46" s="28">
        <f t="shared" si="10"/>
        <v>0.17899761336515513</v>
      </c>
      <c r="AB46" s="28">
        <f t="shared" si="11"/>
        <v>0.74701195219123506</v>
      </c>
      <c r="AC46" s="42">
        <v>1667</v>
      </c>
      <c r="AD46" s="42">
        <v>258</v>
      </c>
      <c r="AE46" s="42">
        <v>213</v>
      </c>
      <c r="AF46" s="28">
        <f t="shared" si="12"/>
        <v>0.1277744451109778</v>
      </c>
      <c r="AG46" s="28">
        <f t="shared" si="13"/>
        <v>0.82558139534883723</v>
      </c>
      <c r="AH46" s="42">
        <v>540</v>
      </c>
      <c r="AI46" s="42">
        <v>55</v>
      </c>
      <c r="AJ46" s="42">
        <v>44</v>
      </c>
      <c r="AK46" s="28">
        <f t="shared" si="14"/>
        <v>8.1481481481481488E-2</v>
      </c>
      <c r="AL46" s="28">
        <f t="shared" si="15"/>
        <v>0.8</v>
      </c>
      <c r="AM46" s="42">
        <f t="shared" si="16"/>
        <v>22053</v>
      </c>
      <c r="AN46" s="42">
        <f t="shared" si="17"/>
        <v>5288</v>
      </c>
      <c r="AO46" s="42">
        <f t="shared" si="18"/>
        <v>3713</v>
      </c>
      <c r="AP46" s="28">
        <f t="shared" si="19"/>
        <v>0.16836711558518117</v>
      </c>
      <c r="AQ46" s="28">
        <f t="shared" si="20"/>
        <v>0.7021558245083207</v>
      </c>
      <c r="AS46" s="80" t="str">
        <f t="shared" si="25"/>
        <v>堺市中区</v>
      </c>
      <c r="AT46" s="81">
        <f t="shared" si="21"/>
        <v>0.17041187339810454</v>
      </c>
      <c r="AU46" s="80" t="str">
        <f t="shared" si="26"/>
        <v>福島区</v>
      </c>
      <c r="AV46" s="81">
        <f t="shared" si="22"/>
        <v>0.70964414646725116</v>
      </c>
      <c r="AX46" s="34">
        <f t="shared" si="23"/>
        <v>0.17521725320280496</v>
      </c>
      <c r="AY46" s="34">
        <f t="shared" si="24"/>
        <v>0.7069363800961479</v>
      </c>
      <c r="AZ46" s="44">
        <v>0</v>
      </c>
    </row>
    <row r="47" spans="2:52" s="4" customFormat="1">
      <c r="B47" s="18">
        <v>42</v>
      </c>
      <c r="C47" s="32" t="s">
        <v>15</v>
      </c>
      <c r="D47" s="42">
        <v>142</v>
      </c>
      <c r="E47" s="42">
        <v>43</v>
      </c>
      <c r="F47" s="42">
        <v>35</v>
      </c>
      <c r="G47" s="28">
        <f t="shared" si="2"/>
        <v>0.24647887323943662</v>
      </c>
      <c r="H47" s="28">
        <f t="shared" si="3"/>
        <v>0.81395348837209303</v>
      </c>
      <c r="I47" s="42">
        <v>379</v>
      </c>
      <c r="J47" s="42">
        <v>88</v>
      </c>
      <c r="K47" s="42">
        <v>68</v>
      </c>
      <c r="L47" s="28">
        <f t="shared" si="4"/>
        <v>0.17941952506596306</v>
      </c>
      <c r="M47" s="28">
        <f t="shared" si="5"/>
        <v>0.77272727272727271</v>
      </c>
      <c r="N47" s="42">
        <v>23639</v>
      </c>
      <c r="O47" s="42">
        <v>5851</v>
      </c>
      <c r="P47" s="42">
        <v>3599</v>
      </c>
      <c r="Q47" s="28">
        <f t="shared" si="6"/>
        <v>0.15224840306273532</v>
      </c>
      <c r="R47" s="28">
        <f t="shared" si="7"/>
        <v>0.61510852845667408</v>
      </c>
      <c r="S47" s="42">
        <v>17117</v>
      </c>
      <c r="T47" s="42">
        <v>4713</v>
      </c>
      <c r="U47" s="42">
        <v>3198</v>
      </c>
      <c r="V47" s="28">
        <f t="shared" si="8"/>
        <v>0.18683180463866331</v>
      </c>
      <c r="W47" s="28">
        <f t="shared" si="9"/>
        <v>0.67854869509866322</v>
      </c>
      <c r="X47" s="42">
        <v>10232</v>
      </c>
      <c r="Y47" s="42">
        <v>2738</v>
      </c>
      <c r="Z47" s="42">
        <v>2056</v>
      </c>
      <c r="AA47" s="28">
        <f t="shared" si="10"/>
        <v>0.20093823299452698</v>
      </c>
      <c r="AB47" s="28">
        <f t="shared" si="11"/>
        <v>0.75091307523739959</v>
      </c>
      <c r="AC47" s="42">
        <v>4416</v>
      </c>
      <c r="AD47" s="42">
        <v>845</v>
      </c>
      <c r="AE47" s="42">
        <v>656</v>
      </c>
      <c r="AF47" s="28">
        <f t="shared" si="12"/>
        <v>0.14855072463768115</v>
      </c>
      <c r="AG47" s="28">
        <f t="shared" si="13"/>
        <v>0.7763313609467456</v>
      </c>
      <c r="AH47" s="42">
        <v>1467</v>
      </c>
      <c r="AI47" s="42">
        <v>170</v>
      </c>
      <c r="AJ47" s="42">
        <v>124</v>
      </c>
      <c r="AK47" s="28">
        <f t="shared" si="14"/>
        <v>8.4526244035446493E-2</v>
      </c>
      <c r="AL47" s="28">
        <f t="shared" si="15"/>
        <v>0.72941176470588232</v>
      </c>
      <c r="AM47" s="42">
        <f t="shared" si="16"/>
        <v>57392</v>
      </c>
      <c r="AN47" s="42">
        <f t="shared" si="17"/>
        <v>14448</v>
      </c>
      <c r="AO47" s="42">
        <f t="shared" si="18"/>
        <v>9736</v>
      </c>
      <c r="AP47" s="28">
        <f t="shared" si="19"/>
        <v>0.16964036799553944</v>
      </c>
      <c r="AQ47" s="28">
        <f t="shared" si="20"/>
        <v>0.67386489479512734</v>
      </c>
      <c r="AS47" s="80" t="str">
        <f t="shared" si="25"/>
        <v>寝屋川市</v>
      </c>
      <c r="AT47" s="81">
        <f t="shared" si="21"/>
        <v>0.17040778682709498</v>
      </c>
      <c r="AU47" s="80" t="str">
        <f t="shared" si="26"/>
        <v>堺市</v>
      </c>
      <c r="AV47" s="81">
        <f t="shared" si="22"/>
        <v>0.70961577147455246</v>
      </c>
      <c r="AX47" s="34">
        <f t="shared" si="23"/>
        <v>0.17521725320280496</v>
      </c>
      <c r="AY47" s="34">
        <f t="shared" si="24"/>
        <v>0.7069363800961479</v>
      </c>
      <c r="AZ47" s="44">
        <v>0</v>
      </c>
    </row>
    <row r="48" spans="2:52" s="4" customFormat="1">
      <c r="B48" s="18">
        <v>43</v>
      </c>
      <c r="C48" s="32" t="s">
        <v>10</v>
      </c>
      <c r="D48" s="42">
        <v>87</v>
      </c>
      <c r="E48" s="42">
        <v>22</v>
      </c>
      <c r="F48" s="42">
        <v>17</v>
      </c>
      <c r="G48" s="28">
        <f t="shared" si="2"/>
        <v>0.19540229885057472</v>
      </c>
      <c r="H48" s="28">
        <f t="shared" si="3"/>
        <v>0.77272727272727271</v>
      </c>
      <c r="I48" s="42">
        <v>222</v>
      </c>
      <c r="J48" s="42">
        <v>47</v>
      </c>
      <c r="K48" s="42">
        <v>34</v>
      </c>
      <c r="L48" s="28">
        <f t="shared" si="4"/>
        <v>0.15315315315315314</v>
      </c>
      <c r="M48" s="28">
        <f t="shared" si="5"/>
        <v>0.72340425531914898</v>
      </c>
      <c r="N48" s="42">
        <v>14089</v>
      </c>
      <c r="O48" s="42">
        <v>3484</v>
      </c>
      <c r="P48" s="42">
        <v>2111</v>
      </c>
      <c r="Q48" s="28">
        <f t="shared" si="6"/>
        <v>0.14983320320817659</v>
      </c>
      <c r="R48" s="28">
        <f t="shared" si="7"/>
        <v>0.60591274397244543</v>
      </c>
      <c r="S48" s="42">
        <v>10437</v>
      </c>
      <c r="T48" s="42">
        <v>3038</v>
      </c>
      <c r="U48" s="42">
        <v>2064</v>
      </c>
      <c r="V48" s="28">
        <f t="shared" si="8"/>
        <v>0.19775797643000861</v>
      </c>
      <c r="W48" s="28">
        <f t="shared" si="9"/>
        <v>0.67939433838051344</v>
      </c>
      <c r="X48" s="42">
        <v>6459</v>
      </c>
      <c r="Y48" s="42">
        <v>1717</v>
      </c>
      <c r="Z48" s="42">
        <v>1316</v>
      </c>
      <c r="AA48" s="28">
        <f t="shared" si="10"/>
        <v>0.20374671001703051</v>
      </c>
      <c r="AB48" s="28">
        <f t="shared" si="11"/>
        <v>0.76645311589982523</v>
      </c>
      <c r="AC48" s="42">
        <v>2858</v>
      </c>
      <c r="AD48" s="42">
        <v>560</v>
      </c>
      <c r="AE48" s="42">
        <v>432</v>
      </c>
      <c r="AF48" s="28">
        <f t="shared" si="12"/>
        <v>0.15115465360391883</v>
      </c>
      <c r="AG48" s="28">
        <f t="shared" si="13"/>
        <v>0.77142857142857146</v>
      </c>
      <c r="AH48" s="42">
        <v>960</v>
      </c>
      <c r="AI48" s="42">
        <v>106</v>
      </c>
      <c r="AJ48" s="42">
        <v>78</v>
      </c>
      <c r="AK48" s="28">
        <f t="shared" si="14"/>
        <v>8.1250000000000003E-2</v>
      </c>
      <c r="AL48" s="28">
        <f t="shared" si="15"/>
        <v>0.73584905660377353</v>
      </c>
      <c r="AM48" s="42">
        <f t="shared" si="16"/>
        <v>35112</v>
      </c>
      <c r="AN48" s="42">
        <f t="shared" si="17"/>
        <v>8974</v>
      </c>
      <c r="AO48" s="42">
        <f t="shared" si="18"/>
        <v>6052</v>
      </c>
      <c r="AP48" s="28">
        <f t="shared" si="19"/>
        <v>0.17236272499430394</v>
      </c>
      <c r="AQ48" s="28">
        <f t="shared" si="20"/>
        <v>0.67439268999331403</v>
      </c>
      <c r="AS48" s="80" t="str">
        <f t="shared" si="25"/>
        <v>富田林市</v>
      </c>
      <c r="AT48" s="81">
        <f t="shared" si="21"/>
        <v>0.17002366249206441</v>
      </c>
      <c r="AU48" s="80" t="str">
        <f t="shared" si="26"/>
        <v>松原市</v>
      </c>
      <c r="AV48" s="81">
        <f t="shared" si="22"/>
        <v>0.70939457202505218</v>
      </c>
      <c r="AX48" s="34">
        <f t="shared" si="23"/>
        <v>0.17521725320280496</v>
      </c>
      <c r="AY48" s="34">
        <f t="shared" si="24"/>
        <v>0.7069363800961479</v>
      </c>
      <c r="AZ48" s="44">
        <v>0</v>
      </c>
    </row>
    <row r="49" spans="2:52" s="4" customFormat="1">
      <c r="B49" s="18">
        <v>44</v>
      </c>
      <c r="C49" s="32" t="s">
        <v>22</v>
      </c>
      <c r="D49" s="42">
        <v>37</v>
      </c>
      <c r="E49" s="42">
        <v>12</v>
      </c>
      <c r="F49" s="42">
        <v>10</v>
      </c>
      <c r="G49" s="28">
        <f t="shared" si="2"/>
        <v>0.27027027027027029</v>
      </c>
      <c r="H49" s="28">
        <f t="shared" si="3"/>
        <v>0.83333333333333337</v>
      </c>
      <c r="I49" s="42">
        <v>106</v>
      </c>
      <c r="J49" s="42">
        <v>37</v>
      </c>
      <c r="K49" s="42">
        <v>26</v>
      </c>
      <c r="L49" s="28">
        <f t="shared" si="4"/>
        <v>0.24528301886792453</v>
      </c>
      <c r="M49" s="28">
        <f t="shared" si="5"/>
        <v>0.70270270270270274</v>
      </c>
      <c r="N49" s="42">
        <v>15541</v>
      </c>
      <c r="O49" s="42">
        <v>3810</v>
      </c>
      <c r="P49" s="42">
        <v>2469</v>
      </c>
      <c r="Q49" s="28">
        <f t="shared" si="6"/>
        <v>0.15887008558007851</v>
      </c>
      <c r="R49" s="28">
        <f t="shared" si="7"/>
        <v>0.64803149606299215</v>
      </c>
      <c r="S49" s="42">
        <v>12171</v>
      </c>
      <c r="T49" s="42">
        <v>3212</v>
      </c>
      <c r="U49" s="42">
        <v>2296</v>
      </c>
      <c r="V49" s="28">
        <f t="shared" si="8"/>
        <v>0.18864514008709227</v>
      </c>
      <c r="W49" s="28">
        <f t="shared" si="9"/>
        <v>0.71481942714819424</v>
      </c>
      <c r="X49" s="42">
        <v>7351</v>
      </c>
      <c r="Y49" s="42">
        <v>1865</v>
      </c>
      <c r="Z49" s="42">
        <v>1426</v>
      </c>
      <c r="AA49" s="28">
        <f t="shared" si="10"/>
        <v>0.19398721262413277</v>
      </c>
      <c r="AB49" s="28">
        <f t="shared" si="11"/>
        <v>0.76461126005361935</v>
      </c>
      <c r="AC49" s="42">
        <v>2958</v>
      </c>
      <c r="AD49" s="42">
        <v>542</v>
      </c>
      <c r="AE49" s="42">
        <v>414</v>
      </c>
      <c r="AF49" s="28">
        <f t="shared" si="12"/>
        <v>0.13995943204868155</v>
      </c>
      <c r="AG49" s="28">
        <f t="shared" si="13"/>
        <v>0.76383763837638374</v>
      </c>
      <c r="AH49" s="42">
        <v>944</v>
      </c>
      <c r="AI49" s="42">
        <v>123</v>
      </c>
      <c r="AJ49" s="42">
        <v>87</v>
      </c>
      <c r="AK49" s="28">
        <f t="shared" si="14"/>
        <v>9.2161016949152547E-2</v>
      </c>
      <c r="AL49" s="28">
        <f t="shared" si="15"/>
        <v>0.70731707317073167</v>
      </c>
      <c r="AM49" s="42">
        <f t="shared" si="16"/>
        <v>39108</v>
      </c>
      <c r="AN49" s="42">
        <f t="shared" si="17"/>
        <v>9601</v>
      </c>
      <c r="AO49" s="42">
        <f t="shared" si="18"/>
        <v>6728</v>
      </c>
      <c r="AP49" s="28">
        <f t="shared" si="19"/>
        <v>0.17203641198731717</v>
      </c>
      <c r="AQ49" s="28">
        <f t="shared" si="20"/>
        <v>0.70076033746484745</v>
      </c>
      <c r="AS49" s="80" t="str">
        <f t="shared" si="25"/>
        <v>枚方市</v>
      </c>
      <c r="AT49" s="81">
        <f t="shared" si="21"/>
        <v>0.16964036799553944</v>
      </c>
      <c r="AU49" s="80" t="str">
        <f t="shared" si="26"/>
        <v>堺市東区</v>
      </c>
      <c r="AV49" s="81">
        <f t="shared" si="22"/>
        <v>0.70903190914007574</v>
      </c>
      <c r="AX49" s="81">
        <f t="shared" si="23"/>
        <v>0.17521725320280496</v>
      </c>
      <c r="AY49" s="81">
        <f t="shared" si="24"/>
        <v>0.7069363800961479</v>
      </c>
      <c r="AZ49" s="82">
        <v>0</v>
      </c>
    </row>
    <row r="50" spans="2:52" s="4" customFormat="1">
      <c r="B50" s="18">
        <v>45</v>
      </c>
      <c r="C50" s="32" t="s">
        <v>48</v>
      </c>
      <c r="D50" s="42">
        <v>68</v>
      </c>
      <c r="E50" s="42">
        <v>16</v>
      </c>
      <c r="F50" s="42">
        <v>13</v>
      </c>
      <c r="G50" s="28">
        <f t="shared" si="2"/>
        <v>0.19117647058823528</v>
      </c>
      <c r="H50" s="28">
        <f t="shared" si="3"/>
        <v>0.8125</v>
      </c>
      <c r="I50" s="42">
        <v>175</v>
      </c>
      <c r="J50" s="42">
        <v>43</v>
      </c>
      <c r="K50" s="42">
        <v>36</v>
      </c>
      <c r="L50" s="28">
        <f t="shared" si="4"/>
        <v>0.20571428571428571</v>
      </c>
      <c r="M50" s="28">
        <f t="shared" si="5"/>
        <v>0.83720930232558144</v>
      </c>
      <c r="N50" s="42">
        <v>5121</v>
      </c>
      <c r="O50" s="42">
        <v>1270</v>
      </c>
      <c r="P50" s="42">
        <v>877</v>
      </c>
      <c r="Q50" s="28">
        <f t="shared" si="6"/>
        <v>0.17125561413786369</v>
      </c>
      <c r="R50" s="28">
        <f t="shared" si="7"/>
        <v>0.69055118110236224</v>
      </c>
      <c r="S50" s="42">
        <v>4179</v>
      </c>
      <c r="T50" s="42">
        <v>1073</v>
      </c>
      <c r="U50" s="42">
        <v>798</v>
      </c>
      <c r="V50" s="28">
        <f t="shared" si="8"/>
        <v>0.19095477386934673</v>
      </c>
      <c r="W50" s="28">
        <f t="shared" si="9"/>
        <v>0.74370922646784721</v>
      </c>
      <c r="X50" s="42">
        <v>2648</v>
      </c>
      <c r="Y50" s="42">
        <v>600</v>
      </c>
      <c r="Z50" s="42">
        <v>483</v>
      </c>
      <c r="AA50" s="28">
        <f t="shared" si="10"/>
        <v>0.18240181268882175</v>
      </c>
      <c r="AB50" s="28">
        <f t="shared" si="11"/>
        <v>0.80500000000000005</v>
      </c>
      <c r="AC50" s="42">
        <v>1150</v>
      </c>
      <c r="AD50" s="42">
        <v>166</v>
      </c>
      <c r="AE50" s="42">
        <v>128</v>
      </c>
      <c r="AF50" s="28">
        <f t="shared" si="12"/>
        <v>0.11130434782608696</v>
      </c>
      <c r="AG50" s="28">
        <f t="shared" si="13"/>
        <v>0.77108433734939763</v>
      </c>
      <c r="AH50" s="42">
        <v>321</v>
      </c>
      <c r="AI50" s="42">
        <v>30</v>
      </c>
      <c r="AJ50" s="42">
        <v>25</v>
      </c>
      <c r="AK50" s="28">
        <f t="shared" si="14"/>
        <v>7.7881619937694699E-2</v>
      </c>
      <c r="AL50" s="28">
        <f t="shared" si="15"/>
        <v>0.83333333333333337</v>
      </c>
      <c r="AM50" s="42">
        <f t="shared" si="16"/>
        <v>13662</v>
      </c>
      <c r="AN50" s="42">
        <f t="shared" si="17"/>
        <v>3198</v>
      </c>
      <c r="AO50" s="42">
        <f t="shared" si="18"/>
        <v>2360</v>
      </c>
      <c r="AP50" s="28">
        <f t="shared" si="19"/>
        <v>0.17274191187234667</v>
      </c>
      <c r="AQ50" s="28">
        <f t="shared" si="20"/>
        <v>0.73796122576610379</v>
      </c>
      <c r="AS50" s="80" t="str">
        <f t="shared" si="25"/>
        <v>太子町</v>
      </c>
      <c r="AT50" s="81">
        <f t="shared" si="21"/>
        <v>0.16908454227113556</v>
      </c>
      <c r="AU50" s="80" t="str">
        <f t="shared" si="26"/>
        <v>太子町</v>
      </c>
      <c r="AV50" s="81">
        <f t="shared" si="22"/>
        <v>0.70859538784067089</v>
      </c>
      <c r="AX50" s="88">
        <f t="shared" si="23"/>
        <v>0.17521725320280496</v>
      </c>
      <c r="AY50" s="88">
        <f t="shared" si="24"/>
        <v>0.7069363800961479</v>
      </c>
      <c r="AZ50" s="89">
        <v>0</v>
      </c>
    </row>
    <row r="51" spans="2:52" s="4" customFormat="1">
      <c r="B51" s="18">
        <v>46</v>
      </c>
      <c r="C51" s="32" t="s">
        <v>26</v>
      </c>
      <c r="D51" s="42">
        <v>67</v>
      </c>
      <c r="E51" s="42">
        <v>17</v>
      </c>
      <c r="F51" s="42">
        <v>15</v>
      </c>
      <c r="G51" s="28">
        <f t="shared" si="2"/>
        <v>0.22388059701492538</v>
      </c>
      <c r="H51" s="28">
        <f t="shared" si="3"/>
        <v>0.88235294117647056</v>
      </c>
      <c r="I51" s="42">
        <v>175</v>
      </c>
      <c r="J51" s="42">
        <v>32</v>
      </c>
      <c r="K51" s="42">
        <v>29</v>
      </c>
      <c r="L51" s="28">
        <f t="shared" si="4"/>
        <v>0.1657142857142857</v>
      </c>
      <c r="M51" s="28">
        <f t="shared" si="5"/>
        <v>0.90625</v>
      </c>
      <c r="N51" s="42">
        <v>6539</v>
      </c>
      <c r="O51" s="42">
        <v>1637</v>
      </c>
      <c r="P51" s="42">
        <v>993</v>
      </c>
      <c r="Q51" s="28">
        <f t="shared" si="6"/>
        <v>0.15185808227557732</v>
      </c>
      <c r="R51" s="28">
        <f t="shared" si="7"/>
        <v>0.60659743433109348</v>
      </c>
      <c r="S51" s="42">
        <v>5137</v>
      </c>
      <c r="T51" s="42">
        <v>1401</v>
      </c>
      <c r="U51" s="42">
        <v>963</v>
      </c>
      <c r="V51" s="28">
        <f t="shared" si="8"/>
        <v>0.18746350009733306</v>
      </c>
      <c r="W51" s="28">
        <f t="shared" si="9"/>
        <v>0.68736616702355458</v>
      </c>
      <c r="X51" s="42">
        <v>3345</v>
      </c>
      <c r="Y51" s="42">
        <v>873</v>
      </c>
      <c r="Z51" s="42">
        <v>660</v>
      </c>
      <c r="AA51" s="28">
        <f t="shared" si="10"/>
        <v>0.19730941704035873</v>
      </c>
      <c r="AB51" s="28">
        <f t="shared" si="11"/>
        <v>0.75601374570446733</v>
      </c>
      <c r="AC51" s="42">
        <v>1532</v>
      </c>
      <c r="AD51" s="42">
        <v>303</v>
      </c>
      <c r="AE51" s="42">
        <v>243</v>
      </c>
      <c r="AF51" s="28">
        <f t="shared" si="12"/>
        <v>0.15861618798955612</v>
      </c>
      <c r="AG51" s="28">
        <f t="shared" si="13"/>
        <v>0.80198019801980203</v>
      </c>
      <c r="AH51" s="42">
        <v>532</v>
      </c>
      <c r="AI51" s="42">
        <v>55</v>
      </c>
      <c r="AJ51" s="42">
        <v>43</v>
      </c>
      <c r="AK51" s="28">
        <f t="shared" si="14"/>
        <v>8.0827067669172928E-2</v>
      </c>
      <c r="AL51" s="28">
        <f t="shared" si="15"/>
        <v>0.78181818181818186</v>
      </c>
      <c r="AM51" s="42">
        <f t="shared" si="16"/>
        <v>17327</v>
      </c>
      <c r="AN51" s="42">
        <f t="shared" si="17"/>
        <v>4318</v>
      </c>
      <c r="AO51" s="42">
        <f t="shared" si="18"/>
        <v>2946</v>
      </c>
      <c r="AP51" s="28">
        <f t="shared" si="19"/>
        <v>0.17002366249206441</v>
      </c>
      <c r="AQ51" s="28">
        <f t="shared" si="20"/>
        <v>0.68226030569708196</v>
      </c>
      <c r="AS51" s="80" t="str">
        <f t="shared" si="25"/>
        <v>西淀川区</v>
      </c>
      <c r="AT51" s="81">
        <f t="shared" si="21"/>
        <v>0.16901408450704225</v>
      </c>
      <c r="AU51" s="80" t="str">
        <f t="shared" si="26"/>
        <v>都島区</v>
      </c>
      <c r="AV51" s="81">
        <f t="shared" si="22"/>
        <v>0.7062913907284768</v>
      </c>
      <c r="AX51" s="88">
        <f t="shared" si="23"/>
        <v>0.17521725320280496</v>
      </c>
      <c r="AY51" s="88">
        <f t="shared" si="24"/>
        <v>0.7069363800961479</v>
      </c>
      <c r="AZ51" s="89">
        <v>0</v>
      </c>
    </row>
    <row r="52" spans="2:52" s="4" customFormat="1">
      <c r="B52" s="18">
        <v>47</v>
      </c>
      <c r="C52" s="32" t="s">
        <v>16</v>
      </c>
      <c r="D52" s="42">
        <v>66</v>
      </c>
      <c r="E52" s="42">
        <v>20</v>
      </c>
      <c r="F52" s="42">
        <v>14</v>
      </c>
      <c r="G52" s="28">
        <f t="shared" si="2"/>
        <v>0.21212121212121213</v>
      </c>
      <c r="H52" s="28">
        <f t="shared" si="3"/>
        <v>0.7</v>
      </c>
      <c r="I52" s="42">
        <v>197</v>
      </c>
      <c r="J52" s="42">
        <v>52</v>
      </c>
      <c r="K52" s="42">
        <v>42</v>
      </c>
      <c r="L52" s="28">
        <f t="shared" si="4"/>
        <v>0.21319796954314721</v>
      </c>
      <c r="M52" s="28">
        <f t="shared" si="5"/>
        <v>0.80769230769230771</v>
      </c>
      <c r="N52" s="42">
        <v>14809</v>
      </c>
      <c r="O52" s="42">
        <v>3601</v>
      </c>
      <c r="P52" s="42">
        <v>2348</v>
      </c>
      <c r="Q52" s="28">
        <f t="shared" si="6"/>
        <v>0.15855223175096225</v>
      </c>
      <c r="R52" s="28">
        <f t="shared" si="7"/>
        <v>0.65204109969452928</v>
      </c>
      <c r="S52" s="42">
        <v>10869</v>
      </c>
      <c r="T52" s="42">
        <v>2891</v>
      </c>
      <c r="U52" s="42">
        <v>2044</v>
      </c>
      <c r="V52" s="28">
        <f t="shared" si="8"/>
        <v>0.18805777900450824</v>
      </c>
      <c r="W52" s="28">
        <f t="shared" si="9"/>
        <v>0.70702179176755453</v>
      </c>
      <c r="X52" s="42">
        <v>6191</v>
      </c>
      <c r="Y52" s="42">
        <v>1539</v>
      </c>
      <c r="Z52" s="42">
        <v>1176</v>
      </c>
      <c r="AA52" s="28">
        <f t="shared" si="10"/>
        <v>0.1899531578097238</v>
      </c>
      <c r="AB52" s="28">
        <f t="shared" si="11"/>
        <v>0.76413255360623777</v>
      </c>
      <c r="AC52" s="42">
        <v>2363</v>
      </c>
      <c r="AD52" s="42">
        <v>417</v>
      </c>
      <c r="AE52" s="42">
        <v>315</v>
      </c>
      <c r="AF52" s="28">
        <f t="shared" si="12"/>
        <v>0.13330512060939484</v>
      </c>
      <c r="AG52" s="28">
        <f t="shared" si="13"/>
        <v>0.75539568345323738</v>
      </c>
      <c r="AH52" s="42">
        <v>744</v>
      </c>
      <c r="AI52" s="42">
        <v>76</v>
      </c>
      <c r="AJ52" s="42">
        <v>66</v>
      </c>
      <c r="AK52" s="28">
        <f t="shared" si="14"/>
        <v>8.8709677419354843E-2</v>
      </c>
      <c r="AL52" s="28">
        <f t="shared" si="15"/>
        <v>0.86842105263157898</v>
      </c>
      <c r="AM52" s="42">
        <f t="shared" si="16"/>
        <v>35239</v>
      </c>
      <c r="AN52" s="42">
        <f t="shared" si="17"/>
        <v>8596</v>
      </c>
      <c r="AO52" s="42">
        <f t="shared" si="18"/>
        <v>6005</v>
      </c>
      <c r="AP52" s="28">
        <f t="shared" si="19"/>
        <v>0.17040778682709498</v>
      </c>
      <c r="AQ52" s="28">
        <f t="shared" si="20"/>
        <v>0.69858073522568631</v>
      </c>
      <c r="AS52" s="80" t="str">
        <f t="shared" si="25"/>
        <v>都島区</v>
      </c>
      <c r="AT52" s="81">
        <f t="shared" si="21"/>
        <v>0.16900404088424056</v>
      </c>
      <c r="AU52" s="80" t="str">
        <f t="shared" si="26"/>
        <v>藤井寺市</v>
      </c>
      <c r="AV52" s="81">
        <f t="shared" si="22"/>
        <v>0.70397815912636508</v>
      </c>
      <c r="AX52" s="88">
        <f t="shared" si="23"/>
        <v>0.17521725320280496</v>
      </c>
      <c r="AY52" s="88">
        <f t="shared" si="24"/>
        <v>0.7069363800961479</v>
      </c>
      <c r="AZ52" s="89">
        <v>0</v>
      </c>
    </row>
    <row r="53" spans="2:52" s="4" customFormat="1">
      <c r="B53" s="18">
        <v>48</v>
      </c>
      <c r="C53" s="32" t="s">
        <v>27</v>
      </c>
      <c r="D53" s="42">
        <v>13</v>
      </c>
      <c r="E53" s="42">
        <v>2</v>
      </c>
      <c r="F53" s="42">
        <v>2</v>
      </c>
      <c r="G53" s="28">
        <f t="shared" si="2"/>
        <v>0.15384615384615385</v>
      </c>
      <c r="H53" s="28">
        <f t="shared" si="3"/>
        <v>1</v>
      </c>
      <c r="I53" s="42">
        <v>114</v>
      </c>
      <c r="J53" s="42">
        <v>27</v>
      </c>
      <c r="K53" s="42">
        <v>19</v>
      </c>
      <c r="L53" s="28">
        <f t="shared" si="4"/>
        <v>0.16666666666666666</v>
      </c>
      <c r="M53" s="28">
        <f t="shared" si="5"/>
        <v>0.70370370370370372</v>
      </c>
      <c r="N53" s="42">
        <v>7570</v>
      </c>
      <c r="O53" s="42">
        <v>2013</v>
      </c>
      <c r="P53" s="42">
        <v>1244</v>
      </c>
      <c r="Q53" s="28">
        <f t="shared" si="6"/>
        <v>0.16433289299867901</v>
      </c>
      <c r="R53" s="28">
        <f t="shared" si="7"/>
        <v>0.61798310978638848</v>
      </c>
      <c r="S53" s="42">
        <v>5523</v>
      </c>
      <c r="T53" s="42">
        <v>1660</v>
      </c>
      <c r="U53" s="42">
        <v>1186</v>
      </c>
      <c r="V53" s="28">
        <f t="shared" si="8"/>
        <v>0.21473836682962158</v>
      </c>
      <c r="W53" s="28">
        <f t="shared" si="9"/>
        <v>0.71445783132530116</v>
      </c>
      <c r="X53" s="42">
        <v>3430</v>
      </c>
      <c r="Y53" s="42">
        <v>1042</v>
      </c>
      <c r="Z53" s="42">
        <v>799</v>
      </c>
      <c r="AA53" s="28">
        <f t="shared" si="10"/>
        <v>0.23294460641399417</v>
      </c>
      <c r="AB53" s="28">
        <f t="shared" si="11"/>
        <v>0.76679462571976964</v>
      </c>
      <c r="AC53" s="42">
        <v>1725</v>
      </c>
      <c r="AD53" s="42">
        <v>388</v>
      </c>
      <c r="AE53" s="42">
        <v>322</v>
      </c>
      <c r="AF53" s="28">
        <f t="shared" si="12"/>
        <v>0.18666666666666668</v>
      </c>
      <c r="AG53" s="28">
        <f t="shared" si="13"/>
        <v>0.82989690721649489</v>
      </c>
      <c r="AH53" s="42">
        <v>540</v>
      </c>
      <c r="AI53" s="42">
        <v>65</v>
      </c>
      <c r="AJ53" s="42">
        <v>55</v>
      </c>
      <c r="AK53" s="28">
        <f t="shared" si="14"/>
        <v>0.10185185185185185</v>
      </c>
      <c r="AL53" s="28">
        <f t="shared" si="15"/>
        <v>0.84615384615384615</v>
      </c>
      <c r="AM53" s="42">
        <f t="shared" si="16"/>
        <v>18915</v>
      </c>
      <c r="AN53" s="42">
        <f t="shared" si="17"/>
        <v>5197</v>
      </c>
      <c r="AO53" s="42">
        <f t="shared" si="18"/>
        <v>3627</v>
      </c>
      <c r="AP53" s="28">
        <f t="shared" si="19"/>
        <v>0.19175257731958764</v>
      </c>
      <c r="AQ53" s="28">
        <f t="shared" si="20"/>
        <v>0.69790263613623249</v>
      </c>
      <c r="AS53" s="80" t="str">
        <f t="shared" si="25"/>
        <v>堺市西区</v>
      </c>
      <c r="AT53" s="81">
        <f t="shared" si="21"/>
        <v>0.16861137390938716</v>
      </c>
      <c r="AU53" s="80" t="str">
        <f t="shared" si="26"/>
        <v>堺市北区</v>
      </c>
      <c r="AV53" s="81">
        <f t="shared" si="22"/>
        <v>0.7033482618895287</v>
      </c>
      <c r="AX53" s="88">
        <f t="shared" si="23"/>
        <v>0.17521725320280496</v>
      </c>
      <c r="AY53" s="88">
        <f t="shared" si="24"/>
        <v>0.7069363800961479</v>
      </c>
      <c r="AZ53" s="89">
        <v>0</v>
      </c>
    </row>
    <row r="54" spans="2:52" s="4" customFormat="1">
      <c r="B54" s="18">
        <v>49</v>
      </c>
      <c r="C54" s="32" t="s">
        <v>28</v>
      </c>
      <c r="D54" s="42">
        <v>13</v>
      </c>
      <c r="E54" s="42">
        <v>5</v>
      </c>
      <c r="F54" s="42">
        <v>4</v>
      </c>
      <c r="G54" s="28">
        <f t="shared" si="2"/>
        <v>0.30769230769230771</v>
      </c>
      <c r="H54" s="28">
        <f t="shared" si="3"/>
        <v>0.8</v>
      </c>
      <c r="I54" s="42">
        <v>44</v>
      </c>
      <c r="J54" s="42">
        <v>15</v>
      </c>
      <c r="K54" s="42">
        <v>10</v>
      </c>
      <c r="L54" s="28">
        <f t="shared" si="4"/>
        <v>0.22727272727272727</v>
      </c>
      <c r="M54" s="28">
        <f t="shared" si="5"/>
        <v>0.66666666666666663</v>
      </c>
      <c r="N54" s="42">
        <v>7673</v>
      </c>
      <c r="O54" s="42">
        <v>1952</v>
      </c>
      <c r="P54" s="42">
        <v>1245</v>
      </c>
      <c r="Q54" s="28">
        <f t="shared" si="6"/>
        <v>0.16225726573699986</v>
      </c>
      <c r="R54" s="28">
        <f t="shared" si="7"/>
        <v>0.63780737704918034</v>
      </c>
      <c r="S54" s="42">
        <v>6209</v>
      </c>
      <c r="T54" s="42">
        <v>1726</v>
      </c>
      <c r="U54" s="42">
        <v>1285</v>
      </c>
      <c r="V54" s="28">
        <f t="shared" si="8"/>
        <v>0.20695764213238846</v>
      </c>
      <c r="W54" s="28">
        <f t="shared" si="9"/>
        <v>0.7444959443800695</v>
      </c>
      <c r="X54" s="42">
        <v>3367</v>
      </c>
      <c r="Y54" s="42">
        <v>798</v>
      </c>
      <c r="Z54" s="42">
        <v>620</v>
      </c>
      <c r="AA54" s="28">
        <f t="shared" si="10"/>
        <v>0.18414018414018413</v>
      </c>
      <c r="AB54" s="28">
        <f t="shared" si="11"/>
        <v>0.77694235588972427</v>
      </c>
      <c r="AC54" s="42">
        <v>1361</v>
      </c>
      <c r="AD54" s="42">
        <v>249</v>
      </c>
      <c r="AE54" s="42">
        <v>198</v>
      </c>
      <c r="AF54" s="28">
        <f t="shared" si="12"/>
        <v>0.14548126377663484</v>
      </c>
      <c r="AG54" s="28">
        <f t="shared" si="13"/>
        <v>0.79518072289156627</v>
      </c>
      <c r="AH54" s="42">
        <v>447</v>
      </c>
      <c r="AI54" s="42">
        <v>45</v>
      </c>
      <c r="AJ54" s="42">
        <v>36</v>
      </c>
      <c r="AK54" s="28">
        <f t="shared" si="14"/>
        <v>8.0536912751677847E-2</v>
      </c>
      <c r="AL54" s="28">
        <f t="shared" si="15"/>
        <v>0.8</v>
      </c>
      <c r="AM54" s="42">
        <f t="shared" si="16"/>
        <v>19114</v>
      </c>
      <c r="AN54" s="42">
        <f t="shared" si="17"/>
        <v>4790</v>
      </c>
      <c r="AO54" s="42">
        <f t="shared" si="18"/>
        <v>3398</v>
      </c>
      <c r="AP54" s="28">
        <f t="shared" si="19"/>
        <v>0.17777545254787067</v>
      </c>
      <c r="AQ54" s="28">
        <f t="shared" si="20"/>
        <v>0.70939457202505218</v>
      </c>
      <c r="AS54" s="80" t="str">
        <f t="shared" si="25"/>
        <v>守口市</v>
      </c>
      <c r="AT54" s="81">
        <f t="shared" si="21"/>
        <v>0.16836711558518117</v>
      </c>
      <c r="AU54" s="80" t="str">
        <f t="shared" si="26"/>
        <v>守口市</v>
      </c>
      <c r="AV54" s="81">
        <f t="shared" si="22"/>
        <v>0.7021558245083207</v>
      </c>
      <c r="AX54" s="88">
        <f t="shared" si="23"/>
        <v>0.17521725320280496</v>
      </c>
      <c r="AY54" s="88">
        <f t="shared" si="24"/>
        <v>0.7069363800961479</v>
      </c>
      <c r="AZ54" s="89">
        <v>0</v>
      </c>
    </row>
    <row r="55" spans="2:52" s="4" customFormat="1">
      <c r="B55" s="18">
        <v>50</v>
      </c>
      <c r="C55" s="32" t="s">
        <v>17</v>
      </c>
      <c r="D55" s="42">
        <v>28</v>
      </c>
      <c r="E55" s="42">
        <v>6</v>
      </c>
      <c r="F55" s="42">
        <v>5</v>
      </c>
      <c r="G55" s="28">
        <f t="shared" si="2"/>
        <v>0.17857142857142858</v>
      </c>
      <c r="H55" s="28">
        <f t="shared" si="3"/>
        <v>0.83333333333333337</v>
      </c>
      <c r="I55" s="42">
        <v>150</v>
      </c>
      <c r="J55" s="42">
        <v>35</v>
      </c>
      <c r="K55" s="42">
        <v>26</v>
      </c>
      <c r="L55" s="28">
        <f t="shared" si="4"/>
        <v>0.17333333333333334</v>
      </c>
      <c r="M55" s="28">
        <f t="shared" si="5"/>
        <v>0.74285714285714288</v>
      </c>
      <c r="N55" s="42">
        <v>7098</v>
      </c>
      <c r="O55" s="42">
        <v>1537</v>
      </c>
      <c r="P55" s="42">
        <v>1021</v>
      </c>
      <c r="Q55" s="28">
        <f t="shared" si="6"/>
        <v>0.14384333615102846</v>
      </c>
      <c r="R55" s="28">
        <f t="shared" si="7"/>
        <v>0.66428106701366296</v>
      </c>
      <c r="S55" s="42">
        <v>5387</v>
      </c>
      <c r="T55" s="42">
        <v>1327</v>
      </c>
      <c r="U55" s="42">
        <v>976</v>
      </c>
      <c r="V55" s="28">
        <f t="shared" si="8"/>
        <v>0.18117690736959347</v>
      </c>
      <c r="W55" s="28">
        <f t="shared" si="9"/>
        <v>0.73549359457422758</v>
      </c>
      <c r="X55" s="42">
        <v>2944</v>
      </c>
      <c r="Y55" s="42">
        <v>633</v>
      </c>
      <c r="Z55" s="42">
        <v>485</v>
      </c>
      <c r="AA55" s="28">
        <f t="shared" si="10"/>
        <v>0.16474184782608695</v>
      </c>
      <c r="AB55" s="28">
        <f t="shared" si="11"/>
        <v>0.76619273301737756</v>
      </c>
      <c r="AC55" s="42">
        <v>1105</v>
      </c>
      <c r="AD55" s="42">
        <v>164</v>
      </c>
      <c r="AE55" s="42">
        <v>125</v>
      </c>
      <c r="AF55" s="28">
        <f t="shared" si="12"/>
        <v>0.11312217194570136</v>
      </c>
      <c r="AG55" s="28">
        <f t="shared" si="13"/>
        <v>0.76219512195121952</v>
      </c>
      <c r="AH55" s="42">
        <v>333</v>
      </c>
      <c r="AI55" s="42">
        <v>28</v>
      </c>
      <c r="AJ55" s="42">
        <v>24</v>
      </c>
      <c r="AK55" s="28">
        <f t="shared" si="14"/>
        <v>7.2072072072072071E-2</v>
      </c>
      <c r="AL55" s="28">
        <f t="shared" si="15"/>
        <v>0.8571428571428571</v>
      </c>
      <c r="AM55" s="42">
        <f t="shared" si="16"/>
        <v>17045</v>
      </c>
      <c r="AN55" s="42">
        <f t="shared" si="17"/>
        <v>3730</v>
      </c>
      <c r="AO55" s="42">
        <f t="shared" si="18"/>
        <v>2662</v>
      </c>
      <c r="AP55" s="28">
        <f t="shared" si="19"/>
        <v>0.15617483132883545</v>
      </c>
      <c r="AQ55" s="28">
        <f t="shared" si="20"/>
        <v>0.71367292225201073</v>
      </c>
      <c r="AS55" s="80" t="str">
        <f t="shared" si="25"/>
        <v>大阪狭山市</v>
      </c>
      <c r="AT55" s="81">
        <f t="shared" si="21"/>
        <v>0.16830294530154277</v>
      </c>
      <c r="AU55" s="80" t="str">
        <f t="shared" si="26"/>
        <v>和泉市</v>
      </c>
      <c r="AV55" s="81">
        <f t="shared" si="22"/>
        <v>0.70159756561430198</v>
      </c>
      <c r="AX55" s="88">
        <f t="shared" si="23"/>
        <v>0.17521725320280496</v>
      </c>
      <c r="AY55" s="88">
        <f t="shared" si="24"/>
        <v>0.7069363800961479</v>
      </c>
      <c r="AZ55" s="89">
        <v>0</v>
      </c>
    </row>
    <row r="56" spans="2:52" s="4" customFormat="1">
      <c r="B56" s="18">
        <v>51</v>
      </c>
      <c r="C56" s="32" t="s">
        <v>49</v>
      </c>
      <c r="D56" s="42">
        <v>58</v>
      </c>
      <c r="E56" s="42">
        <v>15</v>
      </c>
      <c r="F56" s="42">
        <v>13</v>
      </c>
      <c r="G56" s="28">
        <f t="shared" si="2"/>
        <v>0.22413793103448276</v>
      </c>
      <c r="H56" s="28">
        <f t="shared" si="3"/>
        <v>0.8666666666666667</v>
      </c>
      <c r="I56" s="42">
        <v>176</v>
      </c>
      <c r="J56" s="42">
        <v>50</v>
      </c>
      <c r="K56" s="42">
        <v>45</v>
      </c>
      <c r="L56" s="28">
        <f t="shared" si="4"/>
        <v>0.25568181818181818</v>
      </c>
      <c r="M56" s="28">
        <f t="shared" si="5"/>
        <v>0.9</v>
      </c>
      <c r="N56" s="42">
        <v>9033</v>
      </c>
      <c r="O56" s="42">
        <v>2126</v>
      </c>
      <c r="P56" s="42">
        <v>1360</v>
      </c>
      <c r="Q56" s="28">
        <f t="shared" si="6"/>
        <v>0.15055906121997123</v>
      </c>
      <c r="R56" s="28">
        <f t="shared" si="7"/>
        <v>0.63969896519285041</v>
      </c>
      <c r="S56" s="42">
        <v>6838</v>
      </c>
      <c r="T56" s="42">
        <v>1800</v>
      </c>
      <c r="U56" s="42">
        <v>1299</v>
      </c>
      <c r="V56" s="28">
        <f t="shared" si="8"/>
        <v>0.18996782684995614</v>
      </c>
      <c r="W56" s="28">
        <f t="shared" si="9"/>
        <v>0.72166666666666668</v>
      </c>
      <c r="X56" s="42">
        <v>4063</v>
      </c>
      <c r="Y56" s="42">
        <v>949</v>
      </c>
      <c r="Z56" s="42">
        <v>720</v>
      </c>
      <c r="AA56" s="28">
        <f t="shared" si="10"/>
        <v>0.17720895889736649</v>
      </c>
      <c r="AB56" s="28">
        <f t="shared" si="11"/>
        <v>0.75869336143308741</v>
      </c>
      <c r="AC56" s="42">
        <v>1787</v>
      </c>
      <c r="AD56" s="42">
        <v>263</v>
      </c>
      <c r="AE56" s="42">
        <v>212</v>
      </c>
      <c r="AF56" s="28">
        <f t="shared" si="12"/>
        <v>0.11863458310016788</v>
      </c>
      <c r="AG56" s="28">
        <f t="shared" si="13"/>
        <v>0.80608365019011408</v>
      </c>
      <c r="AH56" s="42">
        <v>615</v>
      </c>
      <c r="AI56" s="42">
        <v>55</v>
      </c>
      <c r="AJ56" s="42">
        <v>40</v>
      </c>
      <c r="AK56" s="28">
        <f t="shared" si="14"/>
        <v>6.5040650406504072E-2</v>
      </c>
      <c r="AL56" s="28">
        <f t="shared" si="15"/>
        <v>0.72727272727272729</v>
      </c>
      <c r="AM56" s="42">
        <f t="shared" si="16"/>
        <v>22570</v>
      </c>
      <c r="AN56" s="42">
        <f t="shared" si="17"/>
        <v>5258</v>
      </c>
      <c r="AO56" s="42">
        <f t="shared" si="18"/>
        <v>3689</v>
      </c>
      <c r="AP56" s="28">
        <f t="shared" si="19"/>
        <v>0.16344705361098805</v>
      </c>
      <c r="AQ56" s="28">
        <f t="shared" si="20"/>
        <v>0.70159756561430198</v>
      </c>
      <c r="AS56" s="80" t="str">
        <f t="shared" si="25"/>
        <v>東成区</v>
      </c>
      <c r="AT56" s="81">
        <f t="shared" si="21"/>
        <v>0.16807332788819312</v>
      </c>
      <c r="AU56" s="80" t="str">
        <f t="shared" si="26"/>
        <v>旭区</v>
      </c>
      <c r="AV56" s="81">
        <f t="shared" si="22"/>
        <v>0.70154925460391704</v>
      </c>
      <c r="AX56" s="88">
        <f t="shared" si="23"/>
        <v>0.17521725320280496</v>
      </c>
      <c r="AY56" s="88">
        <f t="shared" si="24"/>
        <v>0.7069363800961479</v>
      </c>
      <c r="AZ56" s="89">
        <v>0</v>
      </c>
    </row>
    <row r="57" spans="2:52" s="4" customFormat="1">
      <c r="B57" s="18">
        <v>52</v>
      </c>
      <c r="C57" s="32" t="s">
        <v>5</v>
      </c>
      <c r="D57" s="42">
        <v>7</v>
      </c>
      <c r="E57" s="42">
        <v>1</v>
      </c>
      <c r="F57" s="42">
        <v>1</v>
      </c>
      <c r="G57" s="28">
        <f t="shared" si="2"/>
        <v>0.14285714285714285</v>
      </c>
      <c r="H57" s="28">
        <f t="shared" si="3"/>
        <v>1</v>
      </c>
      <c r="I57" s="42">
        <v>28</v>
      </c>
      <c r="J57" s="42">
        <v>5</v>
      </c>
      <c r="K57" s="42">
        <v>5</v>
      </c>
      <c r="L57" s="28">
        <f t="shared" si="4"/>
        <v>0.17857142857142858</v>
      </c>
      <c r="M57" s="28">
        <f t="shared" si="5"/>
        <v>1</v>
      </c>
      <c r="N57" s="42">
        <v>7270</v>
      </c>
      <c r="O57" s="42">
        <v>1846</v>
      </c>
      <c r="P57" s="42">
        <v>1098</v>
      </c>
      <c r="Q57" s="28">
        <f t="shared" si="6"/>
        <v>0.15103163686382393</v>
      </c>
      <c r="R57" s="28">
        <f t="shared" si="7"/>
        <v>0.59479956663055256</v>
      </c>
      <c r="S57" s="42">
        <v>5545</v>
      </c>
      <c r="T57" s="42">
        <v>1530</v>
      </c>
      <c r="U57" s="42">
        <v>1015</v>
      </c>
      <c r="V57" s="28">
        <f t="shared" si="8"/>
        <v>0.18304779080252478</v>
      </c>
      <c r="W57" s="28">
        <f t="shared" si="9"/>
        <v>0.66339869281045749</v>
      </c>
      <c r="X57" s="42">
        <v>3459</v>
      </c>
      <c r="Y57" s="42">
        <v>850</v>
      </c>
      <c r="Z57" s="42">
        <v>614</v>
      </c>
      <c r="AA57" s="28">
        <f t="shared" si="10"/>
        <v>0.17750795027464586</v>
      </c>
      <c r="AB57" s="28">
        <f t="shared" si="11"/>
        <v>0.72235294117647064</v>
      </c>
      <c r="AC57" s="42">
        <v>1688</v>
      </c>
      <c r="AD57" s="42">
        <v>313</v>
      </c>
      <c r="AE57" s="42">
        <v>230</v>
      </c>
      <c r="AF57" s="28">
        <f t="shared" si="12"/>
        <v>0.13625592417061611</v>
      </c>
      <c r="AG57" s="28">
        <f t="shared" si="13"/>
        <v>0.73482428115015974</v>
      </c>
      <c r="AH57" s="42">
        <v>606</v>
      </c>
      <c r="AI57" s="42">
        <v>73</v>
      </c>
      <c r="AJ57" s="42">
        <v>49</v>
      </c>
      <c r="AK57" s="28">
        <f t="shared" si="14"/>
        <v>8.0858085808580851E-2</v>
      </c>
      <c r="AL57" s="28">
        <f t="shared" si="15"/>
        <v>0.67123287671232879</v>
      </c>
      <c r="AM57" s="42">
        <f t="shared" si="16"/>
        <v>18603</v>
      </c>
      <c r="AN57" s="42">
        <f t="shared" si="17"/>
        <v>4618</v>
      </c>
      <c r="AO57" s="42">
        <f t="shared" si="18"/>
        <v>3012</v>
      </c>
      <c r="AP57" s="28">
        <f t="shared" si="19"/>
        <v>0.16190936945653928</v>
      </c>
      <c r="AQ57" s="28">
        <f t="shared" si="20"/>
        <v>0.6522304027717627</v>
      </c>
      <c r="AS57" s="80" t="str">
        <f t="shared" si="25"/>
        <v>堺市堺区</v>
      </c>
      <c r="AT57" s="81">
        <f t="shared" si="21"/>
        <v>0.16786687427014402</v>
      </c>
      <c r="AU57" s="80" t="str">
        <f t="shared" si="26"/>
        <v>羽曳野市</v>
      </c>
      <c r="AV57" s="81">
        <f t="shared" si="22"/>
        <v>0.70143718127028276</v>
      </c>
      <c r="AX57" s="88">
        <f t="shared" si="23"/>
        <v>0.17521725320280496</v>
      </c>
      <c r="AY57" s="88">
        <f t="shared" si="24"/>
        <v>0.7069363800961479</v>
      </c>
      <c r="AZ57" s="89">
        <v>0</v>
      </c>
    </row>
    <row r="58" spans="2:52" s="4" customFormat="1">
      <c r="B58" s="18">
        <v>53</v>
      </c>
      <c r="C58" s="32" t="s">
        <v>23</v>
      </c>
      <c r="D58" s="42">
        <v>35</v>
      </c>
      <c r="E58" s="42">
        <v>10</v>
      </c>
      <c r="F58" s="42">
        <v>10</v>
      </c>
      <c r="G58" s="28">
        <f t="shared" si="2"/>
        <v>0.2857142857142857</v>
      </c>
      <c r="H58" s="28">
        <f t="shared" si="3"/>
        <v>1</v>
      </c>
      <c r="I58" s="42">
        <v>76</v>
      </c>
      <c r="J58" s="42">
        <v>19</v>
      </c>
      <c r="K58" s="42">
        <v>17</v>
      </c>
      <c r="L58" s="28">
        <f t="shared" si="4"/>
        <v>0.22368421052631579</v>
      </c>
      <c r="M58" s="28">
        <f t="shared" si="5"/>
        <v>0.89473684210526316</v>
      </c>
      <c r="N58" s="42">
        <v>4100</v>
      </c>
      <c r="O58" s="42">
        <v>1124</v>
      </c>
      <c r="P58" s="42">
        <v>764</v>
      </c>
      <c r="Q58" s="28">
        <f t="shared" si="6"/>
        <v>0.18634146341463415</v>
      </c>
      <c r="R58" s="28">
        <f t="shared" si="7"/>
        <v>0.67971530249110323</v>
      </c>
      <c r="S58" s="42">
        <v>3232</v>
      </c>
      <c r="T58" s="42">
        <v>1024</v>
      </c>
      <c r="U58" s="42">
        <v>770</v>
      </c>
      <c r="V58" s="28">
        <f t="shared" si="8"/>
        <v>0.23824257425742573</v>
      </c>
      <c r="W58" s="28">
        <f t="shared" si="9"/>
        <v>0.751953125</v>
      </c>
      <c r="X58" s="42">
        <v>1863</v>
      </c>
      <c r="Y58" s="42">
        <v>495</v>
      </c>
      <c r="Z58" s="42">
        <v>386</v>
      </c>
      <c r="AA58" s="28">
        <f t="shared" si="10"/>
        <v>0.20719269994632314</v>
      </c>
      <c r="AB58" s="28">
        <f t="shared" si="11"/>
        <v>0.77979797979797982</v>
      </c>
      <c r="AC58" s="42">
        <v>814</v>
      </c>
      <c r="AD58" s="42">
        <v>136</v>
      </c>
      <c r="AE58" s="42">
        <v>112</v>
      </c>
      <c r="AF58" s="28">
        <f t="shared" si="12"/>
        <v>0.13759213759213759</v>
      </c>
      <c r="AG58" s="28">
        <f t="shared" si="13"/>
        <v>0.82352941176470584</v>
      </c>
      <c r="AH58" s="42">
        <v>285</v>
      </c>
      <c r="AI58" s="42">
        <v>36</v>
      </c>
      <c r="AJ58" s="42">
        <v>30</v>
      </c>
      <c r="AK58" s="28">
        <f t="shared" si="14"/>
        <v>0.10526315789473684</v>
      </c>
      <c r="AL58" s="28">
        <f t="shared" si="15"/>
        <v>0.83333333333333337</v>
      </c>
      <c r="AM58" s="42">
        <f t="shared" si="16"/>
        <v>10405</v>
      </c>
      <c r="AN58" s="42">
        <f t="shared" si="17"/>
        <v>2844</v>
      </c>
      <c r="AO58" s="42">
        <f t="shared" si="18"/>
        <v>2089</v>
      </c>
      <c r="AP58" s="28">
        <f t="shared" si="19"/>
        <v>0.20076886112445941</v>
      </c>
      <c r="AQ58" s="28">
        <f t="shared" si="20"/>
        <v>0.73452883263009849</v>
      </c>
      <c r="AS58" s="80" t="str">
        <f t="shared" si="25"/>
        <v>河南町</v>
      </c>
      <c r="AT58" s="81">
        <f t="shared" si="21"/>
        <v>0.16782196278730391</v>
      </c>
      <c r="AU58" s="80" t="str">
        <f t="shared" si="26"/>
        <v>八尾市</v>
      </c>
      <c r="AV58" s="81">
        <f t="shared" si="22"/>
        <v>0.70076033746484745</v>
      </c>
      <c r="AX58" s="88">
        <f t="shared" si="23"/>
        <v>0.17521725320280496</v>
      </c>
      <c r="AY58" s="88">
        <f t="shared" si="24"/>
        <v>0.7069363800961479</v>
      </c>
      <c r="AZ58" s="89">
        <v>0</v>
      </c>
    </row>
    <row r="59" spans="2:52" s="4" customFormat="1">
      <c r="B59" s="18">
        <v>54</v>
      </c>
      <c r="C59" s="32" t="s">
        <v>29</v>
      </c>
      <c r="D59" s="42">
        <v>68</v>
      </c>
      <c r="E59" s="42">
        <v>15</v>
      </c>
      <c r="F59" s="42">
        <v>11</v>
      </c>
      <c r="G59" s="28">
        <f t="shared" si="2"/>
        <v>0.16176470588235295</v>
      </c>
      <c r="H59" s="28">
        <f t="shared" si="3"/>
        <v>0.73333333333333328</v>
      </c>
      <c r="I59" s="42">
        <v>165</v>
      </c>
      <c r="J59" s="42">
        <v>37</v>
      </c>
      <c r="K59" s="42">
        <v>27</v>
      </c>
      <c r="L59" s="28">
        <f t="shared" si="4"/>
        <v>0.16363636363636364</v>
      </c>
      <c r="M59" s="28">
        <f t="shared" si="5"/>
        <v>0.72972972972972971</v>
      </c>
      <c r="N59" s="42">
        <v>6819</v>
      </c>
      <c r="O59" s="42">
        <v>1725</v>
      </c>
      <c r="P59" s="42">
        <v>1097</v>
      </c>
      <c r="Q59" s="28">
        <f t="shared" si="6"/>
        <v>0.16087402844991935</v>
      </c>
      <c r="R59" s="28">
        <f t="shared" si="7"/>
        <v>0.63594202898550722</v>
      </c>
      <c r="S59" s="42">
        <v>5277</v>
      </c>
      <c r="T59" s="42">
        <v>1435</v>
      </c>
      <c r="U59" s="42">
        <v>1037</v>
      </c>
      <c r="V59" s="28">
        <f t="shared" si="8"/>
        <v>0.19651317036194807</v>
      </c>
      <c r="W59" s="28">
        <f t="shared" si="9"/>
        <v>0.72264808362369337</v>
      </c>
      <c r="X59" s="42">
        <v>3269</v>
      </c>
      <c r="Y59" s="42">
        <v>792</v>
      </c>
      <c r="Z59" s="42">
        <v>603</v>
      </c>
      <c r="AA59" s="28">
        <f t="shared" si="10"/>
        <v>0.18446007953502599</v>
      </c>
      <c r="AB59" s="28">
        <f t="shared" si="11"/>
        <v>0.76136363636363635</v>
      </c>
      <c r="AC59" s="42">
        <v>1442</v>
      </c>
      <c r="AD59" s="42">
        <v>262</v>
      </c>
      <c r="AE59" s="42">
        <v>209</v>
      </c>
      <c r="AF59" s="28">
        <f t="shared" si="12"/>
        <v>0.14493758668515949</v>
      </c>
      <c r="AG59" s="28">
        <f t="shared" si="13"/>
        <v>0.79770992366412219</v>
      </c>
      <c r="AH59" s="42">
        <v>446</v>
      </c>
      <c r="AI59" s="42">
        <v>48</v>
      </c>
      <c r="AJ59" s="42">
        <v>42</v>
      </c>
      <c r="AK59" s="28">
        <f t="shared" si="14"/>
        <v>9.417040358744394E-2</v>
      </c>
      <c r="AL59" s="28">
        <f t="shared" si="15"/>
        <v>0.875</v>
      </c>
      <c r="AM59" s="42">
        <f t="shared" si="16"/>
        <v>17486</v>
      </c>
      <c r="AN59" s="42">
        <f t="shared" si="17"/>
        <v>4314</v>
      </c>
      <c r="AO59" s="42">
        <f t="shared" si="18"/>
        <v>3026</v>
      </c>
      <c r="AP59" s="28">
        <f t="shared" si="19"/>
        <v>0.173052727896603</v>
      </c>
      <c r="AQ59" s="28">
        <f t="shared" si="20"/>
        <v>0.70143718127028276</v>
      </c>
      <c r="AS59" s="80" t="str">
        <f t="shared" si="25"/>
        <v>高槻市</v>
      </c>
      <c r="AT59" s="81">
        <f t="shared" si="21"/>
        <v>0.16767232839208199</v>
      </c>
      <c r="AU59" s="80" t="str">
        <f t="shared" si="26"/>
        <v>河南町</v>
      </c>
      <c r="AV59" s="81">
        <f t="shared" si="22"/>
        <v>0.69908814589665658</v>
      </c>
      <c r="AX59" s="88">
        <f t="shared" si="23"/>
        <v>0.17521725320280496</v>
      </c>
      <c r="AY59" s="88">
        <f t="shared" si="24"/>
        <v>0.7069363800961479</v>
      </c>
      <c r="AZ59" s="89">
        <v>0</v>
      </c>
    </row>
    <row r="60" spans="2:52" s="4" customFormat="1">
      <c r="B60" s="18">
        <v>55</v>
      </c>
      <c r="C60" s="32" t="s">
        <v>18</v>
      </c>
      <c r="D60" s="42">
        <v>25</v>
      </c>
      <c r="E60" s="42">
        <v>4</v>
      </c>
      <c r="F60" s="42">
        <v>3</v>
      </c>
      <c r="G60" s="28">
        <f t="shared" si="2"/>
        <v>0.12</v>
      </c>
      <c r="H60" s="28">
        <f t="shared" si="3"/>
        <v>0.75</v>
      </c>
      <c r="I60" s="42">
        <v>112</v>
      </c>
      <c r="J60" s="42">
        <v>29</v>
      </c>
      <c r="K60" s="42">
        <v>21</v>
      </c>
      <c r="L60" s="28">
        <f t="shared" si="4"/>
        <v>0.1875</v>
      </c>
      <c r="M60" s="28">
        <f t="shared" si="5"/>
        <v>0.72413793103448276</v>
      </c>
      <c r="N60" s="42">
        <v>7362</v>
      </c>
      <c r="O60" s="42">
        <v>1719</v>
      </c>
      <c r="P60" s="42">
        <v>1147</v>
      </c>
      <c r="Q60" s="28">
        <f t="shared" si="6"/>
        <v>0.15580005433306165</v>
      </c>
      <c r="R60" s="28">
        <f t="shared" si="7"/>
        <v>0.66724840023269338</v>
      </c>
      <c r="S60" s="42">
        <v>5988</v>
      </c>
      <c r="T60" s="42">
        <v>1513</v>
      </c>
      <c r="U60" s="42">
        <v>1118</v>
      </c>
      <c r="V60" s="28">
        <f t="shared" si="8"/>
        <v>0.18670674682698732</v>
      </c>
      <c r="W60" s="28">
        <f t="shared" si="9"/>
        <v>0.73892927957699939</v>
      </c>
      <c r="X60" s="42">
        <v>3334</v>
      </c>
      <c r="Y60" s="42">
        <v>730</v>
      </c>
      <c r="Z60" s="42">
        <v>572</v>
      </c>
      <c r="AA60" s="28">
        <f t="shared" si="10"/>
        <v>0.17156568686262746</v>
      </c>
      <c r="AB60" s="28">
        <f t="shared" si="11"/>
        <v>0.78356164383561644</v>
      </c>
      <c r="AC60" s="42">
        <v>1129</v>
      </c>
      <c r="AD60" s="42">
        <v>174</v>
      </c>
      <c r="AE60" s="42">
        <v>147</v>
      </c>
      <c r="AF60" s="28">
        <f t="shared" si="12"/>
        <v>0.13020372010628875</v>
      </c>
      <c r="AG60" s="28">
        <f t="shared" si="13"/>
        <v>0.84482758620689657</v>
      </c>
      <c r="AH60" s="42">
        <v>314</v>
      </c>
      <c r="AI60" s="42">
        <v>22</v>
      </c>
      <c r="AJ60" s="42">
        <v>15</v>
      </c>
      <c r="AK60" s="28">
        <f t="shared" si="14"/>
        <v>4.7770700636942678E-2</v>
      </c>
      <c r="AL60" s="28">
        <f t="shared" si="15"/>
        <v>0.68181818181818177</v>
      </c>
      <c r="AM60" s="42">
        <f t="shared" si="16"/>
        <v>18264</v>
      </c>
      <c r="AN60" s="42">
        <f t="shared" si="17"/>
        <v>4191</v>
      </c>
      <c r="AO60" s="42">
        <f t="shared" si="18"/>
        <v>3023</v>
      </c>
      <c r="AP60" s="28">
        <f t="shared" si="19"/>
        <v>0.16551686377573369</v>
      </c>
      <c r="AQ60" s="28">
        <f t="shared" si="20"/>
        <v>0.72130756382724892</v>
      </c>
      <c r="AS60" s="80" t="str">
        <f t="shared" si="25"/>
        <v>旭区</v>
      </c>
      <c r="AT60" s="81">
        <f t="shared" si="21"/>
        <v>0.1672473867595819</v>
      </c>
      <c r="AU60" s="80" t="str">
        <f t="shared" si="26"/>
        <v>寝屋川市</v>
      </c>
      <c r="AV60" s="81">
        <f t="shared" si="22"/>
        <v>0.69858073522568631</v>
      </c>
      <c r="AX60" s="88">
        <f t="shared" si="23"/>
        <v>0.17521725320280496</v>
      </c>
      <c r="AY60" s="88">
        <f t="shared" si="24"/>
        <v>0.7069363800961479</v>
      </c>
      <c r="AZ60" s="89">
        <v>0</v>
      </c>
    </row>
    <row r="61" spans="2:52" s="4" customFormat="1">
      <c r="B61" s="18">
        <v>56</v>
      </c>
      <c r="C61" s="32" t="s">
        <v>11</v>
      </c>
      <c r="D61" s="42">
        <v>14</v>
      </c>
      <c r="E61" s="42">
        <v>2</v>
      </c>
      <c r="F61" s="42">
        <v>1</v>
      </c>
      <c r="G61" s="28">
        <f t="shared" si="2"/>
        <v>7.1428571428571425E-2</v>
      </c>
      <c r="H61" s="28">
        <f t="shared" si="3"/>
        <v>0.5</v>
      </c>
      <c r="I61" s="42">
        <v>54</v>
      </c>
      <c r="J61" s="42">
        <v>12</v>
      </c>
      <c r="K61" s="42">
        <v>12</v>
      </c>
      <c r="L61" s="28">
        <f t="shared" si="4"/>
        <v>0.22222222222222221</v>
      </c>
      <c r="M61" s="28">
        <f t="shared" si="5"/>
        <v>1</v>
      </c>
      <c r="N61" s="42">
        <v>4899</v>
      </c>
      <c r="O61" s="42">
        <v>1170</v>
      </c>
      <c r="P61" s="42">
        <v>740</v>
      </c>
      <c r="Q61" s="28">
        <f t="shared" si="6"/>
        <v>0.15105123494590733</v>
      </c>
      <c r="R61" s="28">
        <f t="shared" si="7"/>
        <v>0.63247863247863245</v>
      </c>
      <c r="S61" s="42">
        <v>3567</v>
      </c>
      <c r="T61" s="42">
        <v>870</v>
      </c>
      <c r="U61" s="42">
        <v>623</v>
      </c>
      <c r="V61" s="28">
        <f t="shared" si="8"/>
        <v>0.17465657415194841</v>
      </c>
      <c r="W61" s="28">
        <f t="shared" si="9"/>
        <v>0.71609195402298853</v>
      </c>
      <c r="X61" s="42">
        <v>1881</v>
      </c>
      <c r="Y61" s="42">
        <v>416</v>
      </c>
      <c r="Z61" s="42">
        <v>330</v>
      </c>
      <c r="AA61" s="28">
        <f t="shared" si="10"/>
        <v>0.17543859649122806</v>
      </c>
      <c r="AB61" s="28">
        <f t="shared" si="11"/>
        <v>0.79326923076923073</v>
      </c>
      <c r="AC61" s="42">
        <v>757</v>
      </c>
      <c r="AD61" s="42">
        <v>107</v>
      </c>
      <c r="AE61" s="42">
        <v>81</v>
      </c>
      <c r="AF61" s="28">
        <f t="shared" si="12"/>
        <v>0.10700132100396301</v>
      </c>
      <c r="AG61" s="28">
        <f t="shared" si="13"/>
        <v>0.7570093457943925</v>
      </c>
      <c r="AH61" s="42">
        <v>260</v>
      </c>
      <c r="AI61" s="42">
        <v>24</v>
      </c>
      <c r="AJ61" s="42">
        <v>17</v>
      </c>
      <c r="AK61" s="28">
        <f t="shared" si="14"/>
        <v>6.5384615384615388E-2</v>
      </c>
      <c r="AL61" s="28">
        <f t="shared" si="15"/>
        <v>0.70833333333333337</v>
      </c>
      <c r="AM61" s="42">
        <f t="shared" si="16"/>
        <v>11432</v>
      </c>
      <c r="AN61" s="42">
        <f t="shared" si="17"/>
        <v>2601</v>
      </c>
      <c r="AO61" s="42">
        <f t="shared" si="18"/>
        <v>1804</v>
      </c>
      <c r="AP61" s="28">
        <f t="shared" si="19"/>
        <v>0.15780265920223932</v>
      </c>
      <c r="AQ61" s="28">
        <f t="shared" si="20"/>
        <v>0.69357939254133028</v>
      </c>
      <c r="AS61" s="80" t="str">
        <f t="shared" si="25"/>
        <v>鶴見区</v>
      </c>
      <c r="AT61" s="81">
        <f t="shared" si="21"/>
        <v>0.16611902154070829</v>
      </c>
      <c r="AU61" s="80" t="str">
        <f t="shared" si="26"/>
        <v>河内長野市</v>
      </c>
      <c r="AV61" s="81">
        <f t="shared" si="22"/>
        <v>0.69790263613623249</v>
      </c>
      <c r="AX61" s="88">
        <f t="shared" si="23"/>
        <v>0.17521725320280496</v>
      </c>
      <c r="AY61" s="88">
        <f t="shared" si="24"/>
        <v>0.7069363800961479</v>
      </c>
      <c r="AZ61" s="89">
        <v>0</v>
      </c>
    </row>
    <row r="62" spans="2:52" s="4" customFormat="1">
      <c r="B62" s="18">
        <v>57</v>
      </c>
      <c r="C62" s="32" t="s">
        <v>50</v>
      </c>
      <c r="D62" s="42">
        <v>28</v>
      </c>
      <c r="E62" s="42">
        <v>5</v>
      </c>
      <c r="F62" s="42">
        <v>4</v>
      </c>
      <c r="G62" s="28">
        <f t="shared" si="2"/>
        <v>0.14285714285714285</v>
      </c>
      <c r="H62" s="28">
        <f t="shared" si="3"/>
        <v>0.8</v>
      </c>
      <c r="I62" s="42">
        <v>66</v>
      </c>
      <c r="J62" s="42">
        <v>17</v>
      </c>
      <c r="K62" s="42">
        <v>12</v>
      </c>
      <c r="L62" s="28">
        <f t="shared" si="4"/>
        <v>0.18181818181818182</v>
      </c>
      <c r="M62" s="28">
        <f t="shared" si="5"/>
        <v>0.70588235294117652</v>
      </c>
      <c r="N62" s="42">
        <v>3050</v>
      </c>
      <c r="O62" s="42">
        <v>810</v>
      </c>
      <c r="P62" s="42">
        <v>553</v>
      </c>
      <c r="Q62" s="28">
        <f t="shared" si="6"/>
        <v>0.18131147540983605</v>
      </c>
      <c r="R62" s="28">
        <f t="shared" si="7"/>
        <v>0.68271604938271602</v>
      </c>
      <c r="S62" s="42">
        <v>2567</v>
      </c>
      <c r="T62" s="42">
        <v>742</v>
      </c>
      <c r="U62" s="42">
        <v>552</v>
      </c>
      <c r="V62" s="28">
        <f t="shared" si="8"/>
        <v>0.21503700818075575</v>
      </c>
      <c r="W62" s="28">
        <f t="shared" si="9"/>
        <v>0.7439353099730458</v>
      </c>
      <c r="X62" s="42">
        <v>1595</v>
      </c>
      <c r="Y62" s="42">
        <v>381</v>
      </c>
      <c r="Z62" s="42">
        <v>299</v>
      </c>
      <c r="AA62" s="28">
        <f t="shared" si="10"/>
        <v>0.18746081504702194</v>
      </c>
      <c r="AB62" s="28">
        <f t="shared" si="11"/>
        <v>0.78477690288713908</v>
      </c>
      <c r="AC62" s="42">
        <v>787</v>
      </c>
      <c r="AD62" s="42">
        <v>145</v>
      </c>
      <c r="AE62" s="42">
        <v>118</v>
      </c>
      <c r="AF62" s="28">
        <f t="shared" si="12"/>
        <v>0.14993646759847523</v>
      </c>
      <c r="AG62" s="28">
        <f t="shared" si="13"/>
        <v>0.81379310344827582</v>
      </c>
      <c r="AH62" s="42">
        <v>229</v>
      </c>
      <c r="AI62" s="42">
        <v>19</v>
      </c>
      <c r="AJ62" s="42">
        <v>13</v>
      </c>
      <c r="AK62" s="28">
        <f t="shared" si="14"/>
        <v>5.6768558951965066E-2</v>
      </c>
      <c r="AL62" s="28">
        <f t="shared" si="15"/>
        <v>0.68421052631578949</v>
      </c>
      <c r="AM62" s="42">
        <f t="shared" si="16"/>
        <v>8322</v>
      </c>
      <c r="AN62" s="42">
        <f t="shared" si="17"/>
        <v>2119</v>
      </c>
      <c r="AO62" s="42">
        <f t="shared" si="18"/>
        <v>1551</v>
      </c>
      <c r="AP62" s="28">
        <f t="shared" si="19"/>
        <v>0.18637346791636625</v>
      </c>
      <c r="AQ62" s="28">
        <f t="shared" si="20"/>
        <v>0.73194903256252952</v>
      </c>
      <c r="AS62" s="80" t="str">
        <f t="shared" si="25"/>
        <v>門真市</v>
      </c>
      <c r="AT62" s="81">
        <f t="shared" si="21"/>
        <v>0.16551686377573369</v>
      </c>
      <c r="AU62" s="80" t="str">
        <f t="shared" si="26"/>
        <v>摂津市</v>
      </c>
      <c r="AV62" s="81">
        <f t="shared" si="22"/>
        <v>0.69357939254133028</v>
      </c>
      <c r="AX62" s="88">
        <f t="shared" si="23"/>
        <v>0.17521725320280496</v>
      </c>
      <c r="AY62" s="88">
        <f t="shared" si="24"/>
        <v>0.7069363800961479</v>
      </c>
      <c r="AZ62" s="89">
        <v>0</v>
      </c>
    </row>
    <row r="63" spans="2:52" s="4" customFormat="1">
      <c r="B63" s="18">
        <v>58</v>
      </c>
      <c r="C63" s="32" t="s">
        <v>30</v>
      </c>
      <c r="D63" s="42">
        <v>16</v>
      </c>
      <c r="E63" s="42">
        <v>5</v>
      </c>
      <c r="F63" s="42">
        <v>2</v>
      </c>
      <c r="G63" s="28">
        <f t="shared" si="2"/>
        <v>0.125</v>
      </c>
      <c r="H63" s="28">
        <f t="shared" si="3"/>
        <v>0.4</v>
      </c>
      <c r="I63" s="42">
        <v>40</v>
      </c>
      <c r="J63" s="42">
        <v>9</v>
      </c>
      <c r="K63" s="42">
        <v>8</v>
      </c>
      <c r="L63" s="28">
        <f t="shared" si="4"/>
        <v>0.2</v>
      </c>
      <c r="M63" s="28">
        <f t="shared" si="5"/>
        <v>0.88888888888888884</v>
      </c>
      <c r="N63" s="42">
        <v>3674</v>
      </c>
      <c r="O63" s="42">
        <v>987</v>
      </c>
      <c r="P63" s="42">
        <v>646</v>
      </c>
      <c r="Q63" s="28">
        <f t="shared" si="6"/>
        <v>0.17583015786608602</v>
      </c>
      <c r="R63" s="28">
        <f t="shared" si="7"/>
        <v>0.65450861195542043</v>
      </c>
      <c r="S63" s="42">
        <v>3002</v>
      </c>
      <c r="T63" s="42">
        <v>886</v>
      </c>
      <c r="U63" s="42">
        <v>630</v>
      </c>
      <c r="V63" s="28">
        <f t="shared" si="8"/>
        <v>0.20986009327115257</v>
      </c>
      <c r="W63" s="28">
        <f t="shared" si="9"/>
        <v>0.71106094808126408</v>
      </c>
      <c r="X63" s="42">
        <v>1869</v>
      </c>
      <c r="Y63" s="42">
        <v>483</v>
      </c>
      <c r="Z63" s="42">
        <v>367</v>
      </c>
      <c r="AA63" s="28">
        <f t="shared" si="10"/>
        <v>0.19636169074371321</v>
      </c>
      <c r="AB63" s="28">
        <f t="shared" si="11"/>
        <v>0.75983436853002073</v>
      </c>
      <c r="AC63" s="42">
        <v>869</v>
      </c>
      <c r="AD63" s="42">
        <v>159</v>
      </c>
      <c r="AE63" s="42">
        <v>126</v>
      </c>
      <c r="AF63" s="28">
        <f t="shared" si="12"/>
        <v>0.14499424626006904</v>
      </c>
      <c r="AG63" s="28">
        <f t="shared" si="13"/>
        <v>0.79245283018867929</v>
      </c>
      <c r="AH63" s="42">
        <v>296</v>
      </c>
      <c r="AI63" s="42">
        <v>35</v>
      </c>
      <c r="AJ63" s="42">
        <v>26</v>
      </c>
      <c r="AK63" s="28">
        <f t="shared" si="14"/>
        <v>8.7837837837837843E-2</v>
      </c>
      <c r="AL63" s="28">
        <f t="shared" si="15"/>
        <v>0.74285714285714288</v>
      </c>
      <c r="AM63" s="42">
        <f t="shared" si="16"/>
        <v>9766</v>
      </c>
      <c r="AN63" s="42">
        <f t="shared" si="17"/>
        <v>2564</v>
      </c>
      <c r="AO63" s="42">
        <f t="shared" si="18"/>
        <v>1805</v>
      </c>
      <c r="AP63" s="28">
        <f t="shared" si="19"/>
        <v>0.18482490272373542</v>
      </c>
      <c r="AQ63" s="28">
        <f t="shared" si="20"/>
        <v>0.70397815912636508</v>
      </c>
      <c r="AS63" s="80" t="str">
        <f t="shared" si="25"/>
        <v>阪南市</v>
      </c>
      <c r="AT63" s="81">
        <f t="shared" si="21"/>
        <v>0.16401998889505831</v>
      </c>
      <c r="AU63" s="80" t="str">
        <f t="shared" si="26"/>
        <v>西区</v>
      </c>
      <c r="AV63" s="81">
        <f t="shared" si="22"/>
        <v>0.68977673325499411</v>
      </c>
      <c r="AX63" s="88">
        <f t="shared" si="23"/>
        <v>0.17521725320280496</v>
      </c>
      <c r="AY63" s="88">
        <f t="shared" si="24"/>
        <v>0.7069363800961479</v>
      </c>
      <c r="AZ63" s="89">
        <v>0</v>
      </c>
    </row>
    <row r="64" spans="2:52" s="4" customFormat="1">
      <c r="B64" s="18">
        <v>59</v>
      </c>
      <c r="C64" s="32" t="s">
        <v>24</v>
      </c>
      <c r="D64" s="42">
        <v>45</v>
      </c>
      <c r="E64" s="42">
        <v>10</v>
      </c>
      <c r="F64" s="42">
        <v>8</v>
      </c>
      <c r="G64" s="28">
        <f t="shared" si="2"/>
        <v>0.17777777777777778</v>
      </c>
      <c r="H64" s="28">
        <f t="shared" si="3"/>
        <v>0.8</v>
      </c>
      <c r="I64" s="42">
        <v>149</v>
      </c>
      <c r="J64" s="42">
        <v>35</v>
      </c>
      <c r="K64" s="42">
        <v>26</v>
      </c>
      <c r="L64" s="28">
        <f t="shared" si="4"/>
        <v>0.17449664429530201</v>
      </c>
      <c r="M64" s="28">
        <f t="shared" si="5"/>
        <v>0.74285714285714288</v>
      </c>
      <c r="N64" s="42">
        <v>27568</v>
      </c>
      <c r="O64" s="42">
        <v>6922</v>
      </c>
      <c r="P64" s="42">
        <v>4528</v>
      </c>
      <c r="Q64" s="28">
        <f t="shared" si="6"/>
        <v>0.16424840394660475</v>
      </c>
      <c r="R64" s="28">
        <f t="shared" si="7"/>
        <v>0.65414620052008088</v>
      </c>
      <c r="S64" s="42">
        <v>22009</v>
      </c>
      <c r="T64" s="42">
        <v>6086</v>
      </c>
      <c r="U64" s="42">
        <v>4392</v>
      </c>
      <c r="V64" s="28">
        <f t="shared" si="8"/>
        <v>0.1995547276114317</v>
      </c>
      <c r="W64" s="28">
        <f t="shared" si="9"/>
        <v>0.72165626026947094</v>
      </c>
      <c r="X64" s="42">
        <v>13117</v>
      </c>
      <c r="Y64" s="42">
        <v>3243</v>
      </c>
      <c r="Z64" s="42">
        <v>2541</v>
      </c>
      <c r="AA64" s="28">
        <f t="shared" si="10"/>
        <v>0.19371807577952277</v>
      </c>
      <c r="AB64" s="28">
        <f t="shared" si="11"/>
        <v>0.78353376503237748</v>
      </c>
      <c r="AC64" s="42">
        <v>5056</v>
      </c>
      <c r="AD64" s="42">
        <v>881</v>
      </c>
      <c r="AE64" s="42">
        <v>694</v>
      </c>
      <c r="AF64" s="28">
        <f t="shared" si="12"/>
        <v>0.13726265822784811</v>
      </c>
      <c r="AG64" s="28">
        <f t="shared" si="13"/>
        <v>0.78774120317820662</v>
      </c>
      <c r="AH64" s="42">
        <v>1657</v>
      </c>
      <c r="AI64" s="42">
        <v>155</v>
      </c>
      <c r="AJ64" s="42">
        <v>121</v>
      </c>
      <c r="AK64" s="28">
        <f t="shared" si="14"/>
        <v>7.3023536511768253E-2</v>
      </c>
      <c r="AL64" s="28">
        <f t="shared" si="15"/>
        <v>0.78064516129032258</v>
      </c>
      <c r="AM64" s="42">
        <f t="shared" si="16"/>
        <v>69601</v>
      </c>
      <c r="AN64" s="42">
        <f t="shared" si="17"/>
        <v>17332</v>
      </c>
      <c r="AO64" s="42">
        <f t="shared" si="18"/>
        <v>12310</v>
      </c>
      <c r="AP64" s="28">
        <f t="shared" si="19"/>
        <v>0.17686527492421086</v>
      </c>
      <c r="AQ64" s="28">
        <f t="shared" si="20"/>
        <v>0.71024694207246708</v>
      </c>
      <c r="AS64" s="80" t="str">
        <f t="shared" si="25"/>
        <v>和泉市</v>
      </c>
      <c r="AT64" s="81">
        <f t="shared" si="21"/>
        <v>0.16344705361098805</v>
      </c>
      <c r="AU64" s="80" t="str">
        <f t="shared" si="26"/>
        <v>豊中市</v>
      </c>
      <c r="AV64" s="81">
        <f t="shared" si="22"/>
        <v>0.68504142475047292</v>
      </c>
      <c r="AX64" s="88">
        <f t="shared" si="23"/>
        <v>0.17521725320280496</v>
      </c>
      <c r="AY64" s="88">
        <f t="shared" si="24"/>
        <v>0.7069363800961479</v>
      </c>
      <c r="AZ64" s="89">
        <v>0</v>
      </c>
    </row>
    <row r="65" spans="2:52" s="4" customFormat="1">
      <c r="B65" s="18">
        <v>60</v>
      </c>
      <c r="C65" s="32" t="s">
        <v>51</v>
      </c>
      <c r="D65" s="42">
        <v>30</v>
      </c>
      <c r="E65" s="42">
        <v>6</v>
      </c>
      <c r="F65" s="42">
        <v>5</v>
      </c>
      <c r="G65" s="28">
        <f t="shared" si="2"/>
        <v>0.16666666666666666</v>
      </c>
      <c r="H65" s="28">
        <f t="shared" si="3"/>
        <v>0.83333333333333337</v>
      </c>
      <c r="I65" s="42">
        <v>66</v>
      </c>
      <c r="J65" s="42">
        <v>17</v>
      </c>
      <c r="K65" s="42">
        <v>14</v>
      </c>
      <c r="L65" s="28">
        <f t="shared" si="4"/>
        <v>0.21212121212121213</v>
      </c>
      <c r="M65" s="28">
        <f t="shared" si="5"/>
        <v>0.82352941176470584</v>
      </c>
      <c r="N65" s="42">
        <v>3712</v>
      </c>
      <c r="O65" s="42">
        <v>878</v>
      </c>
      <c r="P65" s="42">
        <v>584</v>
      </c>
      <c r="Q65" s="28">
        <f t="shared" si="6"/>
        <v>0.15732758620689655</v>
      </c>
      <c r="R65" s="28">
        <f t="shared" si="7"/>
        <v>0.66514806378132119</v>
      </c>
      <c r="S65" s="42">
        <v>2745</v>
      </c>
      <c r="T65" s="42">
        <v>755</v>
      </c>
      <c r="U65" s="42">
        <v>547</v>
      </c>
      <c r="V65" s="28">
        <f t="shared" si="8"/>
        <v>0.19927140255009107</v>
      </c>
      <c r="W65" s="28">
        <f t="shared" si="9"/>
        <v>0.72450331125827816</v>
      </c>
      <c r="X65" s="42">
        <v>1631</v>
      </c>
      <c r="Y65" s="42">
        <v>446</v>
      </c>
      <c r="Z65" s="42">
        <v>350</v>
      </c>
      <c r="AA65" s="28">
        <f t="shared" si="10"/>
        <v>0.21459227467811159</v>
      </c>
      <c r="AB65" s="28">
        <f t="shared" si="11"/>
        <v>0.7847533632286996</v>
      </c>
      <c r="AC65" s="42">
        <v>703</v>
      </c>
      <c r="AD65" s="42">
        <v>147</v>
      </c>
      <c r="AE65" s="42">
        <v>118</v>
      </c>
      <c r="AF65" s="28">
        <f t="shared" si="12"/>
        <v>0.1678520625889047</v>
      </c>
      <c r="AG65" s="28">
        <f t="shared" si="13"/>
        <v>0.80272108843537415</v>
      </c>
      <c r="AH65" s="42">
        <v>207</v>
      </c>
      <c r="AI65" s="42">
        <v>30</v>
      </c>
      <c r="AJ65" s="42">
        <v>24</v>
      </c>
      <c r="AK65" s="28">
        <f t="shared" si="14"/>
        <v>0.11594202898550725</v>
      </c>
      <c r="AL65" s="28">
        <f t="shared" si="15"/>
        <v>0.8</v>
      </c>
      <c r="AM65" s="42">
        <f t="shared" si="16"/>
        <v>9094</v>
      </c>
      <c r="AN65" s="42">
        <f t="shared" si="17"/>
        <v>2279</v>
      </c>
      <c r="AO65" s="42">
        <f t="shared" si="18"/>
        <v>1642</v>
      </c>
      <c r="AP65" s="28">
        <f t="shared" si="19"/>
        <v>0.18055861007257532</v>
      </c>
      <c r="AQ65" s="28">
        <f t="shared" si="20"/>
        <v>0.7204914436156209</v>
      </c>
      <c r="AS65" s="80" t="str">
        <f t="shared" si="25"/>
        <v>貝塚市</v>
      </c>
      <c r="AT65" s="81">
        <f t="shared" si="21"/>
        <v>0.16278491504351431</v>
      </c>
      <c r="AU65" s="80" t="str">
        <f t="shared" si="26"/>
        <v>四條畷市</v>
      </c>
      <c r="AV65" s="81">
        <f t="shared" si="22"/>
        <v>0.6837944664031621</v>
      </c>
      <c r="AX65" s="88">
        <f t="shared" si="23"/>
        <v>0.17521725320280496</v>
      </c>
      <c r="AY65" s="88">
        <f t="shared" si="24"/>
        <v>0.7069363800961479</v>
      </c>
      <c r="AZ65" s="89">
        <v>0</v>
      </c>
    </row>
    <row r="66" spans="2:52" s="4" customFormat="1">
      <c r="B66" s="18">
        <v>61</v>
      </c>
      <c r="C66" s="32" t="s">
        <v>19</v>
      </c>
      <c r="D66" s="42">
        <v>1</v>
      </c>
      <c r="E66" s="42">
        <v>0</v>
      </c>
      <c r="F66" s="42">
        <v>0</v>
      </c>
      <c r="G66" s="28">
        <f t="shared" si="2"/>
        <v>0</v>
      </c>
      <c r="H66" s="28" t="str">
        <f t="shared" si="3"/>
        <v>-</v>
      </c>
      <c r="I66" s="42">
        <v>17</v>
      </c>
      <c r="J66" s="42">
        <v>0</v>
      </c>
      <c r="K66" s="42">
        <v>0</v>
      </c>
      <c r="L66" s="28">
        <f t="shared" si="4"/>
        <v>0</v>
      </c>
      <c r="M66" s="28" t="str">
        <f t="shared" si="5"/>
        <v>-</v>
      </c>
      <c r="N66" s="42">
        <v>3411</v>
      </c>
      <c r="O66" s="42">
        <v>770</v>
      </c>
      <c r="P66" s="42">
        <v>481</v>
      </c>
      <c r="Q66" s="28">
        <f t="shared" si="6"/>
        <v>0.14101436528877162</v>
      </c>
      <c r="R66" s="28">
        <f t="shared" si="7"/>
        <v>0.62467532467532472</v>
      </c>
      <c r="S66" s="42">
        <v>2476</v>
      </c>
      <c r="T66" s="42">
        <v>600</v>
      </c>
      <c r="U66" s="42">
        <v>418</v>
      </c>
      <c r="V66" s="28">
        <f t="shared" si="8"/>
        <v>0.16882067851373184</v>
      </c>
      <c r="W66" s="28">
        <f t="shared" si="9"/>
        <v>0.69666666666666666</v>
      </c>
      <c r="X66" s="42">
        <v>1328</v>
      </c>
      <c r="Y66" s="42">
        <v>302</v>
      </c>
      <c r="Z66" s="42">
        <v>236</v>
      </c>
      <c r="AA66" s="28">
        <f t="shared" si="10"/>
        <v>0.17771084337349397</v>
      </c>
      <c r="AB66" s="28">
        <f t="shared" si="11"/>
        <v>0.7814569536423841</v>
      </c>
      <c r="AC66" s="42">
        <v>538</v>
      </c>
      <c r="AD66" s="42">
        <v>86</v>
      </c>
      <c r="AE66" s="42">
        <v>69</v>
      </c>
      <c r="AF66" s="28">
        <f t="shared" si="12"/>
        <v>0.12825278810408922</v>
      </c>
      <c r="AG66" s="28">
        <f t="shared" si="13"/>
        <v>0.80232558139534882</v>
      </c>
      <c r="AH66" s="42">
        <v>174</v>
      </c>
      <c r="AI66" s="42">
        <v>13</v>
      </c>
      <c r="AJ66" s="42">
        <v>7</v>
      </c>
      <c r="AK66" s="28">
        <f t="shared" si="14"/>
        <v>4.0229885057471264E-2</v>
      </c>
      <c r="AL66" s="28">
        <f t="shared" si="15"/>
        <v>0.53846153846153844</v>
      </c>
      <c r="AM66" s="42">
        <f t="shared" si="16"/>
        <v>7945</v>
      </c>
      <c r="AN66" s="42">
        <f t="shared" si="17"/>
        <v>1771</v>
      </c>
      <c r="AO66" s="42">
        <f t="shared" si="18"/>
        <v>1211</v>
      </c>
      <c r="AP66" s="28">
        <f t="shared" si="19"/>
        <v>0.15242290748898679</v>
      </c>
      <c r="AQ66" s="28">
        <f t="shared" si="20"/>
        <v>0.6837944664031621</v>
      </c>
      <c r="AS66" s="80" t="str">
        <f t="shared" si="25"/>
        <v>堺市美原区</v>
      </c>
      <c r="AT66" s="81">
        <f t="shared" si="21"/>
        <v>0.16275586620069896</v>
      </c>
      <c r="AU66" s="80" t="str">
        <f t="shared" si="26"/>
        <v>堺市南区</v>
      </c>
      <c r="AV66" s="81">
        <f t="shared" si="22"/>
        <v>0.68355159015685707</v>
      </c>
      <c r="AX66" s="88">
        <f t="shared" si="23"/>
        <v>0.17521725320280496</v>
      </c>
      <c r="AY66" s="88">
        <f t="shared" si="24"/>
        <v>0.7069363800961479</v>
      </c>
      <c r="AZ66" s="89">
        <v>0</v>
      </c>
    </row>
    <row r="67" spans="2:52" s="4" customFormat="1">
      <c r="B67" s="18">
        <v>62</v>
      </c>
      <c r="C67" s="32" t="s">
        <v>20</v>
      </c>
      <c r="D67" s="42">
        <v>20</v>
      </c>
      <c r="E67" s="42">
        <v>6</v>
      </c>
      <c r="F67" s="42">
        <v>6</v>
      </c>
      <c r="G67" s="28">
        <f t="shared" si="2"/>
        <v>0.3</v>
      </c>
      <c r="H67" s="28">
        <f t="shared" si="3"/>
        <v>1</v>
      </c>
      <c r="I67" s="42">
        <v>48</v>
      </c>
      <c r="J67" s="42">
        <v>15</v>
      </c>
      <c r="K67" s="42">
        <v>10</v>
      </c>
      <c r="L67" s="28">
        <f t="shared" si="4"/>
        <v>0.20833333333333334</v>
      </c>
      <c r="M67" s="28">
        <f t="shared" si="5"/>
        <v>0.66666666666666663</v>
      </c>
      <c r="N67" s="42">
        <v>4901</v>
      </c>
      <c r="O67" s="42">
        <v>1189</v>
      </c>
      <c r="P67" s="42">
        <v>703</v>
      </c>
      <c r="Q67" s="28">
        <f t="shared" si="6"/>
        <v>0.14344011426239542</v>
      </c>
      <c r="R67" s="28">
        <f t="shared" si="7"/>
        <v>0.59125315391084943</v>
      </c>
      <c r="S67" s="42">
        <v>3777</v>
      </c>
      <c r="T67" s="42">
        <v>942</v>
      </c>
      <c r="U67" s="42">
        <v>665</v>
      </c>
      <c r="V67" s="28">
        <f t="shared" si="8"/>
        <v>0.17606566057717765</v>
      </c>
      <c r="W67" s="28">
        <f t="shared" si="9"/>
        <v>0.70594479830148615</v>
      </c>
      <c r="X67" s="42">
        <v>1928</v>
      </c>
      <c r="Y67" s="42">
        <v>495</v>
      </c>
      <c r="Z67" s="42">
        <v>376</v>
      </c>
      <c r="AA67" s="28">
        <f t="shared" si="10"/>
        <v>0.19502074688796681</v>
      </c>
      <c r="AB67" s="28">
        <f t="shared" si="11"/>
        <v>0.7595959595959596</v>
      </c>
      <c r="AC67" s="42">
        <v>812</v>
      </c>
      <c r="AD67" s="42">
        <v>158</v>
      </c>
      <c r="AE67" s="42">
        <v>129</v>
      </c>
      <c r="AF67" s="28">
        <f t="shared" si="12"/>
        <v>0.15886699507389163</v>
      </c>
      <c r="AG67" s="28">
        <f t="shared" si="13"/>
        <v>0.81645569620253167</v>
      </c>
      <c r="AH67" s="42">
        <v>294</v>
      </c>
      <c r="AI67" s="42">
        <v>25</v>
      </c>
      <c r="AJ67" s="42">
        <v>19</v>
      </c>
      <c r="AK67" s="28">
        <f t="shared" si="14"/>
        <v>6.4625850340136057E-2</v>
      </c>
      <c r="AL67" s="28">
        <f t="shared" si="15"/>
        <v>0.76</v>
      </c>
      <c r="AM67" s="42">
        <f t="shared" si="16"/>
        <v>11780</v>
      </c>
      <c r="AN67" s="42">
        <f t="shared" si="17"/>
        <v>2830</v>
      </c>
      <c r="AO67" s="42">
        <f t="shared" si="18"/>
        <v>1908</v>
      </c>
      <c r="AP67" s="28">
        <f t="shared" si="19"/>
        <v>0.16196943972835315</v>
      </c>
      <c r="AQ67" s="28">
        <f t="shared" si="20"/>
        <v>0.67420494699646638</v>
      </c>
      <c r="AS67" s="80" t="str">
        <f t="shared" si="25"/>
        <v>浪速区</v>
      </c>
      <c r="AT67" s="81">
        <f t="shared" si="21"/>
        <v>0.16261574074074073</v>
      </c>
      <c r="AU67" s="80" t="str">
        <f t="shared" si="26"/>
        <v>阪南市</v>
      </c>
      <c r="AV67" s="81">
        <f t="shared" si="22"/>
        <v>0.683163737280296</v>
      </c>
      <c r="AX67" s="88">
        <f t="shared" si="23"/>
        <v>0.17521725320280496</v>
      </c>
      <c r="AY67" s="88">
        <f t="shared" si="24"/>
        <v>0.7069363800961479</v>
      </c>
      <c r="AZ67" s="89">
        <v>0</v>
      </c>
    </row>
    <row r="68" spans="2:52" s="4" customFormat="1">
      <c r="B68" s="18">
        <v>63</v>
      </c>
      <c r="C68" s="32" t="s">
        <v>31</v>
      </c>
      <c r="D68" s="42">
        <v>3</v>
      </c>
      <c r="E68" s="42">
        <v>0</v>
      </c>
      <c r="F68" s="42">
        <v>0</v>
      </c>
      <c r="G68" s="28">
        <f t="shared" si="2"/>
        <v>0</v>
      </c>
      <c r="H68" s="28" t="str">
        <f t="shared" si="3"/>
        <v>-</v>
      </c>
      <c r="I68" s="42">
        <v>19</v>
      </c>
      <c r="J68" s="42">
        <v>1</v>
      </c>
      <c r="K68" s="42">
        <v>1</v>
      </c>
      <c r="L68" s="28">
        <f t="shared" si="4"/>
        <v>5.2631578947368418E-2</v>
      </c>
      <c r="M68" s="28">
        <f t="shared" si="5"/>
        <v>1</v>
      </c>
      <c r="N68" s="42">
        <v>3394</v>
      </c>
      <c r="O68" s="42">
        <v>847</v>
      </c>
      <c r="P68" s="42">
        <v>484</v>
      </c>
      <c r="Q68" s="28">
        <f t="shared" si="6"/>
        <v>0.14260459634649381</v>
      </c>
      <c r="R68" s="28">
        <f t="shared" si="7"/>
        <v>0.5714285714285714</v>
      </c>
      <c r="S68" s="42">
        <v>2550</v>
      </c>
      <c r="T68" s="42">
        <v>711</v>
      </c>
      <c r="U68" s="42">
        <v>505</v>
      </c>
      <c r="V68" s="28">
        <f t="shared" si="8"/>
        <v>0.1980392156862745</v>
      </c>
      <c r="W68" s="28">
        <f t="shared" si="9"/>
        <v>0.71026722925457098</v>
      </c>
      <c r="X68" s="42">
        <v>1613</v>
      </c>
      <c r="Y68" s="42">
        <v>442</v>
      </c>
      <c r="Z68" s="42">
        <v>323</v>
      </c>
      <c r="AA68" s="28">
        <f t="shared" si="10"/>
        <v>0.20024798512089276</v>
      </c>
      <c r="AB68" s="28">
        <f t="shared" si="11"/>
        <v>0.73076923076923073</v>
      </c>
      <c r="AC68" s="42">
        <v>754</v>
      </c>
      <c r="AD68" s="42">
        <v>128</v>
      </c>
      <c r="AE68" s="42">
        <v>111</v>
      </c>
      <c r="AF68" s="28">
        <f t="shared" si="12"/>
        <v>0.14721485411140584</v>
      </c>
      <c r="AG68" s="28">
        <f t="shared" si="13"/>
        <v>0.8671875</v>
      </c>
      <c r="AH68" s="42">
        <v>223</v>
      </c>
      <c r="AI68" s="42">
        <v>23</v>
      </c>
      <c r="AJ68" s="42">
        <v>16</v>
      </c>
      <c r="AK68" s="28">
        <f t="shared" si="14"/>
        <v>7.1748878923766815E-2</v>
      </c>
      <c r="AL68" s="28">
        <f t="shared" si="15"/>
        <v>0.69565217391304346</v>
      </c>
      <c r="AM68" s="42">
        <f t="shared" si="16"/>
        <v>8556</v>
      </c>
      <c r="AN68" s="42">
        <f t="shared" si="17"/>
        <v>2152</v>
      </c>
      <c r="AO68" s="42">
        <f t="shared" si="18"/>
        <v>1440</v>
      </c>
      <c r="AP68" s="28">
        <f t="shared" si="19"/>
        <v>0.16830294530154277</v>
      </c>
      <c r="AQ68" s="28">
        <f t="shared" si="20"/>
        <v>0.66914498141263945</v>
      </c>
      <c r="AS68" s="80" t="str">
        <f t="shared" si="25"/>
        <v>交野市</v>
      </c>
      <c r="AT68" s="81">
        <f t="shared" si="21"/>
        <v>0.16196943972835315</v>
      </c>
      <c r="AU68" s="80" t="str">
        <f t="shared" si="26"/>
        <v>吹田市</v>
      </c>
      <c r="AV68" s="81">
        <f t="shared" si="22"/>
        <v>0.68255610377208342</v>
      </c>
      <c r="AX68" s="88">
        <f t="shared" si="23"/>
        <v>0.17521725320280496</v>
      </c>
      <c r="AY68" s="88">
        <f t="shared" si="24"/>
        <v>0.7069363800961479</v>
      </c>
      <c r="AZ68" s="89">
        <v>0</v>
      </c>
    </row>
    <row r="69" spans="2:52" s="4" customFormat="1">
      <c r="B69" s="18">
        <v>64</v>
      </c>
      <c r="C69" s="32" t="s">
        <v>52</v>
      </c>
      <c r="D69" s="42">
        <v>71</v>
      </c>
      <c r="E69" s="42">
        <v>18</v>
      </c>
      <c r="F69" s="42">
        <v>12</v>
      </c>
      <c r="G69" s="28">
        <f t="shared" si="2"/>
        <v>0.16901408450704225</v>
      </c>
      <c r="H69" s="28">
        <f t="shared" si="3"/>
        <v>0.66666666666666663</v>
      </c>
      <c r="I69" s="42">
        <v>133</v>
      </c>
      <c r="J69" s="42">
        <v>35</v>
      </c>
      <c r="K69" s="42">
        <v>25</v>
      </c>
      <c r="L69" s="28">
        <f t="shared" si="4"/>
        <v>0.18796992481203006</v>
      </c>
      <c r="M69" s="28">
        <f t="shared" si="5"/>
        <v>0.7142857142857143</v>
      </c>
      <c r="N69" s="42">
        <v>3772</v>
      </c>
      <c r="O69" s="42">
        <v>918</v>
      </c>
      <c r="P69" s="42">
        <v>574</v>
      </c>
      <c r="Q69" s="28">
        <f t="shared" si="6"/>
        <v>0.15217391304347827</v>
      </c>
      <c r="R69" s="28">
        <f t="shared" si="7"/>
        <v>0.62527233115468406</v>
      </c>
      <c r="S69" s="42">
        <v>2565</v>
      </c>
      <c r="T69" s="42">
        <v>684</v>
      </c>
      <c r="U69" s="42">
        <v>488</v>
      </c>
      <c r="V69" s="28">
        <f t="shared" si="8"/>
        <v>0.1902534113060429</v>
      </c>
      <c r="W69" s="28">
        <f t="shared" si="9"/>
        <v>0.71345029239766078</v>
      </c>
      <c r="X69" s="42">
        <v>1554</v>
      </c>
      <c r="Y69" s="42">
        <v>361</v>
      </c>
      <c r="Z69" s="42">
        <v>260</v>
      </c>
      <c r="AA69" s="28">
        <f t="shared" si="10"/>
        <v>0.16731016731016732</v>
      </c>
      <c r="AB69" s="28">
        <f t="shared" si="11"/>
        <v>0.72022160664819945</v>
      </c>
      <c r="AC69" s="42">
        <v>671</v>
      </c>
      <c r="AD69" s="42">
        <v>121</v>
      </c>
      <c r="AE69" s="42">
        <v>100</v>
      </c>
      <c r="AF69" s="28">
        <f t="shared" si="12"/>
        <v>0.14903129657228018</v>
      </c>
      <c r="AG69" s="28">
        <f t="shared" si="13"/>
        <v>0.82644628099173556</v>
      </c>
      <c r="AH69" s="42">
        <v>239</v>
      </c>
      <c r="AI69" s="42">
        <v>25</v>
      </c>
      <c r="AJ69" s="42">
        <v>18</v>
      </c>
      <c r="AK69" s="28">
        <f t="shared" si="14"/>
        <v>7.5313807531380755E-2</v>
      </c>
      <c r="AL69" s="28">
        <f t="shared" si="15"/>
        <v>0.72</v>
      </c>
      <c r="AM69" s="42">
        <f t="shared" si="16"/>
        <v>9005</v>
      </c>
      <c r="AN69" s="42">
        <f t="shared" si="17"/>
        <v>2162</v>
      </c>
      <c r="AO69" s="42">
        <f t="shared" si="18"/>
        <v>1477</v>
      </c>
      <c r="AP69" s="28">
        <f t="shared" si="19"/>
        <v>0.16401998889505831</v>
      </c>
      <c r="AQ69" s="28">
        <f t="shared" si="20"/>
        <v>0.683163737280296</v>
      </c>
      <c r="AS69" s="80" t="str">
        <f t="shared" si="25"/>
        <v>箕面市</v>
      </c>
      <c r="AT69" s="81">
        <f t="shared" si="21"/>
        <v>0.16190936945653928</v>
      </c>
      <c r="AU69" s="80" t="str">
        <f t="shared" si="26"/>
        <v>富田林市</v>
      </c>
      <c r="AV69" s="81">
        <f t="shared" si="22"/>
        <v>0.68226030569708196</v>
      </c>
      <c r="AX69" s="88">
        <f t="shared" si="23"/>
        <v>0.17521725320280496</v>
      </c>
      <c r="AY69" s="88">
        <f t="shared" si="24"/>
        <v>0.7069363800961479</v>
      </c>
      <c r="AZ69" s="89">
        <v>0</v>
      </c>
    </row>
    <row r="70" spans="2:52" s="4" customFormat="1">
      <c r="B70" s="18">
        <v>65</v>
      </c>
      <c r="C70" s="32" t="s">
        <v>12</v>
      </c>
      <c r="D70" s="42">
        <v>7</v>
      </c>
      <c r="E70" s="42">
        <v>0</v>
      </c>
      <c r="F70" s="42">
        <v>0</v>
      </c>
      <c r="G70" s="28">
        <f t="shared" si="2"/>
        <v>0</v>
      </c>
      <c r="H70" s="28" t="str">
        <f t="shared" si="3"/>
        <v>-</v>
      </c>
      <c r="I70" s="42">
        <v>23</v>
      </c>
      <c r="J70" s="42">
        <v>5</v>
      </c>
      <c r="K70" s="42">
        <v>4</v>
      </c>
      <c r="L70" s="28">
        <f t="shared" si="4"/>
        <v>0.17391304347826086</v>
      </c>
      <c r="M70" s="28">
        <f t="shared" si="5"/>
        <v>0.8</v>
      </c>
      <c r="N70" s="42">
        <v>1793</v>
      </c>
      <c r="O70" s="42">
        <v>445</v>
      </c>
      <c r="P70" s="42">
        <v>248</v>
      </c>
      <c r="Q70" s="28">
        <f t="shared" si="6"/>
        <v>0.13831567205800335</v>
      </c>
      <c r="R70" s="28">
        <f t="shared" si="7"/>
        <v>0.55730337078651682</v>
      </c>
      <c r="S70" s="42">
        <v>1237</v>
      </c>
      <c r="T70" s="42">
        <v>356</v>
      </c>
      <c r="U70" s="42">
        <v>241</v>
      </c>
      <c r="V70" s="28">
        <f t="shared" si="8"/>
        <v>0.1948261924009701</v>
      </c>
      <c r="W70" s="28">
        <f t="shared" si="9"/>
        <v>0.6769662921348315</v>
      </c>
      <c r="X70" s="42">
        <v>793</v>
      </c>
      <c r="Y70" s="42">
        <v>206</v>
      </c>
      <c r="Z70" s="42">
        <v>141</v>
      </c>
      <c r="AA70" s="28">
        <f t="shared" si="10"/>
        <v>0.17780580075662042</v>
      </c>
      <c r="AB70" s="28">
        <f t="shared" si="11"/>
        <v>0.68446601941747576</v>
      </c>
      <c r="AC70" s="42">
        <v>403</v>
      </c>
      <c r="AD70" s="42">
        <v>69</v>
      </c>
      <c r="AE70" s="42">
        <v>55</v>
      </c>
      <c r="AF70" s="28">
        <f t="shared" si="12"/>
        <v>0.13647642679900746</v>
      </c>
      <c r="AG70" s="28">
        <f t="shared" si="13"/>
        <v>0.79710144927536231</v>
      </c>
      <c r="AH70" s="42">
        <v>150</v>
      </c>
      <c r="AI70" s="42">
        <v>10</v>
      </c>
      <c r="AJ70" s="42">
        <v>6</v>
      </c>
      <c r="AK70" s="28">
        <f t="shared" si="14"/>
        <v>0.04</v>
      </c>
      <c r="AL70" s="28">
        <f t="shared" si="15"/>
        <v>0.6</v>
      </c>
      <c r="AM70" s="42">
        <f t="shared" si="16"/>
        <v>4406</v>
      </c>
      <c r="AN70" s="42">
        <f t="shared" si="17"/>
        <v>1091</v>
      </c>
      <c r="AO70" s="42">
        <f t="shared" si="18"/>
        <v>695</v>
      </c>
      <c r="AP70" s="28">
        <f t="shared" si="19"/>
        <v>0.15773944620971403</v>
      </c>
      <c r="AQ70" s="28">
        <f t="shared" si="20"/>
        <v>0.63703024747937675</v>
      </c>
      <c r="AS70" s="80" t="str">
        <f t="shared" ref="AS70:AS79" si="27">INDEX($C$6:$C$79,MATCH(AT70,AP$6:AP$79,0))</f>
        <v>東淀川区</v>
      </c>
      <c r="AT70" s="81">
        <f t="shared" si="21"/>
        <v>0.16099816029057976</v>
      </c>
      <c r="AU70" s="80" t="str">
        <f t="shared" ref="AU70:AU79" si="28">INDEX($C$6:$C$79,MATCH(AV70,AQ$6:AQ$79,0))</f>
        <v>千早赤阪村</v>
      </c>
      <c r="AV70" s="81">
        <f t="shared" si="22"/>
        <v>0.68070175438596492</v>
      </c>
      <c r="AX70" s="88">
        <f t="shared" si="23"/>
        <v>0.17521725320280496</v>
      </c>
      <c r="AY70" s="88">
        <f t="shared" si="24"/>
        <v>0.7069363800961479</v>
      </c>
      <c r="AZ70" s="89">
        <v>0</v>
      </c>
    </row>
    <row r="71" spans="2:52" s="4" customFormat="1">
      <c r="B71" s="18">
        <v>66</v>
      </c>
      <c r="C71" s="32" t="s">
        <v>6</v>
      </c>
      <c r="D71" s="42">
        <v>10</v>
      </c>
      <c r="E71" s="42">
        <v>3</v>
      </c>
      <c r="F71" s="42">
        <v>2</v>
      </c>
      <c r="G71" s="28">
        <f t="shared" ref="G71:G79" si="29">IFERROR(F71/D71,"-")</f>
        <v>0.2</v>
      </c>
      <c r="H71" s="28">
        <f t="shared" ref="H71:H79" si="30">IFERROR(F71/E71,"-")</f>
        <v>0.66666666666666663</v>
      </c>
      <c r="I71" s="42">
        <v>10</v>
      </c>
      <c r="J71" s="42">
        <v>2</v>
      </c>
      <c r="K71" s="42">
        <v>2</v>
      </c>
      <c r="L71" s="28">
        <f t="shared" ref="L71:L79" si="31">IFERROR(K71/I71,"-")</f>
        <v>0.2</v>
      </c>
      <c r="M71" s="28">
        <f t="shared" ref="M71:M79" si="32">IFERROR(K71/J71,"-")</f>
        <v>1</v>
      </c>
      <c r="N71" s="42">
        <v>1965</v>
      </c>
      <c r="O71" s="42">
        <v>451</v>
      </c>
      <c r="P71" s="42">
        <v>267</v>
      </c>
      <c r="Q71" s="28">
        <f t="shared" ref="Q71:Q79" si="33">IFERROR(P71/N71,"-")</f>
        <v>0.13587786259541984</v>
      </c>
      <c r="R71" s="28">
        <f t="shared" ref="R71:R79" si="34">IFERROR(P71/O71,"-")</f>
        <v>0.5920177383592018</v>
      </c>
      <c r="S71" s="42">
        <v>1255</v>
      </c>
      <c r="T71" s="42">
        <v>365</v>
      </c>
      <c r="U71" s="42">
        <v>247</v>
      </c>
      <c r="V71" s="28">
        <f t="shared" ref="V71:V79" si="35">IFERROR(U71/S71,"-")</f>
        <v>0.19681274900398407</v>
      </c>
      <c r="W71" s="28">
        <f t="shared" ref="W71:W79" si="36">IFERROR(U71/T71,"-")</f>
        <v>0.67671232876712328</v>
      </c>
      <c r="X71" s="42">
        <v>750</v>
      </c>
      <c r="Y71" s="42">
        <v>167</v>
      </c>
      <c r="Z71" s="42">
        <v>123</v>
      </c>
      <c r="AA71" s="28">
        <f t="shared" ref="AA71:AA79" si="37">IFERROR(Z71/X71,"-")</f>
        <v>0.16400000000000001</v>
      </c>
      <c r="AB71" s="28">
        <f t="shared" ref="AB71:AB79" si="38">IFERROR(Z71/Y71,"-")</f>
        <v>0.73652694610778446</v>
      </c>
      <c r="AC71" s="42">
        <v>397</v>
      </c>
      <c r="AD71" s="42">
        <v>87</v>
      </c>
      <c r="AE71" s="42">
        <v>64</v>
      </c>
      <c r="AF71" s="28">
        <f t="shared" ref="AF71:AF79" si="39">IFERROR(AE71/AC71,"-")</f>
        <v>0.16120906801007556</v>
      </c>
      <c r="AG71" s="28">
        <f t="shared" ref="AG71:AG79" si="40">IFERROR(AE71/AD71,"-")</f>
        <v>0.73563218390804597</v>
      </c>
      <c r="AH71" s="42">
        <v>146</v>
      </c>
      <c r="AI71" s="42">
        <v>17</v>
      </c>
      <c r="AJ71" s="42">
        <v>12</v>
      </c>
      <c r="AK71" s="28">
        <f t="shared" ref="AK71:AK79" si="41">IFERROR(AJ71/AH71,"-")</f>
        <v>8.2191780821917804E-2</v>
      </c>
      <c r="AL71" s="28">
        <f t="shared" ref="AL71:AL79" si="42">IFERROR(AJ71/AI71,"-")</f>
        <v>0.70588235294117652</v>
      </c>
      <c r="AM71" s="42">
        <f t="shared" ref="AM71:AM78" si="43">SUM(D71,I71,N71,S71,X71,AC71,AH71)</f>
        <v>4533</v>
      </c>
      <c r="AN71" s="42">
        <f t="shared" ref="AN71:AN79" si="44">SUM(E71,J71,O71,T71,Y71,AD71,AI71)</f>
        <v>1092</v>
      </c>
      <c r="AO71" s="42">
        <f t="shared" ref="AO71:AO79" si="45">SUM(F71,K71,P71,U71,Z71,AE71,AJ71)</f>
        <v>717</v>
      </c>
      <c r="AP71" s="28">
        <f t="shared" ref="AP71:AP79" si="46">IFERROR(AO71/AM71,"-")</f>
        <v>0.15817339510258108</v>
      </c>
      <c r="AQ71" s="28">
        <f t="shared" ref="AQ71:AQ79" si="47">IFERROR(AO71/AN71,"-")</f>
        <v>0.65659340659340659</v>
      </c>
      <c r="AS71" s="80" t="str">
        <f t="shared" si="27"/>
        <v>豊能町</v>
      </c>
      <c r="AT71" s="81">
        <f t="shared" ref="AT71:AT79" si="48">LARGE(AP$6:AP$79,ROW(A66))</f>
        <v>0.15817339510258108</v>
      </c>
      <c r="AU71" s="80" t="str">
        <f t="shared" si="28"/>
        <v>池田市</v>
      </c>
      <c r="AV71" s="81">
        <f t="shared" ref="AV71:AV79" si="49">LARGE(AQ$6:AQ$79,ROW(C66))</f>
        <v>0.68060752806515523</v>
      </c>
      <c r="AX71" s="88">
        <f t="shared" ref="AX71:AX79" si="50">$AP$80</f>
        <v>0.17521725320280496</v>
      </c>
      <c r="AY71" s="88">
        <f t="shared" ref="AY71:AY79" si="51">$AQ$80</f>
        <v>0.7069363800961479</v>
      </c>
      <c r="AZ71" s="89">
        <v>0</v>
      </c>
    </row>
    <row r="72" spans="2:52" s="4" customFormat="1">
      <c r="B72" s="18">
        <v>67</v>
      </c>
      <c r="C72" s="32" t="s">
        <v>7</v>
      </c>
      <c r="D72" s="42">
        <v>20</v>
      </c>
      <c r="E72" s="42">
        <v>5</v>
      </c>
      <c r="F72" s="42">
        <v>4</v>
      </c>
      <c r="G72" s="28">
        <f t="shared" si="29"/>
        <v>0.2</v>
      </c>
      <c r="H72" s="28">
        <f t="shared" si="30"/>
        <v>0.8</v>
      </c>
      <c r="I72" s="42">
        <v>41</v>
      </c>
      <c r="J72" s="42">
        <v>9</v>
      </c>
      <c r="K72" s="42">
        <v>7</v>
      </c>
      <c r="L72" s="28">
        <f t="shared" si="31"/>
        <v>0.17073170731707318</v>
      </c>
      <c r="M72" s="28">
        <f t="shared" si="32"/>
        <v>0.77777777777777779</v>
      </c>
      <c r="N72" s="42">
        <v>703</v>
      </c>
      <c r="O72" s="42">
        <v>114</v>
      </c>
      <c r="P72" s="42">
        <v>76</v>
      </c>
      <c r="Q72" s="28">
        <f t="shared" si="33"/>
        <v>0.10810810810810811</v>
      </c>
      <c r="R72" s="28">
        <f t="shared" si="34"/>
        <v>0.66666666666666663</v>
      </c>
      <c r="S72" s="42">
        <v>539</v>
      </c>
      <c r="T72" s="42">
        <v>110</v>
      </c>
      <c r="U72" s="42">
        <v>82</v>
      </c>
      <c r="V72" s="28">
        <f t="shared" si="35"/>
        <v>0.15213358070500926</v>
      </c>
      <c r="W72" s="28">
        <f t="shared" si="36"/>
        <v>0.74545454545454548</v>
      </c>
      <c r="X72" s="42">
        <v>377</v>
      </c>
      <c r="Y72" s="42">
        <v>55</v>
      </c>
      <c r="Z72" s="42">
        <v>41</v>
      </c>
      <c r="AA72" s="28">
        <f t="shared" si="37"/>
        <v>0.10875331564986737</v>
      </c>
      <c r="AB72" s="28">
        <f t="shared" si="38"/>
        <v>0.74545454545454548</v>
      </c>
      <c r="AC72" s="42">
        <v>209</v>
      </c>
      <c r="AD72" s="42">
        <v>10</v>
      </c>
      <c r="AE72" s="42">
        <v>9</v>
      </c>
      <c r="AF72" s="28">
        <f t="shared" si="39"/>
        <v>4.3062200956937802E-2</v>
      </c>
      <c r="AG72" s="28">
        <f t="shared" si="40"/>
        <v>0.9</v>
      </c>
      <c r="AH72" s="42">
        <v>88</v>
      </c>
      <c r="AI72" s="42">
        <v>8</v>
      </c>
      <c r="AJ72" s="42">
        <v>7</v>
      </c>
      <c r="AK72" s="28">
        <f t="shared" si="41"/>
        <v>7.9545454545454544E-2</v>
      </c>
      <c r="AL72" s="28">
        <f t="shared" si="42"/>
        <v>0.875</v>
      </c>
      <c r="AM72" s="42">
        <f t="shared" si="43"/>
        <v>1977</v>
      </c>
      <c r="AN72" s="42">
        <f t="shared" si="44"/>
        <v>311</v>
      </c>
      <c r="AO72" s="42">
        <f t="shared" si="45"/>
        <v>226</v>
      </c>
      <c r="AP72" s="28">
        <f t="shared" si="46"/>
        <v>0.11431461810824481</v>
      </c>
      <c r="AQ72" s="28">
        <f t="shared" si="47"/>
        <v>0.72668810289389063</v>
      </c>
      <c r="AS72" s="80" t="str">
        <f t="shared" si="27"/>
        <v>摂津市</v>
      </c>
      <c r="AT72" s="81">
        <f t="shared" si="48"/>
        <v>0.15780265920223932</v>
      </c>
      <c r="AU72" s="80" t="str">
        <f t="shared" si="28"/>
        <v>高槻市</v>
      </c>
      <c r="AV72" s="81">
        <f t="shared" si="49"/>
        <v>0.6796875</v>
      </c>
      <c r="AX72" s="88">
        <f t="shared" si="50"/>
        <v>0.17521725320280496</v>
      </c>
      <c r="AY72" s="88">
        <f t="shared" si="51"/>
        <v>0.7069363800961479</v>
      </c>
      <c r="AZ72" s="89">
        <v>0</v>
      </c>
    </row>
    <row r="73" spans="2:52" s="4" customFormat="1">
      <c r="B73" s="18">
        <v>68</v>
      </c>
      <c r="C73" s="32" t="s">
        <v>53</v>
      </c>
      <c r="D73" s="42">
        <v>14</v>
      </c>
      <c r="E73" s="42">
        <v>1</v>
      </c>
      <c r="F73" s="42">
        <v>1</v>
      </c>
      <c r="G73" s="28">
        <f t="shared" si="29"/>
        <v>7.1428571428571425E-2</v>
      </c>
      <c r="H73" s="28">
        <f t="shared" si="30"/>
        <v>1</v>
      </c>
      <c r="I73" s="42">
        <v>38</v>
      </c>
      <c r="J73" s="42">
        <v>7</v>
      </c>
      <c r="K73" s="42">
        <v>6</v>
      </c>
      <c r="L73" s="28">
        <f t="shared" si="31"/>
        <v>0.15789473684210525</v>
      </c>
      <c r="M73" s="28">
        <f t="shared" si="32"/>
        <v>0.8571428571428571</v>
      </c>
      <c r="N73" s="42">
        <v>942</v>
      </c>
      <c r="O73" s="42">
        <v>233</v>
      </c>
      <c r="P73" s="42">
        <v>157</v>
      </c>
      <c r="Q73" s="28">
        <f t="shared" si="33"/>
        <v>0.16666666666666666</v>
      </c>
      <c r="R73" s="28">
        <f t="shared" si="34"/>
        <v>0.67381974248927035</v>
      </c>
      <c r="S73" s="42">
        <v>807</v>
      </c>
      <c r="T73" s="42">
        <v>241</v>
      </c>
      <c r="U73" s="42">
        <v>176</v>
      </c>
      <c r="V73" s="28">
        <f t="shared" si="35"/>
        <v>0.21809169764560099</v>
      </c>
      <c r="W73" s="28">
        <f t="shared" si="36"/>
        <v>0.73029045643153523</v>
      </c>
      <c r="X73" s="42">
        <v>509</v>
      </c>
      <c r="Y73" s="42">
        <v>135</v>
      </c>
      <c r="Z73" s="42">
        <v>108</v>
      </c>
      <c r="AA73" s="28">
        <f t="shared" si="37"/>
        <v>0.21218074656188604</v>
      </c>
      <c r="AB73" s="28">
        <f t="shared" si="38"/>
        <v>0.8</v>
      </c>
      <c r="AC73" s="42">
        <v>258</v>
      </c>
      <c r="AD73" s="42">
        <v>48</v>
      </c>
      <c r="AE73" s="42">
        <v>42</v>
      </c>
      <c r="AF73" s="28">
        <f t="shared" si="39"/>
        <v>0.16279069767441862</v>
      </c>
      <c r="AG73" s="28">
        <f t="shared" si="40"/>
        <v>0.875</v>
      </c>
      <c r="AH73" s="42">
        <v>96</v>
      </c>
      <c r="AI73" s="42">
        <v>8</v>
      </c>
      <c r="AJ73" s="42">
        <v>6</v>
      </c>
      <c r="AK73" s="28">
        <f t="shared" si="41"/>
        <v>6.25E-2</v>
      </c>
      <c r="AL73" s="28">
        <f t="shared" si="42"/>
        <v>0.75</v>
      </c>
      <c r="AM73" s="42">
        <f t="shared" si="43"/>
        <v>2664</v>
      </c>
      <c r="AN73" s="42">
        <f t="shared" si="44"/>
        <v>673</v>
      </c>
      <c r="AO73" s="42">
        <f t="shared" si="45"/>
        <v>496</v>
      </c>
      <c r="AP73" s="28">
        <f t="shared" si="46"/>
        <v>0.18618618618618618</v>
      </c>
      <c r="AQ73" s="28">
        <f t="shared" si="47"/>
        <v>0.73699851411589901</v>
      </c>
      <c r="AS73" s="80" t="str">
        <f t="shared" si="27"/>
        <v>島本町</v>
      </c>
      <c r="AT73" s="81">
        <f t="shared" si="48"/>
        <v>0.15773944620971403</v>
      </c>
      <c r="AU73" s="80" t="str">
        <f t="shared" si="28"/>
        <v>茨木市</v>
      </c>
      <c r="AV73" s="81">
        <f t="shared" si="49"/>
        <v>0.67439268999331403</v>
      </c>
      <c r="AX73" s="88">
        <f t="shared" si="50"/>
        <v>0.17521725320280496</v>
      </c>
      <c r="AY73" s="88">
        <f t="shared" si="51"/>
        <v>0.7069363800961479</v>
      </c>
      <c r="AZ73" s="89">
        <v>0</v>
      </c>
    </row>
    <row r="74" spans="2:52" s="4" customFormat="1">
      <c r="B74" s="18">
        <v>69</v>
      </c>
      <c r="C74" s="32" t="s">
        <v>54</v>
      </c>
      <c r="D74" s="42">
        <v>24</v>
      </c>
      <c r="E74" s="42">
        <v>4</v>
      </c>
      <c r="F74" s="42">
        <v>4</v>
      </c>
      <c r="G74" s="28">
        <f t="shared" si="29"/>
        <v>0.16666666666666666</v>
      </c>
      <c r="H74" s="28">
        <f t="shared" si="30"/>
        <v>1</v>
      </c>
      <c r="I74" s="42">
        <v>51</v>
      </c>
      <c r="J74" s="42">
        <v>17</v>
      </c>
      <c r="K74" s="42">
        <v>12</v>
      </c>
      <c r="L74" s="28">
        <f t="shared" si="31"/>
        <v>0.23529411764705882</v>
      </c>
      <c r="M74" s="28">
        <f t="shared" si="32"/>
        <v>0.70588235294117652</v>
      </c>
      <c r="N74" s="42">
        <v>2675</v>
      </c>
      <c r="O74" s="42">
        <v>724</v>
      </c>
      <c r="P74" s="42">
        <v>489</v>
      </c>
      <c r="Q74" s="28">
        <f t="shared" si="33"/>
        <v>0.18280373831775701</v>
      </c>
      <c r="R74" s="28">
        <f t="shared" si="34"/>
        <v>0.675414364640884</v>
      </c>
      <c r="S74" s="42">
        <v>1701</v>
      </c>
      <c r="T74" s="42">
        <v>454</v>
      </c>
      <c r="U74" s="42">
        <v>325</v>
      </c>
      <c r="V74" s="28">
        <f t="shared" si="35"/>
        <v>0.19106407995296884</v>
      </c>
      <c r="W74" s="28">
        <f t="shared" si="36"/>
        <v>0.71585903083700442</v>
      </c>
      <c r="X74" s="42">
        <v>973</v>
      </c>
      <c r="Y74" s="42">
        <v>229</v>
      </c>
      <c r="Z74" s="42">
        <v>189</v>
      </c>
      <c r="AA74" s="28">
        <f t="shared" si="37"/>
        <v>0.19424460431654678</v>
      </c>
      <c r="AB74" s="28">
        <f t="shared" si="38"/>
        <v>0.8253275109170306</v>
      </c>
      <c r="AC74" s="42">
        <v>518</v>
      </c>
      <c r="AD74" s="42">
        <v>75</v>
      </c>
      <c r="AE74" s="42">
        <v>59</v>
      </c>
      <c r="AF74" s="28">
        <f t="shared" si="39"/>
        <v>0.11389961389961389</v>
      </c>
      <c r="AG74" s="28">
        <f t="shared" si="40"/>
        <v>0.78666666666666663</v>
      </c>
      <c r="AH74" s="42">
        <v>167</v>
      </c>
      <c r="AI74" s="42">
        <v>9</v>
      </c>
      <c r="AJ74" s="42">
        <v>7</v>
      </c>
      <c r="AK74" s="28">
        <f t="shared" si="41"/>
        <v>4.1916167664670656E-2</v>
      </c>
      <c r="AL74" s="28">
        <f t="shared" si="42"/>
        <v>0.77777777777777779</v>
      </c>
      <c r="AM74" s="42">
        <f t="shared" si="43"/>
        <v>6109</v>
      </c>
      <c r="AN74" s="42">
        <f t="shared" si="44"/>
        <v>1512</v>
      </c>
      <c r="AO74" s="42">
        <f t="shared" si="45"/>
        <v>1085</v>
      </c>
      <c r="AP74" s="28">
        <f t="shared" si="46"/>
        <v>0.17760680962514322</v>
      </c>
      <c r="AQ74" s="28">
        <f t="shared" si="47"/>
        <v>0.71759259259259256</v>
      </c>
      <c r="AS74" s="80" t="str">
        <f t="shared" si="27"/>
        <v>大東市</v>
      </c>
      <c r="AT74" s="81">
        <f t="shared" si="48"/>
        <v>0.15617483132883545</v>
      </c>
      <c r="AU74" s="80" t="str">
        <f t="shared" si="28"/>
        <v>交野市</v>
      </c>
      <c r="AV74" s="81">
        <f t="shared" si="49"/>
        <v>0.67420494699646638</v>
      </c>
      <c r="AX74" s="88">
        <f t="shared" si="50"/>
        <v>0.17521725320280496</v>
      </c>
      <c r="AY74" s="88">
        <f t="shared" si="51"/>
        <v>0.7069363800961479</v>
      </c>
      <c r="AZ74" s="89">
        <v>0</v>
      </c>
    </row>
    <row r="75" spans="2:52" s="4" customFormat="1">
      <c r="B75" s="18">
        <v>70</v>
      </c>
      <c r="C75" s="32" t="s">
        <v>55</v>
      </c>
      <c r="D75" s="42">
        <v>2</v>
      </c>
      <c r="E75" s="42">
        <v>0</v>
      </c>
      <c r="F75" s="42">
        <v>0</v>
      </c>
      <c r="G75" s="28">
        <f t="shared" si="29"/>
        <v>0</v>
      </c>
      <c r="H75" s="28" t="str">
        <f t="shared" si="30"/>
        <v>-</v>
      </c>
      <c r="I75" s="42">
        <v>5</v>
      </c>
      <c r="J75" s="42">
        <v>2</v>
      </c>
      <c r="K75" s="42">
        <v>2</v>
      </c>
      <c r="L75" s="28">
        <f t="shared" si="31"/>
        <v>0.4</v>
      </c>
      <c r="M75" s="28">
        <f t="shared" si="32"/>
        <v>1</v>
      </c>
      <c r="N75" s="42">
        <v>393</v>
      </c>
      <c r="O75" s="42">
        <v>104</v>
      </c>
      <c r="P75" s="42">
        <v>69</v>
      </c>
      <c r="Q75" s="28">
        <f t="shared" si="33"/>
        <v>0.17557251908396945</v>
      </c>
      <c r="R75" s="28">
        <f t="shared" si="34"/>
        <v>0.66346153846153844</v>
      </c>
      <c r="S75" s="42">
        <v>335</v>
      </c>
      <c r="T75" s="42">
        <v>107</v>
      </c>
      <c r="U75" s="42">
        <v>79</v>
      </c>
      <c r="V75" s="28">
        <f t="shared" si="35"/>
        <v>0.23582089552238805</v>
      </c>
      <c r="W75" s="28">
        <f t="shared" si="36"/>
        <v>0.73831775700934577</v>
      </c>
      <c r="X75" s="42">
        <v>225</v>
      </c>
      <c r="Y75" s="42">
        <v>44</v>
      </c>
      <c r="Z75" s="42">
        <v>32</v>
      </c>
      <c r="AA75" s="28">
        <f t="shared" si="37"/>
        <v>0.14222222222222222</v>
      </c>
      <c r="AB75" s="28">
        <f t="shared" si="38"/>
        <v>0.72727272727272729</v>
      </c>
      <c r="AC75" s="42">
        <v>103</v>
      </c>
      <c r="AD75" s="42">
        <v>18</v>
      </c>
      <c r="AE75" s="42">
        <v>13</v>
      </c>
      <c r="AF75" s="28">
        <f t="shared" si="39"/>
        <v>0.12621359223300971</v>
      </c>
      <c r="AG75" s="28">
        <f t="shared" si="40"/>
        <v>0.72222222222222221</v>
      </c>
      <c r="AH75" s="42">
        <v>30</v>
      </c>
      <c r="AI75" s="42">
        <v>1</v>
      </c>
      <c r="AJ75" s="42">
        <v>1</v>
      </c>
      <c r="AK75" s="28">
        <f t="shared" si="41"/>
        <v>3.3333333333333333E-2</v>
      </c>
      <c r="AL75" s="28">
        <f t="shared" si="42"/>
        <v>1</v>
      </c>
      <c r="AM75" s="42">
        <f t="shared" si="43"/>
        <v>1093</v>
      </c>
      <c r="AN75" s="42">
        <f t="shared" si="44"/>
        <v>276</v>
      </c>
      <c r="AO75" s="42">
        <f t="shared" si="45"/>
        <v>196</v>
      </c>
      <c r="AP75" s="28">
        <f t="shared" si="46"/>
        <v>0.17932296431838976</v>
      </c>
      <c r="AQ75" s="28">
        <f t="shared" si="47"/>
        <v>0.71014492753623193</v>
      </c>
      <c r="AS75" s="80" t="str">
        <f t="shared" si="27"/>
        <v>堺市北区</v>
      </c>
      <c r="AT75" s="81">
        <f t="shared" si="48"/>
        <v>0.15435016614405392</v>
      </c>
      <c r="AU75" s="80" t="str">
        <f t="shared" si="28"/>
        <v>枚方市</v>
      </c>
      <c r="AV75" s="81">
        <f t="shared" si="49"/>
        <v>0.67386489479512734</v>
      </c>
      <c r="AX75" s="88">
        <f t="shared" si="50"/>
        <v>0.17521725320280496</v>
      </c>
      <c r="AY75" s="88">
        <f t="shared" si="51"/>
        <v>0.7069363800961479</v>
      </c>
      <c r="AZ75" s="89">
        <v>0</v>
      </c>
    </row>
    <row r="76" spans="2:52" s="4" customFormat="1">
      <c r="B76" s="18">
        <v>71</v>
      </c>
      <c r="C76" s="32" t="s">
        <v>56</v>
      </c>
      <c r="D76" s="42">
        <v>2</v>
      </c>
      <c r="E76" s="42">
        <v>1</v>
      </c>
      <c r="F76" s="42">
        <v>0</v>
      </c>
      <c r="G76" s="28">
        <f t="shared" si="29"/>
        <v>0</v>
      </c>
      <c r="H76" s="28">
        <f t="shared" si="30"/>
        <v>0</v>
      </c>
      <c r="I76" s="42">
        <v>13</v>
      </c>
      <c r="J76" s="42">
        <v>1</v>
      </c>
      <c r="K76" s="42">
        <v>1</v>
      </c>
      <c r="L76" s="28">
        <f t="shared" si="31"/>
        <v>7.6923076923076927E-2</v>
      </c>
      <c r="M76" s="28">
        <f t="shared" si="32"/>
        <v>1</v>
      </c>
      <c r="N76" s="42">
        <v>1287</v>
      </c>
      <c r="O76" s="42">
        <v>304</v>
      </c>
      <c r="P76" s="42">
        <v>207</v>
      </c>
      <c r="Q76" s="28">
        <f t="shared" si="33"/>
        <v>0.16083916083916083</v>
      </c>
      <c r="R76" s="28">
        <f t="shared" si="34"/>
        <v>0.68092105263157898</v>
      </c>
      <c r="S76" s="42">
        <v>899</v>
      </c>
      <c r="T76" s="42">
        <v>254</v>
      </c>
      <c r="U76" s="42">
        <v>193</v>
      </c>
      <c r="V76" s="28">
        <f t="shared" si="35"/>
        <v>0.21468298109010012</v>
      </c>
      <c r="W76" s="28">
        <f t="shared" si="36"/>
        <v>0.75984251968503935</v>
      </c>
      <c r="X76" s="42">
        <v>663</v>
      </c>
      <c r="Y76" s="42">
        <v>161</v>
      </c>
      <c r="Z76" s="42">
        <v>129</v>
      </c>
      <c r="AA76" s="28">
        <f t="shared" si="37"/>
        <v>0.19457013574660634</v>
      </c>
      <c r="AB76" s="28">
        <f t="shared" si="38"/>
        <v>0.80124223602484468</v>
      </c>
      <c r="AC76" s="42">
        <v>315</v>
      </c>
      <c r="AD76" s="42">
        <v>54</v>
      </c>
      <c r="AE76" s="42">
        <v>46</v>
      </c>
      <c r="AF76" s="28">
        <f t="shared" si="39"/>
        <v>0.14603174603174604</v>
      </c>
      <c r="AG76" s="28">
        <f t="shared" si="40"/>
        <v>0.85185185185185186</v>
      </c>
      <c r="AH76" s="42">
        <v>101</v>
      </c>
      <c r="AI76" s="42">
        <v>10</v>
      </c>
      <c r="AJ76" s="42">
        <v>10</v>
      </c>
      <c r="AK76" s="28">
        <f t="shared" si="41"/>
        <v>9.9009900990099015E-2</v>
      </c>
      <c r="AL76" s="28">
        <f t="shared" si="42"/>
        <v>1</v>
      </c>
      <c r="AM76" s="42">
        <f t="shared" si="43"/>
        <v>3280</v>
      </c>
      <c r="AN76" s="42">
        <f t="shared" si="44"/>
        <v>785</v>
      </c>
      <c r="AO76" s="42">
        <f t="shared" si="45"/>
        <v>586</v>
      </c>
      <c r="AP76" s="28">
        <f t="shared" si="46"/>
        <v>0.17865853658536585</v>
      </c>
      <c r="AQ76" s="28">
        <f t="shared" si="47"/>
        <v>0.74649681528662415</v>
      </c>
      <c r="AS76" s="80" t="str">
        <f t="shared" si="27"/>
        <v>千早赤阪村</v>
      </c>
      <c r="AT76" s="81">
        <f t="shared" si="48"/>
        <v>0.15433571996817821</v>
      </c>
      <c r="AU76" s="80" t="str">
        <f t="shared" si="28"/>
        <v>大阪狭山市</v>
      </c>
      <c r="AV76" s="81">
        <f t="shared" si="49"/>
        <v>0.66914498141263945</v>
      </c>
      <c r="AX76" s="88">
        <f t="shared" si="50"/>
        <v>0.17521725320280496</v>
      </c>
      <c r="AY76" s="88">
        <f t="shared" si="51"/>
        <v>0.7069363800961479</v>
      </c>
      <c r="AZ76" s="89">
        <v>0</v>
      </c>
    </row>
    <row r="77" spans="2:52" s="4" customFormat="1">
      <c r="B77" s="18">
        <v>72</v>
      </c>
      <c r="C77" s="32" t="s">
        <v>32</v>
      </c>
      <c r="D77" s="42">
        <v>0</v>
      </c>
      <c r="E77" s="42">
        <v>0</v>
      </c>
      <c r="F77" s="42">
        <v>0</v>
      </c>
      <c r="G77" s="28" t="str">
        <f t="shared" si="29"/>
        <v>-</v>
      </c>
      <c r="H77" s="28" t="str">
        <f t="shared" si="30"/>
        <v>-</v>
      </c>
      <c r="I77" s="42">
        <v>13</v>
      </c>
      <c r="J77" s="42">
        <v>1</v>
      </c>
      <c r="K77" s="42">
        <v>1</v>
      </c>
      <c r="L77" s="28">
        <f t="shared" si="31"/>
        <v>7.6923076923076927E-2</v>
      </c>
      <c r="M77" s="28">
        <f t="shared" si="32"/>
        <v>1</v>
      </c>
      <c r="N77" s="42">
        <v>793</v>
      </c>
      <c r="O77" s="42">
        <v>193</v>
      </c>
      <c r="P77" s="42">
        <v>124</v>
      </c>
      <c r="Q77" s="28">
        <f t="shared" si="33"/>
        <v>0.15636822194199243</v>
      </c>
      <c r="R77" s="28">
        <f t="shared" si="34"/>
        <v>0.6424870466321243</v>
      </c>
      <c r="S77" s="42">
        <v>564</v>
      </c>
      <c r="T77" s="42">
        <v>158</v>
      </c>
      <c r="U77" s="42">
        <v>111</v>
      </c>
      <c r="V77" s="28">
        <f t="shared" si="35"/>
        <v>0.19680851063829788</v>
      </c>
      <c r="W77" s="28">
        <f t="shared" si="36"/>
        <v>0.70253164556962022</v>
      </c>
      <c r="X77" s="42">
        <v>378</v>
      </c>
      <c r="Y77" s="42">
        <v>83</v>
      </c>
      <c r="Z77" s="42">
        <v>66</v>
      </c>
      <c r="AA77" s="28">
        <f t="shared" si="37"/>
        <v>0.17460317460317459</v>
      </c>
      <c r="AB77" s="28">
        <f t="shared" si="38"/>
        <v>0.79518072289156627</v>
      </c>
      <c r="AC77" s="42">
        <v>188</v>
      </c>
      <c r="AD77" s="42">
        <v>35</v>
      </c>
      <c r="AE77" s="42">
        <v>30</v>
      </c>
      <c r="AF77" s="28">
        <f t="shared" si="39"/>
        <v>0.15957446808510639</v>
      </c>
      <c r="AG77" s="28">
        <f t="shared" si="40"/>
        <v>0.8571428571428571</v>
      </c>
      <c r="AH77" s="42">
        <v>63</v>
      </c>
      <c r="AI77" s="42">
        <v>7</v>
      </c>
      <c r="AJ77" s="42">
        <v>6</v>
      </c>
      <c r="AK77" s="28">
        <f t="shared" si="41"/>
        <v>9.5238095238095233E-2</v>
      </c>
      <c r="AL77" s="28">
        <f t="shared" si="42"/>
        <v>0.8571428571428571</v>
      </c>
      <c r="AM77" s="42">
        <f t="shared" si="43"/>
        <v>1999</v>
      </c>
      <c r="AN77" s="42">
        <f t="shared" si="44"/>
        <v>477</v>
      </c>
      <c r="AO77" s="42">
        <f t="shared" si="45"/>
        <v>338</v>
      </c>
      <c r="AP77" s="28">
        <f t="shared" si="46"/>
        <v>0.16908454227113556</v>
      </c>
      <c r="AQ77" s="28">
        <f t="shared" si="47"/>
        <v>0.70859538784067089</v>
      </c>
      <c r="AS77" s="80" t="str">
        <f t="shared" si="27"/>
        <v>四條畷市</v>
      </c>
      <c r="AT77" s="81">
        <f t="shared" si="48"/>
        <v>0.15242290748898679</v>
      </c>
      <c r="AU77" s="80" t="str">
        <f t="shared" si="28"/>
        <v>豊能町</v>
      </c>
      <c r="AV77" s="81">
        <f t="shared" si="49"/>
        <v>0.65659340659340659</v>
      </c>
      <c r="AX77" s="88">
        <f t="shared" si="50"/>
        <v>0.17521725320280496</v>
      </c>
      <c r="AY77" s="88">
        <f t="shared" si="51"/>
        <v>0.7069363800961479</v>
      </c>
      <c r="AZ77" s="89">
        <v>0</v>
      </c>
    </row>
    <row r="78" spans="2:52" s="4" customFormat="1">
      <c r="B78" s="18">
        <v>73</v>
      </c>
      <c r="C78" s="32" t="s">
        <v>33</v>
      </c>
      <c r="D78" s="42">
        <v>0</v>
      </c>
      <c r="E78" s="42">
        <v>0</v>
      </c>
      <c r="F78" s="42">
        <v>0</v>
      </c>
      <c r="G78" s="28" t="str">
        <f t="shared" si="29"/>
        <v>-</v>
      </c>
      <c r="H78" s="28" t="str">
        <f t="shared" si="30"/>
        <v>-</v>
      </c>
      <c r="I78" s="42">
        <v>6</v>
      </c>
      <c r="J78" s="42">
        <v>2</v>
      </c>
      <c r="K78" s="42">
        <v>2</v>
      </c>
      <c r="L78" s="28">
        <f t="shared" si="31"/>
        <v>0.33333333333333331</v>
      </c>
      <c r="M78" s="28">
        <f t="shared" si="32"/>
        <v>1</v>
      </c>
      <c r="N78" s="42">
        <v>1026</v>
      </c>
      <c r="O78" s="42">
        <v>235</v>
      </c>
      <c r="P78" s="42">
        <v>143</v>
      </c>
      <c r="Q78" s="28">
        <f t="shared" si="33"/>
        <v>0.13937621832358674</v>
      </c>
      <c r="R78" s="28">
        <f t="shared" si="34"/>
        <v>0.60851063829787233</v>
      </c>
      <c r="S78" s="42">
        <v>812</v>
      </c>
      <c r="T78" s="42">
        <v>204</v>
      </c>
      <c r="U78" s="42">
        <v>142</v>
      </c>
      <c r="V78" s="28">
        <f t="shared" si="35"/>
        <v>0.1748768472906404</v>
      </c>
      <c r="W78" s="28">
        <f t="shared" si="36"/>
        <v>0.69607843137254899</v>
      </c>
      <c r="X78" s="42">
        <v>570</v>
      </c>
      <c r="Y78" s="42">
        <v>164</v>
      </c>
      <c r="Z78" s="42">
        <v>127</v>
      </c>
      <c r="AA78" s="28">
        <f t="shared" si="37"/>
        <v>0.22280701754385965</v>
      </c>
      <c r="AB78" s="28">
        <f t="shared" si="38"/>
        <v>0.77439024390243905</v>
      </c>
      <c r="AC78" s="42">
        <v>237</v>
      </c>
      <c r="AD78" s="42">
        <v>49</v>
      </c>
      <c r="AE78" s="42">
        <v>43</v>
      </c>
      <c r="AF78" s="28">
        <f t="shared" si="39"/>
        <v>0.18143459915611815</v>
      </c>
      <c r="AG78" s="28">
        <f t="shared" si="40"/>
        <v>0.87755102040816324</v>
      </c>
      <c r="AH78" s="42">
        <v>90</v>
      </c>
      <c r="AI78" s="42">
        <v>4</v>
      </c>
      <c r="AJ78" s="42">
        <v>3</v>
      </c>
      <c r="AK78" s="28">
        <f t="shared" si="41"/>
        <v>3.3333333333333333E-2</v>
      </c>
      <c r="AL78" s="28">
        <f t="shared" si="42"/>
        <v>0.75</v>
      </c>
      <c r="AM78" s="42">
        <f t="shared" si="43"/>
        <v>2741</v>
      </c>
      <c r="AN78" s="42">
        <f>SUM(E78,J78,O78,T78,Y78,AD78,AI78)</f>
        <v>658</v>
      </c>
      <c r="AO78" s="42">
        <f t="shared" si="45"/>
        <v>460</v>
      </c>
      <c r="AP78" s="28">
        <f t="shared" si="46"/>
        <v>0.16782196278730391</v>
      </c>
      <c r="AQ78" s="28">
        <f t="shared" si="47"/>
        <v>0.69908814589665658</v>
      </c>
      <c r="AS78" s="80" t="str">
        <f t="shared" si="27"/>
        <v>西区</v>
      </c>
      <c r="AT78" s="81">
        <f t="shared" si="48"/>
        <v>0.1480453972257251</v>
      </c>
      <c r="AU78" s="80" t="str">
        <f t="shared" si="28"/>
        <v>箕面市</v>
      </c>
      <c r="AV78" s="81">
        <f t="shared" si="49"/>
        <v>0.6522304027717627</v>
      </c>
      <c r="AX78" s="88">
        <f t="shared" si="50"/>
        <v>0.17521725320280496</v>
      </c>
      <c r="AY78" s="88">
        <f t="shared" si="51"/>
        <v>0.7069363800961479</v>
      </c>
      <c r="AZ78" s="89">
        <v>0</v>
      </c>
    </row>
    <row r="79" spans="2:52" s="4" customFormat="1" ht="14.25" thickBot="1">
      <c r="B79" s="19">
        <v>74</v>
      </c>
      <c r="C79" s="33" t="s">
        <v>34</v>
      </c>
      <c r="D79" s="43">
        <v>2</v>
      </c>
      <c r="E79" s="43">
        <v>1</v>
      </c>
      <c r="F79" s="43">
        <v>1</v>
      </c>
      <c r="G79" s="29">
        <f t="shared" si="29"/>
        <v>0.5</v>
      </c>
      <c r="H79" s="29">
        <f t="shared" si="30"/>
        <v>1</v>
      </c>
      <c r="I79" s="43">
        <v>3</v>
      </c>
      <c r="J79" s="43">
        <v>2</v>
      </c>
      <c r="K79" s="43">
        <v>2</v>
      </c>
      <c r="L79" s="29">
        <f t="shared" si="31"/>
        <v>0.66666666666666663</v>
      </c>
      <c r="M79" s="29">
        <f t="shared" si="32"/>
        <v>1</v>
      </c>
      <c r="N79" s="43">
        <v>525</v>
      </c>
      <c r="O79" s="43">
        <v>111</v>
      </c>
      <c r="P79" s="43">
        <v>76</v>
      </c>
      <c r="Q79" s="29">
        <f t="shared" si="33"/>
        <v>0.14476190476190476</v>
      </c>
      <c r="R79" s="29">
        <f t="shared" si="34"/>
        <v>0.68468468468468469</v>
      </c>
      <c r="S79" s="43">
        <v>340</v>
      </c>
      <c r="T79" s="43">
        <v>95</v>
      </c>
      <c r="U79" s="43">
        <v>64</v>
      </c>
      <c r="V79" s="29">
        <f t="shared" si="35"/>
        <v>0.18823529411764706</v>
      </c>
      <c r="W79" s="29">
        <f t="shared" si="36"/>
        <v>0.67368421052631577</v>
      </c>
      <c r="X79" s="43">
        <v>231</v>
      </c>
      <c r="Y79" s="43">
        <v>50</v>
      </c>
      <c r="Z79" s="43">
        <v>33</v>
      </c>
      <c r="AA79" s="29">
        <f t="shared" si="37"/>
        <v>0.14285714285714285</v>
      </c>
      <c r="AB79" s="29">
        <f t="shared" si="38"/>
        <v>0.66</v>
      </c>
      <c r="AC79" s="43">
        <v>110</v>
      </c>
      <c r="AD79" s="43">
        <v>20</v>
      </c>
      <c r="AE79" s="43">
        <v>15</v>
      </c>
      <c r="AF79" s="29">
        <f t="shared" si="39"/>
        <v>0.13636363636363635</v>
      </c>
      <c r="AG79" s="29">
        <f t="shared" si="40"/>
        <v>0.75</v>
      </c>
      <c r="AH79" s="43">
        <v>46</v>
      </c>
      <c r="AI79" s="43">
        <v>6</v>
      </c>
      <c r="AJ79" s="43">
        <v>3</v>
      </c>
      <c r="AK79" s="29">
        <f t="shared" si="41"/>
        <v>6.5217391304347824E-2</v>
      </c>
      <c r="AL79" s="29">
        <f t="shared" si="42"/>
        <v>0.5</v>
      </c>
      <c r="AM79" s="43">
        <f>SUM(D79,I79,N79,S79,X79,AC79,AH79)</f>
        <v>1257</v>
      </c>
      <c r="AN79" s="43">
        <f t="shared" si="44"/>
        <v>285</v>
      </c>
      <c r="AO79" s="43">
        <f t="shared" si="45"/>
        <v>194</v>
      </c>
      <c r="AP79" s="29">
        <f t="shared" si="46"/>
        <v>0.15433571996817821</v>
      </c>
      <c r="AQ79" s="29">
        <f t="shared" si="47"/>
        <v>0.68070175438596492</v>
      </c>
      <c r="AS79" s="80" t="str">
        <f t="shared" si="27"/>
        <v>能勢町</v>
      </c>
      <c r="AT79" s="81">
        <f t="shared" si="48"/>
        <v>0.11431461810824481</v>
      </c>
      <c r="AU79" s="80" t="str">
        <f t="shared" si="28"/>
        <v>島本町</v>
      </c>
      <c r="AV79" s="81">
        <f t="shared" si="49"/>
        <v>0.63703024747937675</v>
      </c>
      <c r="AX79" s="88">
        <f t="shared" si="50"/>
        <v>0.17521725320280496</v>
      </c>
      <c r="AY79" s="88">
        <f t="shared" si="51"/>
        <v>0.7069363800961479</v>
      </c>
      <c r="AZ79" s="89">
        <v>999</v>
      </c>
    </row>
    <row r="80" spans="2:52" s="4" customFormat="1" ht="14.25" thickTop="1">
      <c r="B80" s="123" t="s">
        <v>0</v>
      </c>
      <c r="C80" s="123"/>
      <c r="D80" s="41">
        <f>地区別_多剤服薬者!D14</f>
        <v>3039</v>
      </c>
      <c r="E80" s="41">
        <f>地区別_多剤服薬者!E14</f>
        <v>756</v>
      </c>
      <c r="F80" s="41">
        <f>地区別_多剤服薬者!F14</f>
        <v>602</v>
      </c>
      <c r="G80" s="30">
        <f>地区別_多剤服薬者!G14</f>
        <v>0.19809147745969069</v>
      </c>
      <c r="H80" s="30">
        <f>地区別_多剤服薬者!H14</f>
        <v>0.79629629629629628</v>
      </c>
      <c r="I80" s="41">
        <f>地区別_多剤服薬者!I14</f>
        <v>8169</v>
      </c>
      <c r="J80" s="41">
        <f>地区別_多剤服薬者!J14</f>
        <v>2051</v>
      </c>
      <c r="K80" s="41">
        <f>地区別_多剤服薬者!K14</f>
        <v>1652</v>
      </c>
      <c r="L80" s="30">
        <f>地区別_多剤服薬者!L14</f>
        <v>0.20222793487574978</v>
      </c>
      <c r="M80" s="30">
        <f>地区別_多剤服薬者!M14</f>
        <v>0.80546075085324231</v>
      </c>
      <c r="N80" s="41">
        <f>地区別_多剤服薬者!N14</f>
        <v>468504</v>
      </c>
      <c r="O80" s="41">
        <f>地区別_多剤服薬者!O14</f>
        <v>117014</v>
      </c>
      <c r="P80" s="41">
        <f>地区別_多剤服薬者!P14</f>
        <v>75398</v>
      </c>
      <c r="Q80" s="30">
        <f>地区別_多剤服薬者!Q14</f>
        <v>0.16093352458036644</v>
      </c>
      <c r="R80" s="30">
        <f>地区別_多剤服薬者!R14</f>
        <v>0.64435024868819113</v>
      </c>
      <c r="S80" s="41">
        <f>地区別_多剤服薬者!S14</f>
        <v>372828</v>
      </c>
      <c r="T80" s="41">
        <f>地区別_多剤服薬者!T14</f>
        <v>102681</v>
      </c>
      <c r="U80" s="41">
        <f>地区別_多剤服薬者!U14</f>
        <v>73871</v>
      </c>
      <c r="V80" s="30">
        <f>地区別_多剤服薬者!V14</f>
        <v>0.19813694250431835</v>
      </c>
      <c r="W80" s="30">
        <f>地区別_多剤服薬者!W14</f>
        <v>0.71942228844674283</v>
      </c>
      <c r="X80" s="41">
        <f>地区別_多剤服薬者!X14</f>
        <v>236998</v>
      </c>
      <c r="Y80" s="41">
        <f>地区別_多剤服薬者!Y14</f>
        <v>59535</v>
      </c>
      <c r="Z80" s="41">
        <f>地区別_多剤服薬者!Z14</f>
        <v>46014</v>
      </c>
      <c r="AA80" s="30">
        <f>地区別_多剤服薬者!AA14</f>
        <v>0.19415353716065115</v>
      </c>
      <c r="AB80" s="30">
        <f>地区別_多剤服薬者!AB14</f>
        <v>0.77288989669942054</v>
      </c>
      <c r="AC80" s="41">
        <f>地区別_多剤服薬者!AC14</f>
        <v>103990</v>
      </c>
      <c r="AD80" s="41">
        <f>地区別_多剤服薬者!AD14</f>
        <v>18666</v>
      </c>
      <c r="AE80" s="41">
        <f>地区別_多剤服薬者!AE14</f>
        <v>14823</v>
      </c>
      <c r="AF80" s="30">
        <f>地区別_多剤服薬者!AF14</f>
        <v>0.14254255216847775</v>
      </c>
      <c r="AG80" s="30">
        <f>地区別_多剤服薬者!AG14</f>
        <v>0.79411764705882348</v>
      </c>
      <c r="AH80" s="41">
        <f>地区別_多剤服薬者!AH14</f>
        <v>34302</v>
      </c>
      <c r="AI80" s="41">
        <f>地区別_多剤服薬者!AI14</f>
        <v>3620</v>
      </c>
      <c r="AJ80" s="41">
        <f>地区別_多剤服薬者!AJ14</f>
        <v>2777</v>
      </c>
      <c r="AK80" s="30">
        <f>地区別_多剤服薬者!AK14</f>
        <v>8.0957378578508543E-2</v>
      </c>
      <c r="AL80" s="30">
        <f>地区別_多剤服薬者!AL14</f>
        <v>0.76712707182320439</v>
      </c>
      <c r="AM80" s="41">
        <f>地区別_多剤服薬者!AM14</f>
        <v>1227830</v>
      </c>
      <c r="AN80" s="41">
        <f>地区別_多剤服薬者!AN14</f>
        <v>304323</v>
      </c>
      <c r="AO80" s="41">
        <f>地区別_多剤服薬者!AO14</f>
        <v>215137</v>
      </c>
      <c r="AP80" s="30">
        <f>地区別_多剤服薬者!AP14</f>
        <v>0.17521725320280496</v>
      </c>
      <c r="AQ80" s="30">
        <f>地区別_多剤服薬者!AQ14</f>
        <v>0.7069363800961479</v>
      </c>
      <c r="AX80" s="6"/>
      <c r="AY80" s="6"/>
      <c r="AZ80" s="6"/>
    </row>
  </sheetData>
  <mergeCells count="14">
    <mergeCell ref="AS5:AT5"/>
    <mergeCell ref="AU5:AV5"/>
    <mergeCell ref="B80:C80"/>
    <mergeCell ref="AM3:AQ4"/>
    <mergeCell ref="C3:C5"/>
    <mergeCell ref="B3:B5"/>
    <mergeCell ref="I3:M4"/>
    <mergeCell ref="N3:R4"/>
    <mergeCell ref="AH3:AL4"/>
    <mergeCell ref="S3:W4"/>
    <mergeCell ref="AC3:AG4"/>
    <mergeCell ref="X3:AB4"/>
    <mergeCell ref="D3:H4"/>
    <mergeCell ref="AS3:AS4"/>
  </mergeCells>
  <phoneticPr fontId="3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2-16.多剤服薬者に係る分析</oddHeader>
  </headerFooter>
  <rowBreaks count="1" manualBreakCount="1">
    <brk id="54" max="42" man="1"/>
  </rowBreaks>
  <colBreaks count="1" manualBreakCount="1">
    <brk id="23" max="79" man="1"/>
  </colBreaks>
  <ignoredErrors>
    <ignoredError sqref="AV6:AV7 AT8:AT79 AV9:AV10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123</v>
      </c>
    </row>
    <row r="2" spans="1:1" ht="16.5" customHeight="1">
      <c r="A2" s="14" t="s">
        <v>163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2-16.多剤服薬者に係る分析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124</v>
      </c>
    </row>
    <row r="2" spans="1:1" ht="16.5" customHeight="1">
      <c r="A2" s="14" t="s">
        <v>163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2-16.多剤服薬者に係る分析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8B8B7-DDB8-4BEA-9C46-DCBD35B984D5}">
  <dimension ref="A1:G18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12.5" style="6" customWidth="1"/>
    <col min="3" max="7" width="19.75" style="6" customWidth="1"/>
    <col min="8" max="16384" width="9" style="6"/>
  </cols>
  <sheetData>
    <row r="1" spans="1:7" ht="16.5" customHeight="1">
      <c r="A1" s="6" t="s">
        <v>127</v>
      </c>
    </row>
    <row r="2" spans="1:7" ht="16.5" customHeight="1">
      <c r="A2" s="6" t="s">
        <v>92</v>
      </c>
    </row>
    <row r="3" spans="1:7" ht="19.5" customHeight="1">
      <c r="B3" s="45" t="s">
        <v>128</v>
      </c>
      <c r="C3" s="45" t="s">
        <v>129</v>
      </c>
      <c r="D3" s="45" t="s">
        <v>130</v>
      </c>
      <c r="E3" s="45" t="s">
        <v>131</v>
      </c>
      <c r="F3" s="45" t="s">
        <v>132</v>
      </c>
      <c r="G3" s="45" t="s">
        <v>133</v>
      </c>
    </row>
    <row r="4" spans="1:7" ht="33" customHeight="1">
      <c r="B4" s="46" t="s">
        <v>134</v>
      </c>
      <c r="C4" s="98" t="s">
        <v>165</v>
      </c>
      <c r="D4" s="98" t="s">
        <v>166</v>
      </c>
      <c r="E4" s="98" t="s">
        <v>167</v>
      </c>
      <c r="F4" s="98" t="s">
        <v>174</v>
      </c>
      <c r="G4" s="98" t="s">
        <v>175</v>
      </c>
    </row>
    <row r="5" spans="1:7" ht="33" customHeight="1">
      <c r="B5" s="46" t="s">
        <v>135</v>
      </c>
      <c r="C5" s="98" t="s">
        <v>165</v>
      </c>
      <c r="D5" s="98" t="s">
        <v>166</v>
      </c>
      <c r="E5" s="98" t="s">
        <v>167</v>
      </c>
      <c r="F5" s="98" t="s">
        <v>171</v>
      </c>
      <c r="G5" s="98" t="s">
        <v>168</v>
      </c>
    </row>
    <row r="6" spans="1:7" ht="33" customHeight="1">
      <c r="B6" s="46" t="s">
        <v>136</v>
      </c>
      <c r="C6" s="98" t="s">
        <v>165</v>
      </c>
      <c r="D6" s="98" t="s">
        <v>166</v>
      </c>
      <c r="E6" s="98" t="s">
        <v>167</v>
      </c>
      <c r="F6" s="98" t="s">
        <v>168</v>
      </c>
      <c r="G6" s="98" t="s">
        <v>170</v>
      </c>
    </row>
    <row r="7" spans="1:7" ht="33" customHeight="1">
      <c r="B7" s="46" t="s">
        <v>137</v>
      </c>
      <c r="C7" s="98" t="s">
        <v>165</v>
      </c>
      <c r="D7" s="98" t="s">
        <v>166</v>
      </c>
      <c r="E7" s="98" t="s">
        <v>167</v>
      </c>
      <c r="F7" s="98" t="s">
        <v>170</v>
      </c>
      <c r="G7" s="98" t="s">
        <v>169</v>
      </c>
    </row>
    <row r="8" spans="1:7" ht="33" customHeight="1">
      <c r="B8" s="46" t="s">
        <v>138</v>
      </c>
      <c r="C8" s="98" t="s">
        <v>165</v>
      </c>
      <c r="D8" s="98" t="s">
        <v>166</v>
      </c>
      <c r="E8" s="98" t="s">
        <v>167</v>
      </c>
      <c r="F8" s="98" t="s">
        <v>169</v>
      </c>
      <c r="G8" s="98" t="s">
        <v>170</v>
      </c>
    </row>
    <row r="9" spans="1:7" ht="33" customHeight="1">
      <c r="B9" s="46" t="s">
        <v>139</v>
      </c>
      <c r="C9" s="98" t="s">
        <v>165</v>
      </c>
      <c r="D9" s="98" t="s">
        <v>166</v>
      </c>
      <c r="E9" s="98" t="s">
        <v>167</v>
      </c>
      <c r="F9" s="98" t="s">
        <v>169</v>
      </c>
      <c r="G9" s="98" t="s">
        <v>171</v>
      </c>
    </row>
    <row r="10" spans="1:7" ht="33" customHeight="1">
      <c r="B10" s="46" t="s">
        <v>140</v>
      </c>
      <c r="C10" s="98" t="s">
        <v>165</v>
      </c>
      <c r="D10" s="98" t="s">
        <v>166</v>
      </c>
      <c r="E10" s="98" t="s">
        <v>169</v>
      </c>
      <c r="F10" s="98" t="s">
        <v>167</v>
      </c>
      <c r="G10" s="98" t="s">
        <v>171</v>
      </c>
    </row>
    <row r="11" spans="1:7">
      <c r="B11" s="35" t="s">
        <v>125</v>
      </c>
    </row>
    <row r="12" spans="1:7">
      <c r="B12" s="47" t="s">
        <v>141</v>
      </c>
    </row>
    <row r="13" spans="1:7">
      <c r="B13" s="47" t="s">
        <v>162</v>
      </c>
    </row>
    <row r="14" spans="1:7">
      <c r="B14" s="36" t="s">
        <v>89</v>
      </c>
    </row>
    <row r="15" spans="1:7">
      <c r="B15" s="36"/>
    </row>
    <row r="16" spans="1:7">
      <c r="B16" s="36"/>
    </row>
    <row r="17" spans="2:2">
      <c r="B17" s="50"/>
    </row>
    <row r="18" spans="2:2">
      <c r="B18" s="50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2-16.多剤服薬者に係る分析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78492-BF86-46A8-B59E-19B0750838C4}">
  <dimension ref="A1:G18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12.5" style="6" customWidth="1"/>
    <col min="3" max="7" width="19.75" style="6" customWidth="1"/>
    <col min="8" max="16384" width="9" style="6"/>
  </cols>
  <sheetData>
    <row r="1" spans="1:7" ht="16.5" customHeight="1">
      <c r="A1" s="6" t="s">
        <v>142</v>
      </c>
    </row>
    <row r="2" spans="1:7" ht="16.5" customHeight="1">
      <c r="A2" s="6" t="s">
        <v>92</v>
      </c>
      <c r="B2" s="49"/>
    </row>
    <row r="3" spans="1:7" ht="19.5" customHeight="1">
      <c r="B3" s="45" t="s">
        <v>128</v>
      </c>
      <c r="C3" s="45" t="s">
        <v>129</v>
      </c>
      <c r="D3" s="45" t="s">
        <v>130</v>
      </c>
      <c r="E3" s="45" t="s">
        <v>131</v>
      </c>
      <c r="F3" s="45" t="s">
        <v>132</v>
      </c>
      <c r="G3" s="45" t="s">
        <v>133</v>
      </c>
    </row>
    <row r="4" spans="1:7" ht="33" customHeight="1">
      <c r="B4" s="46" t="s">
        <v>134</v>
      </c>
      <c r="C4" s="98" t="s">
        <v>165</v>
      </c>
      <c r="D4" s="98" t="s">
        <v>166</v>
      </c>
      <c r="E4" s="98" t="s">
        <v>167</v>
      </c>
      <c r="F4" s="98" t="s">
        <v>170</v>
      </c>
      <c r="G4" s="98" t="s">
        <v>169</v>
      </c>
    </row>
    <row r="5" spans="1:7" ht="33" customHeight="1">
      <c r="B5" s="46" t="s">
        <v>135</v>
      </c>
      <c r="C5" s="98" t="s">
        <v>165</v>
      </c>
      <c r="D5" s="98" t="s">
        <v>166</v>
      </c>
      <c r="E5" s="98" t="s">
        <v>167</v>
      </c>
      <c r="F5" s="98" t="s">
        <v>169</v>
      </c>
      <c r="G5" s="98" t="s">
        <v>173</v>
      </c>
    </row>
    <row r="6" spans="1:7" ht="33" customHeight="1">
      <c r="B6" s="46" t="s">
        <v>136</v>
      </c>
      <c r="C6" s="98" t="s">
        <v>165</v>
      </c>
      <c r="D6" s="98" t="s">
        <v>167</v>
      </c>
      <c r="E6" s="98" t="s">
        <v>166</v>
      </c>
      <c r="F6" s="98" t="s">
        <v>176</v>
      </c>
      <c r="G6" s="98" t="s">
        <v>169</v>
      </c>
    </row>
    <row r="7" spans="1:7" ht="33" customHeight="1">
      <c r="B7" s="46" t="s">
        <v>137</v>
      </c>
      <c r="C7" s="98" t="s">
        <v>165</v>
      </c>
      <c r="D7" s="98" t="s">
        <v>167</v>
      </c>
      <c r="E7" s="98" t="s">
        <v>166</v>
      </c>
      <c r="F7" s="98" t="s">
        <v>176</v>
      </c>
      <c r="G7" s="98" t="s">
        <v>169</v>
      </c>
    </row>
    <row r="8" spans="1:7" ht="33" customHeight="1">
      <c r="B8" s="46" t="s">
        <v>138</v>
      </c>
      <c r="C8" s="98" t="s">
        <v>165</v>
      </c>
      <c r="D8" s="98" t="s">
        <v>166</v>
      </c>
      <c r="E8" s="98" t="s">
        <v>176</v>
      </c>
      <c r="F8" s="98" t="s">
        <v>167</v>
      </c>
      <c r="G8" s="98" t="s">
        <v>169</v>
      </c>
    </row>
    <row r="9" spans="1:7" ht="33" customHeight="1">
      <c r="B9" s="46" t="s">
        <v>139</v>
      </c>
      <c r="C9" s="98" t="s">
        <v>165</v>
      </c>
      <c r="D9" s="98" t="s">
        <v>176</v>
      </c>
      <c r="E9" s="98" t="s">
        <v>166</v>
      </c>
      <c r="F9" s="98" t="s">
        <v>167</v>
      </c>
      <c r="G9" s="98" t="s">
        <v>169</v>
      </c>
    </row>
    <row r="10" spans="1:7" ht="33" customHeight="1">
      <c r="B10" s="46" t="s">
        <v>140</v>
      </c>
      <c r="C10" s="98" t="s">
        <v>165</v>
      </c>
      <c r="D10" s="98" t="s">
        <v>176</v>
      </c>
      <c r="E10" s="98" t="s">
        <v>166</v>
      </c>
      <c r="F10" s="98" t="s">
        <v>167</v>
      </c>
      <c r="G10" s="98" t="s">
        <v>169</v>
      </c>
    </row>
    <row r="11" spans="1:7">
      <c r="B11" s="35" t="s">
        <v>125</v>
      </c>
    </row>
    <row r="12" spans="1:7">
      <c r="B12" s="47" t="s">
        <v>141</v>
      </c>
    </row>
    <row r="13" spans="1:7">
      <c r="B13" s="47" t="s">
        <v>162</v>
      </c>
    </row>
    <row r="14" spans="1:7">
      <c r="B14" s="36" t="s">
        <v>89</v>
      </c>
    </row>
    <row r="15" spans="1:7">
      <c r="B15" s="49"/>
    </row>
    <row r="16" spans="1:7">
      <c r="B16" s="50"/>
    </row>
    <row r="17" spans="2:2">
      <c r="B17" s="50"/>
    </row>
    <row r="18" spans="2:2">
      <c r="B18" s="50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2-16.多剤服薬者に係る分析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27</vt:i4>
      </vt:variant>
    </vt:vector>
  </HeadingPairs>
  <TitlesOfParts>
    <vt:vector size="49" baseType="lpstr">
      <vt:lpstr>多剤服薬者の状況</vt:lpstr>
      <vt:lpstr>地区別_多剤服薬者</vt:lpstr>
      <vt:lpstr>地区別_被保険者数に占める割合グラフ</vt:lpstr>
      <vt:lpstr>地区別_長期服薬者数に占める割合グラフ</vt:lpstr>
      <vt:lpstr>市区町村別_多剤服薬者</vt:lpstr>
      <vt:lpstr>市区町村別_被保険者数に占める割合グラフ</vt:lpstr>
      <vt:lpstr>市区町村別_長期服薬者数に占める割合グラフ</vt:lpstr>
      <vt:lpstr>薬効上位全体</vt:lpstr>
      <vt:lpstr>薬効上位(男性)</vt:lpstr>
      <vt:lpstr>薬効上位(女性)</vt:lpstr>
      <vt:lpstr>地区別_薬効上位</vt:lpstr>
      <vt:lpstr>市区町村別_薬効上位</vt:lpstr>
      <vt:lpstr>相互作用(禁忌)</vt:lpstr>
      <vt:lpstr>地区別_相互作用(禁忌)</vt:lpstr>
      <vt:lpstr>地区別_相互作用(禁忌)グラフ</vt:lpstr>
      <vt:lpstr>市区町村別_相互作用(禁忌)</vt:lpstr>
      <vt:lpstr>市区町村別_相互作用(禁忌)グラフ</vt:lpstr>
      <vt:lpstr>慎重投与</vt:lpstr>
      <vt:lpstr>地区別_慎重投与</vt:lpstr>
      <vt:lpstr>地区別_慎重投与グラフ</vt:lpstr>
      <vt:lpstr>市区町村別_慎重投与</vt:lpstr>
      <vt:lpstr>市区町村別_慎重投与グラフ</vt:lpstr>
      <vt:lpstr>市区町村別_慎重投与!Print_Area</vt:lpstr>
      <vt:lpstr>市区町村別_慎重投与グラフ!Print_Area</vt:lpstr>
      <vt:lpstr>'市区町村別_相互作用(禁忌)'!Print_Area</vt:lpstr>
      <vt:lpstr>'市区町村別_相互作用(禁忌)グラフ'!Print_Area</vt:lpstr>
      <vt:lpstr>市区町村別_多剤服薬者!Print_Area</vt:lpstr>
      <vt:lpstr>市区町村別_長期服薬者数に占める割合グラフ!Print_Area</vt:lpstr>
      <vt:lpstr>市区町村別_被保険者数に占める割合グラフ!Print_Area</vt:lpstr>
      <vt:lpstr>市区町村別_薬効上位!Print_Area</vt:lpstr>
      <vt:lpstr>慎重投与!Print_Area</vt:lpstr>
      <vt:lpstr>'相互作用(禁忌)'!Print_Area</vt:lpstr>
      <vt:lpstr>多剤服薬者の状況!Print_Area</vt:lpstr>
      <vt:lpstr>地区別_慎重投与!Print_Area</vt:lpstr>
      <vt:lpstr>地区別_慎重投与グラフ!Print_Area</vt:lpstr>
      <vt:lpstr>'地区別_相互作用(禁忌)'!Print_Area</vt:lpstr>
      <vt:lpstr>'地区別_相互作用(禁忌)グラフ'!Print_Area</vt:lpstr>
      <vt:lpstr>地区別_多剤服薬者!Print_Area</vt:lpstr>
      <vt:lpstr>地区別_長期服薬者数に占める割合グラフ!Print_Area</vt:lpstr>
      <vt:lpstr>地区別_被保険者数に占める割合グラフ!Print_Area</vt:lpstr>
      <vt:lpstr>'薬効上位(男性)'!Print_Area</vt:lpstr>
      <vt:lpstr>薬効上位全体!Print_Area</vt:lpstr>
      <vt:lpstr>市区町村別_慎重投与!Print_Titles</vt:lpstr>
      <vt:lpstr>'市区町村別_相互作用(禁忌)'!Print_Titles</vt:lpstr>
      <vt:lpstr>市区町村別_多剤服薬者!Print_Titles</vt:lpstr>
      <vt:lpstr>市区町村別_薬効上位!Print_Titles</vt:lpstr>
      <vt:lpstr>地区別_慎重投与!Print_Titles</vt:lpstr>
      <vt:lpstr>'地区別_相互作用(禁忌)'!Print_Titles</vt:lpstr>
      <vt:lpstr>地区別_多剤服薬者!Print_Titles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2021-10-08T01:54:52Z</cp:lastPrinted>
  <dcterms:created xsi:type="dcterms:W3CDTF">2019-12-18T02:50:02Z</dcterms:created>
  <dcterms:modified xsi:type="dcterms:W3CDTF">2021-10-28T08:02:31Z</dcterms:modified>
  <cp:category/>
  <cp:contentStatus/>
  <dc:language/>
  <cp:version/>
</cp:coreProperties>
</file>